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5docs\2503530\"/>
    </mc:Choice>
  </mc:AlternateContent>
  <xr:revisionPtr revIDLastSave="0" documentId="8_{754A4864-C618-4647-8FA5-BE421B295AA1}" xr6:coauthVersionLast="47" xr6:coauthVersionMax="47" xr10:uidLastSave="{00000000-0000-0000-0000-000000000000}"/>
  <bookViews>
    <workbookView xWindow="1500" yWindow="855" windowWidth="25020" windowHeight="19845" xr2:uid="{11162701-9D55-420E-BB41-83989B1E3105}"/>
  </bookViews>
  <sheets>
    <sheet name="Appendix D.3" sheetId="203" r:id="rId1"/>
    <sheet name="Table 1" sheetId="25" r:id="rId2"/>
    <sheet name="Table 2" sheetId="66" r:id="rId3"/>
    <sheet name="Table 4" sheetId="28" r:id="rId4"/>
    <sheet name="Table 5" sheetId="31" r:id="rId5"/>
    <sheet name="Table3Compare" sheetId="131" state="hidden" r:id="rId6"/>
    <sheet name="2025 IRP Assumptions" sheetId="167" state="hidden" r:id="rId7"/>
    <sheet name="WD_.PX.BDG._.PTC.2029" sheetId="139" state="hidden" r:id="rId8"/>
    <sheet name="WD_.PX.BDG._.PTC.2030" sheetId="195" state="hidden" r:id="rId9"/>
    <sheet name="WD_.PX.BDG._.PTC.2031" sheetId="196" state="hidden" r:id="rId10"/>
    <sheet name="WD_.PX.DJW._.PTC.2029" sheetId="176" r:id="rId11"/>
    <sheet name="WD_.PX.DJW._.PTC.2030" sheetId="197" state="hidden" r:id="rId12"/>
    <sheet name="WD_.PX.DJW._.PTC.2031" sheetId="198" state="hidden" r:id="rId13"/>
    <sheet name="Table 3 PV_.PX.NTN._.PTC.2031" sheetId="201" state="hidden" r:id="rId14"/>
    <sheet name="PV_.PX.BDG._.PTC.2031" sheetId="199" state="hidden" r:id="rId15"/>
    <sheet name="PV_.PX.HTG._.PTC.2031" sheetId="200" state="hidden" r:id="rId16"/>
    <sheet name="PV_.PX.UTS._.PTC.2031" sheetId="202" state="hidden" r:id="rId17"/>
    <sheet name="GSC.PX.BDG._.___.Frame 2030" sheetId="194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5" hidden="1">Table3Compare!$A$70:$Y$74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Discount_Rate" localSheetId="0">'[1]Table 1'!$I$43</definedName>
    <definedName name="Discount_Rate">'Table 1'!$I$50</definedName>
    <definedName name="Inflation" localSheetId="0">'[1]Table 1'!$J$45</definedName>
    <definedName name="Inflation">'Table 1'!$J$52</definedName>
    <definedName name="IRP23_Infl_Rate" localSheetId="0">'[1]Table 1'!$K$47</definedName>
    <definedName name="OATT" localSheetId="0">#REF!</definedName>
    <definedName name="OATT">#REF!</definedName>
    <definedName name="_xlnm.Print_Area" localSheetId="0">'Appendix D.3'!$A$1:$K$40</definedName>
    <definedName name="_xlnm.Print_Area" localSheetId="14">'PV_.PX.BDG._.PTC.2031'!$A$1:$P$78</definedName>
    <definedName name="_xlnm.Print_Area" localSheetId="15">'PV_.PX.HTG._.PTC.2031'!$A$1:$O$61</definedName>
    <definedName name="_xlnm.Print_Area" localSheetId="16">'PV_.PX.UTS._.PTC.2031'!$A$1:$P$61</definedName>
    <definedName name="_xlnm.Print_Area" localSheetId="1">'Table 1'!$A$1:$H$67</definedName>
    <definedName name="_xlnm.Print_Area" localSheetId="13">'Table 3 PV_.PX.NTN._.PTC.2031'!$A$1:$O$61</definedName>
    <definedName name="_xlnm.Print_Area" localSheetId="4">'Table 5'!$A$1:$H$312</definedName>
    <definedName name="_xlnm.Print_Area" localSheetId="10">'WD_.PX.DJW._.PTC.2029'!$A$1:$R$77</definedName>
    <definedName name="Real_Discount_Rate" localSheetId="0">'[1]Table 1'!$J$47</definedName>
    <definedName name="Real_Discount_Rate">'Table 1'!$J$54</definedName>
    <definedName name="RenewableMarketShape" localSheetId="0">#REF!</definedName>
    <definedName name="RenewableMarketShape">#REF!</definedName>
    <definedName name="RevenueSum">"GRID Thermal Revenue!R2C1:R4C2"</definedName>
    <definedName name="Study_CF" localSheetId="0">'[1]Table 5'!$M$8</definedName>
    <definedName name="Study_CF">'Table 5'!$M$8</definedName>
    <definedName name="Study_MW" localSheetId="0">'[1]Table 5'!$M$6</definedName>
    <definedName name="Study_MW">'Table 5'!$M$6</definedName>
    <definedName name="TransCapRecovFct" localSheetId="0">#REF!</definedName>
    <definedName name="TransCapRecovFc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9" i="203" l="1"/>
  <c r="H31" i="203"/>
  <c r="G31" i="203"/>
  <c r="F31" i="203"/>
  <c r="D31" i="203"/>
  <c r="J31" i="203" s="1"/>
  <c r="J32" i="203" s="1"/>
  <c r="H29" i="203"/>
  <c r="G29" i="203"/>
  <c r="F29" i="203"/>
  <c r="D29" i="203"/>
  <c r="J29" i="203" s="1"/>
  <c r="J30" i="203" s="1"/>
  <c r="B12" i="203"/>
  <c r="H11" i="203"/>
  <c r="G11" i="203"/>
  <c r="F11" i="203"/>
  <c r="B11" i="203"/>
  <c r="D11" i="203" s="1"/>
  <c r="J11" i="203" s="1"/>
  <c r="H10" i="203"/>
  <c r="G10" i="203"/>
  <c r="J10" i="203" s="1"/>
  <c r="F10" i="203"/>
  <c r="D10" i="203"/>
  <c r="H7" i="203"/>
  <c r="G7" i="203"/>
  <c r="E7" i="203"/>
  <c r="D7" i="203"/>
  <c r="L14" i="31"/>
  <c r="F226" i="31" s="1"/>
  <c r="C226" i="31" s="1" a="1"/>
  <c r="C226" i="31" s="1"/>
  <c r="L13" i="31"/>
  <c r="F238" i="31"/>
  <c r="F219" i="31"/>
  <c r="C219" i="31" s="1" a="1"/>
  <c r="C219" i="31" s="1"/>
  <c r="F218" i="31"/>
  <c r="C218" i="31" s="1" a="1"/>
  <c r="C218" i="31" s="1"/>
  <c r="F217" i="31"/>
  <c r="C217" i="31" s="1" a="1"/>
  <c r="C217" i="31" s="1"/>
  <c r="F198" i="31"/>
  <c r="C198" i="31" s="1" a="1"/>
  <c r="C198" i="31" s="1"/>
  <c r="F197" i="31"/>
  <c r="C197" i="31" s="1" a="1"/>
  <c r="C197" i="31" s="1"/>
  <c r="F178" i="31"/>
  <c r="C178" i="31" s="1" a="1"/>
  <c r="C178" i="31" s="1"/>
  <c r="F159" i="31"/>
  <c r="C159" i="31" s="1" a="1"/>
  <c r="C159" i="31" s="1"/>
  <c r="F158" i="31"/>
  <c r="C158" i="31" s="1" a="1"/>
  <c r="C158" i="31" s="1"/>
  <c r="F157" i="31"/>
  <c r="C157" i="31" s="1" a="1"/>
  <c r="C157" i="31" s="1"/>
  <c r="F139" i="31"/>
  <c r="C139" i="31" s="1" a="1"/>
  <c r="C139" i="31" s="1"/>
  <c r="F138" i="31"/>
  <c r="C138" i="31" s="1" a="1"/>
  <c r="C138" i="31" s="1"/>
  <c r="F137" i="31"/>
  <c r="C137" i="31" s="1" a="1"/>
  <c r="C137" i="31" s="1"/>
  <c r="F119" i="31"/>
  <c r="C119" i="31" s="1" a="1"/>
  <c r="C119" i="31" s="1"/>
  <c r="F118" i="31"/>
  <c r="C118" i="31" s="1" a="1"/>
  <c r="C118" i="31" s="1"/>
  <c r="F99" i="31"/>
  <c r="C99" i="31" s="1" a="1"/>
  <c r="C99" i="31" s="1"/>
  <c r="F98" i="31"/>
  <c r="C98" i="31" s="1" a="1"/>
  <c r="C98" i="31" s="1"/>
  <c r="F97" i="31"/>
  <c r="C97" i="31" s="1" a="1"/>
  <c r="C97" i="31" s="1"/>
  <c r="F79" i="31"/>
  <c r="C79" i="31" s="1" a="1"/>
  <c r="C79" i="31" s="1"/>
  <c r="F78" i="31"/>
  <c r="C78" i="31" s="1" a="1"/>
  <c r="C78" i="31" s="1"/>
  <c r="F77" i="31"/>
  <c r="C77" i="31" s="1" a="1"/>
  <c r="C77" i="31" s="1"/>
  <c r="F59" i="31"/>
  <c r="C59" i="31" s="1" a="1"/>
  <c r="C59" i="31" s="1"/>
  <c r="F58" i="31"/>
  <c r="C58" i="31" s="1" a="1"/>
  <c r="C58" i="31" s="1"/>
  <c r="F54" i="31"/>
  <c r="C54" i="31" s="1" a="1"/>
  <c r="C54" i="31" s="1"/>
  <c r="F39" i="31"/>
  <c r="C39" i="31" s="1" a="1"/>
  <c r="C39" i="31" s="1"/>
  <c r="F38" i="31"/>
  <c r="C38" i="31" s="1" a="1"/>
  <c r="C38" i="31" s="1"/>
  <c r="F37" i="31"/>
  <c r="C37" i="31" s="1" a="1"/>
  <c r="C37" i="31" s="1"/>
  <c r="F34" i="31"/>
  <c r="C34" i="31" s="1" a="1"/>
  <c r="C34" i="31" s="1"/>
  <c r="F19" i="31"/>
  <c r="C19" i="31" s="1" a="1"/>
  <c r="C19" i="31" s="1"/>
  <c r="F18" i="31"/>
  <c r="C18" i="31" s="1" a="1"/>
  <c r="C18" i="31" s="1"/>
  <c r="F17" i="31"/>
  <c r="C17" i="31" s="1" a="1"/>
  <c r="C17" i="31" s="1"/>
  <c r="F14" i="31"/>
  <c r="C14" i="31" s="1" a="1"/>
  <c r="C14" i="31" s="1"/>
  <c r="M14" i="31"/>
  <c r="AB9" i="31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B30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B29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B28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B27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B26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B25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B24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B20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B16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B15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B13" i="66"/>
  <c r="D12" i="203" l="1"/>
  <c r="G12" i="203"/>
  <c r="H12" i="203"/>
  <c r="F12" i="203"/>
  <c r="B13" i="203"/>
  <c r="C238" i="31" a="1"/>
  <c r="C238" i="31" s="1"/>
  <c r="F250" i="31"/>
  <c r="F199" i="31"/>
  <c r="C199" i="31" s="1" a="1"/>
  <c r="C199" i="31" s="1"/>
  <c r="F63" i="31"/>
  <c r="C63" i="31" s="1" a="1"/>
  <c r="C63" i="31" s="1"/>
  <c r="F65" i="31"/>
  <c r="C65" i="31" s="1" a="1"/>
  <c r="C65" i="31" s="1"/>
  <c r="F125" i="31"/>
  <c r="C125" i="31" s="1" a="1"/>
  <c r="C125" i="31" s="1"/>
  <c r="F145" i="31"/>
  <c r="C145" i="31" s="1" a="1"/>
  <c r="C145" i="31" s="1"/>
  <c r="F185" i="31"/>
  <c r="C185" i="31" s="1" a="1"/>
  <c r="C185" i="31" s="1"/>
  <c r="F27" i="31"/>
  <c r="C27" i="31" s="1" a="1"/>
  <c r="C27" i="31" s="1"/>
  <c r="F47" i="31"/>
  <c r="C47" i="31" s="1" a="1"/>
  <c r="C47" i="31" s="1"/>
  <c r="F67" i="31"/>
  <c r="C67" i="31" s="1" a="1"/>
  <c r="C67" i="31" s="1"/>
  <c r="F87" i="31"/>
  <c r="C87" i="31" s="1" a="1"/>
  <c r="C87" i="31" s="1"/>
  <c r="F107" i="31"/>
  <c r="C107" i="31" s="1" a="1"/>
  <c r="C107" i="31" s="1"/>
  <c r="F127" i="31"/>
  <c r="C127" i="31" s="1" a="1"/>
  <c r="C127" i="31" s="1"/>
  <c r="F147" i="31"/>
  <c r="C147" i="31" s="1" a="1"/>
  <c r="C147" i="31" s="1"/>
  <c r="F167" i="31"/>
  <c r="C167" i="31" s="1" a="1"/>
  <c r="C167" i="31" s="1"/>
  <c r="F187" i="31"/>
  <c r="C187" i="31" s="1" a="1"/>
  <c r="C187" i="31" s="1"/>
  <c r="F207" i="31"/>
  <c r="C207" i="31" s="1" a="1"/>
  <c r="C207" i="31" s="1"/>
  <c r="F227" i="31"/>
  <c r="C227" i="31" s="1" a="1"/>
  <c r="C227" i="31" s="1"/>
  <c r="F48" i="31"/>
  <c r="C48" i="31" s="1" a="1"/>
  <c r="C48" i="31" s="1"/>
  <c r="F128" i="31"/>
  <c r="C128" i="31" s="1" a="1"/>
  <c r="C128" i="31" s="1"/>
  <c r="F188" i="31"/>
  <c r="C188" i="31" s="1" a="1"/>
  <c r="C188" i="31" s="1"/>
  <c r="F228" i="31"/>
  <c r="C228" i="31" s="1" a="1"/>
  <c r="C228" i="31" s="1"/>
  <c r="F29" i="31"/>
  <c r="C29" i="31" s="1" a="1"/>
  <c r="C29" i="31" s="1"/>
  <c r="F229" i="31"/>
  <c r="F70" i="31"/>
  <c r="C70" i="31" s="1" a="1"/>
  <c r="C70" i="31" s="1"/>
  <c r="F90" i="31"/>
  <c r="C90" i="31" s="1" a="1"/>
  <c r="C90" i="31" s="1"/>
  <c r="F110" i="31"/>
  <c r="C110" i="31" s="1" a="1"/>
  <c r="C110" i="31" s="1"/>
  <c r="F130" i="31"/>
  <c r="C130" i="31" s="1" a="1"/>
  <c r="C130" i="31" s="1"/>
  <c r="F150" i="31"/>
  <c r="C150" i="31" s="1" a="1"/>
  <c r="C150" i="31" s="1"/>
  <c r="F170" i="31"/>
  <c r="C170" i="31" s="1" a="1"/>
  <c r="C170" i="31" s="1"/>
  <c r="F190" i="31"/>
  <c r="C190" i="31" s="1" a="1"/>
  <c r="C190" i="31" s="1"/>
  <c r="F210" i="31"/>
  <c r="C210" i="31" s="1" a="1"/>
  <c r="C210" i="31" s="1"/>
  <c r="F230" i="31"/>
  <c r="F108" i="31"/>
  <c r="C108" i="31" s="1" a="1"/>
  <c r="C108" i="31" s="1"/>
  <c r="F208" i="31"/>
  <c r="C208" i="31" s="1" a="1"/>
  <c r="C208" i="31" s="1"/>
  <c r="F49" i="31"/>
  <c r="C49" i="31" s="1" a="1"/>
  <c r="C49" i="31" s="1"/>
  <c r="F109" i="31"/>
  <c r="C109" i="31" s="1" a="1"/>
  <c r="C109" i="31" s="1"/>
  <c r="F149" i="31"/>
  <c r="C149" i="31" s="1" a="1"/>
  <c r="C149" i="31" s="1"/>
  <c r="F209" i="31"/>
  <c r="C209" i="31" s="1" a="1"/>
  <c r="C209" i="31" s="1"/>
  <c r="F30" i="31"/>
  <c r="C30" i="31" s="1" a="1"/>
  <c r="C30" i="31" s="1"/>
  <c r="F31" i="31"/>
  <c r="C31" i="31" s="1" a="1"/>
  <c r="C31" i="31" s="1"/>
  <c r="F51" i="31"/>
  <c r="C51" i="31" s="1" a="1"/>
  <c r="C51" i="31" s="1"/>
  <c r="F71" i="31"/>
  <c r="C71" i="31" s="1" a="1"/>
  <c r="C71" i="31" s="1"/>
  <c r="F91" i="31"/>
  <c r="C91" i="31" s="1" a="1"/>
  <c r="C91" i="31" s="1"/>
  <c r="F111" i="31"/>
  <c r="C111" i="31" s="1" a="1"/>
  <c r="C111" i="31" s="1"/>
  <c r="F131" i="31"/>
  <c r="C131" i="31" s="1" a="1"/>
  <c r="C131" i="31" s="1"/>
  <c r="F151" i="31"/>
  <c r="C151" i="31" s="1" a="1"/>
  <c r="C151" i="31" s="1"/>
  <c r="F171" i="31"/>
  <c r="C171" i="31" s="1" a="1"/>
  <c r="C171" i="31" s="1"/>
  <c r="F191" i="31"/>
  <c r="C191" i="31" s="1" a="1"/>
  <c r="C191" i="31" s="1"/>
  <c r="F211" i="31"/>
  <c r="C211" i="31" s="1" a="1"/>
  <c r="C211" i="31" s="1"/>
  <c r="F231" i="31"/>
  <c r="F28" i="31"/>
  <c r="C28" i="31" s="1" a="1"/>
  <c r="C28" i="31" s="1"/>
  <c r="F88" i="31"/>
  <c r="C88" i="31" s="1" a="1"/>
  <c r="C88" i="31" s="1"/>
  <c r="F168" i="31"/>
  <c r="C168" i="31" s="1" a="1"/>
  <c r="C168" i="31" s="1"/>
  <c r="F32" i="31"/>
  <c r="C32" i="31" s="1" a="1"/>
  <c r="C32" i="31" s="1"/>
  <c r="F52" i="31"/>
  <c r="C52" i="31" s="1" a="1"/>
  <c r="C52" i="31" s="1"/>
  <c r="F72" i="31"/>
  <c r="C72" i="31" s="1" a="1"/>
  <c r="C72" i="31" s="1"/>
  <c r="F92" i="31"/>
  <c r="C92" i="31" s="1" a="1"/>
  <c r="C92" i="31" s="1"/>
  <c r="F112" i="31"/>
  <c r="C112" i="31" s="1" a="1"/>
  <c r="C112" i="31" s="1"/>
  <c r="F132" i="31"/>
  <c r="C132" i="31" s="1" a="1"/>
  <c r="C132" i="31" s="1"/>
  <c r="F152" i="31"/>
  <c r="C152" i="31" s="1" a="1"/>
  <c r="C152" i="31" s="1"/>
  <c r="F172" i="31"/>
  <c r="C172" i="31" s="1" a="1"/>
  <c r="C172" i="31" s="1"/>
  <c r="F192" i="31"/>
  <c r="C192" i="31" s="1" a="1"/>
  <c r="C192" i="31" s="1"/>
  <c r="F212" i="31"/>
  <c r="C212" i="31" s="1" a="1"/>
  <c r="C212" i="31" s="1"/>
  <c r="F232" i="31"/>
  <c r="F68" i="31"/>
  <c r="C68" i="31" s="1" a="1"/>
  <c r="C68" i="31" s="1"/>
  <c r="F148" i="31"/>
  <c r="C148" i="31" s="1" a="1"/>
  <c r="C148" i="31" s="1"/>
  <c r="F89" i="31"/>
  <c r="C89" i="31" s="1" a="1"/>
  <c r="C89" i="31" s="1"/>
  <c r="F169" i="31"/>
  <c r="C169" i="31" s="1" a="1"/>
  <c r="C169" i="31" s="1"/>
  <c r="F50" i="31"/>
  <c r="C50" i="31" s="1" a="1"/>
  <c r="C50" i="31" s="1"/>
  <c r="F13" i="31"/>
  <c r="C13" i="31" s="1" a="1"/>
  <c r="C13" i="31" s="1"/>
  <c r="F53" i="31"/>
  <c r="C53" i="31" s="1" a="1"/>
  <c r="C53" i="31" s="1"/>
  <c r="F73" i="31"/>
  <c r="C73" i="31" s="1" a="1"/>
  <c r="C73" i="31" s="1"/>
  <c r="F113" i="31"/>
  <c r="C113" i="31" s="1" a="1"/>
  <c r="C113" i="31" s="1"/>
  <c r="F133" i="31"/>
  <c r="C133" i="31" s="1" a="1"/>
  <c r="C133" i="31" s="1"/>
  <c r="F173" i="31"/>
  <c r="C173" i="31" s="1" a="1"/>
  <c r="C173" i="31" s="1"/>
  <c r="F193" i="31"/>
  <c r="C193" i="31" s="1" a="1"/>
  <c r="C193" i="31" s="1"/>
  <c r="F233" i="31"/>
  <c r="F74" i="31"/>
  <c r="C74" i="31" s="1" a="1"/>
  <c r="C74" i="31" s="1"/>
  <c r="F94" i="31"/>
  <c r="C94" i="31" s="1" a="1"/>
  <c r="C94" i="31" s="1"/>
  <c r="F114" i="31"/>
  <c r="C114" i="31" s="1" a="1"/>
  <c r="C114" i="31" s="1"/>
  <c r="F134" i="31"/>
  <c r="C134" i="31" s="1" a="1"/>
  <c r="C134" i="31" s="1"/>
  <c r="F154" i="31"/>
  <c r="C154" i="31" s="1" a="1"/>
  <c r="C154" i="31" s="1"/>
  <c r="F174" i="31"/>
  <c r="C174" i="31" s="1" a="1"/>
  <c r="C174" i="31" s="1"/>
  <c r="F194" i="31"/>
  <c r="C194" i="31" s="1" a="1"/>
  <c r="C194" i="31" s="1"/>
  <c r="F214" i="31"/>
  <c r="C214" i="31" s="1" a="1"/>
  <c r="C214" i="31" s="1"/>
  <c r="F234" i="31"/>
  <c r="F15" i="31"/>
  <c r="C15" i="31" s="1" a="1"/>
  <c r="C15" i="31" s="1"/>
  <c r="F35" i="31"/>
  <c r="C35" i="31" s="1" a="1"/>
  <c r="C35" i="31" s="1"/>
  <c r="F55" i="31"/>
  <c r="C55" i="31" s="1" a="1"/>
  <c r="C55" i="31" s="1"/>
  <c r="F75" i="31"/>
  <c r="C75" i="31" s="1" a="1"/>
  <c r="C75" i="31" s="1"/>
  <c r="F95" i="31"/>
  <c r="C95" i="31" s="1" a="1"/>
  <c r="C95" i="31" s="1"/>
  <c r="F115" i="31"/>
  <c r="C115" i="31" s="1" a="1"/>
  <c r="C115" i="31" s="1"/>
  <c r="F135" i="31"/>
  <c r="C135" i="31" s="1" a="1"/>
  <c r="C135" i="31" s="1"/>
  <c r="F155" i="31"/>
  <c r="C155" i="31" s="1" a="1"/>
  <c r="C155" i="31" s="1"/>
  <c r="F175" i="31"/>
  <c r="C175" i="31" s="1" a="1"/>
  <c r="C175" i="31" s="1"/>
  <c r="F195" i="31"/>
  <c r="C195" i="31" s="1" a="1"/>
  <c r="C195" i="31" s="1"/>
  <c r="F215" i="31"/>
  <c r="C215" i="31" s="1" a="1"/>
  <c r="C215" i="31" s="1"/>
  <c r="F235" i="31"/>
  <c r="F16" i="31"/>
  <c r="C16" i="31" s="1" a="1"/>
  <c r="C16" i="31" s="1"/>
  <c r="F36" i="31"/>
  <c r="C36" i="31" s="1" a="1"/>
  <c r="C36" i="31" s="1"/>
  <c r="F56" i="31"/>
  <c r="C56" i="31" s="1" a="1"/>
  <c r="C56" i="31" s="1"/>
  <c r="F76" i="31"/>
  <c r="C76" i="31" s="1" a="1"/>
  <c r="C76" i="31" s="1"/>
  <c r="F96" i="31"/>
  <c r="C96" i="31" s="1" a="1"/>
  <c r="C96" i="31" s="1"/>
  <c r="F116" i="31"/>
  <c r="C116" i="31" s="1" a="1"/>
  <c r="C116" i="31" s="1"/>
  <c r="F136" i="31"/>
  <c r="C136" i="31" s="1" a="1"/>
  <c r="C136" i="31" s="1"/>
  <c r="F156" i="31"/>
  <c r="C156" i="31" s="1" a="1"/>
  <c r="C156" i="31" s="1"/>
  <c r="F176" i="31"/>
  <c r="C176" i="31" s="1" a="1"/>
  <c r="C176" i="31" s="1"/>
  <c r="F196" i="31"/>
  <c r="C196" i="31" s="1" a="1"/>
  <c r="C196" i="31" s="1"/>
  <c r="F216" i="31"/>
  <c r="C216" i="31" s="1" a="1"/>
  <c r="C216" i="31" s="1"/>
  <c r="F236" i="31"/>
  <c r="F239" i="31"/>
  <c r="F20" i="31"/>
  <c r="C20" i="31" s="1" a="1"/>
  <c r="C20" i="31" s="1"/>
  <c r="F60" i="31"/>
  <c r="C60" i="31" s="1" a="1"/>
  <c r="C60" i="31" s="1"/>
  <c r="F100" i="31"/>
  <c r="C100" i="31" s="1" a="1"/>
  <c r="C100" i="31" s="1"/>
  <c r="F160" i="31"/>
  <c r="C160" i="31" s="1" a="1"/>
  <c r="C160" i="31" s="1"/>
  <c r="F200" i="31"/>
  <c r="C200" i="31" s="1" a="1"/>
  <c r="C200" i="31" s="1"/>
  <c r="F220" i="31"/>
  <c r="C220" i="31" s="1" a="1"/>
  <c r="C220" i="31" s="1"/>
  <c r="F41" i="31"/>
  <c r="C41" i="31" s="1" a="1"/>
  <c r="C41" i="31" s="1"/>
  <c r="F61" i="31"/>
  <c r="C61" i="31" s="1" a="1"/>
  <c r="C61" i="31" s="1"/>
  <c r="F101" i="31"/>
  <c r="C101" i="31" s="1" a="1"/>
  <c r="C101" i="31" s="1"/>
  <c r="F121" i="31"/>
  <c r="C121" i="31" s="1" a="1"/>
  <c r="C121" i="31" s="1"/>
  <c r="F161" i="31"/>
  <c r="C161" i="31" s="1" a="1"/>
  <c r="C161" i="31" s="1"/>
  <c r="F181" i="31"/>
  <c r="C181" i="31" s="1" a="1"/>
  <c r="C181" i="31" s="1"/>
  <c r="F221" i="31"/>
  <c r="C221" i="31" s="1" a="1"/>
  <c r="C221" i="31" s="1"/>
  <c r="F179" i="31"/>
  <c r="C179" i="31" s="1" a="1"/>
  <c r="C179" i="31" s="1"/>
  <c r="F40" i="31"/>
  <c r="C40" i="31" s="1" a="1"/>
  <c r="C40" i="31" s="1"/>
  <c r="F80" i="31"/>
  <c r="C80" i="31" s="1" a="1"/>
  <c r="C80" i="31" s="1"/>
  <c r="F120" i="31"/>
  <c r="C120" i="31" s="1" a="1"/>
  <c r="C120" i="31" s="1"/>
  <c r="F140" i="31"/>
  <c r="C140" i="31" s="1" a="1"/>
  <c r="C140" i="31" s="1"/>
  <c r="F180" i="31"/>
  <c r="C180" i="31" s="1" a="1"/>
  <c r="C180" i="31" s="1"/>
  <c r="F240" i="31"/>
  <c r="F22" i="31"/>
  <c r="C22" i="31" s="1" a="1"/>
  <c r="C22" i="31" s="1"/>
  <c r="F42" i="31"/>
  <c r="C42" i="31" s="1" a="1"/>
  <c r="C42" i="31" s="1"/>
  <c r="F62" i="31"/>
  <c r="C62" i="31" s="1" a="1"/>
  <c r="C62" i="31" s="1"/>
  <c r="F82" i="31"/>
  <c r="C82" i="31" s="1" a="1"/>
  <c r="C82" i="31" s="1"/>
  <c r="F102" i="31"/>
  <c r="C102" i="31" s="1" a="1"/>
  <c r="C102" i="31" s="1"/>
  <c r="F122" i="31"/>
  <c r="C122" i="31" s="1" a="1"/>
  <c r="C122" i="31" s="1"/>
  <c r="F142" i="31"/>
  <c r="C142" i="31" s="1" a="1"/>
  <c r="C142" i="31" s="1"/>
  <c r="F162" i="31"/>
  <c r="C162" i="31" s="1" a="1"/>
  <c r="C162" i="31" s="1"/>
  <c r="F182" i="31"/>
  <c r="C182" i="31" s="1" a="1"/>
  <c r="C182" i="31" s="1"/>
  <c r="F202" i="31"/>
  <c r="C202" i="31" s="1" a="1"/>
  <c r="C202" i="31" s="1"/>
  <c r="F222" i="31"/>
  <c r="C222" i="31" s="1" a="1"/>
  <c r="C222" i="31" s="1"/>
  <c r="F23" i="31"/>
  <c r="C23" i="31" s="1" a="1"/>
  <c r="C23" i="31" s="1"/>
  <c r="F43" i="31"/>
  <c r="C43" i="31" s="1" a="1"/>
  <c r="C43" i="31" s="1"/>
  <c r="F83" i="31"/>
  <c r="C83" i="31" s="1" a="1"/>
  <c r="C83" i="31" s="1"/>
  <c r="F123" i="31"/>
  <c r="C123" i="31" s="1" a="1"/>
  <c r="C123" i="31" s="1"/>
  <c r="F143" i="31"/>
  <c r="C143" i="31" s="1" a="1"/>
  <c r="C143" i="31" s="1"/>
  <c r="F163" i="31"/>
  <c r="C163" i="31" s="1" a="1"/>
  <c r="C163" i="31" s="1"/>
  <c r="F183" i="31"/>
  <c r="C183" i="31" s="1" a="1"/>
  <c r="C183" i="31" s="1"/>
  <c r="F203" i="31"/>
  <c r="C203" i="31" s="1" a="1"/>
  <c r="C203" i="31" s="1"/>
  <c r="F223" i="31"/>
  <c r="C223" i="31" s="1" a="1"/>
  <c r="C223" i="31" s="1"/>
  <c r="F24" i="31"/>
  <c r="C24" i="31" s="1" a="1"/>
  <c r="C24" i="31" s="1"/>
  <c r="F44" i="31"/>
  <c r="C44" i="31" s="1" a="1"/>
  <c r="C44" i="31" s="1"/>
  <c r="F64" i="31"/>
  <c r="C64" i="31" s="1" a="1"/>
  <c r="C64" i="31" s="1"/>
  <c r="F84" i="31"/>
  <c r="C84" i="31" s="1" a="1"/>
  <c r="C84" i="31" s="1"/>
  <c r="F104" i="31"/>
  <c r="C104" i="31" s="1" a="1"/>
  <c r="C104" i="31" s="1"/>
  <c r="F124" i="31"/>
  <c r="C124" i="31" s="1" a="1"/>
  <c r="C124" i="31" s="1"/>
  <c r="F144" i="31"/>
  <c r="C144" i="31" s="1" a="1"/>
  <c r="C144" i="31" s="1"/>
  <c r="F164" i="31"/>
  <c r="C164" i="31" s="1" a="1"/>
  <c r="C164" i="31" s="1"/>
  <c r="F184" i="31"/>
  <c r="C184" i="31" s="1" a="1"/>
  <c r="C184" i="31" s="1"/>
  <c r="F204" i="31"/>
  <c r="C204" i="31" s="1" a="1"/>
  <c r="C204" i="31" s="1"/>
  <c r="F224" i="31"/>
  <c r="C224" i="31" s="1" a="1"/>
  <c r="C224" i="31" s="1"/>
  <c r="F103" i="31"/>
  <c r="C103" i="31" s="1" a="1"/>
  <c r="C103" i="31" s="1"/>
  <c r="F25" i="31"/>
  <c r="C25" i="31" s="1" a="1"/>
  <c r="C25" i="31" s="1"/>
  <c r="F85" i="31"/>
  <c r="C85" i="31" s="1" a="1"/>
  <c r="C85" i="31" s="1"/>
  <c r="F205" i="31"/>
  <c r="C205" i="31" s="1" a="1"/>
  <c r="C205" i="31" s="1"/>
  <c r="F26" i="31"/>
  <c r="C26" i="31" s="1" a="1"/>
  <c r="C26" i="31" s="1"/>
  <c r="F46" i="31"/>
  <c r="C46" i="31" s="1" a="1"/>
  <c r="C46" i="31" s="1"/>
  <c r="F66" i="31"/>
  <c r="C66" i="31" s="1" a="1"/>
  <c r="C66" i="31" s="1"/>
  <c r="F86" i="31"/>
  <c r="C86" i="31" s="1" a="1"/>
  <c r="C86" i="31" s="1"/>
  <c r="F106" i="31"/>
  <c r="C106" i="31" s="1" a="1"/>
  <c r="C106" i="31" s="1"/>
  <c r="F126" i="31"/>
  <c r="C126" i="31" s="1" a="1"/>
  <c r="C126" i="31" s="1"/>
  <c r="F146" i="31"/>
  <c r="C146" i="31" s="1" a="1"/>
  <c r="C146" i="31" s="1"/>
  <c r="F166" i="31"/>
  <c r="C166" i="31" s="1" a="1"/>
  <c r="C166" i="31" s="1"/>
  <c r="F186" i="31"/>
  <c r="C186" i="31" s="1" a="1"/>
  <c r="C186" i="31" s="1"/>
  <c r="F206" i="31"/>
  <c r="C206" i="31" s="1" a="1"/>
  <c r="C206" i="31" s="1"/>
  <c r="G13" i="203" l="1"/>
  <c r="F13" i="203"/>
  <c r="D13" i="203"/>
  <c r="J13" i="203" s="1"/>
  <c r="B14" i="203"/>
  <c r="H13" i="203"/>
  <c r="J12" i="203"/>
  <c r="C235" i="31" a="1"/>
  <c r="C235" i="31" s="1"/>
  <c r="F247" i="31"/>
  <c r="F242" i="31"/>
  <c r="C230" i="31" a="1"/>
  <c r="C230" i="31" s="1"/>
  <c r="C236" i="31" a="1"/>
  <c r="C236" i="31" s="1"/>
  <c r="F248" i="31"/>
  <c r="F243" i="31"/>
  <c r="C231" i="31" a="1"/>
  <c r="C231" i="31" s="1"/>
  <c r="F252" i="31"/>
  <c r="C240" i="31" a="1"/>
  <c r="C240" i="31" s="1"/>
  <c r="C232" i="31" a="1"/>
  <c r="C232" i="31" s="1"/>
  <c r="F244" i="31"/>
  <c r="C239" i="31" a="1"/>
  <c r="C239" i="31" s="1"/>
  <c r="F251" i="31"/>
  <c r="F241" i="31"/>
  <c r="C229" i="31" a="1"/>
  <c r="C229" i="31" s="1"/>
  <c r="F246" i="31"/>
  <c r="C234" i="31" a="1"/>
  <c r="C234" i="31" s="1"/>
  <c r="C233" i="31" a="1"/>
  <c r="C233" i="31" s="1"/>
  <c r="F245" i="31"/>
  <c r="B15" i="203" l="1"/>
  <c r="H14" i="203"/>
  <c r="G14" i="203"/>
  <c r="F14" i="203"/>
  <c r="D14" i="203"/>
  <c r="J14" i="203" s="1"/>
  <c r="H64" i="201"/>
  <c r="I64" i="201"/>
  <c r="J64" i="201"/>
  <c r="H65" i="201"/>
  <c r="I65" i="201"/>
  <c r="J65" i="201"/>
  <c r="H66" i="201"/>
  <c r="I66" i="201"/>
  <c r="J66" i="201" s="1"/>
  <c r="H67" i="201"/>
  <c r="I67" i="201" s="1"/>
  <c r="J67" i="201" s="1"/>
  <c r="H68" i="201"/>
  <c r="I68" i="201"/>
  <c r="J68" i="201" s="1"/>
  <c r="H69" i="201"/>
  <c r="I69" i="201" s="1"/>
  <c r="J69" i="201" s="1"/>
  <c r="H70" i="201"/>
  <c r="I70" i="201"/>
  <c r="J70" i="201"/>
  <c r="H71" i="201"/>
  <c r="I71" i="201"/>
  <c r="J71" i="201"/>
  <c r="H72" i="201"/>
  <c r="I72" i="201"/>
  <c r="J72" i="201" s="1"/>
  <c r="H73" i="201"/>
  <c r="I73" i="201" s="1"/>
  <c r="J73" i="201" s="1"/>
  <c r="J76" i="201"/>
  <c r="AB14" i="31"/>
  <c r="AB15" i="31"/>
  <c r="AB16" i="31"/>
  <c r="AB17" i="31"/>
  <c r="AB18" i="31"/>
  <c r="AB19" i="31"/>
  <c r="AB20" i="31"/>
  <c r="AB21" i="31"/>
  <c r="F21" i="31" s="1"/>
  <c r="C21" i="31" s="1" a="1"/>
  <c r="C21" i="31" s="1"/>
  <c r="AB22" i="31"/>
  <c r="AB23" i="31"/>
  <c r="AB24" i="31"/>
  <c r="AB25" i="31"/>
  <c r="AB26" i="31"/>
  <c r="AB27" i="31"/>
  <c r="AB28" i="31"/>
  <c r="AB29" i="31"/>
  <c r="AB30" i="31"/>
  <c r="AB31" i="31"/>
  <c r="AB32" i="31"/>
  <c r="AB33" i="31"/>
  <c r="F33" i="31" s="1"/>
  <c r="C33" i="31" s="1" a="1"/>
  <c r="C33" i="31" s="1"/>
  <c r="AB34" i="31"/>
  <c r="AB35" i="31"/>
  <c r="AB36" i="31"/>
  <c r="AB37" i="31"/>
  <c r="AB38" i="31"/>
  <c r="AB39" i="31"/>
  <c r="AB40" i="31"/>
  <c r="AB41" i="31"/>
  <c r="AB42" i="31"/>
  <c r="AB43" i="31"/>
  <c r="AB44" i="31"/>
  <c r="AB45" i="31"/>
  <c r="F45" i="31" s="1"/>
  <c r="C45" i="31" s="1" a="1"/>
  <c r="C45" i="31" s="1"/>
  <c r="AB46" i="31"/>
  <c r="AB47" i="31"/>
  <c r="AB48" i="31"/>
  <c r="AB49" i="31"/>
  <c r="AB50" i="31"/>
  <c r="AB51" i="31"/>
  <c r="AB52" i="31"/>
  <c r="AB53" i="31"/>
  <c r="AB54" i="31"/>
  <c r="AB55" i="31"/>
  <c r="AB56" i="31"/>
  <c r="AB57" i="31"/>
  <c r="F57" i="31" s="1"/>
  <c r="C57" i="31" s="1" a="1"/>
  <c r="C57" i="31" s="1"/>
  <c r="AB58" i="31"/>
  <c r="AB59" i="31"/>
  <c r="AB60" i="31"/>
  <c r="AB61" i="31"/>
  <c r="AB62" i="31"/>
  <c r="AB63" i="31"/>
  <c r="AB64" i="31"/>
  <c r="AB65" i="31"/>
  <c r="AB66" i="31"/>
  <c r="AB67" i="31"/>
  <c r="AB68" i="31"/>
  <c r="AB69" i="31"/>
  <c r="F69" i="31" s="1"/>
  <c r="C69" i="31" s="1" a="1"/>
  <c r="C69" i="31" s="1"/>
  <c r="AB70" i="31"/>
  <c r="AB71" i="31"/>
  <c r="AB72" i="31"/>
  <c r="AB73" i="31"/>
  <c r="AB74" i="31"/>
  <c r="AB75" i="31"/>
  <c r="AB76" i="31"/>
  <c r="AB77" i="31"/>
  <c r="AB78" i="31"/>
  <c r="AB79" i="31"/>
  <c r="AB80" i="31"/>
  <c r="AB81" i="31"/>
  <c r="F81" i="31" s="1"/>
  <c r="C81" i="31" s="1" a="1"/>
  <c r="C81" i="31" s="1"/>
  <c r="AB82" i="31"/>
  <c r="AB83" i="31"/>
  <c r="AB84" i="31"/>
  <c r="AB85" i="31"/>
  <c r="AB86" i="31"/>
  <c r="AB87" i="31"/>
  <c r="AB88" i="31"/>
  <c r="AB89" i="31"/>
  <c r="AB90" i="31"/>
  <c r="AB91" i="31"/>
  <c r="AB92" i="31"/>
  <c r="AB93" i="31"/>
  <c r="F93" i="31" s="1"/>
  <c r="C93" i="31" s="1" a="1"/>
  <c r="C93" i="31" s="1"/>
  <c r="AB94" i="31"/>
  <c r="AB95" i="31"/>
  <c r="AB96" i="31"/>
  <c r="AB97" i="31"/>
  <c r="AB98" i="31"/>
  <c r="AB99" i="31"/>
  <c r="AB100" i="31"/>
  <c r="AB101" i="31"/>
  <c r="AB102" i="31"/>
  <c r="AB103" i="31"/>
  <c r="AB104" i="31"/>
  <c r="AB105" i="31"/>
  <c r="F105" i="31" s="1"/>
  <c r="C105" i="31" s="1" a="1"/>
  <c r="C105" i="31" s="1"/>
  <c r="AB106" i="31"/>
  <c r="AB107" i="31"/>
  <c r="AB108" i="31"/>
  <c r="AB109" i="31"/>
  <c r="AB110" i="31"/>
  <c r="AB111" i="31"/>
  <c r="AB112" i="31"/>
  <c r="AB113" i="31"/>
  <c r="AB114" i="31"/>
  <c r="AB115" i="31"/>
  <c r="AB116" i="31"/>
  <c r="AB117" i="31"/>
  <c r="F117" i="31" s="1"/>
  <c r="C117" i="31" s="1" a="1"/>
  <c r="C117" i="31" s="1"/>
  <c r="AB118" i="31"/>
  <c r="AB119" i="31"/>
  <c r="AB120" i="31"/>
  <c r="AB121" i="31"/>
  <c r="AB122" i="31"/>
  <c r="AB123" i="31"/>
  <c r="AB124" i="31"/>
  <c r="AB125" i="31"/>
  <c r="AB126" i="31"/>
  <c r="AB127" i="31"/>
  <c r="AB128" i="31"/>
  <c r="AB129" i="31"/>
  <c r="F129" i="31" s="1"/>
  <c r="C129" i="31" s="1" a="1"/>
  <c r="C129" i="31" s="1"/>
  <c r="AB130" i="31"/>
  <c r="AB131" i="31"/>
  <c r="AB132" i="31"/>
  <c r="AB133" i="31"/>
  <c r="AB134" i="31"/>
  <c r="AB135" i="31"/>
  <c r="AB136" i="31"/>
  <c r="AB137" i="31"/>
  <c r="AB138" i="31"/>
  <c r="AB139" i="31"/>
  <c r="AB140" i="31"/>
  <c r="AB141" i="31"/>
  <c r="F141" i="31" s="1"/>
  <c r="C141" i="31" s="1" a="1"/>
  <c r="C141" i="31" s="1"/>
  <c r="AB142" i="31"/>
  <c r="AB143" i="31"/>
  <c r="AB144" i="31"/>
  <c r="AB145" i="31"/>
  <c r="AB146" i="31"/>
  <c r="AB147" i="31"/>
  <c r="AB148" i="31"/>
  <c r="AB149" i="31"/>
  <c r="AB150" i="31"/>
  <c r="AB151" i="31"/>
  <c r="AB152" i="31"/>
  <c r="AB153" i="31"/>
  <c r="F153" i="31" s="1"/>
  <c r="C153" i="31" s="1" a="1"/>
  <c r="C153" i="31" s="1"/>
  <c r="AB154" i="31"/>
  <c r="AB155" i="31"/>
  <c r="AB156" i="31"/>
  <c r="AB157" i="31"/>
  <c r="AB158" i="31"/>
  <c r="AB159" i="31"/>
  <c r="AB160" i="31"/>
  <c r="AB161" i="31"/>
  <c r="AB162" i="31"/>
  <c r="AB163" i="31"/>
  <c r="AB164" i="31"/>
  <c r="AB165" i="31"/>
  <c r="F165" i="31" s="1"/>
  <c r="C165" i="31" s="1" a="1"/>
  <c r="C165" i="31" s="1"/>
  <c r="AB166" i="31"/>
  <c r="AB167" i="31"/>
  <c r="AB168" i="31"/>
  <c r="AB169" i="31"/>
  <c r="AB170" i="31"/>
  <c r="AB171" i="31"/>
  <c r="AB172" i="31"/>
  <c r="AB173" i="31"/>
  <c r="AB174" i="31"/>
  <c r="AB175" i="31"/>
  <c r="AB176" i="31"/>
  <c r="AB177" i="31"/>
  <c r="F177" i="31" s="1"/>
  <c r="C177" i="31" s="1" a="1"/>
  <c r="C177" i="31" s="1"/>
  <c r="AB178" i="31"/>
  <c r="AB179" i="31"/>
  <c r="AB180" i="31"/>
  <c r="AB181" i="31"/>
  <c r="AB182" i="31"/>
  <c r="AB183" i="31"/>
  <c r="AB184" i="31"/>
  <c r="AB185" i="31"/>
  <c r="AB186" i="31"/>
  <c r="AB187" i="31"/>
  <c r="AB188" i="31"/>
  <c r="AB189" i="31"/>
  <c r="F189" i="31" s="1"/>
  <c r="C189" i="31" s="1" a="1"/>
  <c r="C189" i="31" s="1"/>
  <c r="AB190" i="31"/>
  <c r="AB191" i="31"/>
  <c r="AB192" i="31"/>
  <c r="AB193" i="31"/>
  <c r="AB194" i="31"/>
  <c r="AB195" i="31"/>
  <c r="AB196" i="31"/>
  <c r="AB197" i="31"/>
  <c r="AB198" i="31"/>
  <c r="AB199" i="31"/>
  <c r="AB200" i="31"/>
  <c r="AB201" i="31"/>
  <c r="F201" i="31" s="1"/>
  <c r="C201" i="31" s="1" a="1"/>
  <c r="C201" i="31" s="1"/>
  <c r="AB202" i="31"/>
  <c r="AB203" i="31"/>
  <c r="AB204" i="31"/>
  <c r="AB205" i="31"/>
  <c r="AB206" i="31"/>
  <c r="AB207" i="31"/>
  <c r="AB208" i="31"/>
  <c r="AB209" i="31"/>
  <c r="AB210" i="31"/>
  <c r="AB211" i="31"/>
  <c r="AB212" i="31"/>
  <c r="AB213" i="31"/>
  <c r="F213" i="31" s="1"/>
  <c r="C213" i="31" s="1" a="1"/>
  <c r="C213" i="31" s="1"/>
  <c r="AB214" i="31"/>
  <c r="AB215" i="31"/>
  <c r="AB216" i="31"/>
  <c r="AB217" i="31"/>
  <c r="AB218" i="31"/>
  <c r="AB219" i="31"/>
  <c r="AB220" i="31"/>
  <c r="AB221" i="31"/>
  <c r="AB222" i="31"/>
  <c r="AB223" i="31"/>
  <c r="AB224" i="31"/>
  <c r="AB225" i="31"/>
  <c r="F225" i="31" s="1"/>
  <c r="C225" i="31" s="1" a="1"/>
  <c r="C225" i="31" s="1"/>
  <c r="AB226" i="31"/>
  <c r="AB227" i="31"/>
  <c r="AB228" i="31"/>
  <c r="AB229" i="31"/>
  <c r="AB230" i="31"/>
  <c r="AB231" i="31"/>
  <c r="AB232" i="31"/>
  <c r="AB233" i="31"/>
  <c r="AB234" i="31"/>
  <c r="AB235" i="31"/>
  <c r="AB236" i="31"/>
  <c r="AB237" i="31"/>
  <c r="F237" i="31" s="1"/>
  <c r="C237" i="31" s="1" a="1"/>
  <c r="C237" i="31" s="1"/>
  <c r="AB238" i="31"/>
  <c r="AB239" i="31"/>
  <c r="AB240" i="31"/>
  <c r="AB241" i="31"/>
  <c r="AB242" i="31"/>
  <c r="AB243" i="31"/>
  <c r="AB244" i="31"/>
  <c r="AB245" i="31"/>
  <c r="AB246" i="31"/>
  <c r="AB247" i="31"/>
  <c r="AB248" i="31"/>
  <c r="AB249" i="31"/>
  <c r="AB250" i="31"/>
  <c r="AB251" i="31"/>
  <c r="AB252" i="31"/>
  <c r="AB313" i="31"/>
  <c r="AB314" i="31"/>
  <c r="AB315" i="31"/>
  <c r="AB316" i="31"/>
  <c r="AB317" i="31"/>
  <c r="AB318" i="31"/>
  <c r="AB319" i="31"/>
  <c r="AB320" i="31"/>
  <c r="AB321" i="31"/>
  <c r="AB322" i="31"/>
  <c r="AB323" i="31"/>
  <c r="AB324" i="31"/>
  <c r="AB325" i="31"/>
  <c r="AB326" i="31"/>
  <c r="AB327" i="31"/>
  <c r="AB328" i="31"/>
  <c r="AB329" i="31"/>
  <c r="AB330" i="31"/>
  <c r="AB331" i="31"/>
  <c r="AB332" i="31"/>
  <c r="AB333" i="31"/>
  <c r="AB13" i="31"/>
  <c r="A10" i="31"/>
  <c r="A8" i="31"/>
  <c r="A7" i="31"/>
  <c r="R5" i="31"/>
  <c r="R6" i="31" s="1"/>
  <c r="Q5" i="31"/>
  <c r="Q6" i="31" s="1"/>
  <c r="S6" i="31"/>
  <c r="H15" i="203" l="1"/>
  <c r="D15" i="203"/>
  <c r="J15" i="203" s="1"/>
  <c r="B16" i="203"/>
  <c r="G15" i="203"/>
  <c r="F15" i="203"/>
  <c r="F249" i="31"/>
  <c r="H16" i="203" l="1"/>
  <c r="G16" i="203"/>
  <c r="F16" i="203"/>
  <c r="D16" i="203"/>
  <c r="J16" i="203" s="1"/>
  <c r="B17" i="203"/>
  <c r="B18" i="203" l="1"/>
  <c r="D17" i="203"/>
  <c r="H17" i="203"/>
  <c r="G17" i="203"/>
  <c r="F17" i="203"/>
  <c r="X42" i="31"/>
  <c r="X43" i="31"/>
  <c r="X44" i="31"/>
  <c r="X45" i="31"/>
  <c r="X46" i="31"/>
  <c r="X47" i="31"/>
  <c r="X48" i="31"/>
  <c r="X49" i="31"/>
  <c r="X50" i="31"/>
  <c r="J17" i="203" l="1"/>
  <c r="D18" i="203"/>
  <c r="F18" i="203"/>
  <c r="B19" i="203"/>
  <c r="H18" i="203"/>
  <c r="G18" i="203"/>
  <c r="ET41" i="25"/>
  <c r="ES41" i="25"/>
  <c r="ER41" i="25"/>
  <c r="EQ41" i="25"/>
  <c r="EP41" i="25"/>
  <c r="EO41" i="25"/>
  <c r="EN41" i="25"/>
  <c r="EM41" i="25"/>
  <c r="EL41" i="25"/>
  <c r="EK41" i="25"/>
  <c r="EJ41" i="25"/>
  <c r="EI41" i="25"/>
  <c r="EH41" i="25"/>
  <c r="EG41" i="25"/>
  <c r="EF41" i="25"/>
  <c r="EE41" i="25"/>
  <c r="ED41" i="25"/>
  <c r="EC41" i="25"/>
  <c r="EB41" i="25"/>
  <c r="ET40" i="25"/>
  <c r="ES40" i="25"/>
  <c r="ER40" i="25"/>
  <c r="EQ40" i="25"/>
  <c r="EP40" i="25"/>
  <c r="EO40" i="25"/>
  <c r="EN40" i="25"/>
  <c r="EM40" i="25"/>
  <c r="EL40" i="25"/>
  <c r="EK40" i="25"/>
  <c r="EJ40" i="25"/>
  <c r="EI40" i="25"/>
  <c r="EH40" i="25"/>
  <c r="EG40" i="25"/>
  <c r="EF40" i="25"/>
  <c r="EE40" i="25"/>
  <c r="ED40" i="25"/>
  <c r="EC40" i="25"/>
  <c r="EB40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T38" i="25"/>
  <c r="ES38" i="25"/>
  <c r="ER38" i="25"/>
  <c r="EQ38" i="25"/>
  <c r="EP38" i="25"/>
  <c r="EO38" i="25"/>
  <c r="EN38" i="25"/>
  <c r="EM38" i="25"/>
  <c r="EL38" i="25"/>
  <c r="EK38" i="25"/>
  <c r="EJ38" i="25"/>
  <c r="EI38" i="25"/>
  <c r="EH38" i="25"/>
  <c r="EG38" i="25"/>
  <c r="EF38" i="25"/>
  <c r="EE38" i="25"/>
  <c r="ED38" i="25"/>
  <c r="EC38" i="25"/>
  <c r="EB38" i="25"/>
  <c r="ET37" i="25"/>
  <c r="ES37" i="25"/>
  <c r="ER37" i="25"/>
  <c r="EQ37" i="25"/>
  <c r="EP37" i="25"/>
  <c r="EO37" i="25"/>
  <c r="EN37" i="25"/>
  <c r="EM37" i="25"/>
  <c r="EL37" i="25"/>
  <c r="EK37" i="25"/>
  <c r="EJ37" i="25"/>
  <c r="EI37" i="25"/>
  <c r="EH37" i="25"/>
  <c r="EG37" i="25"/>
  <c r="EF37" i="25"/>
  <c r="EE37" i="25"/>
  <c r="ED37" i="25"/>
  <c r="EC37" i="25"/>
  <c r="EB37" i="25"/>
  <c r="ET36" i="25"/>
  <c r="ES36" i="25"/>
  <c r="ER36" i="25"/>
  <c r="EQ36" i="25"/>
  <c r="EP36" i="25"/>
  <c r="EO36" i="25"/>
  <c r="EN36" i="25"/>
  <c r="EM36" i="25"/>
  <c r="EL36" i="25"/>
  <c r="EK36" i="25"/>
  <c r="EJ36" i="25"/>
  <c r="EI36" i="25"/>
  <c r="EH36" i="25"/>
  <c r="EG36" i="25"/>
  <c r="EF36" i="25"/>
  <c r="EE36" i="25"/>
  <c r="ED36" i="25"/>
  <c r="EC36" i="25"/>
  <c r="EB36" i="25"/>
  <c r="ET35" i="25"/>
  <c r="ES35" i="25"/>
  <c r="ER35" i="25"/>
  <c r="EQ35" i="25"/>
  <c r="EP35" i="25"/>
  <c r="EO35" i="25"/>
  <c r="EN35" i="25"/>
  <c r="EM35" i="25"/>
  <c r="EL35" i="25"/>
  <c r="EK35" i="25"/>
  <c r="EJ35" i="25"/>
  <c r="EI35" i="25"/>
  <c r="EH35" i="25"/>
  <c r="EG35" i="25"/>
  <c r="EF35" i="25"/>
  <c r="EE35" i="25"/>
  <c r="ED35" i="25"/>
  <c r="EC35" i="25"/>
  <c r="EB35" i="25"/>
  <c r="H19" i="203" l="1"/>
  <c r="G19" i="203"/>
  <c r="F19" i="203"/>
  <c r="D19" i="203"/>
  <c r="B20" i="203"/>
  <c r="J18" i="203"/>
  <c r="I13" i="31"/>
  <c r="J19" i="203" l="1"/>
  <c r="B21" i="203"/>
  <c r="F20" i="203"/>
  <c r="H20" i="203"/>
  <c r="G20" i="203"/>
  <c r="D20" i="203"/>
  <c r="B58" i="202"/>
  <c r="J20" i="203" l="1"/>
  <c r="G21" i="203"/>
  <c r="F21" i="203"/>
  <c r="B22" i="203"/>
  <c r="D21" i="203"/>
  <c r="H21" i="203"/>
  <c r="B58" i="199"/>
  <c r="I471" i="167"/>
  <c r="I478" i="167"/>
  <c r="I473" i="167"/>
  <c r="I470" i="167"/>
  <c r="D58" i="202" s="1"/>
  <c r="I467" i="167"/>
  <c r="I464" i="167"/>
  <c r="I472" i="167"/>
  <c r="I465" i="167"/>
  <c r="I476" i="167"/>
  <c r="I466" i="167"/>
  <c r="I468" i="167"/>
  <c r="I477" i="167"/>
  <c r="I469" i="167"/>
  <c r="I474" i="167"/>
  <c r="I475" i="167"/>
  <c r="J21" i="203" l="1"/>
  <c r="B23" i="203"/>
  <c r="H22" i="203"/>
  <c r="G22" i="203"/>
  <c r="F22" i="203"/>
  <c r="D22" i="203"/>
  <c r="J22" i="203" s="1"/>
  <c r="FE33" i="25"/>
  <c r="ET33" i="25"/>
  <c r="ES33" i="25"/>
  <c r="ER33" i="25"/>
  <c r="EQ33" i="25"/>
  <c r="EP33" i="25"/>
  <c r="EO33" i="25"/>
  <c r="EN33" i="25"/>
  <c r="EM33" i="25"/>
  <c r="EL33" i="25"/>
  <c r="EK33" i="25"/>
  <c r="EJ33" i="25"/>
  <c r="EI33" i="25"/>
  <c r="EH33" i="25"/>
  <c r="EG33" i="25"/>
  <c r="EF33" i="25"/>
  <c r="EE33" i="25"/>
  <c r="ED33" i="25"/>
  <c r="EC33" i="25"/>
  <c r="EB33" i="25"/>
  <c r="D23" i="203" l="1"/>
  <c r="B24" i="203"/>
  <c r="H23" i="203"/>
  <c r="G23" i="203"/>
  <c r="F23" i="203"/>
  <c r="I73" i="202"/>
  <c r="I72" i="202"/>
  <c r="I71" i="202"/>
  <c r="I70" i="202"/>
  <c r="I69" i="202"/>
  <c r="I68" i="202"/>
  <c r="I67" i="202"/>
  <c r="I66" i="202"/>
  <c r="I65" i="202"/>
  <c r="I64" i="202"/>
  <c r="B15" i="201"/>
  <c r="B16" i="201"/>
  <c r="B17" i="201" s="1"/>
  <c r="B18" i="201" s="1"/>
  <c r="B19" i="201" s="1"/>
  <c r="B20" i="201" s="1"/>
  <c r="B21" i="201" s="1"/>
  <c r="B22" i="201" s="1"/>
  <c r="B23" i="201" s="1"/>
  <c r="B24" i="201" s="1"/>
  <c r="B25" i="201" s="1"/>
  <c r="B26" i="201" s="1"/>
  <c r="B27" i="201" s="1"/>
  <c r="B28" i="201" s="1"/>
  <c r="B29" i="201" s="1"/>
  <c r="B30" i="201" s="1"/>
  <c r="B31" i="201" s="1"/>
  <c r="B32" i="201" s="1"/>
  <c r="B33" i="201" s="1"/>
  <c r="B34" i="201" s="1"/>
  <c r="B35" i="201" s="1"/>
  <c r="B40" i="203" l="1"/>
  <c r="H24" i="203"/>
  <c r="G24" i="203"/>
  <c r="F24" i="203"/>
  <c r="D24" i="203"/>
  <c r="J24" i="203" s="1"/>
  <c r="B25" i="203"/>
  <c r="J23" i="203"/>
  <c r="H73" i="200"/>
  <c r="H72" i="200"/>
  <c r="H71" i="200"/>
  <c r="H70" i="200"/>
  <c r="H69" i="200"/>
  <c r="H68" i="200"/>
  <c r="H67" i="200"/>
  <c r="H66" i="200"/>
  <c r="H65" i="200"/>
  <c r="H64" i="200"/>
  <c r="H73" i="199"/>
  <c r="H72" i="199"/>
  <c r="H71" i="199"/>
  <c r="H70" i="199"/>
  <c r="H69" i="199"/>
  <c r="H68" i="199"/>
  <c r="H67" i="199"/>
  <c r="H66" i="199"/>
  <c r="H65" i="199"/>
  <c r="H64" i="199"/>
  <c r="H73" i="198"/>
  <c r="H72" i="198"/>
  <c r="H71" i="198"/>
  <c r="H70" i="198"/>
  <c r="H69" i="198"/>
  <c r="H68" i="198"/>
  <c r="H67" i="198"/>
  <c r="H66" i="198"/>
  <c r="H65" i="198"/>
  <c r="H64" i="198"/>
  <c r="H73" i="197"/>
  <c r="H72" i="197"/>
  <c r="H71" i="197"/>
  <c r="H70" i="197"/>
  <c r="H69" i="197"/>
  <c r="H68" i="197"/>
  <c r="H67" i="197"/>
  <c r="H66" i="197"/>
  <c r="H65" i="197"/>
  <c r="H64" i="197"/>
  <c r="B26" i="203" l="1"/>
  <c r="H25" i="203"/>
  <c r="G25" i="203"/>
  <c r="F25" i="203"/>
  <c r="D25" i="203"/>
  <c r="J25" i="203" s="1"/>
  <c r="H73" i="176"/>
  <c r="H72" i="176"/>
  <c r="H71" i="176"/>
  <c r="H70" i="176"/>
  <c r="H69" i="176"/>
  <c r="H68" i="176"/>
  <c r="H67" i="176"/>
  <c r="H66" i="176"/>
  <c r="H65" i="176"/>
  <c r="H64" i="176"/>
  <c r="H73" i="196"/>
  <c r="H72" i="196"/>
  <c r="H71" i="196"/>
  <c r="H70" i="196"/>
  <c r="H69" i="196"/>
  <c r="H68" i="196"/>
  <c r="H67" i="196"/>
  <c r="H66" i="196"/>
  <c r="H65" i="196"/>
  <c r="H64" i="196"/>
  <c r="H73" i="195"/>
  <c r="H72" i="195"/>
  <c r="H71" i="195"/>
  <c r="H70" i="195"/>
  <c r="H69" i="195"/>
  <c r="H68" i="195"/>
  <c r="H67" i="195"/>
  <c r="H66" i="195"/>
  <c r="H65" i="195"/>
  <c r="H64" i="195"/>
  <c r="D26" i="203" l="1"/>
  <c r="F26" i="203"/>
  <c r="G26" i="203"/>
  <c r="H26" i="203"/>
  <c r="S359" i="167"/>
  <c r="S358" i="167"/>
  <c r="S357" i="167"/>
  <c r="S356" i="167"/>
  <c r="S355" i="167"/>
  <c r="S354" i="167"/>
  <c r="S353" i="167"/>
  <c r="S352" i="167"/>
  <c r="S351" i="167"/>
  <c r="S350" i="167"/>
  <c r="S349" i="167"/>
  <c r="S348" i="167"/>
  <c r="S347" i="167"/>
  <c r="S346" i="167"/>
  <c r="S345" i="167"/>
  <c r="S344" i="167"/>
  <c r="S343" i="167"/>
  <c r="S342" i="167"/>
  <c r="S341" i="167"/>
  <c r="S340" i="167"/>
  <c r="S339" i="167"/>
  <c r="J26" i="203" l="1"/>
  <c r="J69" i="202"/>
  <c r="J65" i="202"/>
  <c r="J73" i="202"/>
  <c r="I71" i="200"/>
  <c r="I23" i="200" s="1"/>
  <c r="I66" i="176"/>
  <c r="I69" i="200"/>
  <c r="I21" i="200" s="1"/>
  <c r="I67" i="176"/>
  <c r="I70" i="176"/>
  <c r="I71" i="197"/>
  <c r="I64" i="176"/>
  <c r="I69" i="199"/>
  <c r="I65" i="176"/>
  <c r="I71" i="176"/>
  <c r="J64" i="202"/>
  <c r="I68" i="176"/>
  <c r="I69" i="176"/>
  <c r="I70" i="197"/>
  <c r="I71" i="198"/>
  <c r="I64" i="199"/>
  <c r="I73" i="200"/>
  <c r="I25" i="200" s="1"/>
  <c r="I73" i="176"/>
  <c r="I72" i="176"/>
  <c r="J66" i="202"/>
  <c r="J67" i="202"/>
  <c r="J68" i="202"/>
  <c r="J70" i="202"/>
  <c r="J72" i="202"/>
  <c r="I72" i="200"/>
  <c r="I24" i="200" s="1"/>
  <c r="I71" i="199"/>
  <c r="J71" i="202"/>
  <c r="I69" i="198"/>
  <c r="I72" i="198"/>
  <c r="I66" i="198"/>
  <c r="I70" i="200"/>
  <c r="I22" i="200" s="1"/>
  <c r="I69" i="197"/>
  <c r="I73" i="198"/>
  <c r="I67" i="197"/>
  <c r="I72" i="199"/>
  <c r="I67" i="199"/>
  <c r="I68" i="199"/>
  <c r="I70" i="198"/>
  <c r="I65" i="200"/>
  <c r="I17" i="200" s="1"/>
  <c r="I68" i="197"/>
  <c r="I67" i="198"/>
  <c r="I64" i="197"/>
  <c r="I68" i="198"/>
  <c r="I72" i="197"/>
  <c r="I65" i="198"/>
  <c r="I67" i="200"/>
  <c r="I19" i="200" s="1"/>
  <c r="I65" i="197"/>
  <c r="I66" i="199"/>
  <c r="I64" i="198"/>
  <c r="I65" i="199"/>
  <c r="I73" i="199"/>
  <c r="I66" i="197"/>
  <c r="I73" i="197"/>
  <c r="I68" i="200"/>
  <c r="I20" i="200" s="1"/>
  <c r="I66" i="200"/>
  <c r="I18" i="200" s="1"/>
  <c r="I70" i="199"/>
  <c r="I64" i="200"/>
  <c r="I16" i="200" s="1"/>
  <c r="I64" i="195"/>
  <c r="I72" i="195"/>
  <c r="I73" i="196"/>
  <c r="I68" i="196"/>
  <c r="I67" i="195"/>
  <c r="I71" i="196"/>
  <c r="I69" i="195"/>
  <c r="I72" i="196"/>
  <c r="I68" i="195"/>
  <c r="I69" i="196"/>
  <c r="I64" i="196"/>
  <c r="I65" i="196"/>
  <c r="I71" i="195"/>
  <c r="I70" i="196"/>
  <c r="I73" i="195"/>
  <c r="I66" i="196"/>
  <c r="I66" i="195"/>
  <c r="I65" i="195"/>
  <c r="I67" i="196"/>
  <c r="I70" i="195"/>
  <c r="H66" i="139"/>
  <c r="I66" i="139" s="1"/>
  <c r="J66" i="139" s="1"/>
  <c r="H67" i="139"/>
  <c r="I67" i="139" s="1"/>
  <c r="J67" i="139" s="1"/>
  <c r="H68" i="139"/>
  <c r="I68" i="139" s="1"/>
  <c r="J68" i="139" s="1"/>
  <c r="H69" i="139"/>
  <c r="I69" i="139" s="1"/>
  <c r="J69" i="139" s="1"/>
  <c r="H70" i="139"/>
  <c r="I70" i="139" s="1"/>
  <c r="J70" i="139" s="1"/>
  <c r="H71" i="139"/>
  <c r="I71" i="139" s="1"/>
  <c r="J71" i="139" s="1"/>
  <c r="H72" i="139"/>
  <c r="I72" i="139" s="1"/>
  <c r="J72" i="139" s="1"/>
  <c r="H73" i="139"/>
  <c r="I73" i="139" s="1"/>
  <c r="J73" i="139" s="1"/>
  <c r="H65" i="139"/>
  <c r="I65" i="139" s="1"/>
  <c r="J65" i="139" s="1"/>
  <c r="H64" i="139"/>
  <c r="I64" i="139" s="1"/>
  <c r="K67" i="202" l="1"/>
  <c r="J19" i="202"/>
  <c r="I15" i="176"/>
  <c r="J65" i="176"/>
  <c r="J69" i="196"/>
  <c r="I21" i="196"/>
  <c r="J67" i="197"/>
  <c r="I18" i="197"/>
  <c r="J69" i="199"/>
  <c r="I21" i="199"/>
  <c r="J73" i="199"/>
  <c r="I25" i="199"/>
  <c r="J68" i="195"/>
  <c r="I19" i="195"/>
  <c r="I18" i="201"/>
  <c r="I24" i="196"/>
  <c r="J72" i="196"/>
  <c r="J64" i="198"/>
  <c r="I16" i="198"/>
  <c r="J73" i="198"/>
  <c r="I25" i="198"/>
  <c r="K66" i="202"/>
  <c r="J18" i="202"/>
  <c r="I21" i="201"/>
  <c r="I14" i="176"/>
  <c r="J64" i="176"/>
  <c r="I22" i="176"/>
  <c r="J72" i="176"/>
  <c r="J71" i="196"/>
  <c r="I23" i="196"/>
  <c r="J65" i="197"/>
  <c r="I16" i="197"/>
  <c r="I22" i="201"/>
  <c r="J71" i="197"/>
  <c r="I22" i="197"/>
  <c r="J66" i="199"/>
  <c r="I18" i="199"/>
  <c r="J69" i="197"/>
  <c r="I20" i="197"/>
  <c r="J66" i="198"/>
  <c r="I18" i="198"/>
  <c r="I23" i="176"/>
  <c r="J73" i="176"/>
  <c r="I20" i="176"/>
  <c r="J70" i="176"/>
  <c r="J65" i="199"/>
  <c r="I17" i="199"/>
  <c r="J69" i="195"/>
  <c r="I20" i="195"/>
  <c r="J67" i="195"/>
  <c r="I18" i="195"/>
  <c r="J70" i="195"/>
  <c r="I21" i="195"/>
  <c r="J68" i="196"/>
  <c r="I20" i="196"/>
  <c r="J65" i="198"/>
  <c r="I17" i="198"/>
  <c r="J72" i="198"/>
  <c r="I24" i="198"/>
  <c r="I24" i="201"/>
  <c r="I17" i="176"/>
  <c r="J67" i="176"/>
  <c r="J67" i="196"/>
  <c r="I19" i="196"/>
  <c r="J69" i="198"/>
  <c r="I21" i="198"/>
  <c r="I19" i="201"/>
  <c r="K71" i="202"/>
  <c r="J23" i="202"/>
  <c r="J64" i="199"/>
  <c r="I16" i="199"/>
  <c r="J66" i="195"/>
  <c r="I17" i="195"/>
  <c r="J64" i="197"/>
  <c r="I15" i="197"/>
  <c r="J71" i="199"/>
  <c r="I23" i="199"/>
  <c r="I23" i="201"/>
  <c r="I16" i="176"/>
  <c r="J66" i="176"/>
  <c r="J72" i="199"/>
  <c r="I24" i="199"/>
  <c r="J67" i="198"/>
  <c r="I19" i="198"/>
  <c r="J71" i="198"/>
  <c r="I23" i="198"/>
  <c r="J66" i="196"/>
  <c r="I18" i="196"/>
  <c r="I24" i="195"/>
  <c r="J73" i="195"/>
  <c r="J70" i="199"/>
  <c r="I22" i="199"/>
  <c r="I19" i="197"/>
  <c r="J68" i="197"/>
  <c r="I16" i="201"/>
  <c r="J70" i="197"/>
  <c r="I21" i="197"/>
  <c r="K73" i="202"/>
  <c r="J25" i="202"/>
  <c r="J64" i="196"/>
  <c r="I16" i="196"/>
  <c r="J68" i="198"/>
  <c r="I20" i="198"/>
  <c r="J70" i="196"/>
  <c r="I22" i="196"/>
  <c r="K72" i="202"/>
  <c r="J24" i="202"/>
  <c r="I19" i="176"/>
  <c r="J69" i="176"/>
  <c r="I20" i="201"/>
  <c r="J66" i="197"/>
  <c r="I17" i="197"/>
  <c r="J72" i="197"/>
  <c r="I23" i="197"/>
  <c r="J72" i="195"/>
  <c r="I23" i="195"/>
  <c r="J64" i="195"/>
  <c r="I15" i="195"/>
  <c r="J71" i="195"/>
  <c r="I22" i="195"/>
  <c r="K70" i="202"/>
  <c r="J22" i="202"/>
  <c r="I18" i="176"/>
  <c r="J68" i="176"/>
  <c r="K65" i="202"/>
  <c r="J17" i="202"/>
  <c r="J73" i="196"/>
  <c r="I25" i="196"/>
  <c r="J65" i="195"/>
  <c r="I16" i="195"/>
  <c r="J70" i="198"/>
  <c r="I22" i="198"/>
  <c r="J65" i="196"/>
  <c r="I17" i="196"/>
  <c r="I24" i="197"/>
  <c r="J73" i="197"/>
  <c r="J68" i="199"/>
  <c r="I20" i="199"/>
  <c r="K68" i="202"/>
  <c r="J20" i="202"/>
  <c r="K64" i="202"/>
  <c r="J16" i="202"/>
  <c r="I17" i="201"/>
  <c r="J67" i="199"/>
  <c r="I19" i="199"/>
  <c r="I25" i="201"/>
  <c r="I21" i="176"/>
  <c r="J71" i="176"/>
  <c r="K69" i="202"/>
  <c r="J21" i="202"/>
  <c r="I14" i="139"/>
  <c r="J64" i="139"/>
  <c r="FE20" i="25" l="1"/>
  <c r="FE21" i="25"/>
  <c r="FE22" i="25"/>
  <c r="FE23" i="25"/>
  <c r="FE24" i="25"/>
  <c r="FE25" i="25"/>
  <c r="FE26" i="25"/>
  <c r="FE27" i="25"/>
  <c r="FE28" i="25"/>
  <c r="FE29" i="25"/>
  <c r="FE30" i="25"/>
  <c r="FE31" i="25"/>
  <c r="FE32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V9" i="25"/>
  <c r="T9" i="25"/>
  <c r="R9" i="25"/>
  <c r="Q9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W7" i="25"/>
  <c r="V7" i="25"/>
  <c r="R7" i="25"/>
  <c r="Q7" i="25"/>
  <c r="BG9" i="25"/>
  <c r="Y9" i="25" s="1"/>
  <c r="BF9" i="25"/>
  <c r="X9" i="25" s="1"/>
  <c r="BE9" i="25"/>
  <c r="W9" i="25" s="1"/>
  <c r="BD9" i="25"/>
  <c r="BC9" i="25"/>
  <c r="U9" i="25" s="1"/>
  <c r="BB9" i="25"/>
  <c r="BA9" i="25"/>
  <c r="S9" i="25" s="1"/>
  <c r="AZ9" i="25"/>
  <c r="AY9" i="25"/>
  <c r="BG8" i="25"/>
  <c r="Y8" i="25" s="1"/>
  <c r="BF8" i="25"/>
  <c r="X8" i="25" s="1"/>
  <c r="BE8" i="25"/>
  <c r="W8" i="25" s="1"/>
  <c r="BD8" i="25"/>
  <c r="V8" i="25" s="1"/>
  <c r="BC8" i="25"/>
  <c r="U8" i="25" s="1"/>
  <c r="BB8" i="25"/>
  <c r="T8" i="25" s="1"/>
  <c r="BA8" i="25"/>
  <c r="S8" i="25" s="1"/>
  <c r="AZ8" i="25"/>
  <c r="R8" i="25" s="1"/>
  <c r="AY8" i="25"/>
  <c r="Q8" i="25" s="1"/>
  <c r="BG7" i="25"/>
  <c r="BF7" i="25"/>
  <c r="BE7" i="25"/>
  <c r="BD7" i="25"/>
  <c r="BC7" i="25"/>
  <c r="BB7" i="25"/>
  <c r="BA7" i="25"/>
  <c r="AZ7" i="25"/>
  <c r="AY7" i="25"/>
  <c r="K41" i="131" l="1"/>
  <c r="J41" i="131"/>
  <c r="I41" i="131"/>
  <c r="H41" i="131"/>
  <c r="G41" i="131"/>
  <c r="F41" i="131"/>
  <c r="E41" i="131"/>
  <c r="D41" i="131"/>
  <c r="C41" i="131"/>
  <c r="B41" i="131"/>
  <c r="K6" i="131"/>
  <c r="K3" i="131"/>
  <c r="J6" i="131"/>
  <c r="J3" i="131"/>
  <c r="I6" i="131"/>
  <c r="H3" i="131"/>
  <c r="I3" i="131"/>
  <c r="H6" i="131"/>
  <c r="G6" i="131"/>
  <c r="G3" i="131"/>
  <c r="F6" i="131"/>
  <c r="F3" i="131"/>
  <c r="B3" i="131"/>
  <c r="C3" i="131"/>
  <c r="D3" i="131"/>
  <c r="E3" i="131"/>
  <c r="D6" i="131"/>
  <c r="C6" i="131"/>
  <c r="B3" i="202" l="1"/>
  <c r="D53" i="202"/>
  <c r="D56" i="202"/>
  <c r="C56" i="202"/>
  <c r="D55" i="202"/>
  <c r="C55" i="202"/>
  <c r="D54" i="202"/>
  <c r="C54" i="202"/>
  <c r="C53" i="202"/>
  <c r="C52" i="202"/>
  <c r="B10" i="202"/>
  <c r="B11" i="202" s="1"/>
  <c r="B12" i="202" s="1"/>
  <c r="B13" i="202" s="1"/>
  <c r="B14" i="202" s="1"/>
  <c r="B15" i="202" s="1"/>
  <c r="E9" i="202"/>
  <c r="C9" i="202"/>
  <c r="B2" i="202"/>
  <c r="K2" i="131" s="1"/>
  <c r="K5" i="131" s="1"/>
  <c r="D54" i="201"/>
  <c r="D53" i="201"/>
  <c r="D56" i="201"/>
  <c r="C56" i="201"/>
  <c r="D55" i="201"/>
  <c r="C55" i="201"/>
  <c r="C54" i="201"/>
  <c r="C53" i="201"/>
  <c r="C52" i="201"/>
  <c r="B10" i="201"/>
  <c r="B11" i="201" s="1"/>
  <c r="B12" i="201" s="1"/>
  <c r="B13" i="201" s="1"/>
  <c r="B14" i="201" s="1"/>
  <c r="E9" i="201"/>
  <c r="C9" i="201"/>
  <c r="B2" i="201"/>
  <c r="J2" i="131" s="1"/>
  <c r="J5" i="131" s="1"/>
  <c r="E11" i="202" l="1" a="1"/>
  <c r="E11" i="202" s="1"/>
  <c r="J64" i="200"/>
  <c r="J65" i="200"/>
  <c r="J71" i="200"/>
  <c r="J67" i="200"/>
  <c r="J66" i="200"/>
  <c r="J68" i="200"/>
  <c r="J73" i="200"/>
  <c r="J72" i="200"/>
  <c r="J70" i="200"/>
  <c r="J69" i="200"/>
  <c r="B3" i="201"/>
  <c r="E15" i="202" a="1"/>
  <c r="E15" i="202" s="1"/>
  <c r="B16" i="202"/>
  <c r="E13" i="202" a="1"/>
  <c r="E13" i="202" s="1"/>
  <c r="E12" i="202" a="1"/>
  <c r="E12" i="202" s="1"/>
  <c r="E10" i="202" a="1"/>
  <c r="E10" i="202" s="1"/>
  <c r="E14" i="202" a="1"/>
  <c r="E14" i="202" s="1"/>
  <c r="E15" i="201" a="1"/>
  <c r="E15" i="201" s="1"/>
  <c r="E17" i="201" a="1"/>
  <c r="E17" i="201" s="1"/>
  <c r="E11" i="201" a="1"/>
  <c r="E11" i="201" s="1"/>
  <c r="E14" i="201" a="1"/>
  <c r="E14" i="201" s="1"/>
  <c r="E12" i="201" a="1"/>
  <c r="E12" i="201" s="1"/>
  <c r="E10" i="201" a="1"/>
  <c r="E10" i="201" s="1"/>
  <c r="E13" i="201" a="1"/>
  <c r="E13" i="201" s="1"/>
  <c r="E16" i="201" a="1"/>
  <c r="E16" i="201" s="1"/>
  <c r="B17" i="202" l="1"/>
  <c r="E16" i="202" a="1"/>
  <c r="E16" i="202" s="1"/>
  <c r="B18" i="202" l="1"/>
  <c r="E17" i="202" a="1"/>
  <c r="E17" i="202" s="1"/>
  <c r="E18" i="201" a="1"/>
  <c r="E18" i="201" s="1"/>
  <c r="B19" i="202" l="1"/>
  <c r="E18" i="202" a="1"/>
  <c r="E18" i="202" s="1"/>
  <c r="E19" i="201" a="1"/>
  <c r="E19" i="201" s="1"/>
  <c r="B20" i="202" l="1"/>
  <c r="E19" i="202" a="1"/>
  <c r="E19" i="202" s="1"/>
  <c r="E20" i="201" a="1"/>
  <c r="E20" i="201" s="1"/>
  <c r="B21" i="202" l="1"/>
  <c r="E20" i="202" a="1"/>
  <c r="E20" i="202" s="1"/>
  <c r="E21" i="201" a="1"/>
  <c r="E21" i="201" s="1"/>
  <c r="B22" i="202" l="1"/>
  <c r="E21" i="202" a="1"/>
  <c r="E21" i="202" s="1"/>
  <c r="E22" i="201" a="1"/>
  <c r="E22" i="201" s="1"/>
  <c r="B23" i="202" l="1"/>
  <c r="E22" i="202" a="1"/>
  <c r="E22" i="202" s="1"/>
  <c r="E23" i="201" a="1"/>
  <c r="E23" i="201" s="1"/>
  <c r="B24" i="202" l="1"/>
  <c r="E23" i="202" a="1"/>
  <c r="E23" i="202" s="1"/>
  <c r="E24" i="201" a="1"/>
  <c r="E24" i="201" s="1"/>
  <c r="B25" i="202" l="1"/>
  <c r="E24" i="202" a="1"/>
  <c r="E24" i="202" s="1"/>
  <c r="E25" i="201" a="1"/>
  <c r="E25" i="201" s="1"/>
  <c r="B26" i="202" l="1"/>
  <c r="E25" i="202" a="1"/>
  <c r="E25" i="202" s="1"/>
  <c r="E26" i="201" a="1"/>
  <c r="E26" i="201" s="1"/>
  <c r="B27" i="202" l="1"/>
  <c r="E26" i="202" a="1"/>
  <c r="E26" i="202" s="1"/>
  <c r="E27" i="201" a="1"/>
  <c r="E27" i="201" s="1"/>
  <c r="B28" i="202" l="1"/>
  <c r="E27" i="202" a="1"/>
  <c r="E27" i="202" s="1"/>
  <c r="E28" i="201" a="1"/>
  <c r="E28" i="201" s="1"/>
  <c r="B29" i="202" l="1"/>
  <c r="E28" i="202" a="1"/>
  <c r="E28" i="202" s="1"/>
  <c r="E29" i="201" a="1"/>
  <c r="E29" i="201" s="1"/>
  <c r="B30" i="202" l="1"/>
  <c r="E29" i="202" a="1"/>
  <c r="E29" i="202" s="1"/>
  <c r="E30" i="201" a="1"/>
  <c r="E30" i="201" s="1"/>
  <c r="B31" i="202" l="1"/>
  <c r="E30" i="202" a="1"/>
  <c r="E30" i="202" s="1"/>
  <c r="E31" i="201" a="1"/>
  <c r="E31" i="201" s="1"/>
  <c r="B32" i="202" l="1"/>
  <c r="E31" i="202" a="1"/>
  <c r="E31" i="202" s="1"/>
  <c r="E32" i="201" a="1"/>
  <c r="E32" i="201" s="1"/>
  <c r="E33" i="201" s="1"/>
  <c r="E34" i="201" s="1"/>
  <c r="E35" i="201" s="1"/>
  <c r="B33" i="202" l="1"/>
  <c r="B34" i="202" s="1"/>
  <c r="B35" i="202" s="1"/>
  <c r="B36" i="202" s="1"/>
  <c r="B37" i="202" s="1"/>
  <c r="B38" i="202" s="1"/>
  <c r="B39" i="202" s="1"/>
  <c r="B40" i="202" s="1"/>
  <c r="B41" i="202" s="1"/>
  <c r="B42" i="202" s="1"/>
  <c r="B43" i="202" s="1"/>
  <c r="B44" i="202" s="1"/>
  <c r="B45" i="202" s="1"/>
  <c r="B46" i="202" s="1"/>
  <c r="E32" i="202" a="1"/>
  <c r="E32" i="202" s="1"/>
  <c r="E33" i="202" s="1"/>
  <c r="E34" i="202" s="1"/>
  <c r="E35" i="202" s="1"/>
  <c r="E36" i="202" s="1"/>
  <c r="E37" i="202" s="1"/>
  <c r="E38" i="202" s="1"/>
  <c r="E39" i="202" s="1"/>
  <c r="E40" i="202" s="1"/>
  <c r="E41" i="202" s="1"/>
  <c r="E42" i="202" s="1"/>
  <c r="E43" i="202" s="1"/>
  <c r="E44" i="202" s="1"/>
  <c r="E45" i="202" s="1"/>
  <c r="E46" i="202" s="1"/>
  <c r="B3" i="200" l="1"/>
  <c r="D56" i="200"/>
  <c r="C56" i="200"/>
  <c r="D55" i="200"/>
  <c r="C55" i="200"/>
  <c r="C54" i="200"/>
  <c r="C53" i="200"/>
  <c r="C52" i="200"/>
  <c r="B10" i="200"/>
  <c r="B11" i="200" s="1"/>
  <c r="B12" i="200" s="1"/>
  <c r="B13" i="200" s="1"/>
  <c r="B14" i="200" s="1"/>
  <c r="B15" i="200" s="1"/>
  <c r="B16" i="200" s="1"/>
  <c r="B17" i="200" s="1"/>
  <c r="E9" i="200"/>
  <c r="C9" i="200"/>
  <c r="B2" i="200"/>
  <c r="I2" i="131" s="1"/>
  <c r="I5" i="131" s="1"/>
  <c r="D53" i="200" l="1"/>
  <c r="D54" i="200"/>
  <c r="B18" i="200"/>
  <c r="E12" i="200" a="1"/>
  <c r="E12" i="200" s="1"/>
  <c r="E16" i="200" a="1"/>
  <c r="E16" i="200" s="1"/>
  <c r="E13" i="200" a="1"/>
  <c r="E13" i="200" s="1"/>
  <c r="E17" i="200" a="1"/>
  <c r="E17" i="200" s="1"/>
  <c r="E10" i="200" a="1"/>
  <c r="E10" i="200" s="1"/>
  <c r="E15" i="200" a="1"/>
  <c r="E15" i="200" s="1"/>
  <c r="E11" i="200" a="1"/>
  <c r="E11" i="200" s="1"/>
  <c r="E18" i="200" a="1"/>
  <c r="E18" i="200" s="1"/>
  <c r="E14" i="200" a="1"/>
  <c r="E14" i="200" s="1"/>
  <c r="B19" i="200" l="1"/>
  <c r="B20" i="200" l="1"/>
  <c r="E19" i="200" a="1"/>
  <c r="E19" i="200" s="1"/>
  <c r="B21" i="200" l="1"/>
  <c r="E20" i="200" a="1"/>
  <c r="E20" i="200" s="1"/>
  <c r="B22" i="200" l="1"/>
  <c r="E21" i="200" a="1"/>
  <c r="E21" i="200" s="1"/>
  <c r="B23" i="200" l="1"/>
  <c r="E22" i="200" a="1"/>
  <c r="E22" i="200" s="1"/>
  <c r="B24" i="200" l="1"/>
  <c r="E23" i="200" a="1"/>
  <c r="E23" i="200" s="1"/>
  <c r="B25" i="200" l="1"/>
  <c r="E24" i="200" a="1"/>
  <c r="E24" i="200" s="1"/>
  <c r="B26" i="200" l="1"/>
  <c r="E25" i="200" a="1"/>
  <c r="E25" i="200" s="1"/>
  <c r="B27" i="200" l="1"/>
  <c r="E26" i="200" a="1"/>
  <c r="E26" i="200" s="1"/>
  <c r="B28" i="200" l="1"/>
  <c r="E27" i="200" a="1"/>
  <c r="E27" i="200" s="1"/>
  <c r="B29" i="200" l="1"/>
  <c r="E28" i="200" a="1"/>
  <c r="E28" i="200" s="1"/>
  <c r="B30" i="200" l="1"/>
  <c r="E29" i="200" a="1"/>
  <c r="E29" i="200" s="1"/>
  <c r="B31" i="200" l="1"/>
  <c r="E30" i="200" a="1"/>
  <c r="E30" i="200" s="1"/>
  <c r="B32" i="200" l="1"/>
  <c r="E31" i="200" a="1"/>
  <c r="E31" i="200" s="1"/>
  <c r="B33" i="200" l="1"/>
  <c r="B34" i="200" s="1"/>
  <c r="B35" i="200" s="1"/>
  <c r="B36" i="200" s="1"/>
  <c r="B37" i="200" s="1"/>
  <c r="B38" i="200" s="1"/>
  <c r="B39" i="200" s="1"/>
  <c r="B40" i="200" s="1"/>
  <c r="B41" i="200" s="1"/>
  <c r="B42" i="200" s="1"/>
  <c r="B43" i="200" s="1"/>
  <c r="B44" i="200" s="1"/>
  <c r="B45" i="200" s="1"/>
  <c r="B46" i="200" s="1"/>
  <c r="E32" i="200" a="1"/>
  <c r="E32" i="200" s="1"/>
  <c r="E33" i="200" s="1"/>
  <c r="E34" i="200" s="1"/>
  <c r="E35" i="200" s="1"/>
  <c r="E36" i="200" s="1"/>
  <c r="E37" i="200" s="1"/>
  <c r="E38" i="200" s="1"/>
  <c r="E39" i="200" s="1"/>
  <c r="E40" i="200" s="1"/>
  <c r="E41" i="200" s="1"/>
  <c r="E42" i="200" s="1"/>
  <c r="E43" i="200" s="1"/>
  <c r="E44" i="200" s="1"/>
  <c r="E45" i="200" s="1"/>
  <c r="E46" i="200" s="1"/>
  <c r="E9" i="199" l="1"/>
  <c r="E9" i="198"/>
  <c r="E9" i="197"/>
  <c r="E9" i="176"/>
  <c r="E9" i="196"/>
  <c r="E9" i="195"/>
  <c r="E9" i="139"/>
  <c r="E135" i="167"/>
  <c r="E134" i="167"/>
  <c r="J76" i="200" s="1"/>
  <c r="E133" i="167"/>
  <c r="J76" i="199" s="1"/>
  <c r="C9" i="199"/>
  <c r="C9" i="198"/>
  <c r="C9" i="197"/>
  <c r="C9" i="176"/>
  <c r="C9" i="196"/>
  <c r="C9" i="195"/>
  <c r="C9" i="139"/>
  <c r="D56" i="199"/>
  <c r="C56" i="199"/>
  <c r="D55" i="199"/>
  <c r="C55" i="199"/>
  <c r="D54" i="199"/>
  <c r="C54" i="199"/>
  <c r="C53" i="199"/>
  <c r="C52" i="199"/>
  <c r="B10" i="199"/>
  <c r="B11" i="199" s="1"/>
  <c r="B3" i="199"/>
  <c r="B2" i="199"/>
  <c r="H2" i="131" s="1"/>
  <c r="H5" i="131" s="1"/>
  <c r="D54" i="198"/>
  <c r="D53" i="198"/>
  <c r="D56" i="198"/>
  <c r="C56" i="198"/>
  <c r="D55" i="198"/>
  <c r="C55" i="198"/>
  <c r="C54" i="198"/>
  <c r="C53" i="198"/>
  <c r="C52" i="198"/>
  <c r="B10" i="198"/>
  <c r="B11" i="198" s="1"/>
  <c r="B12" i="198" s="1"/>
  <c r="B2" i="198"/>
  <c r="G2" i="131" s="1"/>
  <c r="G5" i="131" s="1"/>
  <c r="B3" i="197"/>
  <c r="D53" i="197"/>
  <c r="D56" i="197"/>
  <c r="C56" i="197"/>
  <c r="D55" i="197"/>
  <c r="C55" i="197"/>
  <c r="C54" i="197"/>
  <c r="C53" i="197"/>
  <c r="C52" i="197"/>
  <c r="B10" i="197"/>
  <c r="B11" i="197" s="1"/>
  <c r="B12" i="197" s="1"/>
  <c r="B13" i="197" s="1"/>
  <c r="B14" i="197" s="1"/>
  <c r="B2" i="197"/>
  <c r="F2" i="131" s="1"/>
  <c r="F5" i="131" s="1"/>
  <c r="B3" i="196"/>
  <c r="D53" i="196"/>
  <c r="D56" i="196"/>
  <c r="C56" i="196"/>
  <c r="D55" i="196"/>
  <c r="C55" i="196"/>
  <c r="C54" i="196"/>
  <c r="C53" i="196"/>
  <c r="C52" i="196"/>
  <c r="B10" i="196"/>
  <c r="B11" i="196" s="1"/>
  <c r="B2" i="196"/>
  <c r="D2" i="131" s="1"/>
  <c r="D5" i="131" s="1"/>
  <c r="D54" i="195"/>
  <c r="D53" i="195"/>
  <c r="D56" i="195"/>
  <c r="C56" i="195"/>
  <c r="D55" i="195"/>
  <c r="C55" i="195"/>
  <c r="C54" i="195"/>
  <c r="C53" i="195"/>
  <c r="C52" i="195"/>
  <c r="B10" i="195"/>
  <c r="B11" i="195" s="1"/>
  <c r="B12" i="195" s="1"/>
  <c r="B13" i="195" s="1"/>
  <c r="B14" i="195" s="1"/>
  <c r="B2" i="195"/>
  <c r="C2" i="131" s="1"/>
  <c r="C5" i="131" s="1"/>
  <c r="E10" i="198" l="1" a="1"/>
  <c r="E10" i="198" s="1"/>
  <c r="E10" i="199" a="1"/>
  <c r="E10" i="199" s="1"/>
  <c r="B3" i="198"/>
  <c r="D53" i="199"/>
  <c r="D54" i="197"/>
  <c r="D54" i="196"/>
  <c r="B3" i="195"/>
  <c r="B12" i="199"/>
  <c r="B13" i="199" s="1"/>
  <c r="B14" i="199" s="1"/>
  <c r="E11" i="199" a="1"/>
  <c r="E11" i="199" s="1"/>
  <c r="B13" i="198"/>
  <c r="E12" i="198" a="1"/>
  <c r="E12" i="198" s="1"/>
  <c r="E11" i="198" a="1"/>
  <c r="E11" i="198" s="1"/>
  <c r="B15" i="197"/>
  <c r="E15" i="197" s="1" a="1"/>
  <c r="E15" i="197" s="1"/>
  <c r="E11" i="197" a="1"/>
  <c r="E11" i="197" s="1"/>
  <c r="E12" i="197" a="1"/>
  <c r="E12" i="197" s="1"/>
  <c r="E10" i="197" a="1"/>
  <c r="E10" i="197" s="1"/>
  <c r="E13" i="197" a="1"/>
  <c r="E13" i="197" s="1"/>
  <c r="E14" i="197" a="1"/>
  <c r="E14" i="197" s="1"/>
  <c r="B12" i="196"/>
  <c r="E11" i="196" a="1"/>
  <c r="E11" i="196" s="1"/>
  <c r="E10" i="196" a="1"/>
  <c r="E10" i="196" s="1"/>
  <c r="B15" i="195"/>
  <c r="E11" i="195" a="1"/>
  <c r="E11" i="195" s="1"/>
  <c r="E15" i="195" a="1"/>
  <c r="E15" i="195" s="1"/>
  <c r="E13" i="195" a="1"/>
  <c r="E13" i="195" s="1"/>
  <c r="E10" i="195" a="1"/>
  <c r="E10" i="195" s="1"/>
  <c r="E12" i="195" a="1"/>
  <c r="E12" i="195" s="1"/>
  <c r="E14" i="195" a="1"/>
  <c r="E14" i="195" s="1"/>
  <c r="E13" i="199" l="1" a="1"/>
  <c r="E13" i="199" s="1"/>
  <c r="B15" i="199"/>
  <c r="E14" i="199" a="1"/>
  <c r="E14" i="199" s="1"/>
  <c r="E12" i="199" a="1"/>
  <c r="E12" i="199" s="1"/>
  <c r="E13" i="198" a="1"/>
  <c r="E13" i="198" s="1"/>
  <c r="B14" i="198"/>
  <c r="B16" i="197"/>
  <c r="E12" i="196" a="1"/>
  <c r="E12" i="196" s="1"/>
  <c r="B13" i="196"/>
  <c r="B16" i="195"/>
  <c r="B16" i="199" l="1"/>
  <c r="E15" i="199" a="1"/>
  <c r="E15" i="199" s="1"/>
  <c r="B15" i="198"/>
  <c r="E14" i="198" a="1"/>
  <c r="E14" i="198" s="1"/>
  <c r="B17" i="197"/>
  <c r="E16" i="197" a="1"/>
  <c r="E16" i="197" s="1"/>
  <c r="B14" i="196"/>
  <c r="E13" i="196" a="1"/>
  <c r="E13" i="196" s="1"/>
  <c r="B17" i="195"/>
  <c r="E16" i="195" a="1"/>
  <c r="E16" i="195" s="1"/>
  <c r="B17" i="199" l="1"/>
  <c r="E16" i="199" a="1"/>
  <c r="E16" i="199" s="1"/>
  <c r="B16" i="198"/>
  <c r="E15" i="198" a="1"/>
  <c r="E15" i="198" s="1"/>
  <c r="B18" i="197"/>
  <c r="E17" i="197" a="1"/>
  <c r="E17" i="197" s="1"/>
  <c r="B15" i="196"/>
  <c r="E14" i="196" a="1"/>
  <c r="E14" i="196" s="1"/>
  <c r="B18" i="195"/>
  <c r="E17" i="195" a="1"/>
  <c r="E17" i="195" s="1"/>
  <c r="B18" i="199" l="1"/>
  <c r="E17" i="199" a="1"/>
  <c r="E17" i="199" s="1"/>
  <c r="B17" i="198"/>
  <c r="E16" i="198" a="1"/>
  <c r="E16" i="198" s="1"/>
  <c r="B19" i="197"/>
  <c r="E18" i="197" a="1"/>
  <c r="E18" i="197" s="1"/>
  <c r="B16" i="196"/>
  <c r="E15" i="196" a="1"/>
  <c r="E15" i="196" s="1"/>
  <c r="B19" i="195"/>
  <c r="E18" i="195" a="1"/>
  <c r="E18" i="195" s="1"/>
  <c r="B19" i="199" l="1"/>
  <c r="E18" i="199" a="1"/>
  <c r="E18" i="199" s="1"/>
  <c r="E17" i="198" a="1"/>
  <c r="E17" i="198" s="1"/>
  <c r="B18" i="198"/>
  <c r="B20" i="197"/>
  <c r="E19" i="197" a="1"/>
  <c r="E19" i="197" s="1"/>
  <c r="B17" i="196"/>
  <c r="E16" i="196" a="1"/>
  <c r="E16" i="196" s="1"/>
  <c r="B20" i="195"/>
  <c r="E19" i="195" a="1"/>
  <c r="E19" i="195" s="1"/>
  <c r="B20" i="199" l="1"/>
  <c r="E19" i="199" a="1"/>
  <c r="E19" i="199" s="1"/>
  <c r="B19" i="198"/>
  <c r="E18" i="198" a="1"/>
  <c r="E18" i="198" s="1"/>
  <c r="B21" i="197"/>
  <c r="E20" i="197" a="1"/>
  <c r="E20" i="197" s="1"/>
  <c r="B18" i="196"/>
  <c r="E17" i="196" a="1"/>
  <c r="E17" i="196" s="1"/>
  <c r="B21" i="195"/>
  <c r="E20" i="195" a="1"/>
  <c r="E20" i="195" s="1"/>
  <c r="B21" i="199" l="1"/>
  <c r="E20" i="199" a="1"/>
  <c r="E20" i="199" s="1"/>
  <c r="E19" i="198" a="1"/>
  <c r="E19" i="198" s="1"/>
  <c r="B20" i="198"/>
  <c r="B22" i="197"/>
  <c r="E21" i="197" a="1"/>
  <c r="E21" i="197" s="1"/>
  <c r="B19" i="196"/>
  <c r="E18" i="196" a="1"/>
  <c r="E18" i="196" s="1"/>
  <c r="B22" i="195"/>
  <c r="E21" i="195" a="1"/>
  <c r="E21" i="195" s="1"/>
  <c r="B22" i="199" l="1"/>
  <c r="E21" i="199" a="1"/>
  <c r="E21" i="199" s="1"/>
  <c r="E20" i="198" a="1"/>
  <c r="E20" i="198" s="1"/>
  <c r="B21" i="198"/>
  <c r="B23" i="197"/>
  <c r="E22" i="197" a="1"/>
  <c r="E22" i="197" s="1"/>
  <c r="B20" i="196"/>
  <c r="E19" i="196" a="1"/>
  <c r="E19" i="196" s="1"/>
  <c r="B23" i="195"/>
  <c r="E22" i="195" a="1"/>
  <c r="E22" i="195" s="1"/>
  <c r="B23" i="199" l="1"/>
  <c r="E22" i="199" a="1"/>
  <c r="E22" i="199" s="1"/>
  <c r="B22" i="198"/>
  <c r="E21" i="198" a="1"/>
  <c r="E21" i="198" s="1"/>
  <c r="B24" i="197"/>
  <c r="E23" i="197" a="1"/>
  <c r="E23" i="197" s="1"/>
  <c r="E20" i="196" a="1"/>
  <c r="E20" i="196" s="1"/>
  <c r="B21" i="196"/>
  <c r="B24" i="195"/>
  <c r="E23" i="195" a="1"/>
  <c r="E23" i="195" s="1"/>
  <c r="B24" i="199" l="1"/>
  <c r="E23" i="199" a="1"/>
  <c r="E23" i="199" s="1"/>
  <c r="E22" i="198" a="1"/>
  <c r="E22" i="198" s="1"/>
  <c r="B23" i="198"/>
  <c r="B25" i="197"/>
  <c r="E24" i="197" a="1"/>
  <c r="E24" i="197" s="1"/>
  <c r="B22" i="196"/>
  <c r="E21" i="196" a="1"/>
  <c r="E21" i="196" s="1"/>
  <c r="B25" i="195"/>
  <c r="E24" i="195" a="1"/>
  <c r="E24" i="195" s="1"/>
  <c r="B25" i="199" l="1"/>
  <c r="E24" i="199" a="1"/>
  <c r="E24" i="199" s="1"/>
  <c r="E23" i="198" a="1"/>
  <c r="E23" i="198" s="1"/>
  <c r="B24" i="198"/>
  <c r="B26" i="197"/>
  <c r="E25" i="197" a="1"/>
  <c r="E25" i="197" s="1"/>
  <c r="B23" i="196"/>
  <c r="E22" i="196" a="1"/>
  <c r="E22" i="196" s="1"/>
  <c r="B26" i="195"/>
  <c r="E25" i="195" a="1"/>
  <c r="E25" i="195" s="1"/>
  <c r="B26" i="199" l="1"/>
  <c r="E25" i="199" a="1"/>
  <c r="E25" i="199" s="1"/>
  <c r="B25" i="198"/>
  <c r="E24" i="198" a="1"/>
  <c r="E24" i="198" s="1"/>
  <c r="B27" i="197"/>
  <c r="E26" i="197" a="1"/>
  <c r="E26" i="197" s="1"/>
  <c r="E23" i="196" a="1"/>
  <c r="E23" i="196" s="1"/>
  <c r="B24" i="196"/>
  <c r="B27" i="195"/>
  <c r="E26" i="195" a="1"/>
  <c r="E26" i="195" s="1"/>
  <c r="B27" i="199" l="1"/>
  <c r="E26" i="199" a="1"/>
  <c r="E26" i="199" s="1"/>
  <c r="E25" i="198" a="1"/>
  <c r="E25" i="198" s="1"/>
  <c r="B26" i="198"/>
  <c r="B28" i="197"/>
  <c r="E27" i="197" a="1"/>
  <c r="E27" i="197" s="1"/>
  <c r="B25" i="196"/>
  <c r="E24" i="196" a="1"/>
  <c r="E24" i="196" s="1"/>
  <c r="B28" i="195"/>
  <c r="E27" i="195" a="1"/>
  <c r="E27" i="195" s="1"/>
  <c r="B28" i="199" l="1"/>
  <c r="E27" i="199" a="1"/>
  <c r="E27" i="199" s="1"/>
  <c r="B27" i="198"/>
  <c r="E26" i="198" a="1"/>
  <c r="E26" i="198" s="1"/>
  <c r="B29" i="197"/>
  <c r="E28" i="197" a="1"/>
  <c r="E28" i="197" s="1"/>
  <c r="B26" i="196"/>
  <c r="E25" i="196" a="1"/>
  <c r="E25" i="196" s="1"/>
  <c r="B29" i="195"/>
  <c r="E28" i="195" a="1"/>
  <c r="E28" i="195" s="1"/>
  <c r="B29" i="199" l="1"/>
  <c r="E28" i="199" a="1"/>
  <c r="E28" i="199" s="1"/>
  <c r="E27" i="198" a="1"/>
  <c r="E27" i="198" s="1"/>
  <c r="B28" i="198"/>
  <c r="B30" i="197"/>
  <c r="E29" i="197" a="1"/>
  <c r="E29" i="197" s="1"/>
  <c r="B27" i="196"/>
  <c r="E26" i="196" a="1"/>
  <c r="E26" i="196" s="1"/>
  <c r="B30" i="195"/>
  <c r="E29" i="195" a="1"/>
  <c r="E29" i="195" s="1"/>
  <c r="B30" i="199" l="1"/>
  <c r="E29" i="199" a="1"/>
  <c r="E29" i="199" s="1"/>
  <c r="B29" i="198"/>
  <c r="E28" i="198" a="1"/>
  <c r="E28" i="198" s="1"/>
  <c r="B31" i="197"/>
  <c r="E30" i="197" a="1"/>
  <c r="E30" i="197" s="1"/>
  <c r="B28" i="196"/>
  <c r="E27" i="196" a="1"/>
  <c r="E27" i="196" s="1"/>
  <c r="B31" i="195"/>
  <c r="E30" i="195" a="1"/>
  <c r="E30" i="195" s="1"/>
  <c r="B31" i="199" l="1"/>
  <c r="E30" i="199" a="1"/>
  <c r="E30" i="199" s="1"/>
  <c r="E29" i="198" a="1"/>
  <c r="E29" i="198" s="1"/>
  <c r="B30" i="198"/>
  <c r="B32" i="197"/>
  <c r="E31" i="197" a="1"/>
  <c r="E31" i="197" s="1"/>
  <c r="B29" i="196"/>
  <c r="E28" i="196" a="1"/>
  <c r="E28" i="196" s="1"/>
  <c r="B32" i="195"/>
  <c r="E31" i="195" a="1"/>
  <c r="E31" i="195" s="1"/>
  <c r="B32" i="199" l="1"/>
  <c r="E31" i="199" a="1"/>
  <c r="E31" i="199" s="1"/>
  <c r="B31" i="198"/>
  <c r="E30" i="198" a="1"/>
  <c r="E30" i="198" s="1"/>
  <c r="B33" i="197"/>
  <c r="B34" i="197" s="1"/>
  <c r="B35" i="197" s="1"/>
  <c r="B36" i="197" s="1"/>
  <c r="B37" i="197" s="1"/>
  <c r="B38" i="197" s="1"/>
  <c r="B39" i="197" s="1"/>
  <c r="B40" i="197" s="1"/>
  <c r="B41" i="197" s="1"/>
  <c r="B42" i="197" s="1"/>
  <c r="B43" i="197" s="1"/>
  <c r="B44" i="197" s="1"/>
  <c r="B45" i="197" s="1"/>
  <c r="B46" i="197" s="1"/>
  <c r="E32" i="197" a="1"/>
  <c r="E32" i="197" s="1"/>
  <c r="E33" i="197" s="1"/>
  <c r="E34" i="197" s="1"/>
  <c r="E35" i="197" s="1"/>
  <c r="E36" i="197" s="1"/>
  <c r="E37" i="197" s="1"/>
  <c r="E38" i="197" s="1"/>
  <c r="E39" i="197" s="1"/>
  <c r="E40" i="197" s="1"/>
  <c r="E41" i="197" s="1"/>
  <c r="E42" i="197" s="1"/>
  <c r="E43" i="197" s="1"/>
  <c r="E44" i="197" s="1"/>
  <c r="E45" i="197" s="1"/>
  <c r="E46" i="197" s="1"/>
  <c r="B30" i="196"/>
  <c r="E29" i="196" a="1"/>
  <c r="E29" i="196" s="1"/>
  <c r="B33" i="195"/>
  <c r="E32" i="195" a="1"/>
  <c r="E32" i="195" s="1"/>
  <c r="E33" i="195" s="1"/>
  <c r="E34" i="195" s="1"/>
  <c r="E35" i="195" s="1"/>
  <c r="E36" i="195" s="1"/>
  <c r="E37" i="195" s="1"/>
  <c r="E38" i="195" s="1"/>
  <c r="E39" i="195" s="1"/>
  <c r="E40" i="195" s="1"/>
  <c r="E41" i="195" s="1"/>
  <c r="E42" i="195" s="1"/>
  <c r="E43" i="195" s="1"/>
  <c r="E44" i="195" s="1"/>
  <c r="E45" i="195" s="1"/>
  <c r="E46" i="195" s="1"/>
  <c r="B34" i="195" l="1"/>
  <c r="B33" i="199"/>
  <c r="B34" i="199" s="1"/>
  <c r="B35" i="199" s="1"/>
  <c r="B36" i="199" s="1"/>
  <c r="B37" i="199" s="1"/>
  <c r="B38" i="199" s="1"/>
  <c r="B39" i="199" s="1"/>
  <c r="B40" i="199" s="1"/>
  <c r="B41" i="199" s="1"/>
  <c r="B42" i="199" s="1"/>
  <c r="B43" i="199" s="1"/>
  <c r="B44" i="199" s="1"/>
  <c r="B45" i="199" s="1"/>
  <c r="B46" i="199" s="1"/>
  <c r="E32" i="199" a="1"/>
  <c r="E32" i="199" s="1"/>
  <c r="E33" i="199" s="1"/>
  <c r="E34" i="199" s="1"/>
  <c r="E35" i="199" s="1"/>
  <c r="E36" i="199" s="1"/>
  <c r="E37" i="199" s="1"/>
  <c r="E38" i="199" s="1"/>
  <c r="E39" i="199" s="1"/>
  <c r="E40" i="199" s="1"/>
  <c r="E41" i="199" s="1"/>
  <c r="E42" i="199" s="1"/>
  <c r="E43" i="199" s="1"/>
  <c r="E44" i="199" s="1"/>
  <c r="E45" i="199" s="1"/>
  <c r="E46" i="199" s="1"/>
  <c r="B32" i="198"/>
  <c r="E31" i="198" a="1"/>
  <c r="E31" i="198" s="1"/>
  <c r="B31" i="196"/>
  <c r="E30" i="196" a="1"/>
  <c r="E30" i="196" s="1"/>
  <c r="B35" i="195" l="1"/>
  <c r="E32" i="198" a="1"/>
  <c r="E32" i="198" s="1"/>
  <c r="E33" i="198" s="1"/>
  <c r="E34" i="198" s="1"/>
  <c r="E35" i="198" s="1"/>
  <c r="E36" i="198" s="1"/>
  <c r="E37" i="198" s="1"/>
  <c r="E38" i="198" s="1"/>
  <c r="E39" i="198" s="1"/>
  <c r="E40" i="198" s="1"/>
  <c r="E41" i="198" s="1"/>
  <c r="E42" i="198" s="1"/>
  <c r="E43" i="198" s="1"/>
  <c r="E44" i="198" s="1"/>
  <c r="E45" i="198" s="1"/>
  <c r="E46" i="198" s="1"/>
  <c r="B33" i="198"/>
  <c r="B32" i="196"/>
  <c r="E31" i="196" a="1"/>
  <c r="E31" i="196" s="1"/>
  <c r="B34" i="198" l="1"/>
  <c r="B36" i="195"/>
  <c r="B33" i="196"/>
  <c r="E32" i="196" a="1"/>
  <c r="E32" i="196" s="1"/>
  <c r="E33" i="196" s="1"/>
  <c r="E34" i="196" s="1"/>
  <c r="E35" i="196" s="1"/>
  <c r="E36" i="196" s="1"/>
  <c r="E37" i="196" s="1"/>
  <c r="E38" i="196" s="1"/>
  <c r="E39" i="196" s="1"/>
  <c r="E40" i="196" s="1"/>
  <c r="E41" i="196" s="1"/>
  <c r="E42" i="196" s="1"/>
  <c r="E43" i="196" s="1"/>
  <c r="E44" i="196" s="1"/>
  <c r="E45" i="196" s="1"/>
  <c r="E46" i="196" s="1"/>
  <c r="B35" i="198" l="1"/>
  <c r="B34" i="196"/>
  <c r="B37" i="195"/>
  <c r="FE9" i="25"/>
  <c r="B36" i="198" l="1"/>
  <c r="B35" i="196"/>
  <c r="B38" i="195"/>
  <c r="B37" i="198" l="1"/>
  <c r="B36" i="196"/>
  <c r="B39" i="195"/>
  <c r="B6" i="131"/>
  <c r="B38" i="198" l="1"/>
  <c r="B37" i="196"/>
  <c r="B40" i="195"/>
  <c r="B39" i="198" l="1"/>
  <c r="B38" i="196"/>
  <c r="B41" i="195"/>
  <c r="P7" i="25"/>
  <c r="AX7" i="25"/>
  <c r="B40" i="198" l="1"/>
  <c r="B39" i="196"/>
  <c r="B42" i="195"/>
  <c r="B41" i="198" l="1"/>
  <c r="B40" i="196"/>
  <c r="B43" i="195"/>
  <c r="M17" i="28"/>
  <c r="M19" i="28"/>
  <c r="M21" i="28"/>
  <c r="M23" i="28"/>
  <c r="M25" i="28"/>
  <c r="M27" i="28"/>
  <c r="M76" i="28"/>
  <c r="M78" i="28"/>
  <c r="M84" i="28"/>
  <c r="M86" i="28"/>
  <c r="M88" i="28"/>
  <c r="M90" i="28"/>
  <c r="M96" i="28"/>
  <c r="M98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7" i="28"/>
  <c r="M138" i="28"/>
  <c r="M140" i="28"/>
  <c r="M143" i="28"/>
  <c r="M144" i="28"/>
  <c r="M146" i="28"/>
  <c r="M149" i="28"/>
  <c r="M150" i="28"/>
  <c r="M152" i="28"/>
  <c r="M155" i="28"/>
  <c r="M156" i="28"/>
  <c r="M158" i="28"/>
  <c r="M162" i="28"/>
  <c r="M164" i="28"/>
  <c r="M165" i="28"/>
  <c r="M166" i="28"/>
  <c r="M167" i="28"/>
  <c r="M168" i="28"/>
  <c r="M169" i="28"/>
  <c r="M170" i="28"/>
  <c r="M171" i="28"/>
  <c r="M172" i="28"/>
  <c r="M173" i="28"/>
  <c r="M175" i="28"/>
  <c r="M176" i="28"/>
  <c r="M177" i="28"/>
  <c r="M178" i="28"/>
  <c r="M179" i="28"/>
  <c r="M181" i="28"/>
  <c r="M182" i="28"/>
  <c r="M183" i="28"/>
  <c r="M184" i="28"/>
  <c r="M187" i="28"/>
  <c r="M188" i="28"/>
  <c r="M190" i="28"/>
  <c r="M193" i="28"/>
  <c r="M194" i="28"/>
  <c r="M196" i="28"/>
  <c r="M199" i="28"/>
  <c r="M200" i="28"/>
  <c r="M202" i="28"/>
  <c r="M205" i="28"/>
  <c r="M206" i="28"/>
  <c r="M208" i="28"/>
  <c r="M211" i="28"/>
  <c r="M212" i="28"/>
  <c r="M214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5" i="28"/>
  <c r="M286" i="28"/>
  <c r="M288" i="28"/>
  <c r="M289" i="28"/>
  <c r="M291" i="28"/>
  <c r="M292" i="28"/>
  <c r="M294" i="28"/>
  <c r="M295" i="28"/>
  <c r="M297" i="28"/>
  <c r="M299" i="28"/>
  <c r="B42" i="198" l="1"/>
  <c r="B41" i="196"/>
  <c r="B44" i="195"/>
  <c r="M364" i="28"/>
  <c r="M358" i="28"/>
  <c r="M363" i="28"/>
  <c r="M357" i="28"/>
  <c r="M362" i="28"/>
  <c r="M356" i="28"/>
  <c r="M361" i="28"/>
  <c r="M355" i="28"/>
  <c r="M360" i="28"/>
  <c r="M354" i="28"/>
  <c r="M365" i="28"/>
  <c r="M359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8" i="28"/>
  <c r="M296" i="28"/>
  <c r="M293" i="28"/>
  <c r="M290" i="28"/>
  <c r="M287" i="28"/>
  <c r="M284" i="28"/>
  <c r="M204" i="28"/>
  <c r="M192" i="28"/>
  <c r="M163" i="28"/>
  <c r="M161" i="28"/>
  <c r="M136" i="28"/>
  <c r="M213" i="28"/>
  <c r="M201" i="28"/>
  <c r="M189" i="28"/>
  <c r="M174" i="28"/>
  <c r="M160" i="28"/>
  <c r="M151" i="28"/>
  <c r="M148" i="28"/>
  <c r="M139" i="28"/>
  <c r="M215" i="28"/>
  <c r="M203" i="28"/>
  <c r="M191" i="28"/>
  <c r="M159" i="28"/>
  <c r="M147" i="28"/>
  <c r="M210" i="28"/>
  <c r="M198" i="28"/>
  <c r="M186" i="28"/>
  <c r="M207" i="28"/>
  <c r="M195" i="28"/>
  <c r="M157" i="28"/>
  <c r="M154" i="28"/>
  <c r="M145" i="28"/>
  <c r="M142" i="28"/>
  <c r="M209" i="28"/>
  <c r="M197" i="28"/>
  <c r="M185" i="28"/>
  <c r="M180" i="28"/>
  <c r="M153" i="28"/>
  <c r="M141" i="28"/>
  <c r="M100" i="28"/>
  <c r="M73" i="28"/>
  <c r="M71" i="28"/>
  <c r="M69" i="28"/>
  <c r="M67" i="28"/>
  <c r="M65" i="28"/>
  <c r="M63" i="28"/>
  <c r="M61" i="28"/>
  <c r="M59" i="28"/>
  <c r="M57" i="28"/>
  <c r="M55" i="28"/>
  <c r="M53" i="28"/>
  <c r="M51" i="28"/>
  <c r="M49" i="28"/>
  <c r="M47" i="28"/>
  <c r="M45" i="28"/>
  <c r="M43" i="28"/>
  <c r="M41" i="28"/>
  <c r="M39" i="28"/>
  <c r="M37" i="28"/>
  <c r="M35" i="28"/>
  <c r="M33" i="28"/>
  <c r="M31" i="28"/>
  <c r="M29" i="28"/>
  <c r="M74" i="28"/>
  <c r="M72" i="28"/>
  <c r="M70" i="28"/>
  <c r="M68" i="28"/>
  <c r="M66" i="28"/>
  <c r="M64" i="28"/>
  <c r="M62" i="28"/>
  <c r="M60" i="28"/>
  <c r="M58" i="28"/>
  <c r="M56" i="28"/>
  <c r="M54" i="28"/>
  <c r="M52" i="28"/>
  <c r="M50" i="28"/>
  <c r="M48" i="28"/>
  <c r="M46" i="28"/>
  <c r="M44" i="28"/>
  <c r="M42" i="28"/>
  <c r="M40" i="28"/>
  <c r="M38" i="28"/>
  <c r="M36" i="28"/>
  <c r="M34" i="28"/>
  <c r="M32" i="28"/>
  <c r="M30" i="28"/>
  <c r="M28" i="28"/>
  <c r="M26" i="28"/>
  <c r="M24" i="28"/>
  <c r="M22" i="28"/>
  <c r="M20" i="28"/>
  <c r="M18" i="28"/>
  <c r="M91" i="28"/>
  <c r="M79" i="28"/>
  <c r="M93" i="28"/>
  <c r="M81" i="28"/>
  <c r="M101" i="28"/>
  <c r="M95" i="28"/>
  <c r="M92" i="28"/>
  <c r="M83" i="28"/>
  <c r="M80" i="28"/>
  <c r="M89" i="28"/>
  <c r="M77" i="28"/>
  <c r="M97" i="28"/>
  <c r="M94" i="28"/>
  <c r="M85" i="28"/>
  <c r="M82" i="28"/>
  <c r="M99" i="28"/>
  <c r="M87" i="28"/>
  <c r="M75" i="28"/>
  <c r="B43" i="198" l="1"/>
  <c r="B42" i="196"/>
  <c r="B45" i="195"/>
  <c r="B44" i="198" l="1"/>
  <c r="B43" i="196"/>
  <c r="B46" i="195"/>
  <c r="B45" i="198" l="1"/>
  <c r="B44" i="196"/>
  <c r="D67" i="194"/>
  <c r="C66" i="194"/>
  <c r="C67" i="194"/>
  <c r="C64" i="194"/>
  <c r="E83" i="194"/>
  <c r="E92" i="194"/>
  <c r="H10" i="194"/>
  <c r="I10" i="194"/>
  <c r="C10" i="194"/>
  <c r="B46" i="198" l="1"/>
  <c r="B45" i="196"/>
  <c r="H73" i="194"/>
  <c r="D97" i="194"/>
  <c r="B46" i="196" l="1"/>
  <c r="K78" i="194"/>
  <c r="I11" i="194"/>
  <c r="I12" i="194" s="1"/>
  <c r="I13" i="194" s="1"/>
  <c r="I14" i="194" s="1"/>
  <c r="I15" i="194" s="1"/>
  <c r="I16" i="194" s="1"/>
  <c r="I17" i="194" s="1"/>
  <c r="I18" i="194" s="1"/>
  <c r="I19" i="194" s="1"/>
  <c r="I20" i="194" s="1"/>
  <c r="I21" i="194" s="1"/>
  <c r="I22" i="194" s="1"/>
  <c r="I23" i="194" s="1"/>
  <c r="I24" i="194" s="1"/>
  <c r="I25" i="194" s="1"/>
  <c r="I26" i="194" s="1"/>
  <c r="I27" i="194" s="1"/>
  <c r="I28" i="194" s="1"/>
  <c r="I29" i="194" s="1"/>
  <c r="I30" i="194" s="1"/>
  <c r="I31" i="194" s="1"/>
  <c r="I32" i="194" s="1"/>
  <c r="I33" i="194" s="1"/>
  <c r="I34" i="194" s="1"/>
  <c r="I35" i="194" s="1"/>
  <c r="I36" i="194" s="1"/>
  <c r="I37" i="194" s="1"/>
  <c r="I38" i="194" s="1"/>
  <c r="I39" i="194" s="1"/>
  <c r="I40" i="194" s="1"/>
  <c r="I41" i="194" s="1"/>
  <c r="I42" i="194" s="1"/>
  <c r="I43" i="194" s="1"/>
  <c r="I44" i="194" s="1"/>
  <c r="I45" i="194" s="1"/>
  <c r="I46" i="194" s="1"/>
  <c r="I47" i="194" s="1"/>
  <c r="I48" i="194" s="1"/>
  <c r="I49" i="194" s="1"/>
  <c r="I50" i="194" s="1"/>
  <c r="I51" i="194" s="1"/>
  <c r="I52" i="194" s="1"/>
  <c r="I53" i="194" s="1"/>
  <c r="I54" i="194" s="1"/>
  <c r="I55" i="194" s="1"/>
  <c r="I56" i="194" s="1"/>
  <c r="C88" i="194"/>
  <c r="F78" i="194"/>
  <c r="K79" i="194"/>
  <c r="J79" i="194"/>
  <c r="G79" i="194"/>
  <c r="F79" i="194"/>
  <c r="C79" i="194"/>
  <c r="G78" i="194"/>
  <c r="C78" i="194"/>
  <c r="F73" i="194"/>
  <c r="C65" i="194"/>
  <c r="B11" i="194"/>
  <c r="B12" i="194" s="1"/>
  <c r="B13" i="194" s="1"/>
  <c r="B14" i="194" s="1"/>
  <c r="B15" i="194" s="1"/>
  <c r="B8" i="194"/>
  <c r="F75" i="194" l="1"/>
  <c r="H75" i="194" s="1"/>
  <c r="H79" i="194"/>
  <c r="F80" i="194"/>
  <c r="I73" i="194"/>
  <c r="I75" i="194" s="1"/>
  <c r="F10" i="194"/>
  <c r="B16" i="194"/>
  <c r="H78" i="194"/>
  <c r="J78" i="194"/>
  <c r="G73" i="194" l="1"/>
  <c r="G75" i="194" s="1"/>
  <c r="H80" i="194"/>
  <c r="I78" i="194" s="1"/>
  <c r="B17" i="194"/>
  <c r="B18" i="194" l="1"/>
  <c r="I79" i="194"/>
  <c r="K80" i="194" s="1"/>
  <c r="D94" i="194"/>
  <c r="G80" i="194"/>
  <c r="I80" i="194" l="1"/>
  <c r="J80" i="194"/>
  <c r="B19" i="194"/>
  <c r="B20" i="194" l="1"/>
  <c r="B21" i="194" l="1"/>
  <c r="B22" i="194" l="1"/>
  <c r="B23" i="194" l="1"/>
  <c r="B24" i="194" l="1"/>
  <c r="B25" i="194" l="1"/>
  <c r="B26" i="194" l="1"/>
  <c r="B27" i="194" l="1"/>
  <c r="B28" i="194" l="1"/>
  <c r="B29" i="194" l="1"/>
  <c r="B30" i="194" l="1"/>
  <c r="B31" i="194" l="1"/>
  <c r="B32" i="194" s="1"/>
  <c r="B33" i="194" s="1"/>
  <c r="B34" i="194" s="1"/>
  <c r="B35" i="194" s="1"/>
  <c r="B36" i="194" s="1"/>
  <c r="B37" i="194" s="1"/>
  <c r="B38" i="194" s="1"/>
  <c r="B39" i="194" s="1"/>
  <c r="B40" i="194" s="1"/>
  <c r="B41" i="194" s="1"/>
  <c r="B42" i="194" s="1"/>
  <c r="B43" i="194" s="1"/>
  <c r="B44" i="194" s="1"/>
  <c r="B45" i="194" s="1"/>
  <c r="B46" i="194" s="1"/>
  <c r="B47" i="194" s="1"/>
  <c r="B48" i="194" s="1"/>
  <c r="B49" i="194" s="1"/>
  <c r="B50" i="194" s="1"/>
  <c r="B51" i="194" s="1"/>
  <c r="B52" i="194" s="1"/>
  <c r="B53" i="194" s="1"/>
  <c r="B54" i="194" s="1"/>
  <c r="B55" i="194" s="1"/>
  <c r="B56" i="194" s="1"/>
  <c r="G10" i="194" l="1"/>
  <c r="D65" i="194"/>
  <c r="V372" i="167" l="1"/>
  <c r="V374" i="167"/>
  <c r="V375" i="167"/>
  <c r="V376" i="167"/>
  <c r="V377" i="167"/>
  <c r="V378" i="167"/>
  <c r="V379" i="167"/>
  <c r="V380" i="167"/>
  <c r="V381" i="167"/>
  <c r="V382" i="167"/>
  <c r="V383" i="167"/>
  <c r="V384" i="167"/>
  <c r="V385" i="167"/>
  <c r="V386" i="167"/>
  <c r="V387" i="167"/>
  <c r="V388" i="167"/>
  <c r="V389" i="167"/>
  <c r="V390" i="167"/>
  <c r="V391" i="167"/>
  <c r="V392" i="167"/>
  <c r="V393" i="167"/>
  <c r="V394" i="167"/>
  <c r="V373" i="167"/>
  <c r="AX8" i="25" l="1"/>
  <c r="P8" i="25" s="1"/>
  <c r="I50" i="25" l="1"/>
  <c r="AA354" i="31" l="1"/>
  <c r="AA338" i="31"/>
  <c r="AA322" i="31"/>
  <c r="AA274" i="31"/>
  <c r="AA258" i="31"/>
  <c r="AA242" i="31"/>
  <c r="C242" i="31" s="1" a="1"/>
  <c r="C242" i="31" s="1"/>
  <c r="AA226" i="31"/>
  <c r="AA210" i="31"/>
  <c r="AA194" i="31"/>
  <c r="AA178" i="31"/>
  <c r="AA162" i="31"/>
  <c r="AA146" i="31"/>
  <c r="AA130" i="31"/>
  <c r="AA114" i="31"/>
  <c r="AA98" i="31"/>
  <c r="AA82" i="31"/>
  <c r="AA66" i="31"/>
  <c r="AA50" i="31"/>
  <c r="AA34" i="31"/>
  <c r="AA18" i="31"/>
  <c r="AA129" i="31"/>
  <c r="AA81" i="31"/>
  <c r="AA49" i="31"/>
  <c r="AA17" i="31"/>
  <c r="AA190" i="31"/>
  <c r="AA142" i="31"/>
  <c r="AA62" i="31"/>
  <c r="AA173" i="31"/>
  <c r="AA93" i="31"/>
  <c r="AA13" i="31"/>
  <c r="AA44" i="31"/>
  <c r="AA27" i="31"/>
  <c r="AA247" i="31"/>
  <c r="C247" i="31" s="1" a="1"/>
  <c r="C247" i="31" s="1"/>
  <c r="AA70" i="31"/>
  <c r="AA101" i="31"/>
  <c r="AA148" i="31"/>
  <c r="AA195" i="31"/>
  <c r="AA353" i="31"/>
  <c r="AA337" i="31"/>
  <c r="AA321" i="31"/>
  <c r="AA273" i="31"/>
  <c r="AA257" i="31"/>
  <c r="AA241" i="31"/>
  <c r="C241" i="31" s="1" a="1"/>
  <c r="C241" i="31" s="1"/>
  <c r="AA225" i="31"/>
  <c r="AA209" i="31"/>
  <c r="AA193" i="31"/>
  <c r="AA177" i="31"/>
  <c r="AA161" i="31"/>
  <c r="AA145" i="31"/>
  <c r="AA113" i="31"/>
  <c r="AA97" i="31"/>
  <c r="AA65" i="31"/>
  <c r="AA33" i="31"/>
  <c r="AA206" i="31"/>
  <c r="AA126" i="31"/>
  <c r="AA30" i="31"/>
  <c r="AA157" i="31"/>
  <c r="AA61" i="31"/>
  <c r="AA76" i="31"/>
  <c r="AA42" i="31"/>
  <c r="AA231" i="31"/>
  <c r="AA149" i="31"/>
  <c r="AA180" i="31"/>
  <c r="AA275" i="31"/>
  <c r="AA67" i="31"/>
  <c r="AA352" i="31"/>
  <c r="AA336" i="31"/>
  <c r="AA320" i="31"/>
  <c r="AA272" i="31"/>
  <c r="AA256" i="31"/>
  <c r="AA240" i="31"/>
  <c r="AA224" i="31"/>
  <c r="AA208" i="31"/>
  <c r="AA192" i="31"/>
  <c r="AA176" i="31"/>
  <c r="AA160" i="31"/>
  <c r="AA144" i="31"/>
  <c r="AA128" i="31"/>
  <c r="AA112" i="31"/>
  <c r="AA96" i="31"/>
  <c r="AA80" i="31"/>
  <c r="AA64" i="31"/>
  <c r="AA48" i="31"/>
  <c r="AA32" i="31"/>
  <c r="AA16" i="31"/>
  <c r="AA238" i="31"/>
  <c r="AA110" i="31"/>
  <c r="AA14" i="31"/>
  <c r="AA125" i="31"/>
  <c r="AA29" i="31"/>
  <c r="AA28" i="31"/>
  <c r="AA58" i="31"/>
  <c r="AA262" i="31"/>
  <c r="AA22" i="31"/>
  <c r="AA85" i="31"/>
  <c r="AA212" i="31"/>
  <c r="AA339" i="31"/>
  <c r="AA131" i="31"/>
  <c r="AA367" i="31"/>
  <c r="AA351" i="31"/>
  <c r="AA335" i="31"/>
  <c r="AA319" i="31"/>
  <c r="AA271" i="31"/>
  <c r="AA255" i="31"/>
  <c r="AA239" i="31"/>
  <c r="AA223" i="31"/>
  <c r="AA207" i="31"/>
  <c r="AA191" i="31"/>
  <c r="AA175" i="31"/>
  <c r="AA159" i="31"/>
  <c r="AA143" i="31"/>
  <c r="AA127" i="31"/>
  <c r="AA111" i="31"/>
  <c r="AA95" i="31"/>
  <c r="AA79" i="31"/>
  <c r="AA63" i="31"/>
  <c r="AA47" i="31"/>
  <c r="AA31" i="31"/>
  <c r="AA15" i="31"/>
  <c r="AA334" i="31"/>
  <c r="AA270" i="31"/>
  <c r="AA222" i="31"/>
  <c r="AA158" i="31"/>
  <c r="AA94" i="31"/>
  <c r="AA46" i="31"/>
  <c r="AA189" i="31"/>
  <c r="AA77" i="31"/>
  <c r="AA92" i="31"/>
  <c r="AA43" i="31"/>
  <c r="AA72" i="31"/>
  <c r="AA167" i="31"/>
  <c r="AA87" i="31"/>
  <c r="AA342" i="31"/>
  <c r="AA150" i="31"/>
  <c r="AA245" i="31"/>
  <c r="C245" i="31" s="1" a="1"/>
  <c r="C245" i="31" s="1"/>
  <c r="AA37" i="31"/>
  <c r="AA52" i="31"/>
  <c r="AA147" i="31"/>
  <c r="AA366" i="31"/>
  <c r="AA350" i="31"/>
  <c r="AA318" i="31"/>
  <c r="AA254" i="31"/>
  <c r="AA174" i="31"/>
  <c r="AA78" i="31"/>
  <c r="AA141" i="31"/>
  <c r="AA45" i="31"/>
  <c r="AA59" i="31"/>
  <c r="AA40" i="31"/>
  <c r="AA199" i="31"/>
  <c r="AA71" i="31"/>
  <c r="AA214" i="31"/>
  <c r="AA118" i="31"/>
  <c r="AA21" i="31"/>
  <c r="AA20" i="31"/>
  <c r="AA115" i="31"/>
  <c r="AA365" i="31"/>
  <c r="AA349" i="31"/>
  <c r="AA333" i="31"/>
  <c r="AA317" i="31"/>
  <c r="AA269" i="31"/>
  <c r="AA253" i="31"/>
  <c r="AA237" i="31"/>
  <c r="AA221" i="31"/>
  <c r="AA205" i="31"/>
  <c r="AA109" i="31"/>
  <c r="AA60" i="31"/>
  <c r="AA88" i="31"/>
  <c r="AA135" i="31"/>
  <c r="AA166" i="31"/>
  <c r="AA133" i="31"/>
  <c r="AA68" i="31"/>
  <c r="AA227" i="31"/>
  <c r="AA364" i="31"/>
  <c r="AA348" i="31"/>
  <c r="AA332" i="31"/>
  <c r="AA316" i="31"/>
  <c r="AA268" i="31"/>
  <c r="AA252" i="31"/>
  <c r="C252" i="31" s="1" a="1"/>
  <c r="C252" i="31" s="1"/>
  <c r="AA236" i="31"/>
  <c r="AA220" i="31"/>
  <c r="AA204" i="31"/>
  <c r="AA188" i="31"/>
  <c r="AA172" i="31"/>
  <c r="AA156" i="31"/>
  <c r="AA140" i="31"/>
  <c r="AA124" i="31"/>
  <c r="AA108" i="31"/>
  <c r="AA246" i="31"/>
  <c r="C246" i="31" s="1" a="1"/>
  <c r="C246" i="31" s="1"/>
  <c r="AA54" i="31"/>
  <c r="AA165" i="31"/>
  <c r="AA100" i="31"/>
  <c r="AA243" i="31"/>
  <c r="C243" i="31" s="1" a="1"/>
  <c r="C243" i="31" s="1"/>
  <c r="AA19" i="31"/>
  <c r="AA363" i="31"/>
  <c r="AA347" i="31"/>
  <c r="AA331" i="31"/>
  <c r="AA315" i="31"/>
  <c r="AA267" i="31"/>
  <c r="AA251" i="31"/>
  <c r="C251" i="31" s="1" a="1"/>
  <c r="C251" i="31" s="1"/>
  <c r="AA235" i="31"/>
  <c r="AA219" i="31"/>
  <c r="AA203" i="31"/>
  <c r="AA187" i="31"/>
  <c r="AA171" i="31"/>
  <c r="AA155" i="31"/>
  <c r="AA139" i="31"/>
  <c r="AA123" i="31"/>
  <c r="AA107" i="31"/>
  <c r="AA91" i="31"/>
  <c r="AA75" i="31"/>
  <c r="AA56" i="31"/>
  <c r="AA183" i="31"/>
  <c r="AA23" i="31"/>
  <c r="AA230" i="31"/>
  <c r="AA213" i="31"/>
  <c r="AA116" i="31"/>
  <c r="AA259" i="31"/>
  <c r="AA35" i="31"/>
  <c r="AA362" i="31"/>
  <c r="AA346" i="31"/>
  <c r="AA330" i="31"/>
  <c r="AA314" i="31"/>
  <c r="AA266" i="31"/>
  <c r="AA250" i="31"/>
  <c r="C250" i="31" s="1" a="1"/>
  <c r="C250" i="31" s="1"/>
  <c r="AA234" i="31"/>
  <c r="AA218" i="31"/>
  <c r="AA202" i="31"/>
  <c r="AA186" i="31"/>
  <c r="AA170" i="31"/>
  <c r="AA154" i="31"/>
  <c r="AA138" i="31"/>
  <c r="AA122" i="31"/>
  <c r="AA106" i="31"/>
  <c r="AA90" i="31"/>
  <c r="AA74" i="31"/>
  <c r="AA26" i="31"/>
  <c r="AA151" i="31"/>
  <c r="AA358" i="31"/>
  <c r="AA86" i="31"/>
  <c r="AA117" i="31"/>
  <c r="AA164" i="31"/>
  <c r="AA211" i="31"/>
  <c r="AA361" i="31"/>
  <c r="AA345" i="31"/>
  <c r="AA329" i="31"/>
  <c r="AA313" i="31"/>
  <c r="AA265" i="31"/>
  <c r="AA249" i="31"/>
  <c r="C249" i="31" s="1" a="1"/>
  <c r="C249" i="31" s="1"/>
  <c r="AA233" i="31"/>
  <c r="AA217" i="31"/>
  <c r="AA201" i="31"/>
  <c r="AA185" i="31"/>
  <c r="AA169" i="31"/>
  <c r="AA153" i="31"/>
  <c r="AA137" i="31"/>
  <c r="AA121" i="31"/>
  <c r="AA105" i="31"/>
  <c r="AA89" i="31"/>
  <c r="AA73" i="31"/>
  <c r="AA57" i="31"/>
  <c r="AA41" i="31"/>
  <c r="AA25" i="31"/>
  <c r="AA120" i="31"/>
  <c r="AA215" i="31"/>
  <c r="AA55" i="31"/>
  <c r="AA134" i="31"/>
  <c r="AA197" i="31"/>
  <c r="AA69" i="31"/>
  <c r="AA132" i="31"/>
  <c r="AA83" i="31"/>
  <c r="AA360" i="31"/>
  <c r="AA344" i="31"/>
  <c r="AA328" i="31"/>
  <c r="AA264" i="31"/>
  <c r="AA248" i="31"/>
  <c r="C248" i="31" s="1" a="1"/>
  <c r="C248" i="31" s="1"/>
  <c r="AA232" i="31"/>
  <c r="AA216" i="31"/>
  <c r="AA200" i="31"/>
  <c r="AA184" i="31"/>
  <c r="AA168" i="31"/>
  <c r="AA152" i="31"/>
  <c r="AA136" i="31"/>
  <c r="AA104" i="31"/>
  <c r="AA24" i="31"/>
  <c r="AA119" i="31"/>
  <c r="AA39" i="31"/>
  <c r="AA326" i="31"/>
  <c r="AA102" i="31"/>
  <c r="AA229" i="31"/>
  <c r="AA196" i="31"/>
  <c r="AA323" i="31"/>
  <c r="AA179" i="31"/>
  <c r="AA359" i="31"/>
  <c r="AA343" i="31"/>
  <c r="AA327" i="31"/>
  <c r="AA263" i="31"/>
  <c r="AA103" i="31"/>
  <c r="AA198" i="31"/>
  <c r="AA38" i="31"/>
  <c r="AA181" i="31"/>
  <c r="AA84" i="31"/>
  <c r="AA51" i="31"/>
  <c r="AA182" i="31"/>
  <c r="AA357" i="31"/>
  <c r="AA341" i="31"/>
  <c r="AA325" i="31"/>
  <c r="AA261" i="31"/>
  <c r="AA53" i="31"/>
  <c r="AA36" i="31"/>
  <c r="AA99" i="31"/>
  <c r="AA356" i="31"/>
  <c r="AA340" i="31"/>
  <c r="AA324" i="31"/>
  <c r="AA276" i="31"/>
  <c r="AA260" i="31"/>
  <c r="AA244" i="31"/>
  <c r="C244" i="31" s="1" a="1"/>
  <c r="C244" i="31" s="1"/>
  <c r="AA228" i="31"/>
  <c r="AA355" i="31"/>
  <c r="AA163" i="31"/>
  <c r="F16" i="202"/>
  <c r="F17" i="202"/>
  <c r="F18" i="202"/>
  <c r="F19" i="202"/>
  <c r="F20" i="202"/>
  <c r="F21" i="202"/>
  <c r="F22" i="202"/>
  <c r="F23" i="202"/>
  <c r="F24" i="202"/>
  <c r="F25" i="202"/>
  <c r="F26" i="202"/>
  <c r="F27" i="202"/>
  <c r="F28" i="202"/>
  <c r="F29" i="202"/>
  <c r="F30" i="202"/>
  <c r="F31" i="202"/>
  <c r="F32" i="202"/>
  <c r="J54" i="25"/>
  <c r="J77" i="201" s="1"/>
  <c r="C11" i="194"/>
  <c r="C12" i="194" s="1"/>
  <c r="C13" i="194" s="1"/>
  <c r="C14" i="194" s="1"/>
  <c r="C15" i="194" s="1"/>
  <c r="C16" i="194" s="1"/>
  <c r="D16" i="194" s="1"/>
  <c r="H11" i="194"/>
  <c r="H12" i="194" s="1"/>
  <c r="H13" i="194" s="1"/>
  <c r="H14" i="194" s="1"/>
  <c r="H15" i="194" s="1"/>
  <c r="H16" i="194" s="1"/>
  <c r="F11" i="194"/>
  <c r="F33" i="202" l="1"/>
  <c r="F34" i="202" s="1"/>
  <c r="F35" i="202" s="1"/>
  <c r="F36" i="202" s="1"/>
  <c r="F37" i="202" s="1"/>
  <c r="F38" i="202" s="1"/>
  <c r="F39" i="202" s="1"/>
  <c r="F40" i="202" s="1"/>
  <c r="F41" i="202" s="1"/>
  <c r="F42" i="202" s="1"/>
  <c r="F43" i="202" s="1"/>
  <c r="F44" i="202" s="1"/>
  <c r="F45" i="202" s="1"/>
  <c r="F46" i="202" s="1"/>
  <c r="J77" i="199"/>
  <c r="J77" i="200"/>
  <c r="F12" i="194"/>
  <c r="G11" i="194"/>
  <c r="H17" i="194"/>
  <c r="J16" i="194"/>
  <c r="D17" i="194"/>
  <c r="D18" i="194" l="1"/>
  <c r="H18" i="194"/>
  <c r="J17" i="194"/>
  <c r="F13" i="194"/>
  <c r="G12" i="194"/>
  <c r="F48" i="199" l="1"/>
  <c r="F48" i="200"/>
  <c r="G13" i="194"/>
  <c r="F14" i="194"/>
  <c r="H19" i="194"/>
  <c r="J18" i="194"/>
  <c r="D19" i="194"/>
  <c r="D20" i="194" l="1"/>
  <c r="F15" i="194"/>
  <c r="G14" i="194"/>
  <c r="H20" i="194"/>
  <c r="J19" i="194"/>
  <c r="H21" i="194" l="1"/>
  <c r="J20" i="194"/>
  <c r="F16" i="194"/>
  <c r="G15" i="194"/>
  <c r="D21" i="194"/>
  <c r="D22" i="194" l="1"/>
  <c r="F17" i="194"/>
  <c r="G16" i="194"/>
  <c r="H22" i="194"/>
  <c r="J21" i="194"/>
  <c r="H23" i="194" l="1"/>
  <c r="J22" i="194"/>
  <c r="K16" i="194"/>
  <c r="F18" i="194"/>
  <c r="G17" i="194"/>
  <c r="K17" i="194" s="1"/>
  <c r="D23" i="194"/>
  <c r="D24" i="194" l="1"/>
  <c r="F19" i="194"/>
  <c r="G18" i="194"/>
  <c r="H24" i="194"/>
  <c r="J23" i="194"/>
  <c r="F20" i="194" l="1"/>
  <c r="G19" i="194"/>
  <c r="K19" i="194" s="1"/>
  <c r="H25" i="194"/>
  <c r="J24" i="194"/>
  <c r="K18" i="194"/>
  <c r="D25" i="194"/>
  <c r="D26" i="194" l="1"/>
  <c r="H26" i="194"/>
  <c r="J25" i="194"/>
  <c r="F21" i="194"/>
  <c r="G20" i="194"/>
  <c r="F22" i="194" l="1"/>
  <c r="G21" i="194"/>
  <c r="K21" i="194" s="1"/>
  <c r="K20" i="194"/>
  <c r="H27" i="194"/>
  <c r="J26" i="194"/>
  <c r="D27" i="194"/>
  <c r="D28" i="194" l="1"/>
  <c r="H28" i="194"/>
  <c r="J27" i="194"/>
  <c r="F23" i="194"/>
  <c r="G22" i="194"/>
  <c r="K22" i="194" l="1"/>
  <c r="F24" i="194"/>
  <c r="G23" i="194"/>
  <c r="K23" i="194" s="1"/>
  <c r="H29" i="194"/>
  <c r="J28" i="194"/>
  <c r="D29" i="194"/>
  <c r="D30" i="194" l="1"/>
  <c r="H30" i="194"/>
  <c r="J29" i="194"/>
  <c r="F25" i="194"/>
  <c r="G24" i="194"/>
  <c r="K24" i="194" s="1"/>
  <c r="F26" i="194" l="1"/>
  <c r="G25" i="194"/>
  <c r="K25" i="194" s="1"/>
  <c r="H31" i="194"/>
  <c r="J30" i="194"/>
  <c r="D31" i="194"/>
  <c r="D32" i="194" l="1"/>
  <c r="H32" i="194"/>
  <c r="J31" i="194"/>
  <c r="F27" i="194"/>
  <c r="G26" i="194"/>
  <c r="K26" i="194" s="1"/>
  <c r="D33" i="194" l="1"/>
  <c r="F28" i="194"/>
  <c r="G27" i="194"/>
  <c r="K27" i="194" s="1"/>
  <c r="H33" i="194"/>
  <c r="J32" i="194"/>
  <c r="H34" i="194" l="1"/>
  <c r="J33" i="194"/>
  <c r="F29" i="194"/>
  <c r="G28" i="194"/>
  <c r="K28" i="194" s="1"/>
  <c r="D34" i="194"/>
  <c r="D35" i="194" l="1"/>
  <c r="F30" i="194"/>
  <c r="G29" i="194"/>
  <c r="K29" i="194" s="1"/>
  <c r="H35" i="194"/>
  <c r="J34" i="194"/>
  <c r="H36" i="194" l="1"/>
  <c r="J35" i="194"/>
  <c r="F31" i="194"/>
  <c r="G30" i="194"/>
  <c r="K30" i="194" s="1"/>
  <c r="D36" i="194"/>
  <c r="D37" i="194" l="1"/>
  <c r="F32" i="194"/>
  <c r="G31" i="194"/>
  <c r="K31" i="194" s="1"/>
  <c r="H37" i="194"/>
  <c r="J36" i="194"/>
  <c r="H38" i="194" l="1"/>
  <c r="J37" i="194"/>
  <c r="F33" i="194"/>
  <c r="G32" i="194"/>
  <c r="K32" i="194" s="1"/>
  <c r="D38" i="194"/>
  <c r="D39" i="194" l="1"/>
  <c r="F34" i="194"/>
  <c r="G33" i="194"/>
  <c r="K33" i="194" s="1"/>
  <c r="H39" i="194"/>
  <c r="J38" i="194"/>
  <c r="H40" i="194" l="1"/>
  <c r="J39" i="194"/>
  <c r="D40" i="194"/>
  <c r="F35" i="194"/>
  <c r="G34" i="194"/>
  <c r="K34" i="194" s="1"/>
  <c r="F36" i="194" l="1"/>
  <c r="G35" i="194"/>
  <c r="K35" i="194" s="1"/>
  <c r="D41" i="194"/>
  <c r="H41" i="194"/>
  <c r="J40" i="194"/>
  <c r="H42" i="194" l="1"/>
  <c r="J41" i="194"/>
  <c r="D42" i="194"/>
  <c r="F37" i="194"/>
  <c r="G36" i="194"/>
  <c r="K36" i="194" s="1"/>
  <c r="F38" i="194" l="1"/>
  <c r="G37" i="194"/>
  <c r="K37" i="194" s="1"/>
  <c r="D43" i="194"/>
  <c r="H43" i="194"/>
  <c r="J42" i="194"/>
  <c r="H44" i="194" l="1"/>
  <c r="J43" i="194"/>
  <c r="D44" i="194"/>
  <c r="F39" i="194"/>
  <c r="G38" i="194"/>
  <c r="K38" i="194" s="1"/>
  <c r="F40" i="194" l="1"/>
  <c r="G39" i="194"/>
  <c r="K39" i="194" s="1"/>
  <c r="D45" i="194"/>
  <c r="H45" i="194"/>
  <c r="J44" i="194"/>
  <c r="H46" i="194" l="1"/>
  <c r="J45" i="194"/>
  <c r="D46" i="194"/>
  <c r="F41" i="194"/>
  <c r="G40" i="194"/>
  <c r="K40" i="194" s="1"/>
  <c r="F42" i="194" l="1"/>
  <c r="G41" i="194"/>
  <c r="K41" i="194" s="1"/>
  <c r="D47" i="194"/>
  <c r="H47" i="194"/>
  <c r="J46" i="194"/>
  <c r="H48" i="194" l="1"/>
  <c r="J47" i="194"/>
  <c r="D48" i="194"/>
  <c r="F43" i="194"/>
  <c r="G42" i="194"/>
  <c r="K42" i="194" s="1"/>
  <c r="F44" i="194" l="1"/>
  <c r="G43" i="194"/>
  <c r="K43" i="194" s="1"/>
  <c r="D49" i="194"/>
  <c r="H49" i="194"/>
  <c r="J48" i="194"/>
  <c r="H50" i="194" l="1"/>
  <c r="J49" i="194"/>
  <c r="D50" i="194"/>
  <c r="F45" i="194"/>
  <c r="G44" i="194"/>
  <c r="K44" i="194" s="1"/>
  <c r="F46" i="194" l="1"/>
  <c r="G45" i="194"/>
  <c r="K45" i="194" s="1"/>
  <c r="D51" i="194"/>
  <c r="H51" i="194"/>
  <c r="J50" i="194"/>
  <c r="H52" i="194" l="1"/>
  <c r="J51" i="194"/>
  <c r="D52" i="194"/>
  <c r="F47" i="194"/>
  <c r="G46" i="194"/>
  <c r="K46" i="194" s="1"/>
  <c r="D53" i="194" l="1"/>
  <c r="F48" i="194"/>
  <c r="G47" i="194"/>
  <c r="K47" i="194" s="1"/>
  <c r="H53" i="194"/>
  <c r="J52" i="194"/>
  <c r="H54" i="194" l="1"/>
  <c r="J53" i="194"/>
  <c r="F49" i="194"/>
  <c r="G48" i="194"/>
  <c r="K48" i="194" s="1"/>
  <c r="D54" i="194"/>
  <c r="F50" i="194" l="1"/>
  <c r="G49" i="194"/>
  <c r="K49" i="194" s="1"/>
  <c r="D55" i="194"/>
  <c r="H55" i="194"/>
  <c r="J54" i="194"/>
  <c r="H56" i="194" l="1"/>
  <c r="J56" i="194" s="1"/>
  <c r="J55" i="194"/>
  <c r="D56" i="194"/>
  <c r="F51" i="194"/>
  <c r="G50" i="194"/>
  <c r="K50" i="194" s="1"/>
  <c r="F52" i="194" l="1"/>
  <c r="G51" i="194"/>
  <c r="K51" i="194" s="1"/>
  <c r="F53" i="194" l="1"/>
  <c r="G52" i="194"/>
  <c r="K52" i="194" s="1"/>
  <c r="F54" i="194" l="1"/>
  <c r="G53" i="194"/>
  <c r="K53" i="194" s="1"/>
  <c r="F55" i="194" l="1"/>
  <c r="G54" i="194"/>
  <c r="K54" i="194" s="1"/>
  <c r="F56" i="194" l="1"/>
  <c r="G56" i="194" s="1"/>
  <c r="K56" i="194" s="1"/>
  <c r="G55" i="194"/>
  <c r="K55" i="194" l="1"/>
  <c r="K59" i="194" s="1"/>
  <c r="L59" i="194" s="1"/>
  <c r="G59" i="194"/>
  <c r="D53" i="176"/>
  <c r="D56" i="176"/>
  <c r="C56" i="176"/>
  <c r="D55" i="176"/>
  <c r="C55" i="176"/>
  <c r="C54" i="176"/>
  <c r="C53" i="176"/>
  <c r="C52" i="176"/>
  <c r="B10" i="176"/>
  <c r="B11" i="176" s="1"/>
  <c r="B12" i="176" s="1"/>
  <c r="B2" i="176"/>
  <c r="E2" i="131" s="1"/>
  <c r="E5" i="131" s="1"/>
  <c r="B13" i="176" l="1"/>
  <c r="E13" i="176" s="1" a="1"/>
  <c r="E13" i="176" s="1"/>
  <c r="E12" i="176" a="1"/>
  <c r="E12" i="176" s="1"/>
  <c r="E10" i="176" a="1"/>
  <c r="E10" i="176" s="1"/>
  <c r="D54" i="176"/>
  <c r="E11" i="176" a="1"/>
  <c r="E11" i="176" s="1"/>
  <c r="B3" i="176"/>
  <c r="B14" i="176" l="1"/>
  <c r="B15" i="176" l="1"/>
  <c r="E14" i="176" a="1"/>
  <c r="E14" i="176" s="1"/>
  <c r="B16" i="176" l="1"/>
  <c r="E15" i="176" a="1"/>
  <c r="E15" i="176" s="1"/>
  <c r="B17" i="176" l="1"/>
  <c r="E16" i="176" a="1"/>
  <c r="E16" i="176" s="1"/>
  <c r="B18" i="176" l="1"/>
  <c r="E17" i="176" a="1"/>
  <c r="E17" i="176" s="1"/>
  <c r="B19" i="176" l="1"/>
  <c r="E18" i="176" a="1"/>
  <c r="E18" i="176" s="1"/>
  <c r="B20" i="176" l="1"/>
  <c r="E19" i="176" a="1"/>
  <c r="E19" i="176" s="1"/>
  <c r="B21" i="176" l="1"/>
  <c r="E20" i="176" a="1"/>
  <c r="E20" i="176" s="1"/>
  <c r="B22" i="176" l="1"/>
  <c r="E21" i="176" a="1"/>
  <c r="E21" i="176" s="1"/>
  <c r="B23" i="176" l="1"/>
  <c r="E22" i="176" a="1"/>
  <c r="E22" i="176" s="1"/>
  <c r="B24" i="176" l="1"/>
  <c r="E23" i="176" a="1"/>
  <c r="E23" i="176" s="1"/>
  <c r="B25" i="176" l="1"/>
  <c r="E24" i="176" a="1"/>
  <c r="E24" i="176" s="1"/>
  <c r="B26" i="176" l="1"/>
  <c r="E25" i="176" a="1"/>
  <c r="E25" i="176" s="1"/>
  <c r="B27" i="176" l="1"/>
  <c r="E26" i="176" a="1"/>
  <c r="E26" i="176" s="1"/>
  <c r="B28" i="176" l="1"/>
  <c r="E27" i="176" a="1"/>
  <c r="E27" i="176" s="1"/>
  <c r="B29" i="176" l="1"/>
  <c r="E28" i="176" a="1"/>
  <c r="E28" i="176" s="1"/>
  <c r="B30" i="176" l="1"/>
  <c r="E29" i="176" a="1"/>
  <c r="E29" i="176" s="1"/>
  <c r="B31" i="176" l="1"/>
  <c r="E30" i="176" a="1"/>
  <c r="E30" i="176" s="1"/>
  <c r="E31" i="176" l="1" a="1"/>
  <c r="E31" i="176" s="1"/>
  <c r="B32" i="176"/>
  <c r="B33" i="176" l="1"/>
  <c r="E32" i="176" a="1"/>
  <c r="E32" i="176" s="1"/>
  <c r="E33" i="176" s="1"/>
  <c r="E34" i="176" s="1"/>
  <c r="E35" i="176" s="1"/>
  <c r="E36" i="176" s="1"/>
  <c r="E37" i="176" s="1"/>
  <c r="E38" i="176" s="1"/>
  <c r="E39" i="176" s="1"/>
  <c r="E40" i="176" s="1"/>
  <c r="E41" i="176" s="1"/>
  <c r="E42" i="176" s="1"/>
  <c r="E43" i="176" s="1"/>
  <c r="E44" i="176" s="1"/>
  <c r="E45" i="176" s="1"/>
  <c r="E46" i="176" s="1"/>
  <c r="B34" i="176" l="1"/>
  <c r="E131" i="167"/>
  <c r="B35" i="176" l="1"/>
  <c r="S210" i="167"/>
  <c r="S209" i="167"/>
  <c r="S208" i="167"/>
  <c r="S207" i="167"/>
  <c r="S206" i="167"/>
  <c r="S205" i="167"/>
  <c r="S204" i="167"/>
  <c r="S203" i="167"/>
  <c r="S202" i="167"/>
  <c r="S201" i="167"/>
  <c r="S200" i="167"/>
  <c r="S199" i="167"/>
  <c r="S198" i="167"/>
  <c r="S197" i="167"/>
  <c r="S196" i="167"/>
  <c r="S195" i="167"/>
  <c r="S194" i="167"/>
  <c r="S193" i="167"/>
  <c r="S192" i="167"/>
  <c r="S191" i="167"/>
  <c r="S190" i="167"/>
  <c r="S233" i="167"/>
  <c r="S232" i="167"/>
  <c r="S231" i="167"/>
  <c r="S230" i="167"/>
  <c r="S229" i="167"/>
  <c r="S228" i="167"/>
  <c r="S227" i="167"/>
  <c r="S226" i="167"/>
  <c r="S225" i="167"/>
  <c r="S224" i="167"/>
  <c r="S223" i="167"/>
  <c r="S222" i="167"/>
  <c r="S221" i="167"/>
  <c r="S220" i="167"/>
  <c r="S219" i="167"/>
  <c r="S218" i="167"/>
  <c r="S217" i="167"/>
  <c r="S216" i="167"/>
  <c r="S215" i="167"/>
  <c r="S214" i="167"/>
  <c r="S213" i="167"/>
  <c r="S285" i="167"/>
  <c r="S286" i="167"/>
  <c r="S287" i="167"/>
  <c r="S288" i="167"/>
  <c r="S289" i="167"/>
  <c r="S290" i="167"/>
  <c r="S291" i="167"/>
  <c r="S292" i="167"/>
  <c r="S293" i="167"/>
  <c r="S294" i="167"/>
  <c r="S295" i="167"/>
  <c r="S296" i="167"/>
  <c r="S297" i="167"/>
  <c r="S298" i="167"/>
  <c r="S299" i="167"/>
  <c r="S300" i="167"/>
  <c r="S301" i="167"/>
  <c r="S302" i="167"/>
  <c r="S303" i="167"/>
  <c r="S304" i="167"/>
  <c r="S284" i="167"/>
  <c r="S279" i="167"/>
  <c r="S278" i="167"/>
  <c r="S277" i="167"/>
  <c r="S276" i="167"/>
  <c r="S275" i="167"/>
  <c r="S274" i="167"/>
  <c r="S273" i="167"/>
  <c r="S272" i="167"/>
  <c r="S271" i="167"/>
  <c r="S260" i="167"/>
  <c r="S261" i="167"/>
  <c r="S262" i="167"/>
  <c r="S263" i="167"/>
  <c r="S264" i="167"/>
  <c r="S265" i="167"/>
  <c r="S266" i="167"/>
  <c r="S267" i="167"/>
  <c r="S268" i="167"/>
  <c r="S269" i="167"/>
  <c r="S270" i="167"/>
  <c r="S259" i="167"/>
  <c r="S372" i="167"/>
  <c r="S373" i="167"/>
  <c r="S374" i="167"/>
  <c r="S375" i="167"/>
  <c r="S376" i="167"/>
  <c r="S377" i="167"/>
  <c r="S378" i="167"/>
  <c r="S379" i="167"/>
  <c r="S380" i="167"/>
  <c r="S381" i="167"/>
  <c r="S382" i="167"/>
  <c r="S383" i="167"/>
  <c r="S384" i="167"/>
  <c r="S385" i="167"/>
  <c r="S386" i="167"/>
  <c r="S387" i="167"/>
  <c r="S388" i="167"/>
  <c r="S389" i="167"/>
  <c r="S390" i="167"/>
  <c r="S391" i="167"/>
  <c r="S392" i="167"/>
  <c r="S393" i="167"/>
  <c r="S394" i="167"/>
  <c r="S371" i="167"/>
  <c r="S328" i="167"/>
  <c r="S329" i="167"/>
  <c r="S330" i="167"/>
  <c r="S331" i="167"/>
  <c r="S332" i="167"/>
  <c r="S333" i="167"/>
  <c r="S334" i="167"/>
  <c r="S335" i="167"/>
  <c r="S336" i="167"/>
  <c r="S327" i="167"/>
  <c r="S326" i="167"/>
  <c r="S325" i="167"/>
  <c r="S324" i="167"/>
  <c r="S323" i="167"/>
  <c r="S322" i="167"/>
  <c r="S321" i="167"/>
  <c r="S320" i="167"/>
  <c r="S319" i="167"/>
  <c r="S318" i="167"/>
  <c r="S317" i="167"/>
  <c r="S316" i="167"/>
  <c r="S315" i="167"/>
  <c r="S314" i="167"/>
  <c r="S313" i="167"/>
  <c r="S312" i="167"/>
  <c r="S311" i="167"/>
  <c r="S310" i="167"/>
  <c r="S309" i="167"/>
  <c r="S308" i="167"/>
  <c r="S307" i="167"/>
  <c r="S256" i="167"/>
  <c r="S255" i="167"/>
  <c r="S254" i="167"/>
  <c r="S253" i="167"/>
  <c r="S252" i="167"/>
  <c r="S251" i="167"/>
  <c r="S250" i="167"/>
  <c r="S249" i="167"/>
  <c r="S248" i="167"/>
  <c r="S247" i="167"/>
  <c r="S246" i="167"/>
  <c r="S245" i="167"/>
  <c r="S244" i="167"/>
  <c r="S243" i="167"/>
  <c r="S242" i="167"/>
  <c r="S241" i="167"/>
  <c r="S240" i="167"/>
  <c r="S239" i="167"/>
  <c r="S238" i="167"/>
  <c r="S237" i="167"/>
  <c r="S236" i="167"/>
  <c r="B36" i="176" l="1"/>
  <c r="C11" i="202"/>
  <c r="C15" i="201"/>
  <c r="C11" i="201"/>
  <c r="C12" i="202"/>
  <c r="C10" i="201"/>
  <c r="C13" i="201"/>
  <c r="C15" i="202"/>
  <c r="C13" i="202"/>
  <c r="C16" i="201"/>
  <c r="D16" i="201" s="1"/>
  <c r="C14" i="201"/>
  <c r="C10" i="202"/>
  <c r="C12" i="201"/>
  <c r="C14" i="202"/>
  <c r="C16" i="202"/>
  <c r="D16" i="202" s="1"/>
  <c r="C14" i="200"/>
  <c r="C13" i="200"/>
  <c r="C10" i="200"/>
  <c r="C15" i="200"/>
  <c r="C11" i="200"/>
  <c r="C16" i="200"/>
  <c r="D16" i="200" s="1"/>
  <c r="C12" i="200"/>
  <c r="C11" i="199"/>
  <c r="C13" i="199"/>
  <c r="C10" i="199"/>
  <c r="C14" i="199"/>
  <c r="C12" i="199"/>
  <c r="C15" i="199"/>
  <c r="C16" i="199"/>
  <c r="D16" i="199" s="1"/>
  <c r="C15" i="195"/>
  <c r="D15" i="195" s="1"/>
  <c r="C13" i="197"/>
  <c r="C10" i="195"/>
  <c r="C15" i="197"/>
  <c r="D15" i="197" s="1"/>
  <c r="C16" i="198"/>
  <c r="D16" i="198" s="1"/>
  <c r="C10" i="197"/>
  <c r="C13" i="195"/>
  <c r="C14" i="197"/>
  <c r="C14" i="195"/>
  <c r="C10" i="196"/>
  <c r="C11" i="198"/>
  <c r="C11" i="197"/>
  <c r="C16" i="196"/>
  <c r="D16" i="196" s="1"/>
  <c r="C12" i="197"/>
  <c r="C12" i="195"/>
  <c r="C11" i="196"/>
  <c r="C10" i="198"/>
  <c r="C11" i="195"/>
  <c r="C12" i="198"/>
  <c r="C12" i="196"/>
  <c r="C13" i="198"/>
  <c r="C13" i="196"/>
  <c r="C14" i="198"/>
  <c r="C14" i="196"/>
  <c r="C15" i="198"/>
  <c r="C15" i="196"/>
  <c r="C14" i="176"/>
  <c r="D14" i="176" s="1"/>
  <c r="C12" i="176"/>
  <c r="C10" i="176"/>
  <c r="C11" i="176"/>
  <c r="C13" i="176"/>
  <c r="B37" i="176" l="1"/>
  <c r="D17" i="201" a="1"/>
  <c r="D17" i="201" s="1"/>
  <c r="L16" i="200"/>
  <c r="G16" i="200"/>
  <c r="D17" i="200" a="1"/>
  <c r="D17" i="200" s="1"/>
  <c r="I15" i="139"/>
  <c r="I22" i="139"/>
  <c r="I19" i="139"/>
  <c r="I18" i="139"/>
  <c r="I20" i="139"/>
  <c r="I23" i="139"/>
  <c r="I17" i="139"/>
  <c r="L16" i="199"/>
  <c r="D17" i="199" a="1"/>
  <c r="D17" i="199" s="1"/>
  <c r="D18" i="199" s="1" a="1"/>
  <c r="D18" i="199" s="1"/>
  <c r="G16" i="199"/>
  <c r="D17" i="202" a="1"/>
  <c r="D17" i="202" s="1"/>
  <c r="I16" i="139"/>
  <c r="I21" i="139"/>
  <c r="D16" i="195" a="1"/>
  <c r="D16" i="195" s="1"/>
  <c r="D16" i="197" a="1"/>
  <c r="D16" i="197" s="1"/>
  <c r="D17" i="196" a="1"/>
  <c r="D17" i="196" s="1"/>
  <c r="D17" i="198" a="1"/>
  <c r="D17" i="198" s="1"/>
  <c r="D15" i="176" a="1"/>
  <c r="D15" i="176" s="1"/>
  <c r="G17" i="201" l="1"/>
  <c r="B38" i="176"/>
  <c r="D18" i="202" a="1"/>
  <c r="D18" i="202" s="1"/>
  <c r="G17" i="199"/>
  <c r="L17" i="200"/>
  <c r="D18" i="200" a="1"/>
  <c r="D18" i="200" s="1"/>
  <c r="G17" i="200"/>
  <c r="D18" i="201" a="1"/>
  <c r="D18" i="201" s="1"/>
  <c r="L17" i="199"/>
  <c r="D18" i="196" a="1"/>
  <c r="D18" i="196" s="1"/>
  <c r="D18" i="198" a="1"/>
  <c r="D18" i="198" s="1"/>
  <c r="D17" i="197" a="1"/>
  <c r="D17" i="197" s="1"/>
  <c r="G18" i="199"/>
  <c r="D19" i="199" a="1"/>
  <c r="D19" i="199" s="1"/>
  <c r="L18" i="199"/>
  <c r="D17" i="195" a="1"/>
  <c r="D17" i="195" s="1"/>
  <c r="D16" i="176" a="1"/>
  <c r="D16" i="176" s="1"/>
  <c r="F48" i="201" l="1"/>
  <c r="L17" i="201"/>
  <c r="L16" i="201"/>
  <c r="G16" i="201"/>
  <c r="B39" i="176"/>
  <c r="D19" i="200" a="1"/>
  <c r="D19" i="200" s="1"/>
  <c r="G18" i="200"/>
  <c r="L18" i="200"/>
  <c r="G18" i="201"/>
  <c r="L18" i="201"/>
  <c r="D19" i="201" a="1"/>
  <c r="D19" i="201" s="1"/>
  <c r="D19" i="202" a="1"/>
  <c r="D19" i="202" s="1"/>
  <c r="D18" i="195" a="1"/>
  <c r="D18" i="195" s="1"/>
  <c r="D18" i="197" a="1"/>
  <c r="D18" i="197" s="1"/>
  <c r="D19" i="196" a="1"/>
  <c r="D19" i="196" s="1"/>
  <c r="G19" i="199"/>
  <c r="L19" i="199"/>
  <c r="D20" i="199" a="1"/>
  <c r="D20" i="199" s="1"/>
  <c r="D19" i="198" a="1"/>
  <c r="D19" i="198" s="1"/>
  <c r="D17" i="176" a="1"/>
  <c r="D17" i="176" s="1"/>
  <c r="B40" i="176" l="1"/>
  <c r="D20" i="202" a="1"/>
  <c r="D20" i="202" s="1"/>
  <c r="L19" i="201"/>
  <c r="G19" i="201"/>
  <c r="D20" i="201" a="1"/>
  <c r="D20" i="201" s="1"/>
  <c r="D20" i="200" a="1"/>
  <c r="D20" i="200" s="1"/>
  <c r="G19" i="200"/>
  <c r="L19" i="200"/>
  <c r="D20" i="198" a="1"/>
  <c r="D20" i="198" s="1"/>
  <c r="L20" i="199"/>
  <c r="G20" i="199"/>
  <c r="D21" i="199" a="1"/>
  <c r="D21" i="199" s="1"/>
  <c r="D19" i="197" a="1"/>
  <c r="D19" i="197" s="1"/>
  <c r="D20" i="196" a="1"/>
  <c r="D20" i="196" s="1"/>
  <c r="D19" i="195" a="1"/>
  <c r="D19" i="195" s="1"/>
  <c r="D18" i="176" a="1"/>
  <c r="D18" i="176" s="1"/>
  <c r="B41" i="176" l="1"/>
  <c r="D21" i="200" a="1"/>
  <c r="D21" i="200" s="1"/>
  <c r="L20" i="200"/>
  <c r="G20" i="200"/>
  <c r="D21" i="201" a="1"/>
  <c r="D21" i="201" s="1"/>
  <c r="L20" i="201"/>
  <c r="G20" i="201"/>
  <c r="D21" i="202" a="1"/>
  <c r="D21" i="202" s="1"/>
  <c r="D21" i="196" a="1"/>
  <c r="D21" i="196" s="1"/>
  <c r="D20" i="195" a="1"/>
  <c r="D20" i="195" s="1"/>
  <c r="D20" i="197" a="1"/>
  <c r="D20" i="197" s="1"/>
  <c r="D22" i="199" a="1"/>
  <c r="D22" i="199" s="1"/>
  <c r="G21" i="199"/>
  <c r="L21" i="199"/>
  <c r="D21" i="198" a="1"/>
  <c r="D21" i="198" s="1"/>
  <c r="D19" i="176" a="1"/>
  <c r="D19" i="176" s="1"/>
  <c r="B42" i="176" l="1"/>
  <c r="G21" i="201"/>
  <c r="L21" i="201"/>
  <c r="D22" i="201" a="1"/>
  <c r="D22" i="201" s="1"/>
  <c r="D22" i="202" a="1"/>
  <c r="D22" i="202" s="1"/>
  <c r="L21" i="200"/>
  <c r="G21" i="200"/>
  <c r="D22" i="200" a="1"/>
  <c r="D22" i="200" s="1"/>
  <c r="D22" i="198" a="1"/>
  <c r="D22" i="198" s="1"/>
  <c r="D23" i="199" a="1"/>
  <c r="D23" i="199" s="1"/>
  <c r="L22" i="199"/>
  <c r="G22" i="199"/>
  <c r="D21" i="197" a="1"/>
  <c r="D21" i="197" s="1"/>
  <c r="D21" i="195" a="1"/>
  <c r="D21" i="195" s="1"/>
  <c r="D22" i="196" a="1"/>
  <c r="D22" i="196" s="1"/>
  <c r="D20" i="176" a="1"/>
  <c r="D20" i="176" s="1"/>
  <c r="B43" i="176" l="1"/>
  <c r="D23" i="202" a="1"/>
  <c r="D23" i="202" s="1"/>
  <c r="G22" i="200"/>
  <c r="L22" i="200"/>
  <c r="D23" i="200" a="1"/>
  <c r="D23" i="200" s="1"/>
  <c r="L22" i="201"/>
  <c r="D23" i="201" a="1"/>
  <c r="D23" i="201" s="1"/>
  <c r="G22" i="201"/>
  <c r="D22" i="195" a="1"/>
  <c r="D22" i="195" s="1"/>
  <c r="D23" i="196" a="1"/>
  <c r="D23" i="196" s="1"/>
  <c r="D22" i="197" a="1"/>
  <c r="D22" i="197" s="1"/>
  <c r="D23" i="198" a="1"/>
  <c r="D23" i="198" s="1"/>
  <c r="G23" i="199"/>
  <c r="D24" i="199" a="1"/>
  <c r="D24" i="199" s="1"/>
  <c r="L23" i="199"/>
  <c r="D21" i="176" a="1"/>
  <c r="D21" i="176" s="1"/>
  <c r="B44" i="176" l="1"/>
  <c r="L23" i="200"/>
  <c r="G23" i="200"/>
  <c r="D24" i="200" a="1"/>
  <c r="D24" i="200" s="1"/>
  <c r="D24" i="201" a="1"/>
  <c r="D24" i="201" s="1"/>
  <c r="G23" i="201"/>
  <c r="L23" i="201"/>
  <c r="D24" i="202" a="1"/>
  <c r="D24" i="202" s="1"/>
  <c r="L24" i="199"/>
  <c r="G24" i="199"/>
  <c r="D25" i="199" a="1"/>
  <c r="D25" i="199" s="1"/>
  <c r="D23" i="197" a="1"/>
  <c r="D23" i="197" s="1"/>
  <c r="D24" i="196" a="1"/>
  <c r="D24" i="196" s="1"/>
  <c r="D24" i="198" a="1"/>
  <c r="D24" i="198" s="1"/>
  <c r="D23" i="195" a="1"/>
  <c r="D23" i="195" s="1"/>
  <c r="D22" i="176" a="1"/>
  <c r="D22" i="176" s="1"/>
  <c r="B45" i="176" l="1"/>
  <c r="D25" i="202" a="1"/>
  <c r="D25" i="202" s="1"/>
  <c r="L24" i="201"/>
  <c r="G24" i="201"/>
  <c r="D25" i="201" a="1"/>
  <c r="D25" i="201" s="1"/>
  <c r="D25" i="200" a="1"/>
  <c r="D25" i="200" s="1"/>
  <c r="L24" i="200"/>
  <c r="G24" i="200"/>
  <c r="D24" i="195" a="1"/>
  <c r="D24" i="195" s="1"/>
  <c r="D24" i="197" a="1"/>
  <c r="D24" i="197" s="1"/>
  <c r="D25" i="196" a="1"/>
  <c r="D25" i="196" s="1"/>
  <c r="D25" i="198" a="1"/>
  <c r="D25" i="198" s="1"/>
  <c r="L25" i="199"/>
  <c r="G25" i="199"/>
  <c r="D26" i="199" a="1"/>
  <c r="D26" i="199" s="1"/>
  <c r="D23" i="176" a="1"/>
  <c r="D23" i="176" s="1"/>
  <c r="B46" i="176" l="1"/>
  <c r="D26" i="201" a="1"/>
  <c r="D26" i="201" s="1"/>
  <c r="L25" i="201"/>
  <c r="G25" i="201"/>
  <c r="D26" i="202" a="1"/>
  <c r="D26" i="202" s="1"/>
  <c r="D26" i="200" a="1"/>
  <c r="D26" i="200" s="1"/>
  <c r="L25" i="200"/>
  <c r="G25" i="200"/>
  <c r="G26" i="199"/>
  <c r="D27" i="199" a="1"/>
  <c r="D27" i="199" s="1"/>
  <c r="L26" i="199"/>
  <c r="D26" i="198" a="1"/>
  <c r="D26" i="198" s="1"/>
  <c r="D26" i="196" a="1"/>
  <c r="D26" i="196" s="1"/>
  <c r="D25" i="197" a="1"/>
  <c r="D25" i="197" s="1"/>
  <c r="D25" i="195" a="1"/>
  <c r="D25" i="195" s="1"/>
  <c r="D24" i="176" a="1"/>
  <c r="D24" i="176" s="1"/>
  <c r="D27" i="200" l="1" a="1"/>
  <c r="D27" i="200" s="1"/>
  <c r="G26" i="200"/>
  <c r="L26" i="200"/>
  <c r="D27" i="202" a="1"/>
  <c r="D27" i="202" s="1"/>
  <c r="G26" i="201"/>
  <c r="L26" i="201"/>
  <c r="D27" i="201" a="1"/>
  <c r="D27" i="201" s="1"/>
  <c r="D26" i="197" a="1"/>
  <c r="D26" i="197" s="1"/>
  <c r="D26" i="195" a="1"/>
  <c r="D26" i="195" s="1"/>
  <c r="D27" i="198" a="1"/>
  <c r="D27" i="198" s="1"/>
  <c r="G27" i="199"/>
  <c r="D28" i="199" a="1"/>
  <c r="D28" i="199" s="1"/>
  <c r="L27" i="199"/>
  <c r="D27" i="196" a="1"/>
  <c r="D27" i="196" s="1"/>
  <c r="D25" i="176" a="1"/>
  <c r="D25" i="176" s="1"/>
  <c r="L27" i="201" l="1"/>
  <c r="G27" i="201"/>
  <c r="D28" i="201" a="1"/>
  <c r="D28" i="201" s="1"/>
  <c r="D28" i="202" a="1"/>
  <c r="D28" i="202" s="1"/>
  <c r="L27" i="200"/>
  <c r="G27" i="200"/>
  <c r="D28" i="200" a="1"/>
  <c r="D28" i="200" s="1"/>
  <c r="D28" i="196" a="1"/>
  <c r="D28" i="196" s="1"/>
  <c r="D29" i="199" a="1"/>
  <c r="D29" i="199" s="1"/>
  <c r="L28" i="199"/>
  <c r="G28" i="199"/>
  <c r="D28" i="198" a="1"/>
  <c r="D28" i="198" s="1"/>
  <c r="D27" i="195" a="1"/>
  <c r="D27" i="195" s="1"/>
  <c r="D27" i="197" a="1"/>
  <c r="D27" i="197" s="1"/>
  <c r="D26" i="176" a="1"/>
  <c r="D26" i="176" s="1"/>
  <c r="G28" i="200" l="1"/>
  <c r="L28" i="200"/>
  <c r="D29" i="200" a="1"/>
  <c r="D29" i="200" s="1"/>
  <c r="D29" i="202" a="1"/>
  <c r="D29" i="202" s="1"/>
  <c r="G28" i="201"/>
  <c r="L28" i="201"/>
  <c r="D29" i="201" a="1"/>
  <c r="D29" i="201" s="1"/>
  <c r="D28" i="197" a="1"/>
  <c r="D28" i="197" s="1"/>
  <c r="D28" i="195" a="1"/>
  <c r="D28" i="195" s="1"/>
  <c r="D29" i="198" a="1"/>
  <c r="D29" i="198" s="1"/>
  <c r="D30" i="199" a="1"/>
  <c r="D30" i="199" s="1"/>
  <c r="L29" i="199"/>
  <c r="G29" i="199"/>
  <c r="D29" i="196" a="1"/>
  <c r="D29" i="196" s="1"/>
  <c r="D27" i="176" a="1"/>
  <c r="D27" i="176" s="1"/>
  <c r="G29" i="201" l="1"/>
  <c r="L29" i="201"/>
  <c r="D30" i="201" a="1"/>
  <c r="D30" i="201" s="1"/>
  <c r="D30" i="202" a="1"/>
  <c r="D30" i="202" s="1"/>
  <c r="D30" i="200" a="1"/>
  <c r="D30" i="200" s="1"/>
  <c r="G29" i="200"/>
  <c r="L29" i="200"/>
  <c r="D30" i="198" a="1"/>
  <c r="D30" i="198" s="1"/>
  <c r="D30" i="196" a="1"/>
  <c r="D30" i="196" s="1"/>
  <c r="D29" i="197" a="1"/>
  <c r="D29" i="197" s="1"/>
  <c r="D31" i="199" a="1"/>
  <c r="D31" i="199" s="1"/>
  <c r="L30" i="199"/>
  <c r="G30" i="199"/>
  <c r="D29" i="195" a="1"/>
  <c r="D29" i="195" s="1"/>
  <c r="D28" i="176" a="1"/>
  <c r="D28" i="176" s="1"/>
  <c r="D31" i="202" l="1" a="1"/>
  <c r="D31" i="202" s="1"/>
  <c r="L30" i="200"/>
  <c r="D31" i="200" a="1"/>
  <c r="D31" i="200" s="1"/>
  <c r="G30" i="200"/>
  <c r="L30" i="201"/>
  <c r="D31" i="201" a="1"/>
  <c r="D31" i="201" s="1"/>
  <c r="G30" i="201"/>
  <c r="D30" i="197" a="1"/>
  <c r="D30" i="197" s="1"/>
  <c r="D31" i="198" a="1"/>
  <c r="D31" i="198" s="1"/>
  <c r="D30" i="195" a="1"/>
  <c r="D30" i="195" s="1"/>
  <c r="D31" i="196" a="1"/>
  <c r="D31" i="196" s="1"/>
  <c r="L31" i="199"/>
  <c r="D32" i="199" a="1"/>
  <c r="D32" i="199" s="1"/>
  <c r="G31" i="199"/>
  <c r="D29" i="176" a="1"/>
  <c r="D29" i="176" s="1"/>
  <c r="L31" i="201" l="1"/>
  <c r="G31" i="201"/>
  <c r="D32" i="201" a="1"/>
  <c r="D32" i="201" s="1"/>
  <c r="D32" i="200" a="1"/>
  <c r="D32" i="200" s="1"/>
  <c r="L31" i="200"/>
  <c r="G31" i="200"/>
  <c r="D32" i="202" a="1"/>
  <c r="D32" i="202" s="1"/>
  <c r="D33" i="199"/>
  <c r="L32" i="199"/>
  <c r="G32" i="199"/>
  <c r="D32" i="196" a="1"/>
  <c r="D32" i="196" s="1"/>
  <c r="D31" i="195" a="1"/>
  <c r="D31" i="195" s="1"/>
  <c r="D32" i="198" a="1"/>
  <c r="D32" i="198" s="1"/>
  <c r="D31" i="197" a="1"/>
  <c r="D31" i="197" s="1"/>
  <c r="D30" i="176" a="1"/>
  <c r="D30" i="176" s="1"/>
  <c r="G32" i="200" l="1"/>
  <c r="L32" i="200"/>
  <c r="D33" i="200"/>
  <c r="D33" i="202"/>
  <c r="L32" i="201"/>
  <c r="G32" i="201"/>
  <c r="D33" i="201"/>
  <c r="D33" i="198"/>
  <c r="D32" i="197" a="1"/>
  <c r="D32" i="197" s="1"/>
  <c r="D32" i="195" a="1"/>
  <c r="D32" i="195" s="1"/>
  <c r="D33" i="196"/>
  <c r="G33" i="199"/>
  <c r="D34" i="199"/>
  <c r="L33" i="199"/>
  <c r="D31" i="176" a="1"/>
  <c r="D31" i="176" s="1"/>
  <c r="G33" i="201" l="1"/>
  <c r="D34" i="201"/>
  <c r="L33" i="201"/>
  <c r="D34" i="202"/>
  <c r="G33" i="200"/>
  <c r="L33" i="200"/>
  <c r="D34" i="200"/>
  <c r="D34" i="196"/>
  <c r="D35" i="199"/>
  <c r="D36" i="199" s="1"/>
  <c r="G34" i="199"/>
  <c r="L34" i="199"/>
  <c r="D33" i="197"/>
  <c r="D33" i="195"/>
  <c r="D34" i="198"/>
  <c r="D32" i="176" a="1"/>
  <c r="D32" i="176" s="1"/>
  <c r="D37" i="199" l="1"/>
  <c r="L36" i="199"/>
  <c r="G36" i="199"/>
  <c r="G34" i="200"/>
  <c r="L34" i="200"/>
  <c r="D35" i="200"/>
  <c r="D36" i="200" s="1"/>
  <c r="D35" i="201"/>
  <c r="G34" i="201"/>
  <c r="L34" i="201"/>
  <c r="D35" i="202"/>
  <c r="D36" i="202" s="1"/>
  <c r="D34" i="197"/>
  <c r="D35" i="198"/>
  <c r="D36" i="198" s="1"/>
  <c r="D35" i="196"/>
  <c r="D36" i="196" s="1"/>
  <c r="D34" i="195"/>
  <c r="G35" i="199"/>
  <c r="L35" i="199"/>
  <c r="D33" i="176"/>
  <c r="D34" i="176" s="1"/>
  <c r="D37" i="202" l="1"/>
  <c r="D37" i="200"/>
  <c r="G36" i="200"/>
  <c r="L36" i="200"/>
  <c r="L37" i="199"/>
  <c r="G37" i="199"/>
  <c r="D38" i="199"/>
  <c r="D37" i="198"/>
  <c r="D37" i="196"/>
  <c r="G35" i="201"/>
  <c r="L35" i="201"/>
  <c r="G35" i="200"/>
  <c r="L35" i="200"/>
  <c r="D35" i="176"/>
  <c r="D35" i="195"/>
  <c r="D36" i="195" s="1"/>
  <c r="D35" i="197"/>
  <c r="D36" i="197" s="1"/>
  <c r="D38" i="202" l="1"/>
  <c r="L37" i="200"/>
  <c r="G37" i="200"/>
  <c r="D38" i="200"/>
  <c r="D39" i="199"/>
  <c r="L38" i="199"/>
  <c r="G38" i="199"/>
  <c r="D38" i="198"/>
  <c r="D37" i="197"/>
  <c r="D38" i="196"/>
  <c r="D37" i="195"/>
  <c r="D36" i="176"/>
  <c r="D39" i="202" l="1"/>
  <c r="D39" i="200"/>
  <c r="G38" i="200"/>
  <c r="L38" i="200"/>
  <c r="L39" i="199"/>
  <c r="G39" i="199"/>
  <c r="D40" i="199"/>
  <c r="D39" i="198"/>
  <c r="D38" i="197"/>
  <c r="D39" i="196"/>
  <c r="D38" i="195"/>
  <c r="D37" i="176"/>
  <c r="E141" i="167"/>
  <c r="E140" i="167"/>
  <c r="E139" i="167"/>
  <c r="E138" i="167"/>
  <c r="E137" i="167"/>
  <c r="E136" i="167"/>
  <c r="E132" i="167"/>
  <c r="E130" i="167"/>
  <c r="E129" i="167"/>
  <c r="K76" i="202" s="1"/>
  <c r="K77" i="202" s="1"/>
  <c r="E128" i="167"/>
  <c r="E127" i="167"/>
  <c r="E126" i="167"/>
  <c r="M39" i="202" l="1"/>
  <c r="J76" i="197"/>
  <c r="J77" i="197" s="1"/>
  <c r="J76" i="198"/>
  <c r="J77" i="198" s="1"/>
  <c r="J76" i="176"/>
  <c r="J77" i="176" s="1"/>
  <c r="D40" i="202"/>
  <c r="L39" i="200"/>
  <c r="G39" i="200"/>
  <c r="D40" i="200"/>
  <c r="D41" i="199"/>
  <c r="L40" i="199"/>
  <c r="L48" i="199" s="1"/>
  <c r="G40" i="199"/>
  <c r="D40" i="198"/>
  <c r="D39" i="197"/>
  <c r="D40" i="196"/>
  <c r="D39" i="195"/>
  <c r="J76" i="196"/>
  <c r="J77" i="196" s="1"/>
  <c r="J76" i="195"/>
  <c r="J77" i="195" s="1"/>
  <c r="J76" i="139"/>
  <c r="J77" i="139" s="1"/>
  <c r="D38" i="176"/>
  <c r="E6" i="131"/>
  <c r="A7" i="131"/>
  <c r="L39" i="197" l="1"/>
  <c r="M27" i="202"/>
  <c r="H27" i="202"/>
  <c r="H31" i="202"/>
  <c r="M31" i="202"/>
  <c r="H28" i="202"/>
  <c r="M28" i="202"/>
  <c r="M33" i="202"/>
  <c r="H33" i="202"/>
  <c r="H34" i="202"/>
  <c r="M34" i="202"/>
  <c r="M29" i="202"/>
  <c r="H29" i="202"/>
  <c r="M21" i="202"/>
  <c r="H21" i="202"/>
  <c r="H35" i="202"/>
  <c r="M35" i="202"/>
  <c r="H22" i="202"/>
  <c r="M22" i="202"/>
  <c r="H38" i="202"/>
  <c r="M38" i="202"/>
  <c r="M18" i="202"/>
  <c r="H18" i="202"/>
  <c r="H32" i="202"/>
  <c r="M32" i="202"/>
  <c r="M26" i="202"/>
  <c r="H26" i="202"/>
  <c r="M17" i="202"/>
  <c r="H17" i="202"/>
  <c r="G48" i="202"/>
  <c r="H16" i="202"/>
  <c r="M16" i="202"/>
  <c r="M24" i="202"/>
  <c r="H24" i="202"/>
  <c r="H37" i="202"/>
  <c r="M37" i="202"/>
  <c r="H39" i="202"/>
  <c r="H36" i="202"/>
  <c r="M36" i="202"/>
  <c r="M19" i="202"/>
  <c r="H19" i="202"/>
  <c r="H25" i="202"/>
  <c r="M25" i="202"/>
  <c r="G38" i="176"/>
  <c r="M23" i="202"/>
  <c r="H23" i="202"/>
  <c r="G40" i="198"/>
  <c r="H30" i="202"/>
  <c r="M30" i="202"/>
  <c r="H20" i="202"/>
  <c r="M20" i="202"/>
  <c r="H40" i="202"/>
  <c r="D41" i="202"/>
  <c r="M40" i="202"/>
  <c r="L48" i="201"/>
  <c r="D41" i="200"/>
  <c r="L40" i="200"/>
  <c r="L48" i="200" s="1"/>
  <c r="G40" i="200"/>
  <c r="L41" i="199"/>
  <c r="G41" i="199"/>
  <c r="D42" i="199"/>
  <c r="D41" i="198"/>
  <c r="D40" i="197"/>
  <c r="G40" i="196"/>
  <c r="L39" i="195"/>
  <c r="D41" i="196"/>
  <c r="D40" i="195"/>
  <c r="L38" i="176"/>
  <c r="D39" i="176"/>
  <c r="J7" i="131"/>
  <c r="K7" i="131"/>
  <c r="I7" i="131"/>
  <c r="G7" i="131"/>
  <c r="H7" i="131"/>
  <c r="D7" i="131"/>
  <c r="F7" i="131"/>
  <c r="C7" i="131"/>
  <c r="E7" i="131"/>
  <c r="A8" i="131"/>
  <c r="L40" i="198" l="1"/>
  <c r="G25" i="198"/>
  <c r="L25" i="198"/>
  <c r="G18" i="198"/>
  <c r="L18" i="198"/>
  <c r="L25" i="176"/>
  <c r="G25" i="176"/>
  <c r="L37" i="197"/>
  <c r="G37" i="197"/>
  <c r="G23" i="197"/>
  <c r="L23" i="197"/>
  <c r="L33" i="198"/>
  <c r="G33" i="198"/>
  <c r="L24" i="176"/>
  <c r="G24" i="176"/>
  <c r="G28" i="176"/>
  <c r="L28" i="176"/>
  <c r="L17" i="197"/>
  <c r="G17" i="197"/>
  <c r="F48" i="197"/>
  <c r="G15" i="197"/>
  <c r="L15" i="197"/>
  <c r="G17" i="198"/>
  <c r="L17" i="198"/>
  <c r="G21" i="176"/>
  <c r="L21" i="176"/>
  <c r="G26" i="176"/>
  <c r="L26" i="176"/>
  <c r="G21" i="197"/>
  <c r="L21" i="197"/>
  <c r="G26" i="197"/>
  <c r="L26" i="197"/>
  <c r="L24" i="197"/>
  <c r="G24" i="197"/>
  <c r="G31" i="198"/>
  <c r="L31" i="198"/>
  <c r="G20" i="176"/>
  <c r="L20" i="176"/>
  <c r="G29" i="176"/>
  <c r="L29" i="176"/>
  <c r="L36" i="197"/>
  <c r="G36" i="197"/>
  <c r="G23" i="198"/>
  <c r="L23" i="198"/>
  <c r="L38" i="198"/>
  <c r="G38" i="198"/>
  <c r="G18" i="176"/>
  <c r="L18" i="176"/>
  <c r="G38" i="197"/>
  <c r="L38" i="197"/>
  <c r="L39" i="198"/>
  <c r="G39" i="198"/>
  <c r="L30" i="198"/>
  <c r="G30" i="198"/>
  <c r="L22" i="198"/>
  <c r="G22" i="198"/>
  <c r="L30" i="176"/>
  <c r="G30" i="176"/>
  <c r="L19" i="176"/>
  <c r="G19" i="176"/>
  <c r="L32" i="197"/>
  <c r="G32" i="197"/>
  <c r="L23" i="176"/>
  <c r="G23" i="176"/>
  <c r="L29" i="198"/>
  <c r="G29" i="198"/>
  <c r="L21" i="198"/>
  <c r="G21" i="198"/>
  <c r="G33" i="176"/>
  <c r="L33" i="176"/>
  <c r="L22" i="176"/>
  <c r="G22" i="176"/>
  <c r="G20" i="197"/>
  <c r="L20" i="197"/>
  <c r="G25" i="197"/>
  <c r="L25" i="197"/>
  <c r="L37" i="198"/>
  <c r="G37" i="198"/>
  <c r="L32" i="176"/>
  <c r="G32" i="176"/>
  <c r="L31" i="197"/>
  <c r="G31" i="197"/>
  <c r="L16" i="176"/>
  <c r="G16" i="176"/>
  <c r="G29" i="197"/>
  <c r="L29" i="197"/>
  <c r="G20" i="198"/>
  <c r="L20" i="198"/>
  <c r="L14" i="176"/>
  <c r="G14" i="176"/>
  <c r="F48" i="176"/>
  <c r="G36" i="176"/>
  <c r="L36" i="176"/>
  <c r="G16" i="197"/>
  <c r="L16" i="197"/>
  <c r="L22" i="197"/>
  <c r="G22" i="197"/>
  <c r="G24" i="198"/>
  <c r="L24" i="198"/>
  <c r="G36" i="198"/>
  <c r="L36" i="198"/>
  <c r="L15" i="176"/>
  <c r="G15" i="176"/>
  <c r="L27" i="198"/>
  <c r="G27" i="198"/>
  <c r="L32" i="198"/>
  <c r="G32" i="198"/>
  <c r="L34" i="176"/>
  <c r="G34" i="176"/>
  <c r="L31" i="176"/>
  <c r="G31" i="176"/>
  <c r="L35" i="197"/>
  <c r="G35" i="197"/>
  <c r="G30" i="197"/>
  <c r="L30" i="197"/>
  <c r="L35" i="198"/>
  <c r="G35" i="198"/>
  <c r="G17" i="176"/>
  <c r="L17" i="176"/>
  <c r="L33" i="197"/>
  <c r="G33" i="197"/>
  <c r="L18" i="197"/>
  <c r="G18" i="197"/>
  <c r="G28" i="197"/>
  <c r="L28" i="197"/>
  <c r="M48" i="202"/>
  <c r="L19" i="198"/>
  <c r="G19" i="198"/>
  <c r="G39" i="197"/>
  <c r="G26" i="198"/>
  <c r="L26" i="198"/>
  <c r="F48" i="198"/>
  <c r="L16" i="198"/>
  <c r="G16" i="198"/>
  <c r="G27" i="176"/>
  <c r="L27" i="176"/>
  <c r="G35" i="176"/>
  <c r="L35" i="176"/>
  <c r="G19" i="197"/>
  <c r="L19" i="197"/>
  <c r="G28" i="198"/>
  <c r="L28" i="198"/>
  <c r="L34" i="198"/>
  <c r="G34" i="198"/>
  <c r="G37" i="176"/>
  <c r="L37" i="176"/>
  <c r="L27" i="197"/>
  <c r="G27" i="197"/>
  <c r="G34" i="197"/>
  <c r="L34" i="197"/>
  <c r="D42" i="202"/>
  <c r="H41" i="202"/>
  <c r="M41" i="202"/>
  <c r="L41" i="200"/>
  <c r="G41" i="200"/>
  <c r="D42" i="200"/>
  <c r="D43" i="199"/>
  <c r="L42" i="199"/>
  <c r="G42" i="199"/>
  <c r="L41" i="198"/>
  <c r="G41" i="198"/>
  <c r="D42" i="198"/>
  <c r="G40" i="197"/>
  <c r="D41" i="197"/>
  <c r="L40" i="197"/>
  <c r="G29" i="196"/>
  <c r="L29" i="196"/>
  <c r="L31" i="196"/>
  <c r="G31" i="196"/>
  <c r="L30" i="196"/>
  <c r="G30" i="196"/>
  <c r="L28" i="196"/>
  <c r="G28" i="196"/>
  <c r="L39" i="196"/>
  <c r="G39" i="196"/>
  <c r="G22" i="196"/>
  <c r="L22" i="196"/>
  <c r="G20" i="196"/>
  <c r="L20" i="196"/>
  <c r="G18" i="196"/>
  <c r="L18" i="196"/>
  <c r="L40" i="196"/>
  <c r="L26" i="196"/>
  <c r="G26" i="196"/>
  <c r="L24" i="196"/>
  <c r="G24" i="196"/>
  <c r="G38" i="196"/>
  <c r="L38" i="196"/>
  <c r="L21" i="196"/>
  <c r="G21" i="196"/>
  <c r="G35" i="196"/>
  <c r="L35" i="196"/>
  <c r="L34" i="196"/>
  <c r="G34" i="196"/>
  <c r="L33" i="196"/>
  <c r="G33" i="196"/>
  <c r="L17" i="196"/>
  <c r="G17" i="196"/>
  <c r="L27" i="196"/>
  <c r="G27" i="196"/>
  <c r="L25" i="196"/>
  <c r="G25" i="196"/>
  <c r="G23" i="196"/>
  <c r="L23" i="196"/>
  <c r="G37" i="196"/>
  <c r="L37" i="196"/>
  <c r="L36" i="196"/>
  <c r="G36" i="196"/>
  <c r="L19" i="196"/>
  <c r="G19" i="196"/>
  <c r="L32" i="196"/>
  <c r="G32" i="196"/>
  <c r="F48" i="196"/>
  <c r="G16" i="196"/>
  <c r="L16" i="196"/>
  <c r="L20" i="195"/>
  <c r="G20" i="195"/>
  <c r="G29" i="195"/>
  <c r="L29" i="195"/>
  <c r="L25" i="195"/>
  <c r="G25" i="195"/>
  <c r="L23" i="195"/>
  <c r="G23" i="195"/>
  <c r="L38" i="195"/>
  <c r="G38" i="195"/>
  <c r="G39" i="195"/>
  <c r="L17" i="195"/>
  <c r="G17" i="195"/>
  <c r="G16" i="195"/>
  <c r="L16" i="195"/>
  <c r="G30" i="195"/>
  <c r="L30" i="195"/>
  <c r="G26" i="195"/>
  <c r="L26" i="195"/>
  <c r="L21" i="195"/>
  <c r="G21" i="195"/>
  <c r="L36" i="195"/>
  <c r="G36" i="195"/>
  <c r="G18" i="195"/>
  <c r="L18" i="195"/>
  <c r="L33" i="195"/>
  <c r="G33" i="195"/>
  <c r="L32" i="195"/>
  <c r="G32" i="195"/>
  <c r="L15" i="195"/>
  <c r="G15" i="195"/>
  <c r="F48" i="195"/>
  <c r="G27" i="195"/>
  <c r="L27" i="195"/>
  <c r="L24" i="195"/>
  <c r="G24" i="195"/>
  <c r="G22" i="195"/>
  <c r="L22" i="195"/>
  <c r="L37" i="195"/>
  <c r="G37" i="195"/>
  <c r="L19" i="195"/>
  <c r="G19" i="195"/>
  <c r="G35" i="195"/>
  <c r="L35" i="195"/>
  <c r="G34" i="195"/>
  <c r="L34" i="195"/>
  <c r="G31" i="195"/>
  <c r="L31" i="195"/>
  <c r="G28" i="195"/>
  <c r="L28" i="195"/>
  <c r="G41" i="196"/>
  <c r="D42" i="196"/>
  <c r="L41" i="196"/>
  <c r="L40" i="195"/>
  <c r="G40" i="195"/>
  <c r="D41" i="195"/>
  <c r="G39" i="176"/>
  <c r="D40" i="176"/>
  <c r="L39" i="176"/>
  <c r="J8" i="131"/>
  <c r="I8" i="131"/>
  <c r="G8" i="131"/>
  <c r="H8" i="131"/>
  <c r="K8" i="131"/>
  <c r="D8" i="131"/>
  <c r="F8" i="131"/>
  <c r="C8" i="131"/>
  <c r="E8" i="131"/>
  <c r="A9" i="131"/>
  <c r="H42" i="202" l="1"/>
  <c r="D43" i="202"/>
  <c r="M42" i="202"/>
  <c r="D43" i="200"/>
  <c r="L42" i="200"/>
  <c r="G42" i="200"/>
  <c r="L43" i="199"/>
  <c r="G43" i="199"/>
  <c r="D44" i="199"/>
  <c r="L42" i="198"/>
  <c r="D43" i="198"/>
  <c r="G42" i="198"/>
  <c r="D42" i="197"/>
  <c r="L41" i="197"/>
  <c r="G41" i="197"/>
  <c r="D43" i="196"/>
  <c r="L42" i="196"/>
  <c r="G42" i="196"/>
  <c r="D42" i="195"/>
  <c r="L41" i="195"/>
  <c r="G41" i="195"/>
  <c r="D41" i="176"/>
  <c r="G40" i="176"/>
  <c r="L40" i="176"/>
  <c r="J9" i="131"/>
  <c r="K9" i="131"/>
  <c r="I9" i="131"/>
  <c r="H9" i="131"/>
  <c r="G9" i="131"/>
  <c r="D9" i="131"/>
  <c r="F9" i="131"/>
  <c r="C9" i="131"/>
  <c r="E9" i="131"/>
  <c r="A10" i="131"/>
  <c r="D44" i="202" l="1"/>
  <c r="M43" i="202"/>
  <c r="H43" i="202"/>
  <c r="L43" i="200"/>
  <c r="G43" i="200"/>
  <c r="D44" i="200"/>
  <c r="D45" i="199"/>
  <c r="D46" i="199" s="1"/>
  <c r="L44" i="199"/>
  <c r="G44" i="199"/>
  <c r="L43" i="198"/>
  <c r="G43" i="198"/>
  <c r="D44" i="198"/>
  <c r="G42" i="197"/>
  <c r="D43" i="197"/>
  <c r="L42" i="197"/>
  <c r="L43" i="196"/>
  <c r="G43" i="196"/>
  <c r="D44" i="196"/>
  <c r="L42" i="195"/>
  <c r="G42" i="195"/>
  <c r="D43" i="195"/>
  <c r="G41" i="176"/>
  <c r="L41" i="176"/>
  <c r="D42" i="176"/>
  <c r="J10" i="131"/>
  <c r="H10" i="131"/>
  <c r="K10" i="131"/>
  <c r="I10" i="131"/>
  <c r="G10" i="131"/>
  <c r="D10" i="131"/>
  <c r="F10" i="131"/>
  <c r="C10" i="131"/>
  <c r="E10" i="131"/>
  <c r="A11" i="131"/>
  <c r="H44" i="202" l="1"/>
  <c r="D45" i="202"/>
  <c r="M44" i="202"/>
  <c r="D45" i="200"/>
  <c r="D46" i="200" s="1"/>
  <c r="L44" i="200"/>
  <c r="G44" i="200"/>
  <c r="L46" i="199"/>
  <c r="G46" i="199"/>
  <c r="L45" i="199"/>
  <c r="G45" i="199"/>
  <c r="D45" i="198"/>
  <c r="D46" i="198" s="1"/>
  <c r="L44" i="198"/>
  <c r="G44" i="198"/>
  <c r="D44" i="197"/>
  <c r="L43" i="197"/>
  <c r="G43" i="197"/>
  <c r="D45" i="196"/>
  <c r="D46" i="196" s="1"/>
  <c r="G44" i="196"/>
  <c r="L44" i="196"/>
  <c r="D44" i="195"/>
  <c r="L43" i="195"/>
  <c r="G43" i="195"/>
  <c r="D43" i="176"/>
  <c r="D44" i="176" s="1"/>
  <c r="G42" i="176"/>
  <c r="L42" i="176"/>
  <c r="H11" i="131"/>
  <c r="K11" i="131"/>
  <c r="I11" i="131"/>
  <c r="G11" i="131"/>
  <c r="J11" i="131"/>
  <c r="D11" i="131"/>
  <c r="F11" i="131"/>
  <c r="C11" i="131"/>
  <c r="E11" i="131"/>
  <c r="A12" i="131"/>
  <c r="D46" i="202" l="1"/>
  <c r="M45" i="202"/>
  <c r="H45" i="202"/>
  <c r="L46" i="200"/>
  <c r="G46" i="200"/>
  <c r="L45" i="200"/>
  <c r="G45" i="200"/>
  <c r="G46" i="198"/>
  <c r="L46" i="198"/>
  <c r="L45" i="198"/>
  <c r="L48" i="198" s="1"/>
  <c r="G45" i="198"/>
  <c r="G44" i="197"/>
  <c r="D45" i="197"/>
  <c r="L44" i="197"/>
  <c r="L48" i="197" s="1"/>
  <c r="D45" i="176"/>
  <c r="D46" i="176" s="1"/>
  <c r="L44" i="176"/>
  <c r="G44" i="176"/>
  <c r="L46" i="196"/>
  <c r="G46" i="196"/>
  <c r="G45" i="196"/>
  <c r="L45" i="196"/>
  <c r="L48" i="196" s="1"/>
  <c r="L44" i="195"/>
  <c r="L48" i="195" s="1"/>
  <c r="G44" i="195"/>
  <c r="D45" i="195"/>
  <c r="G43" i="176"/>
  <c r="L43" i="176"/>
  <c r="L48" i="176" s="1"/>
  <c r="I12" i="131"/>
  <c r="H12" i="131"/>
  <c r="J12" i="131"/>
  <c r="K12" i="131"/>
  <c r="G12" i="131"/>
  <c r="D12" i="131"/>
  <c r="F12" i="131"/>
  <c r="C12" i="131"/>
  <c r="E12" i="131"/>
  <c r="A13" i="131"/>
  <c r="H46" i="202" l="1"/>
  <c r="M46" i="202"/>
  <c r="D46" i="197"/>
  <c r="L45" i="197"/>
  <c r="G45" i="197"/>
  <c r="G46" i="176"/>
  <c r="L46" i="176"/>
  <c r="L45" i="176"/>
  <c r="G45" i="176"/>
  <c r="D46" i="195"/>
  <c r="L45" i="195"/>
  <c r="G45" i="195"/>
  <c r="I13" i="131"/>
  <c r="J13" i="131"/>
  <c r="K13" i="131"/>
  <c r="G13" i="131"/>
  <c r="H13" i="131"/>
  <c r="F13" i="131"/>
  <c r="D13" i="131"/>
  <c r="C13" i="131"/>
  <c r="E13" i="131"/>
  <c r="A14" i="131"/>
  <c r="G46" i="197" l="1"/>
  <c r="L46" i="197"/>
  <c r="L46" i="195"/>
  <c r="G46" i="195"/>
  <c r="G14" i="131"/>
  <c r="I14" i="131"/>
  <c r="J14" i="131"/>
  <c r="H14" i="131"/>
  <c r="K14" i="131"/>
  <c r="F14" i="131"/>
  <c r="D14" i="131"/>
  <c r="C14" i="131"/>
  <c r="E14" i="131"/>
  <c r="A15" i="131"/>
  <c r="I15" i="131" l="1"/>
  <c r="G15" i="131"/>
  <c r="H15" i="131"/>
  <c r="J15" i="131"/>
  <c r="K15" i="131"/>
  <c r="F15" i="131"/>
  <c r="D15" i="131"/>
  <c r="C15" i="131"/>
  <c r="E15" i="131"/>
  <c r="A16" i="131"/>
  <c r="G16" i="131" l="1"/>
  <c r="H16" i="131"/>
  <c r="J16" i="131"/>
  <c r="I16" i="131"/>
  <c r="K16" i="131"/>
  <c r="F16" i="131"/>
  <c r="D16" i="131"/>
  <c r="C16" i="131"/>
  <c r="E16" i="131"/>
  <c r="A17" i="131"/>
  <c r="G17" i="131" l="1"/>
  <c r="H17" i="131"/>
  <c r="J17" i="131"/>
  <c r="K17" i="131"/>
  <c r="I17" i="131"/>
  <c r="D17" i="131"/>
  <c r="F17" i="131"/>
  <c r="C17" i="131"/>
  <c r="E17" i="131"/>
  <c r="A18" i="131"/>
  <c r="H18" i="131" l="1"/>
  <c r="G18" i="131"/>
  <c r="J18" i="131"/>
  <c r="I18" i="131"/>
  <c r="K18" i="131"/>
  <c r="F18" i="131"/>
  <c r="D18" i="131"/>
  <c r="C18" i="131"/>
  <c r="E18" i="131"/>
  <c r="A19" i="131"/>
  <c r="G19" i="131" l="1"/>
  <c r="H19" i="131"/>
  <c r="I19" i="131"/>
  <c r="J19" i="131"/>
  <c r="K19" i="131"/>
  <c r="D19" i="131"/>
  <c r="F19" i="131"/>
  <c r="C19" i="131"/>
  <c r="E19" i="131"/>
  <c r="A20" i="131"/>
  <c r="K20" i="131" l="1"/>
  <c r="G20" i="131"/>
  <c r="I20" i="131"/>
  <c r="H20" i="131"/>
  <c r="J20" i="131"/>
  <c r="F20" i="131"/>
  <c r="D20" i="131"/>
  <c r="C20" i="131"/>
  <c r="E20" i="131"/>
  <c r="A21" i="131"/>
  <c r="K21" i="131" l="1"/>
  <c r="G21" i="131"/>
  <c r="I21" i="131"/>
  <c r="J21" i="131"/>
  <c r="H21" i="131"/>
  <c r="F21" i="131"/>
  <c r="D21" i="131"/>
  <c r="C21" i="131"/>
  <c r="E21" i="131"/>
  <c r="A22" i="131"/>
  <c r="J22" i="131" l="1"/>
  <c r="K22" i="131"/>
  <c r="G22" i="131"/>
  <c r="I22" i="131"/>
  <c r="H22" i="131"/>
  <c r="F22" i="131"/>
  <c r="D22" i="131"/>
  <c r="C22" i="131"/>
  <c r="E22" i="131"/>
  <c r="A23" i="131"/>
  <c r="J23" i="131" l="1"/>
  <c r="K23" i="131"/>
  <c r="I23" i="131"/>
  <c r="G23" i="131"/>
  <c r="H23" i="131"/>
  <c r="D23" i="131"/>
  <c r="F23" i="131"/>
  <c r="C23" i="131"/>
  <c r="E23" i="131"/>
  <c r="A24" i="131"/>
  <c r="J24" i="131" l="1"/>
  <c r="I24" i="131"/>
  <c r="G24" i="131"/>
  <c r="K24" i="131"/>
  <c r="H24" i="131"/>
  <c r="D24" i="131"/>
  <c r="F24" i="131"/>
  <c r="C24" i="131"/>
  <c r="E24" i="131"/>
  <c r="A25" i="131"/>
  <c r="H25" i="131" l="1"/>
  <c r="J25" i="131"/>
  <c r="K25" i="131"/>
  <c r="I25" i="131"/>
  <c r="G25" i="131"/>
  <c r="D25" i="131"/>
  <c r="F25" i="131"/>
  <c r="C25" i="131"/>
  <c r="E25" i="131"/>
  <c r="A26" i="131"/>
  <c r="E40" i="131" l="1"/>
  <c r="I26" i="131"/>
  <c r="H26" i="131"/>
  <c r="K26" i="131"/>
  <c r="G26" i="131"/>
  <c r="J26" i="131"/>
  <c r="D26" i="131"/>
  <c r="F26" i="131"/>
  <c r="C26" i="131"/>
  <c r="C40" i="131" s="1"/>
  <c r="E26" i="131"/>
  <c r="A27" i="131"/>
  <c r="F40" i="131" l="1"/>
  <c r="H27" i="131"/>
  <c r="K27" i="131"/>
  <c r="I27" i="131"/>
  <c r="J27" i="131"/>
  <c r="G27" i="131"/>
  <c r="D27" i="131"/>
  <c r="F27" i="131"/>
  <c r="C27" i="131"/>
  <c r="E27" i="131"/>
  <c r="A28" i="131"/>
  <c r="G40" i="131" l="1"/>
  <c r="D40" i="131"/>
  <c r="J40" i="131"/>
  <c r="I40" i="131"/>
  <c r="K40" i="131"/>
  <c r="H40" i="131"/>
  <c r="H28" i="131"/>
  <c r="I28" i="131"/>
  <c r="J28" i="131"/>
  <c r="K28" i="131"/>
  <c r="G28" i="131"/>
  <c r="D28" i="131"/>
  <c r="F28" i="131"/>
  <c r="C28" i="131"/>
  <c r="E28" i="131"/>
  <c r="A29" i="131"/>
  <c r="I29" i="131" l="1"/>
  <c r="J29" i="131"/>
  <c r="K29" i="131"/>
  <c r="G29" i="131"/>
  <c r="H29" i="131"/>
  <c r="F29" i="131"/>
  <c r="D29" i="131"/>
  <c r="C29" i="131"/>
  <c r="E29" i="131"/>
  <c r="A30" i="131"/>
  <c r="G30" i="131" l="1"/>
  <c r="I30" i="131"/>
  <c r="H30" i="131"/>
  <c r="J30" i="131"/>
  <c r="K30" i="131"/>
  <c r="F30" i="131"/>
  <c r="D30" i="131"/>
  <c r="C30" i="131"/>
  <c r="A31" i="131"/>
  <c r="E30" i="131"/>
  <c r="G31" i="131" l="1"/>
  <c r="H31" i="131"/>
  <c r="J31" i="131"/>
  <c r="I31" i="131"/>
  <c r="K31" i="131"/>
  <c r="F31" i="131"/>
  <c r="D31" i="131"/>
  <c r="C31" i="131"/>
  <c r="A32" i="131"/>
  <c r="E31" i="131"/>
  <c r="A33" i="131" l="1"/>
  <c r="G32" i="131"/>
  <c r="H32" i="131"/>
  <c r="J32" i="131"/>
  <c r="K32" i="131"/>
  <c r="I32" i="131"/>
  <c r="F32" i="131"/>
  <c r="D32" i="131"/>
  <c r="C32" i="131"/>
  <c r="E32" i="131"/>
  <c r="J33" i="131" l="1"/>
  <c r="A34" i="131"/>
  <c r="K33" i="131"/>
  <c r="G33" i="131"/>
  <c r="I33" i="131"/>
  <c r="H33" i="131"/>
  <c r="F33" i="131"/>
  <c r="C33" i="131"/>
  <c r="E33" i="131"/>
  <c r="D33" i="131"/>
  <c r="B65" i="25"/>
  <c r="B60" i="25"/>
  <c r="A64" i="25"/>
  <c r="A59" i="25"/>
  <c r="D34" i="131" l="1"/>
  <c r="C34" i="131"/>
  <c r="F34" i="131"/>
  <c r="K34" i="131"/>
  <c r="J34" i="131"/>
  <c r="H34" i="131"/>
  <c r="I34" i="131"/>
  <c r="A35" i="131"/>
  <c r="G34" i="131"/>
  <c r="E34" i="131"/>
  <c r="ER9" i="25"/>
  <c r="EQ9" i="25"/>
  <c r="EP9" i="25"/>
  <c r="EH9" i="25"/>
  <c r="EG9" i="25"/>
  <c r="EF9" i="25"/>
  <c r="EE9" i="25"/>
  <c r="E35" i="131" l="1"/>
  <c r="A36" i="131"/>
  <c r="K35" i="131"/>
  <c r="J35" i="131"/>
  <c r="H35" i="131"/>
  <c r="I35" i="131"/>
  <c r="G35" i="131"/>
  <c r="F35" i="131"/>
  <c r="D35" i="131"/>
  <c r="C35" i="131"/>
  <c r="EN9" i="25"/>
  <c r="EL9" i="25"/>
  <c r="EJ9" i="25"/>
  <c r="D36" i="131" l="1"/>
  <c r="A37" i="131"/>
  <c r="K36" i="131"/>
  <c r="J36" i="131"/>
  <c r="I36" i="131"/>
  <c r="H36" i="131"/>
  <c r="G36" i="131"/>
  <c r="F36" i="131"/>
  <c r="E36" i="131"/>
  <c r="C36" i="131"/>
  <c r="EI9" i="25"/>
  <c r="K37" i="131" l="1"/>
  <c r="J37" i="131"/>
  <c r="I37" i="131"/>
  <c r="H37" i="131"/>
  <c r="C37" i="131"/>
  <c r="G37" i="131"/>
  <c r="F37" i="131"/>
  <c r="E37" i="131"/>
  <c r="D37" i="131"/>
  <c r="ED9" i="25"/>
  <c r="EB9" i="25" l="1"/>
  <c r="EO9" i="25" l="1"/>
  <c r="D53" i="139" l="1"/>
  <c r="D56" i="139"/>
  <c r="C56" i="139"/>
  <c r="D55" i="139"/>
  <c r="C55" i="139"/>
  <c r="C54" i="139"/>
  <c r="C53" i="139"/>
  <c r="C52" i="139"/>
  <c r="B2" i="139"/>
  <c r="B2" i="131" s="1"/>
  <c r="B5" i="131" l="1"/>
  <c r="D54" i="139"/>
  <c r="B10" i="139"/>
  <c r="B3" i="139"/>
  <c r="B7" i="131" l="1"/>
  <c r="C49" i="131"/>
  <c r="C50" i="131"/>
  <c r="C47" i="131"/>
  <c r="C48" i="131"/>
  <c r="C53" i="131"/>
  <c r="C51" i="131"/>
  <c r="C52" i="131"/>
  <c r="C55" i="131"/>
  <c r="C54" i="131"/>
  <c r="B52" i="131"/>
  <c r="E51" i="131"/>
  <c r="D52" i="131"/>
  <c r="D47" i="131"/>
  <c r="E52" i="131"/>
  <c r="D48" i="131"/>
  <c r="B53" i="131"/>
  <c r="D49" i="131"/>
  <c r="D53" i="131"/>
  <c r="D50" i="131"/>
  <c r="E53" i="131"/>
  <c r="D51" i="131"/>
  <c r="B54" i="131"/>
  <c r="D46" i="131"/>
  <c r="D54" i="131"/>
  <c r="E46" i="131"/>
  <c r="E54" i="131"/>
  <c r="B47" i="131"/>
  <c r="B55" i="131"/>
  <c r="B48" i="131"/>
  <c r="D55" i="131"/>
  <c r="B49" i="131"/>
  <c r="E55" i="131"/>
  <c r="B50" i="131"/>
  <c r="E47" i="131"/>
  <c r="B51" i="131"/>
  <c r="E48" i="131"/>
  <c r="B46" i="131"/>
  <c r="E49" i="131"/>
  <c r="E50" i="131"/>
  <c r="G74" i="131"/>
  <c r="G73" i="131"/>
  <c r="G72" i="131"/>
  <c r="D74" i="131"/>
  <c r="D73" i="131"/>
  <c r="D72" i="131"/>
  <c r="C74" i="131"/>
  <c r="C73" i="131"/>
  <c r="C72" i="131"/>
  <c r="B74" i="131"/>
  <c r="F74" i="131"/>
  <c r="H74" i="131"/>
  <c r="H73" i="131"/>
  <c r="H72" i="131"/>
  <c r="F72" i="131"/>
  <c r="B73" i="131"/>
  <c r="F73" i="131"/>
  <c r="B72" i="131"/>
  <c r="C10" i="139"/>
  <c r="E10" i="139" a="1"/>
  <c r="E10" i="139" s="1"/>
  <c r="B11" i="139"/>
  <c r="E11" i="139" s="1" a="1"/>
  <c r="E11" i="139" s="1"/>
  <c r="EC9" i="25"/>
  <c r="B8" i="131" l="1"/>
  <c r="B12" i="139"/>
  <c r="E12" i="139" s="1" a="1"/>
  <c r="E12" i="139" s="1"/>
  <c r="C11" i="139"/>
  <c r="EK9" i="25"/>
  <c r="B9" i="131" l="1"/>
  <c r="B13" i="139"/>
  <c r="E13" i="139" s="1" a="1"/>
  <c r="E13" i="139" s="1"/>
  <c r="C12" i="139"/>
  <c r="C13" i="139" l="1"/>
  <c r="B14" i="139"/>
  <c r="J14" i="176" l="1"/>
  <c r="C14" i="139"/>
  <c r="D14" i="139" s="1"/>
  <c r="E14" i="139" a="1"/>
  <c r="E14" i="139" s="1"/>
  <c r="B10" i="131"/>
  <c r="B15" i="139"/>
  <c r="K14" i="176" l="1"/>
  <c r="J15" i="197"/>
  <c r="J15" i="195"/>
  <c r="J15" i="176"/>
  <c r="K15" i="176" s="1"/>
  <c r="E15" i="139" a="1"/>
  <c r="E15" i="139" s="1"/>
  <c r="B16" i="139"/>
  <c r="D15" i="139" a="1"/>
  <c r="D15" i="139" s="1"/>
  <c r="J16" i="197" l="1"/>
  <c r="K16" i="197" s="1"/>
  <c r="J16" i="198"/>
  <c r="J16" i="195"/>
  <c r="K16" i="195" s="1"/>
  <c r="J16" i="196"/>
  <c r="J16" i="176"/>
  <c r="K16" i="176" s="1"/>
  <c r="K15" i="195"/>
  <c r="K15" i="197"/>
  <c r="E16" i="139" a="1"/>
  <c r="E16" i="139" s="1"/>
  <c r="D16" i="139" a="1"/>
  <c r="D16" i="139" s="1"/>
  <c r="L15" i="139"/>
  <c r="B17" i="139"/>
  <c r="K16" i="196" l="1"/>
  <c r="J16" i="199"/>
  <c r="K17" i="202"/>
  <c r="L17" i="202" s="1"/>
  <c r="J17" i="200"/>
  <c r="K17" i="200" s="1"/>
  <c r="J17" i="201"/>
  <c r="K17" i="201" s="1"/>
  <c r="J17" i="199"/>
  <c r="K17" i="199" s="1"/>
  <c r="J17" i="197"/>
  <c r="J17" i="198"/>
  <c r="K17" i="198" s="1"/>
  <c r="J17" i="196"/>
  <c r="K17" i="196" s="1"/>
  <c r="J17" i="195"/>
  <c r="J17" i="176"/>
  <c r="K17" i="176" s="1"/>
  <c r="J16" i="201"/>
  <c r="K16" i="198"/>
  <c r="J16" i="200"/>
  <c r="K16" i="202"/>
  <c r="E17" i="139" a="1"/>
  <c r="E17" i="139" s="1"/>
  <c r="B18" i="139"/>
  <c r="D17" i="139" a="1"/>
  <c r="D17" i="139" s="1"/>
  <c r="D18" i="139" s="1" a="1"/>
  <c r="D18" i="139" s="1"/>
  <c r="K17" i="197" l="1"/>
  <c r="K17" i="195"/>
  <c r="K18" i="202"/>
  <c r="L18" i="202" s="1"/>
  <c r="J18" i="200"/>
  <c r="K18" i="200" s="1"/>
  <c r="J18" i="197"/>
  <c r="K18" i="197" s="1"/>
  <c r="J18" i="196"/>
  <c r="J18" i="198"/>
  <c r="K18" i="198" s="1"/>
  <c r="J18" i="199"/>
  <c r="K18" i="199" s="1"/>
  <c r="J18" i="176"/>
  <c r="J18" i="195"/>
  <c r="L16" i="202"/>
  <c r="K16" i="200"/>
  <c r="K16" i="199"/>
  <c r="K16" i="201"/>
  <c r="E18" i="139" a="1"/>
  <c r="E18" i="139" s="1"/>
  <c r="B19" i="139"/>
  <c r="K18" i="195" l="1"/>
  <c r="K18" i="196"/>
  <c r="K18" i="176"/>
  <c r="K19" i="202"/>
  <c r="J19" i="201"/>
  <c r="K19" i="201" s="1"/>
  <c r="J19" i="200"/>
  <c r="J19" i="199"/>
  <c r="J19" i="198"/>
  <c r="K19" i="198" s="1"/>
  <c r="J19" i="197"/>
  <c r="K19" i="197" s="1"/>
  <c r="J19" i="196"/>
  <c r="K19" i="196" s="1"/>
  <c r="J19" i="195"/>
  <c r="K19" i="195" s="1"/>
  <c r="J19" i="176"/>
  <c r="K19" i="176" s="1"/>
  <c r="J18" i="201"/>
  <c r="D19" i="139" a="1"/>
  <c r="D19" i="139" s="1"/>
  <c r="E19" i="139" a="1"/>
  <c r="E19" i="139" s="1"/>
  <c r="B20" i="139"/>
  <c r="L19" i="202" l="1"/>
  <c r="K19" i="200"/>
  <c r="D20" i="139" a="1"/>
  <c r="D20" i="139" s="1"/>
  <c r="D21" i="139" s="1" a="1"/>
  <c r="D21" i="139" s="1"/>
  <c r="K18" i="201"/>
  <c r="K19" i="199"/>
  <c r="J20" i="198"/>
  <c r="J20" i="197"/>
  <c r="K20" i="197" s="1"/>
  <c r="J20" i="199"/>
  <c r="K20" i="199" s="1"/>
  <c r="J20" i="176"/>
  <c r="K20" i="176" s="1"/>
  <c r="J20" i="196"/>
  <c r="J20" i="195"/>
  <c r="E20" i="139" a="1"/>
  <c r="E20" i="139" s="1"/>
  <c r="B21" i="139"/>
  <c r="K20" i="195" l="1"/>
  <c r="K20" i="198"/>
  <c r="K20" i="196"/>
  <c r="J20" i="201"/>
  <c r="J20" i="200"/>
  <c r="K20" i="202"/>
  <c r="K21" i="202"/>
  <c r="L21" i="202" s="1"/>
  <c r="J21" i="201"/>
  <c r="K21" i="201" s="1"/>
  <c r="J21" i="200"/>
  <c r="K21" i="200" s="1"/>
  <c r="J21" i="199"/>
  <c r="K21" i="199" s="1"/>
  <c r="J21" i="198"/>
  <c r="K21" i="198" s="1"/>
  <c r="J21" i="197"/>
  <c r="K21" i="197" s="1"/>
  <c r="J21" i="196"/>
  <c r="K21" i="196" s="1"/>
  <c r="J21" i="176"/>
  <c r="K21" i="176" s="1"/>
  <c r="J21" i="195"/>
  <c r="K21" i="195" s="1"/>
  <c r="E21" i="139" a="1"/>
  <c r="E21" i="139" s="1"/>
  <c r="B22" i="139"/>
  <c r="D22" i="139" l="1" a="1"/>
  <c r="D22" i="139" s="1"/>
  <c r="K22" i="202"/>
  <c r="L22" i="202" s="1"/>
  <c r="J22" i="201"/>
  <c r="K22" i="201" s="1"/>
  <c r="J22" i="200"/>
  <c r="K22" i="200" s="1"/>
  <c r="J22" i="198"/>
  <c r="K22" i="198" s="1"/>
  <c r="J22" i="199"/>
  <c r="K22" i="199" s="1"/>
  <c r="J22" i="197"/>
  <c r="K22" i="197" s="1"/>
  <c r="J22" i="176"/>
  <c r="K22" i="176" s="1"/>
  <c r="J22" i="196"/>
  <c r="K22" i="196" s="1"/>
  <c r="J22" i="195"/>
  <c r="K22" i="195" s="1"/>
  <c r="L20" i="202"/>
  <c r="K20" i="200"/>
  <c r="K20" i="201"/>
  <c r="E22" i="139" a="1"/>
  <c r="E22" i="139" s="1"/>
  <c r="B23" i="139"/>
  <c r="D23" i="139" l="1" a="1"/>
  <c r="D23" i="139" s="1"/>
  <c r="J23" i="200"/>
  <c r="K23" i="200" s="1"/>
  <c r="K23" i="202"/>
  <c r="J23" i="197"/>
  <c r="K23" i="197" s="1"/>
  <c r="J23" i="198"/>
  <c r="K23" i="198" s="1"/>
  <c r="J23" i="199"/>
  <c r="J23" i="176"/>
  <c r="K23" i="176" s="1"/>
  <c r="J23" i="195"/>
  <c r="K23" i="195" s="1"/>
  <c r="J23" i="196"/>
  <c r="K23" i="196" s="1"/>
  <c r="E23" i="139" a="1"/>
  <c r="E23" i="139" s="1"/>
  <c r="B24" i="139"/>
  <c r="K24" i="202" l="1"/>
  <c r="L24" i="202" s="1"/>
  <c r="J24" i="201"/>
  <c r="K24" i="201" s="1"/>
  <c r="J24" i="200"/>
  <c r="J24" i="199"/>
  <c r="K24" i="199" s="1"/>
  <c r="J24" i="198"/>
  <c r="K24" i="198" s="1"/>
  <c r="J24" i="197"/>
  <c r="K24" i="197" s="1"/>
  <c r="J24" i="176"/>
  <c r="K24" i="176" s="1"/>
  <c r="J24" i="196"/>
  <c r="K24" i="196" s="1"/>
  <c r="J24" i="195"/>
  <c r="K24" i="195" s="1"/>
  <c r="K23" i="199"/>
  <c r="J23" i="201"/>
  <c r="L23" i="202"/>
  <c r="B25" i="139"/>
  <c r="E24" i="139" a="1"/>
  <c r="E24" i="139" s="1"/>
  <c r="E35" i="139" s="1"/>
  <c r="D24" i="139" a="1"/>
  <c r="D24" i="139" s="1"/>
  <c r="D25" i="139" l="1" a="1"/>
  <c r="D25" i="139" s="1"/>
  <c r="K23" i="201"/>
  <c r="K24" i="200"/>
  <c r="J25" i="200"/>
  <c r="K25" i="200" s="1"/>
  <c r="J25" i="201"/>
  <c r="K25" i="201" s="1"/>
  <c r="K25" i="202"/>
  <c r="J25" i="199"/>
  <c r="K25" i="199" s="1"/>
  <c r="J25" i="198"/>
  <c r="K25" i="198" s="1"/>
  <c r="J25" i="197"/>
  <c r="K25" i="197" s="1"/>
  <c r="J25" i="195"/>
  <c r="K25" i="195" s="1"/>
  <c r="J25" i="196"/>
  <c r="K25" i="196" s="1"/>
  <c r="J25" i="176"/>
  <c r="K25" i="176" s="1"/>
  <c r="B26" i="139"/>
  <c r="E25" i="139" a="1"/>
  <c r="E25" i="139" s="1"/>
  <c r="E36" i="139" s="1"/>
  <c r="AX9" i="25"/>
  <c r="P9" i="25" s="1"/>
  <c r="EM9" i="25"/>
  <c r="L25" i="202" l="1"/>
  <c r="K26" i="202"/>
  <c r="L26" i="202" s="1"/>
  <c r="J26" i="201"/>
  <c r="K26" i="201" s="1"/>
  <c r="J26" i="200"/>
  <c r="K26" i="200" s="1"/>
  <c r="J26" i="197"/>
  <c r="K26" i="197" s="1"/>
  <c r="J26" i="196"/>
  <c r="K26" i="196" s="1"/>
  <c r="J26" i="199"/>
  <c r="K26" i="199" s="1"/>
  <c r="J26" i="198"/>
  <c r="K26" i="198" s="1"/>
  <c r="J26" i="176"/>
  <c r="K26" i="176" s="1"/>
  <c r="J26" i="195"/>
  <c r="K26" i="195" s="1"/>
  <c r="B27" i="139"/>
  <c r="E26" i="139" a="1"/>
  <c r="E26" i="139" s="1"/>
  <c r="E37" i="139" s="1"/>
  <c r="D26" i="139" a="1"/>
  <c r="D26" i="139" s="1"/>
  <c r="EA9" i="25"/>
  <c r="D27" i="139" l="1" a="1"/>
  <c r="D27" i="139" s="1"/>
  <c r="K27" i="202"/>
  <c r="L27" i="202" s="1"/>
  <c r="J27" i="201"/>
  <c r="K27" i="201" s="1"/>
  <c r="J27" i="200"/>
  <c r="K27" i="200" s="1"/>
  <c r="J27" i="199"/>
  <c r="K27" i="199" s="1"/>
  <c r="J27" i="198"/>
  <c r="K27" i="198" s="1"/>
  <c r="J27" i="197"/>
  <c r="K27" i="197" s="1"/>
  <c r="J27" i="176"/>
  <c r="K27" i="176" s="1"/>
  <c r="J27" i="196"/>
  <c r="K27" i="196" s="1"/>
  <c r="J27" i="195"/>
  <c r="K27" i="195" s="1"/>
  <c r="B28" i="139"/>
  <c r="E27" i="139" a="1"/>
  <c r="E27" i="139" s="1"/>
  <c r="E38" i="139" s="1"/>
  <c r="J28" i="200" l="1"/>
  <c r="K28" i="200" s="1"/>
  <c r="K28" i="202"/>
  <c r="L28" i="202" s="1"/>
  <c r="J28" i="201"/>
  <c r="K28" i="201" s="1"/>
  <c r="J28" i="199"/>
  <c r="K28" i="199" s="1"/>
  <c r="J28" i="198"/>
  <c r="K28" i="198" s="1"/>
  <c r="J28" i="197"/>
  <c r="K28" i="197" s="1"/>
  <c r="J28" i="196"/>
  <c r="K28" i="196" s="1"/>
  <c r="J28" i="176"/>
  <c r="J28" i="195"/>
  <c r="K28" i="195" s="1"/>
  <c r="B29" i="139"/>
  <c r="E28" i="139" a="1"/>
  <c r="E28" i="139" s="1"/>
  <c r="E39" i="139" s="1"/>
  <c r="D28" i="139" a="1"/>
  <c r="D28" i="139" s="1"/>
  <c r="G14" i="139"/>
  <c r="J14" i="139" s="1"/>
  <c r="L14" i="139"/>
  <c r="K28" i="176" l="1"/>
  <c r="J29" i="200"/>
  <c r="K29" i="200" s="1"/>
  <c r="K29" i="202"/>
  <c r="L29" i="202" s="1"/>
  <c r="J29" i="201"/>
  <c r="K29" i="201" s="1"/>
  <c r="J29" i="199"/>
  <c r="K29" i="199" s="1"/>
  <c r="J29" i="198"/>
  <c r="K29" i="198" s="1"/>
  <c r="J29" i="197"/>
  <c r="J29" i="195"/>
  <c r="J29" i="176"/>
  <c r="K29" i="176" s="1"/>
  <c r="J29" i="196"/>
  <c r="K29" i="196" s="1"/>
  <c r="D29" i="139" a="1"/>
  <c r="D29" i="139" s="1"/>
  <c r="B30" i="139"/>
  <c r="E29" i="139" a="1"/>
  <c r="E29" i="139" s="1"/>
  <c r="E40" i="139" s="1"/>
  <c r="B11" i="131"/>
  <c r="G15" i="139"/>
  <c r="J15" i="139" s="1"/>
  <c r="K15" i="139" s="1"/>
  <c r="B12" i="131"/>
  <c r="K14" i="139"/>
  <c r="K29" i="195" l="1"/>
  <c r="J30" i="197"/>
  <c r="K30" i="197" s="1"/>
  <c r="J30" i="198"/>
  <c r="J30" i="196"/>
  <c r="J30" i="176"/>
  <c r="K30" i="176" s="1"/>
  <c r="J30" i="195"/>
  <c r="K30" i="195" s="1"/>
  <c r="K29" i="197"/>
  <c r="B31" i="139"/>
  <c r="E30" i="139" a="1"/>
  <c r="E30" i="139" s="1"/>
  <c r="E41" i="139" s="1"/>
  <c r="D30" i="139" a="1"/>
  <c r="D30" i="139" s="1"/>
  <c r="L16" i="139"/>
  <c r="G16" i="139"/>
  <c r="J16" i="139" s="1"/>
  <c r="K30" i="198" l="1"/>
  <c r="J30" i="200"/>
  <c r="D31" i="139" a="1"/>
  <c r="D31" i="139" s="1"/>
  <c r="J30" i="201"/>
  <c r="J31" i="201"/>
  <c r="K31" i="201" s="1"/>
  <c r="J31" i="200"/>
  <c r="K31" i="200" s="1"/>
  <c r="K31" i="202"/>
  <c r="L31" i="202" s="1"/>
  <c r="J31" i="197"/>
  <c r="K31" i="197" s="1"/>
  <c r="J31" i="198"/>
  <c r="K31" i="198" s="1"/>
  <c r="J31" i="199"/>
  <c r="K31" i="199" s="1"/>
  <c r="J31" i="195"/>
  <c r="K31" i="195" s="1"/>
  <c r="J31" i="196"/>
  <c r="K31" i="196" s="1"/>
  <c r="J31" i="176"/>
  <c r="K31" i="176" s="1"/>
  <c r="K30" i="196"/>
  <c r="J30" i="199"/>
  <c r="K30" i="202"/>
  <c r="B32" i="139"/>
  <c r="E31" i="139" a="1"/>
  <c r="E31" i="139" s="1"/>
  <c r="E42" i="139" s="1"/>
  <c r="B13" i="131"/>
  <c r="L17" i="139"/>
  <c r="B14" i="131" s="1"/>
  <c r="G17" i="139"/>
  <c r="J17" i="139" s="1"/>
  <c r="K17" i="139" s="1"/>
  <c r="K16" i="139"/>
  <c r="K30" i="199" l="1"/>
  <c r="L30" i="202"/>
  <c r="K30" i="201"/>
  <c r="K30" i="200"/>
  <c r="B33" i="139"/>
  <c r="E32" i="139" a="1"/>
  <c r="E32" i="139" s="1"/>
  <c r="D32" i="139" a="1"/>
  <c r="D32" i="139" s="1"/>
  <c r="G18" i="139"/>
  <c r="J18" i="139" s="1"/>
  <c r="K18" i="139" s="1"/>
  <c r="L18" i="139"/>
  <c r="B15" i="131" s="1"/>
  <c r="B34" i="139" l="1"/>
  <c r="J32" i="195"/>
  <c r="K32" i="195" s="1"/>
  <c r="J32" i="196"/>
  <c r="K32" i="196" s="1"/>
  <c r="J32" i="198"/>
  <c r="K32" i="198" s="1"/>
  <c r="J32" i="201"/>
  <c r="K32" i="201" s="1"/>
  <c r="J32" i="176"/>
  <c r="K32" i="176" s="1"/>
  <c r="D33" i="139"/>
  <c r="D34" i="139" s="1"/>
  <c r="D35" i="139" s="1"/>
  <c r="D36" i="139" s="1"/>
  <c r="D37" i="139" s="1"/>
  <c r="D38" i="139" s="1"/>
  <c r="D39" i="139" s="1"/>
  <c r="D40" i="139" s="1"/>
  <c r="D41" i="139" s="1"/>
  <c r="D42" i="139" s="1"/>
  <c r="D43" i="139" s="1"/>
  <c r="D44" i="139" s="1"/>
  <c r="D45" i="139" s="1"/>
  <c r="D46" i="139" s="1"/>
  <c r="E33" i="139"/>
  <c r="E43" i="139"/>
  <c r="J32" i="199"/>
  <c r="K32" i="199" s="1"/>
  <c r="J32" i="197"/>
  <c r="K32" i="197" s="1"/>
  <c r="J32" i="200"/>
  <c r="K32" i="200" s="1"/>
  <c r="K32" i="202"/>
  <c r="L32" i="202" s="1"/>
  <c r="G19" i="139"/>
  <c r="J19" i="139" s="1"/>
  <c r="K19" i="139" s="1"/>
  <c r="L19" i="139"/>
  <c r="B16" i="131" s="1"/>
  <c r="B35" i="139" l="1"/>
  <c r="B36" i="139"/>
  <c r="E34" i="139"/>
  <c r="E44" i="139"/>
  <c r="J33" i="201"/>
  <c r="K33" i="201" s="1"/>
  <c r="K33" i="202"/>
  <c r="L33" i="202" s="1"/>
  <c r="J33" i="200"/>
  <c r="K33" i="200" s="1"/>
  <c r="J33" i="197"/>
  <c r="K33" i="197" s="1"/>
  <c r="J33" i="176"/>
  <c r="K33" i="176" s="1"/>
  <c r="J33" i="198"/>
  <c r="K33" i="198" s="1"/>
  <c r="J33" i="196"/>
  <c r="K33" i="196" s="1"/>
  <c r="J33" i="195"/>
  <c r="K33" i="195" s="1"/>
  <c r="J33" i="199"/>
  <c r="K33" i="199" s="1"/>
  <c r="G20" i="139"/>
  <c r="L20" i="139"/>
  <c r="B17" i="131" s="1"/>
  <c r="J20" i="139" l="1"/>
  <c r="K20" i="139" s="1"/>
  <c r="E45" i="139"/>
  <c r="E46" i="139"/>
  <c r="G35" i="139"/>
  <c r="J35" i="139" s="1"/>
  <c r="K35" i="139" s="1"/>
  <c r="L35" i="139"/>
  <c r="B37" i="139"/>
  <c r="J34" i="197"/>
  <c r="K34" i="197" s="1"/>
  <c r="J34" i="176"/>
  <c r="K34" i="176" s="1"/>
  <c r="J34" i="200"/>
  <c r="K34" i="200" s="1"/>
  <c r="K34" i="202"/>
  <c r="L34" i="202" s="1"/>
  <c r="J34" i="199"/>
  <c r="K34" i="199" s="1"/>
  <c r="J34" i="201"/>
  <c r="K34" i="201" s="1"/>
  <c r="J34" i="195"/>
  <c r="K34" i="195" s="1"/>
  <c r="J34" i="196"/>
  <c r="K34" i="196" s="1"/>
  <c r="J34" i="198"/>
  <c r="K34" i="198" s="1"/>
  <c r="G21" i="139"/>
  <c r="J21" i="139" s="1"/>
  <c r="K21" i="139" s="1"/>
  <c r="L21" i="139"/>
  <c r="B18" i="131" s="1"/>
  <c r="K35" i="202" l="1"/>
  <c r="L35" i="202" s="1"/>
  <c r="J35" i="201"/>
  <c r="K35" i="201" s="1"/>
  <c r="J35" i="200"/>
  <c r="K35" i="200" s="1"/>
  <c r="J35" i="199"/>
  <c r="K35" i="199" s="1"/>
  <c r="J35" i="198"/>
  <c r="K35" i="198" s="1"/>
  <c r="J35" i="197"/>
  <c r="K35" i="197" s="1"/>
  <c r="J35" i="196"/>
  <c r="K35" i="196" s="1"/>
  <c r="J35" i="195"/>
  <c r="K35" i="195" s="1"/>
  <c r="L36" i="139"/>
  <c r="B33" i="131" s="1"/>
  <c r="G36" i="139"/>
  <c r="J36" i="139" s="1"/>
  <c r="K36" i="139" s="1"/>
  <c r="B38" i="139"/>
  <c r="J35" i="176"/>
  <c r="K35" i="176" s="1"/>
  <c r="L22" i="139"/>
  <c r="B19" i="131" s="1"/>
  <c r="G22" i="139"/>
  <c r="J22" i="139" s="1"/>
  <c r="K22" i="139" s="1"/>
  <c r="K36" i="202" l="1"/>
  <c r="L36" i="202" s="1"/>
  <c r="J36" i="200"/>
  <c r="K36" i="200" s="1"/>
  <c r="J36" i="199"/>
  <c r="K36" i="199" s="1"/>
  <c r="J36" i="198"/>
  <c r="K36" i="198" s="1"/>
  <c r="J36" i="197"/>
  <c r="K36" i="197" s="1"/>
  <c r="J36" i="196"/>
  <c r="K36" i="196" s="1"/>
  <c r="J36" i="195"/>
  <c r="K36" i="195" s="1"/>
  <c r="L37" i="139"/>
  <c r="B34" i="131" s="1"/>
  <c r="G37" i="139"/>
  <c r="J37" i="139" s="1"/>
  <c r="K37" i="139" s="1"/>
  <c r="B39" i="139"/>
  <c r="J36" i="176"/>
  <c r="K36" i="176" s="1"/>
  <c r="G23" i="139"/>
  <c r="J23" i="139" s="1"/>
  <c r="K23" i="139" s="1"/>
  <c r="L23" i="139"/>
  <c r="B20" i="131" s="1"/>
  <c r="K37" i="202" l="1"/>
  <c r="L37" i="202" s="1"/>
  <c r="J37" i="200"/>
  <c r="K37" i="200" s="1"/>
  <c r="J37" i="199"/>
  <c r="K37" i="199" s="1"/>
  <c r="J37" i="198"/>
  <c r="K37" i="198" s="1"/>
  <c r="J37" i="197"/>
  <c r="K37" i="197" s="1"/>
  <c r="J37" i="196"/>
  <c r="K37" i="196" s="1"/>
  <c r="J37" i="195"/>
  <c r="K37" i="195" s="1"/>
  <c r="L38" i="139"/>
  <c r="B35" i="131" s="1"/>
  <c r="G38" i="139"/>
  <c r="J38" i="139" s="1"/>
  <c r="K38" i="139" s="1"/>
  <c r="B40" i="139"/>
  <c r="J37" i="176"/>
  <c r="K37" i="176" s="1"/>
  <c r="G24" i="139"/>
  <c r="J24" i="139" s="1"/>
  <c r="K24" i="139" s="1"/>
  <c r="L24" i="139"/>
  <c r="B21" i="131" s="1"/>
  <c r="K38" i="202" l="1"/>
  <c r="L38" i="202" s="1"/>
  <c r="J38" i="200"/>
  <c r="K38" i="200" s="1"/>
  <c r="J38" i="199"/>
  <c r="K38" i="199" s="1"/>
  <c r="J38" i="198"/>
  <c r="K38" i="198" s="1"/>
  <c r="J38" i="197"/>
  <c r="K38" i="197" s="1"/>
  <c r="J38" i="196"/>
  <c r="K38" i="196" s="1"/>
  <c r="J38" i="195"/>
  <c r="K38" i="195" s="1"/>
  <c r="L39" i="139"/>
  <c r="B36" i="131" s="1"/>
  <c r="G39" i="139"/>
  <c r="J39" i="139" s="1"/>
  <c r="K39" i="139" s="1"/>
  <c r="B41" i="139"/>
  <c r="J38" i="176"/>
  <c r="K38" i="176" s="1"/>
  <c r="G25" i="139"/>
  <c r="J25" i="139" s="1"/>
  <c r="K25" i="139" s="1"/>
  <c r="L25" i="139"/>
  <c r="B22" i="131" s="1"/>
  <c r="K39" i="202" l="1"/>
  <c r="L39" i="202" s="1"/>
  <c r="J39" i="200"/>
  <c r="K39" i="200" s="1"/>
  <c r="J39" i="199"/>
  <c r="K39" i="199" s="1"/>
  <c r="J39" i="198"/>
  <c r="K39" i="198" s="1"/>
  <c r="J39" i="197"/>
  <c r="K39" i="197" s="1"/>
  <c r="J39" i="196"/>
  <c r="K39" i="196" s="1"/>
  <c r="J39" i="195"/>
  <c r="K39" i="195" s="1"/>
  <c r="L40" i="139"/>
  <c r="B37" i="131" s="1"/>
  <c r="G40" i="139"/>
  <c r="J40" i="139" s="1"/>
  <c r="K40" i="139" s="1"/>
  <c r="B42" i="139"/>
  <c r="J39" i="176"/>
  <c r="K39" i="176" s="1"/>
  <c r="G26" i="139"/>
  <c r="J26" i="139" s="1"/>
  <c r="K26" i="139" s="1"/>
  <c r="L26" i="139"/>
  <c r="B23" i="131" s="1"/>
  <c r="K40" i="202" l="1"/>
  <c r="J40" i="200"/>
  <c r="J40" i="199"/>
  <c r="J40" i="198"/>
  <c r="K40" i="198" s="1"/>
  <c r="J40" i="197"/>
  <c r="K40" i="197" s="1"/>
  <c r="J40" i="196"/>
  <c r="K40" i="196" s="1"/>
  <c r="J40" i="195"/>
  <c r="K40" i="195" s="1"/>
  <c r="G41" i="139"/>
  <c r="J41" i="139" s="1"/>
  <c r="K41" i="139" s="1"/>
  <c r="L41" i="139"/>
  <c r="B43" i="139"/>
  <c r="J40" i="176"/>
  <c r="K40" i="176" s="1"/>
  <c r="G27" i="139"/>
  <c r="J27" i="139" s="1"/>
  <c r="K27" i="139" s="1"/>
  <c r="L27" i="139"/>
  <c r="B24" i="131" s="1"/>
  <c r="K40" i="200" l="1"/>
  <c r="K48" i="200" s="1"/>
  <c r="J48" i="200"/>
  <c r="K40" i="199"/>
  <c r="K48" i="199" s="1"/>
  <c r="J48" i="199"/>
  <c r="K48" i="201"/>
  <c r="J48" i="201"/>
  <c r="L40" i="202"/>
  <c r="L48" i="202" s="1"/>
  <c r="K48" i="202"/>
  <c r="K41" i="202"/>
  <c r="L41" i="202" s="1"/>
  <c r="J41" i="200"/>
  <c r="K41" i="200" s="1"/>
  <c r="J41" i="199"/>
  <c r="K41" i="199" s="1"/>
  <c r="J41" i="198"/>
  <c r="K41" i="198" s="1"/>
  <c r="J41" i="197"/>
  <c r="K41" i="197" s="1"/>
  <c r="J41" i="196"/>
  <c r="K41" i="196" s="1"/>
  <c r="J41" i="195"/>
  <c r="K41" i="195" s="1"/>
  <c r="L42" i="139"/>
  <c r="G42" i="139"/>
  <c r="J42" i="139" s="1"/>
  <c r="K42" i="139" s="1"/>
  <c r="B44" i="139"/>
  <c r="J41" i="176"/>
  <c r="K41" i="176" s="1"/>
  <c r="G28" i="139"/>
  <c r="J28" i="139" s="1"/>
  <c r="L28" i="139"/>
  <c r="K42" i="202" l="1"/>
  <c r="L42" i="202" s="1"/>
  <c r="J42" i="200"/>
  <c r="K42" i="200" s="1"/>
  <c r="J42" i="199"/>
  <c r="K42" i="199" s="1"/>
  <c r="J42" i="198"/>
  <c r="K42" i="198" s="1"/>
  <c r="J42" i="197"/>
  <c r="K42" i="197" s="1"/>
  <c r="J42" i="196"/>
  <c r="K42" i="196" s="1"/>
  <c r="J42" i="195"/>
  <c r="K42" i="195" s="1"/>
  <c r="L43" i="139"/>
  <c r="G43" i="139"/>
  <c r="J43" i="139" s="1"/>
  <c r="B45" i="139"/>
  <c r="J42" i="176"/>
  <c r="K42" i="176" s="1"/>
  <c r="K28" i="139"/>
  <c r="B25" i="131"/>
  <c r="B40" i="131" s="1"/>
  <c r="C46" i="131" s="1"/>
  <c r="G29" i="139"/>
  <c r="J29" i="139" s="1"/>
  <c r="K29" i="139" s="1"/>
  <c r="L29" i="139"/>
  <c r="B26" i="131" s="1"/>
  <c r="K43" i="139" l="1"/>
  <c r="K43" i="202"/>
  <c r="L43" i="202" s="1"/>
  <c r="J43" i="200"/>
  <c r="K43" i="200" s="1"/>
  <c r="J43" i="199"/>
  <c r="K43" i="199" s="1"/>
  <c r="J43" i="198"/>
  <c r="K43" i="198" s="1"/>
  <c r="J43" i="197"/>
  <c r="K43" i="197" s="1"/>
  <c r="J43" i="176"/>
  <c r="J43" i="196"/>
  <c r="K43" i="196" s="1"/>
  <c r="J43" i="195"/>
  <c r="K43" i="195" s="1"/>
  <c r="B46" i="139"/>
  <c r="G45" i="139"/>
  <c r="J45" i="139" s="1"/>
  <c r="K45" i="139" s="1"/>
  <c r="L45" i="139"/>
  <c r="B32" i="131" s="1"/>
  <c r="L44" i="139"/>
  <c r="G44" i="139"/>
  <c r="J44" i="139" s="1"/>
  <c r="K44" i="139" s="1"/>
  <c r="G31" i="139"/>
  <c r="J31" i="139" s="1"/>
  <c r="K31" i="139" s="1"/>
  <c r="L31" i="139"/>
  <c r="B28" i="131" s="1"/>
  <c r="G30" i="139"/>
  <c r="J30" i="139" s="1"/>
  <c r="L30" i="139"/>
  <c r="B27" i="131" s="1"/>
  <c r="K43" i="176" l="1"/>
  <c r="K48" i="176" s="1"/>
  <c r="J48" i="176"/>
  <c r="K44" i="202"/>
  <c r="L44" i="202" s="1"/>
  <c r="J44" i="200"/>
  <c r="K44" i="200" s="1"/>
  <c r="J44" i="199"/>
  <c r="K44" i="199" s="1"/>
  <c r="J44" i="198"/>
  <c r="K44" i="198" s="1"/>
  <c r="J44" i="197"/>
  <c r="J44" i="176"/>
  <c r="K44" i="176" s="1"/>
  <c r="J44" i="196"/>
  <c r="K44" i="196" s="1"/>
  <c r="J44" i="195"/>
  <c r="L46" i="139"/>
  <c r="G46" i="139"/>
  <c r="J46" i="139" s="1"/>
  <c r="K46" i="139" s="1"/>
  <c r="L33" i="139"/>
  <c r="B30" i="131" s="1"/>
  <c r="G33" i="139"/>
  <c r="J33" i="139" s="1"/>
  <c r="K33" i="139" s="1"/>
  <c r="L32" i="139"/>
  <c r="B29" i="131" s="1"/>
  <c r="G32" i="139"/>
  <c r="J32" i="139" s="1"/>
  <c r="K32" i="139" s="1"/>
  <c r="K30" i="139"/>
  <c r="K44" i="195" l="1"/>
  <c r="K48" i="195" s="1"/>
  <c r="J48" i="195"/>
  <c r="K44" i="197"/>
  <c r="K48" i="197" s="1"/>
  <c r="J48" i="197"/>
  <c r="K46" i="202"/>
  <c r="L46" i="202" s="1"/>
  <c r="K45" i="202"/>
  <c r="L45" i="202" s="1"/>
  <c r="J45" i="200"/>
  <c r="K45" i="200" s="1"/>
  <c r="J46" i="200"/>
  <c r="K46" i="200" s="1"/>
  <c r="J45" i="199"/>
  <c r="K45" i="199" s="1"/>
  <c r="J46" i="199"/>
  <c r="K46" i="199" s="1"/>
  <c r="J45" i="198"/>
  <c r="J46" i="198"/>
  <c r="K46" i="198" s="1"/>
  <c r="J46" i="197"/>
  <c r="K46" i="197" s="1"/>
  <c r="J45" i="197"/>
  <c r="K45" i="197" s="1"/>
  <c r="J45" i="176"/>
  <c r="K45" i="176" s="1"/>
  <c r="J46" i="176"/>
  <c r="K46" i="176" s="1"/>
  <c r="J45" i="196"/>
  <c r="J46" i="196"/>
  <c r="K46" i="196" s="1"/>
  <c r="J46" i="195"/>
  <c r="K46" i="195" s="1"/>
  <c r="J45" i="195"/>
  <c r="K45" i="195" s="1"/>
  <c r="L34" i="139"/>
  <c r="L48" i="139" s="1"/>
  <c r="G34" i="139"/>
  <c r="J34" i="139" s="1"/>
  <c r="K34" i="139" s="1"/>
  <c r="K48" i="139" s="1"/>
  <c r="K45" i="196" l="1"/>
  <c r="K48" i="196" s="1"/>
  <c r="J48" i="196"/>
  <c r="K45" i="198"/>
  <c r="K48" i="198" s="1"/>
  <c r="J48" i="198"/>
  <c r="J48" i="139"/>
  <c r="B31" i="131"/>
  <c r="DS9" i="25" l="1"/>
  <c r="B55" i="25" l="1"/>
  <c r="D9" i="28" l="1"/>
  <c r="DX9" i="25" l="1"/>
  <c r="DV9" i="25"/>
  <c r="ET9" i="25" l="1"/>
  <c r="ES9" i="25"/>
  <c r="DZ9" i="25"/>
  <c r="DY9" i="25"/>
  <c r="DW9" i="25" l="1"/>
  <c r="DU9" i="25"/>
  <c r="DT9" i="25"/>
  <c r="DR9" i="25"/>
  <c r="C10" i="25" l="1"/>
  <c r="E72" i="131" l="1"/>
  <c r="E74" i="131" l="1"/>
  <c r="E73" i="131"/>
  <c r="E9" i="28" l="1"/>
  <c r="F9" i="28"/>
  <c r="B53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s="1"/>
  <c r="D36" i="28" l="1"/>
  <c r="B37" i="28"/>
  <c r="E36" i="28"/>
  <c r="F36" i="28"/>
  <c r="C36" i="28"/>
  <c r="E37" i="28" l="1"/>
  <c r="C37" i="28"/>
  <c r="F37" i="28"/>
  <c r="D37" i="28"/>
  <c r="F30" i="28" l="1"/>
  <c r="F27" i="28"/>
  <c r="D26" i="28"/>
  <c r="D18" i="28"/>
  <c r="D34" i="28"/>
  <c r="E29" i="28"/>
  <c r="D22" i="28"/>
  <c r="F20" i="28"/>
  <c r="D23" i="28"/>
  <c r="F18" i="28"/>
  <c r="D35" i="28"/>
  <c r="E22" i="28"/>
  <c r="E33" i="28"/>
  <c r="D27" i="28"/>
  <c r="D30" i="28"/>
  <c r="E35" i="28"/>
  <c r="F22" i="28"/>
  <c r="E26" i="28"/>
  <c r="D19" i="28"/>
  <c r="F17" i="28"/>
  <c r="E30" i="28"/>
  <c r="F23" i="28"/>
  <c r="E20" i="28"/>
  <c r="E24" i="28"/>
  <c r="D31" i="28"/>
  <c r="D17" i="28"/>
  <c r="E19" i="28"/>
  <c r="D29" i="28"/>
  <c r="D33" i="28"/>
  <c r="F32" i="28"/>
  <c r="E23" i="28"/>
  <c r="D20" i="28"/>
  <c r="E17" i="28"/>
  <c r="E34" i="28"/>
  <c r="D32" i="28"/>
  <c r="F31" i="28"/>
  <c r="F26" i="28"/>
  <c r="E28" i="28"/>
  <c r="F34" i="28"/>
  <c r="F29" i="28"/>
  <c r="D21" i="28"/>
  <c r="D25" i="28"/>
  <c r="F21" i="28"/>
  <c r="E27" i="28"/>
  <c r="F24" i="28"/>
  <c r="D24" i="28"/>
  <c r="E21" i="28"/>
  <c r="F35" i="28"/>
  <c r="F25" i="28"/>
  <c r="E32" i="28"/>
  <c r="E18" i="28"/>
  <c r="F33" i="28"/>
  <c r="E31" i="28"/>
  <c r="F28" i="28"/>
  <c r="F19" i="28"/>
  <c r="D28" i="28"/>
  <c r="E25" i="28"/>
  <c r="J10" i="31"/>
  <c r="B9" i="31" s="1"/>
  <c r="J9" i="31" l="1"/>
  <c r="I25" i="31" l="1"/>
  <c r="I14" i="31"/>
  <c r="K10" i="31"/>
  <c r="I26" i="31" l="1"/>
  <c r="I15" i="31"/>
  <c r="I37" i="31"/>
  <c r="I49" i="31" l="1"/>
  <c r="I38" i="31"/>
  <c r="I27" i="31"/>
  <c r="I16" i="31"/>
  <c r="I39" i="31" l="1"/>
  <c r="I61" i="31"/>
  <c r="I17" i="31"/>
  <c r="I28" i="31"/>
  <c r="I50" i="31"/>
  <c r="I62" i="31" l="1"/>
  <c r="I40" i="31"/>
  <c r="I51" i="31"/>
  <c r="I29" i="31"/>
  <c r="I18" i="31"/>
  <c r="I73" i="31"/>
  <c r="I19" i="31" l="1"/>
  <c r="I30" i="31"/>
  <c r="I74" i="31"/>
  <c r="I85" i="31"/>
  <c r="I41" i="31"/>
  <c r="I63" i="31"/>
  <c r="I52" i="31"/>
  <c r="I64" i="31" l="1"/>
  <c r="I53" i="31"/>
  <c r="I97" i="31"/>
  <c r="I42" i="31"/>
  <c r="I75" i="31"/>
  <c r="I86" i="31"/>
  <c r="I31" i="31"/>
  <c r="I20" i="31"/>
  <c r="I43" i="31" l="1"/>
  <c r="I87" i="31"/>
  <c r="I54" i="31"/>
  <c r="I109" i="31"/>
  <c r="I76" i="31"/>
  <c r="I21" i="31"/>
  <c r="I32" i="31"/>
  <c r="I98" i="31"/>
  <c r="I65" i="31"/>
  <c r="I44" i="31" l="1"/>
  <c r="I66" i="31"/>
  <c r="I77" i="31"/>
  <c r="I110" i="31"/>
  <c r="I33" i="31"/>
  <c r="I22" i="31"/>
  <c r="I88" i="31"/>
  <c r="I121" i="31"/>
  <c r="I99" i="31"/>
  <c r="I55" i="31"/>
  <c r="I133" i="31" l="1"/>
  <c r="I67" i="31"/>
  <c r="I100" i="31"/>
  <c r="I45" i="31"/>
  <c r="I122" i="31"/>
  <c r="I56" i="31"/>
  <c r="I111" i="31"/>
  <c r="I23" i="31"/>
  <c r="I34" i="31"/>
  <c r="I89" i="31"/>
  <c r="I78" i="31"/>
  <c r="I134" i="31" l="1"/>
  <c r="I145" i="31"/>
  <c r="I90" i="31"/>
  <c r="I35" i="31"/>
  <c r="I24" i="31"/>
  <c r="I123" i="31"/>
  <c r="I79" i="31"/>
  <c r="I101" i="31"/>
  <c r="I46" i="31"/>
  <c r="I68" i="31"/>
  <c r="I57" i="31"/>
  <c r="I112" i="31"/>
  <c r="I135" i="31" l="1"/>
  <c r="I157" i="31"/>
  <c r="I146" i="31"/>
  <c r="I69" i="31"/>
  <c r="I80" i="31"/>
  <c r="I113" i="31"/>
  <c r="I91" i="31"/>
  <c r="I47" i="31"/>
  <c r="I124" i="31"/>
  <c r="I58" i="31"/>
  <c r="I36" i="31"/>
  <c r="I102" i="31"/>
  <c r="I169" i="31" l="1"/>
  <c r="I136" i="31"/>
  <c r="I158" i="31"/>
  <c r="I147" i="31"/>
  <c r="I114" i="31"/>
  <c r="I103" i="31"/>
  <c r="I81" i="31"/>
  <c r="I48" i="31"/>
  <c r="I70" i="31"/>
  <c r="I59" i="31"/>
  <c r="I125" i="31"/>
  <c r="I92" i="31"/>
  <c r="I159" i="31" l="1"/>
  <c r="I148" i="31"/>
  <c r="I137" i="31"/>
  <c r="I170" i="31"/>
  <c r="I181" i="31"/>
  <c r="I104" i="31"/>
  <c r="I82" i="31"/>
  <c r="I93" i="31"/>
  <c r="I71" i="31"/>
  <c r="I60" i="31"/>
  <c r="I115" i="31"/>
  <c r="I126" i="31"/>
  <c r="I182" i="31" l="1"/>
  <c r="I160" i="31"/>
  <c r="I138" i="31"/>
  <c r="I193" i="31"/>
  <c r="I149" i="31"/>
  <c r="I171" i="31"/>
  <c r="I127" i="31"/>
  <c r="I83" i="31"/>
  <c r="I105" i="31"/>
  <c r="I94" i="31"/>
  <c r="I72" i="31"/>
  <c r="I116" i="31"/>
  <c r="I172" i="31" l="1"/>
  <c r="I194" i="31"/>
  <c r="I205" i="31"/>
  <c r="I183" i="31"/>
  <c r="I139" i="31"/>
  <c r="I161" i="31"/>
  <c r="I150" i="31"/>
  <c r="I117" i="31"/>
  <c r="I95" i="31"/>
  <c r="I128" i="31"/>
  <c r="I84" i="31"/>
  <c r="I106" i="31"/>
  <c r="I173" i="31" l="1"/>
  <c r="I195" i="31"/>
  <c r="I206" i="31"/>
  <c r="I140" i="31"/>
  <c r="I162" i="31"/>
  <c r="I151" i="31"/>
  <c r="I217" i="31"/>
  <c r="I184" i="31"/>
  <c r="I118" i="31"/>
  <c r="I107" i="31"/>
  <c r="I96" i="31"/>
  <c r="I129" i="31"/>
  <c r="I196" i="31" l="1"/>
  <c r="I163" i="31"/>
  <c r="I152" i="31"/>
  <c r="I207" i="31"/>
  <c r="I141" i="31"/>
  <c r="I218" i="31"/>
  <c r="I229" i="31"/>
  <c r="I174" i="31"/>
  <c r="I185" i="31"/>
  <c r="I119" i="31"/>
  <c r="I108" i="31"/>
  <c r="I130" i="31"/>
  <c r="I241" i="31" l="1"/>
  <c r="I175" i="31"/>
  <c r="I219" i="31"/>
  <c r="I197" i="31"/>
  <c r="I186" i="31"/>
  <c r="I230" i="31"/>
  <c r="I142" i="31"/>
  <c r="I153" i="31"/>
  <c r="I164" i="31"/>
  <c r="I208" i="31"/>
  <c r="I131" i="31"/>
  <c r="I120" i="31"/>
  <c r="I242" i="31" l="1"/>
  <c r="I253" i="31"/>
  <c r="I220" i="31"/>
  <c r="I165" i="31"/>
  <c r="I154" i="31"/>
  <c r="I198" i="31"/>
  <c r="I231" i="31"/>
  <c r="I265" i="31"/>
  <c r="I209" i="31"/>
  <c r="I143" i="31"/>
  <c r="I176" i="31"/>
  <c r="I187" i="31"/>
  <c r="I132" i="31"/>
  <c r="I243" i="31" l="1"/>
  <c r="I254" i="31"/>
  <c r="I210" i="31"/>
  <c r="I177" i="31"/>
  <c r="I144" i="31"/>
  <c r="I266" i="31"/>
  <c r="I155" i="31"/>
  <c r="I232" i="31"/>
  <c r="I199" i="31"/>
  <c r="I188" i="31"/>
  <c r="I221" i="31"/>
  <c r="I166" i="31"/>
  <c r="I244" i="31" l="1"/>
  <c r="I255" i="31"/>
  <c r="I267" i="31"/>
  <c r="I200" i="31"/>
  <c r="I189" i="31"/>
  <c r="I233" i="31"/>
  <c r="I178" i="31"/>
  <c r="I211" i="31"/>
  <c r="I167" i="31"/>
  <c r="I156" i="31"/>
  <c r="I222" i="31"/>
  <c r="I245" i="31" l="1"/>
  <c r="I256" i="31"/>
  <c r="I268" i="31" s="1"/>
  <c r="I201" i="31"/>
  <c r="I212" i="31"/>
  <c r="I179" i="31"/>
  <c r="I190" i="31"/>
  <c r="I234" i="31"/>
  <c r="I223" i="31"/>
  <c r="I168" i="31"/>
  <c r="I246" i="31" l="1"/>
  <c r="I257" i="31"/>
  <c r="I269" i="31" s="1"/>
  <c r="I224" i="31"/>
  <c r="I213" i="31"/>
  <c r="I235" i="31"/>
  <c r="I202" i="31"/>
  <c r="I180" i="31"/>
  <c r="I191" i="31"/>
  <c r="I247" i="31" l="1"/>
  <c r="I258" i="31"/>
  <c r="I270" i="31" s="1"/>
  <c r="C32" i="28"/>
  <c r="C28" i="28"/>
  <c r="C33" i="28"/>
  <c r="I192" i="31"/>
  <c r="I225" i="31"/>
  <c r="I203" i="31"/>
  <c r="I214" i="31"/>
  <c r="I236" i="31"/>
  <c r="C9" i="28"/>
  <c r="I248" i="31" l="1"/>
  <c r="I259" i="31"/>
  <c r="I271" i="31" s="1"/>
  <c r="C23" i="28"/>
  <c r="C18" i="28"/>
  <c r="C21" i="28"/>
  <c r="C17" i="28"/>
  <c r="C30" i="28"/>
  <c r="C34" i="28"/>
  <c r="C20" i="28"/>
  <c r="C26" i="28"/>
  <c r="C31" i="28"/>
  <c r="C24" i="28"/>
  <c r="C22" i="28"/>
  <c r="C25" i="28"/>
  <c r="C19" i="28"/>
  <c r="C29" i="28"/>
  <c r="C27" i="28"/>
  <c r="C35" i="28"/>
  <c r="I215" i="31"/>
  <c r="I226" i="31"/>
  <c r="I237" i="31"/>
  <c r="I204" i="31"/>
  <c r="I249" i="31" l="1"/>
  <c r="I260" i="31"/>
  <c r="I238" i="31"/>
  <c r="I216" i="31"/>
  <c r="I227" i="31"/>
  <c r="I272" i="31"/>
  <c r="I250" i="31" l="1"/>
  <c r="I261" i="31"/>
  <c r="I273" i="31"/>
  <c r="I228" i="31"/>
  <c r="I239" i="31"/>
  <c r="I251" i="31" l="1"/>
  <c r="I262" i="31"/>
  <c r="I240" i="31"/>
  <c r="I274" i="31"/>
  <c r="I252" i="31" l="1"/>
  <c r="I263" i="31"/>
  <c r="I275" i="31" s="1"/>
  <c r="I264" i="31" l="1"/>
  <c r="I276" i="31" s="1"/>
  <c r="J13" i="31" l="1"/>
  <c r="L16" i="31"/>
  <c r="B14" i="31"/>
  <c r="B13" i="25" l="1"/>
  <c r="J14" i="31"/>
  <c r="B15" i="31"/>
  <c r="L17" i="31"/>
  <c r="O13" i="25"/>
  <c r="B14" i="25"/>
  <c r="K13" i="31" l="1"/>
  <c r="O14" i="25"/>
  <c r="B15" i="25"/>
  <c r="FC13" i="25"/>
  <c r="CG13" i="25"/>
  <c r="L18" i="31"/>
  <c r="B16" i="31"/>
  <c r="J15" i="31"/>
  <c r="K14" i="31" l="1"/>
  <c r="CH13" i="25"/>
  <c r="CN13" i="25"/>
  <c r="CM13" i="25"/>
  <c r="CQ13" i="25"/>
  <c r="CP13" i="25"/>
  <c r="CO13" i="25"/>
  <c r="CK13" i="25"/>
  <c r="CL13" i="25"/>
  <c r="CJ13" i="25"/>
  <c r="CI13" i="25"/>
  <c r="L19" i="31"/>
  <c r="ER13" i="25"/>
  <c r="ES13" i="25"/>
  <c r="ET13" i="25"/>
  <c r="EP13" i="25"/>
  <c r="B16" i="25"/>
  <c r="O15" i="25"/>
  <c r="FC14" i="25"/>
  <c r="ET14" i="25"/>
  <c r="CG14" i="25"/>
  <c r="ES14" i="25"/>
  <c r="ER14" i="25"/>
  <c r="J16" i="31"/>
  <c r="B17" i="31"/>
  <c r="EQ13" i="25"/>
  <c r="K15" i="31" l="1"/>
  <c r="CO14" i="25"/>
  <c r="CN14" i="25"/>
  <c r="CM14" i="25"/>
  <c r="CL14" i="25"/>
  <c r="CJ14" i="25"/>
  <c r="CK14" i="25"/>
  <c r="CP14" i="25"/>
  <c r="CI14" i="25"/>
  <c r="CH14" i="25"/>
  <c r="CQ14" i="25"/>
  <c r="EQ14" i="25"/>
  <c r="EP14" i="25"/>
  <c r="B18" i="31"/>
  <c r="J17" i="31"/>
  <c r="L20" i="31"/>
  <c r="ET15" i="25"/>
  <c r="CG15" i="25"/>
  <c r="FC15" i="25"/>
  <c r="B17" i="25"/>
  <c r="O16" i="25"/>
  <c r="ES15" i="25"/>
  <c r="K16" i="31" l="1"/>
  <c r="CH15" i="25"/>
  <c r="CP15" i="25"/>
  <c r="CN15" i="25"/>
  <c r="CQ15" i="25"/>
  <c r="CM15" i="25"/>
  <c r="CK15" i="25"/>
  <c r="CI15" i="25"/>
  <c r="CL15" i="25"/>
  <c r="CJ15" i="25"/>
  <c r="CO15" i="25"/>
  <c r="EP15" i="25"/>
  <c r="ER15" i="25"/>
  <c r="FC16" i="25"/>
  <c r="ES16" i="25"/>
  <c r="CG16" i="25"/>
  <c r="J18" i="31"/>
  <c r="B19" i="31"/>
  <c r="O17" i="25"/>
  <c r="B18" i="25"/>
  <c r="L21" i="31"/>
  <c r="EQ15" i="25"/>
  <c r="EP16" i="25"/>
  <c r="K17" i="31" l="1"/>
  <c r="CO16" i="25"/>
  <c r="CN16" i="25"/>
  <c r="CM16" i="25"/>
  <c r="CL16" i="25"/>
  <c r="CK16" i="25"/>
  <c r="CJ16" i="25"/>
  <c r="CQ16" i="25"/>
  <c r="CP16" i="25"/>
  <c r="CI16" i="25"/>
  <c r="CH16" i="25"/>
  <c r="ET16" i="25"/>
  <c r="ER16" i="25"/>
  <c r="B20" i="31"/>
  <c r="J19" i="31"/>
  <c r="L22" i="31"/>
  <c r="O18" i="25"/>
  <c r="B19" i="25"/>
  <c r="CG17" i="25"/>
  <c r="FC17" i="25"/>
  <c r="ET17" i="25"/>
  <c r="EQ16" i="25"/>
  <c r="K18" i="31" l="1"/>
  <c r="CH17" i="25"/>
  <c r="CN17" i="25"/>
  <c r="CM17" i="25"/>
  <c r="CI17" i="25"/>
  <c r="CL17" i="25"/>
  <c r="CJ17" i="25"/>
  <c r="CK17" i="25"/>
  <c r="CP17" i="25"/>
  <c r="CQ17" i="25"/>
  <c r="CO17" i="25"/>
  <c r="EQ17" i="25"/>
  <c r="ER17" i="25"/>
  <c r="L23" i="31"/>
  <c r="EP17" i="25"/>
  <c r="ES17" i="25"/>
  <c r="J20" i="31"/>
  <c r="B21" i="31"/>
  <c r="O19" i="25"/>
  <c r="B20" i="25"/>
  <c r="CG18" i="25"/>
  <c r="FC18" i="25"/>
  <c r="ET18" i="25"/>
  <c r="K19" i="31" l="1"/>
  <c r="CO18" i="25"/>
  <c r="CN18" i="25"/>
  <c r="CM18" i="25"/>
  <c r="CL18" i="25"/>
  <c r="CJ18" i="25"/>
  <c r="CK18" i="25"/>
  <c r="CQ18" i="25"/>
  <c r="CH18" i="25"/>
  <c r="CP18" i="25"/>
  <c r="CI18" i="25"/>
  <c r="EQ18" i="25"/>
  <c r="EP18" i="25"/>
  <c r="B22" i="31"/>
  <c r="J21" i="31"/>
  <c r="ER18" i="25"/>
  <c r="O20" i="25"/>
  <c r="B21" i="25"/>
  <c r="L24" i="31"/>
  <c r="CG19" i="25"/>
  <c r="ES19" i="25"/>
  <c r="FC19" i="25"/>
  <c r="ES18" i="25"/>
  <c r="K20" i="31" l="1"/>
  <c r="CH19" i="25"/>
  <c r="CM19" i="25"/>
  <c r="CL19" i="25"/>
  <c r="CP19" i="25"/>
  <c r="CQ19" i="25"/>
  <c r="CO19" i="25"/>
  <c r="CN19" i="25"/>
  <c r="CK19" i="25"/>
  <c r="CI19" i="25"/>
  <c r="CJ19" i="25"/>
  <c r="EP19" i="25"/>
  <c r="EQ19" i="25"/>
  <c r="ER19" i="25"/>
  <c r="L25" i="31"/>
  <c r="O21" i="25"/>
  <c r="B22" i="25"/>
  <c r="FC20" i="25"/>
  <c r="ET20" i="25"/>
  <c r="CG20" i="25"/>
  <c r="ES20" i="25"/>
  <c r="ET19" i="25"/>
  <c r="B23" i="31"/>
  <c r="J22" i="31"/>
  <c r="K21" i="31" l="1"/>
  <c r="CO20" i="25"/>
  <c r="CN20" i="25"/>
  <c r="CM20" i="25"/>
  <c r="CL20" i="25"/>
  <c r="CK20" i="25"/>
  <c r="CJ20" i="25"/>
  <c r="CQ20" i="25"/>
  <c r="CP20" i="25"/>
  <c r="CI20" i="25"/>
  <c r="CH20" i="25"/>
  <c r="EQ20" i="25"/>
  <c r="EP20" i="25"/>
  <c r="ER20" i="25"/>
  <c r="B23" i="25"/>
  <c r="O22" i="25"/>
  <c r="CG21" i="25"/>
  <c r="FC21" i="25"/>
  <c r="ES21" i="25"/>
  <c r="J23" i="31"/>
  <c r="B24" i="31"/>
  <c r="L26" i="31"/>
  <c r="K22" i="31" l="1"/>
  <c r="CH21" i="25"/>
  <c r="CQ21" i="25"/>
  <c r="CP21" i="25"/>
  <c r="CO21" i="25"/>
  <c r="CN21" i="25"/>
  <c r="CM21" i="25"/>
  <c r="CJ21" i="25"/>
  <c r="CL21" i="25"/>
  <c r="CK21" i="25"/>
  <c r="CI21" i="25"/>
  <c r="EQ21" i="25"/>
  <c r="EP21" i="25"/>
  <c r="ET21" i="25"/>
  <c r="CG22" i="25"/>
  <c r="ET22" i="25"/>
  <c r="ES22" i="25"/>
  <c r="FC22" i="25"/>
  <c r="B24" i="25"/>
  <c r="O23" i="25"/>
  <c r="ER21" i="25"/>
  <c r="L27" i="31"/>
  <c r="J24" i="31"/>
  <c r="B25" i="31"/>
  <c r="K23" i="31" l="1"/>
  <c r="CO22" i="25"/>
  <c r="CN22" i="25"/>
  <c r="CM22" i="25"/>
  <c r="CL22" i="25"/>
  <c r="CJ22" i="25"/>
  <c r="CK22" i="25"/>
  <c r="CQ22" i="25"/>
  <c r="CI22" i="25"/>
  <c r="CP22" i="25"/>
  <c r="CH22" i="25"/>
  <c r="EP22" i="25"/>
  <c r="EQ22" i="25"/>
  <c r="ER22" i="25"/>
  <c r="ET23" i="25"/>
  <c r="CG23" i="25"/>
  <c r="ES23" i="25"/>
  <c r="FC23" i="25"/>
  <c r="O24" i="25"/>
  <c r="B25" i="25"/>
  <c r="J25" i="31"/>
  <c r="B26" i="31"/>
  <c r="L28" i="31"/>
  <c r="K24" i="31" l="1"/>
  <c r="CH23" i="25"/>
  <c r="CO23" i="25"/>
  <c r="CN23" i="25"/>
  <c r="CK23" i="25"/>
  <c r="CM23" i="25"/>
  <c r="CL23" i="25"/>
  <c r="CJ23" i="25"/>
  <c r="CI23" i="25"/>
  <c r="CQ23" i="25"/>
  <c r="CP23" i="25"/>
  <c r="EP23" i="25"/>
  <c r="EQ23" i="25"/>
  <c r="L29" i="31"/>
  <c r="O25" i="25"/>
  <c r="B26" i="25"/>
  <c r="ET24" i="25"/>
  <c r="FC24" i="25"/>
  <c r="CG24" i="25"/>
  <c r="ES24" i="25"/>
  <c r="B27" i="31"/>
  <c r="J26" i="31"/>
  <c r="ER23" i="25"/>
  <c r="K25" i="31" l="1"/>
  <c r="CO24" i="25"/>
  <c r="CN24" i="25"/>
  <c r="CJ24" i="25"/>
  <c r="CM24" i="25"/>
  <c r="CL24" i="25"/>
  <c r="CK24" i="25"/>
  <c r="CQ24" i="25"/>
  <c r="CP24" i="25"/>
  <c r="CI24" i="25"/>
  <c r="CH24" i="25"/>
  <c r="EQ24" i="25"/>
  <c r="EP24" i="25"/>
  <c r="ER24" i="25"/>
  <c r="O26" i="25"/>
  <c r="B27" i="25"/>
  <c r="CG25" i="25"/>
  <c r="FC25" i="25"/>
  <c r="ES25" i="25"/>
  <c r="ET25" i="25"/>
  <c r="B28" i="31"/>
  <c r="J27" i="31"/>
  <c r="L30" i="31"/>
  <c r="K26" i="31" l="1"/>
  <c r="CH25" i="25"/>
  <c r="CN25" i="25"/>
  <c r="CQ25" i="25"/>
  <c r="CM25" i="25"/>
  <c r="CP25" i="25"/>
  <c r="CO25" i="25"/>
  <c r="CK25" i="25"/>
  <c r="CI25" i="25"/>
  <c r="CL25" i="25"/>
  <c r="CJ25" i="25"/>
  <c r="EP25" i="25"/>
  <c r="EQ25" i="25"/>
  <c r="ER25" i="25"/>
  <c r="B29" i="31"/>
  <c r="J28" i="31"/>
  <c r="B28" i="25"/>
  <c r="O27" i="25"/>
  <c r="ES26" i="25"/>
  <c r="FC26" i="25"/>
  <c r="ET26" i="25"/>
  <c r="CG26" i="25"/>
  <c r="L31" i="31"/>
  <c r="K27" i="31" l="1"/>
  <c r="CO26" i="25"/>
  <c r="CJ26" i="25"/>
  <c r="CN26" i="25"/>
  <c r="CM26" i="25"/>
  <c r="CL26" i="25"/>
  <c r="CK26" i="25"/>
  <c r="CQ26" i="25"/>
  <c r="CP26" i="25"/>
  <c r="CI26" i="25"/>
  <c r="CH26" i="25"/>
  <c r="EQ26" i="25"/>
  <c r="EP26" i="25"/>
  <c r="ES27" i="25"/>
  <c r="FC27" i="25"/>
  <c r="CG27" i="25"/>
  <c r="ET27" i="25"/>
  <c r="O28" i="25"/>
  <c r="B29" i="25"/>
  <c r="L32" i="31"/>
  <c r="B30" i="31"/>
  <c r="J29" i="31"/>
  <c r="ER26" i="25"/>
  <c r="K28" i="31" l="1"/>
  <c r="CH27" i="25"/>
  <c r="CI27" i="25"/>
  <c r="CP27" i="25"/>
  <c r="CO27" i="25"/>
  <c r="CM27" i="25"/>
  <c r="CN27" i="25"/>
  <c r="CK27" i="25"/>
  <c r="CQ27" i="25"/>
  <c r="CL27" i="25"/>
  <c r="CJ27" i="25"/>
  <c r="EP27" i="25"/>
  <c r="EQ27" i="25"/>
  <c r="O29" i="25"/>
  <c r="B30" i="25"/>
  <c r="ES28" i="25"/>
  <c r="ET28" i="25"/>
  <c r="FC28" i="25"/>
  <c r="CG28" i="25"/>
  <c r="ER27" i="25"/>
  <c r="B31" i="31"/>
  <c r="J30" i="31"/>
  <c r="L33" i="31"/>
  <c r="K29" i="31" l="1"/>
  <c r="CO28" i="25"/>
  <c r="CN28" i="25"/>
  <c r="CM28" i="25"/>
  <c r="CJ28" i="25"/>
  <c r="CL28" i="25"/>
  <c r="CK28" i="25"/>
  <c r="CP28" i="25"/>
  <c r="CI28" i="25"/>
  <c r="CH28" i="25"/>
  <c r="CQ28" i="25"/>
  <c r="EQ28" i="25"/>
  <c r="EP28" i="25"/>
  <c r="ER28" i="25"/>
  <c r="B32" i="31"/>
  <c r="J31" i="31"/>
  <c r="B31" i="25"/>
  <c r="O30" i="25"/>
  <c r="ES29" i="25"/>
  <c r="CG29" i="25"/>
  <c r="FC29" i="25"/>
  <c r="ET29" i="25"/>
  <c r="L34" i="31"/>
  <c r="K30" i="31" l="1"/>
  <c r="CH29" i="25"/>
  <c r="CP29" i="25"/>
  <c r="CO29" i="25"/>
  <c r="CN29" i="25"/>
  <c r="CI29" i="25"/>
  <c r="CM29" i="25"/>
  <c r="CK29" i="25"/>
  <c r="CJ29" i="25"/>
  <c r="CL29" i="25"/>
  <c r="CQ29" i="25"/>
  <c r="EP29" i="25"/>
  <c r="EQ29" i="25"/>
  <c r="ER29" i="25"/>
  <c r="CG30" i="25"/>
  <c r="ET30" i="25"/>
  <c r="ES30" i="25"/>
  <c r="FC30" i="25"/>
  <c r="B32" i="25"/>
  <c r="B33" i="25" s="1"/>
  <c r="O33" i="25" s="1"/>
  <c r="O31" i="25"/>
  <c r="B33" i="31"/>
  <c r="J32" i="31"/>
  <c r="L35" i="31"/>
  <c r="BE33" i="25" l="1"/>
  <c r="BD33" i="25"/>
  <c r="BC33" i="25"/>
  <c r="BG33" i="25"/>
  <c r="BF33" i="25"/>
  <c r="BB33" i="25"/>
  <c r="AY33" i="25"/>
  <c r="AZ33" i="25"/>
  <c r="BA33" i="25"/>
  <c r="K31" i="31"/>
  <c r="CO30" i="25"/>
  <c r="CN30" i="25"/>
  <c r="CM30" i="25"/>
  <c r="CL30" i="25"/>
  <c r="CK30" i="25"/>
  <c r="CJ30" i="25"/>
  <c r="CP30" i="25"/>
  <c r="CH30" i="25"/>
  <c r="CQ30" i="25"/>
  <c r="CI30" i="25"/>
  <c r="FC33" i="25"/>
  <c r="CG33" i="25"/>
  <c r="EP30" i="25"/>
  <c r="EQ30" i="25"/>
  <c r="ER30" i="25"/>
  <c r="L36" i="31"/>
  <c r="ES31" i="25"/>
  <c r="CG31" i="25"/>
  <c r="FC31" i="25"/>
  <c r="ET31" i="25"/>
  <c r="O32" i="25"/>
  <c r="J33" i="31"/>
  <c r="B34" i="31"/>
  <c r="BG32" i="25" l="1"/>
  <c r="BE32" i="25"/>
  <c r="BA32" i="25"/>
  <c r="BD32" i="25"/>
  <c r="BC32" i="25"/>
  <c r="BB32" i="25"/>
  <c r="K32" i="31"/>
  <c r="AZ32" i="25"/>
  <c r="BF32" i="25"/>
  <c r="AY32" i="25"/>
  <c r="CH33" i="25"/>
  <c r="CJ33" i="25"/>
  <c r="CI33" i="25"/>
  <c r="CQ33" i="25"/>
  <c r="CP33" i="25"/>
  <c r="CO33" i="25"/>
  <c r="CN33" i="25"/>
  <c r="CL33" i="25"/>
  <c r="CM33" i="25"/>
  <c r="CK33" i="25"/>
  <c r="CH31" i="25"/>
  <c r="CO31" i="25"/>
  <c r="CM31" i="25"/>
  <c r="CQ31" i="25"/>
  <c r="CL31" i="25"/>
  <c r="CP31" i="25"/>
  <c r="CN31" i="25"/>
  <c r="CJ31" i="25"/>
  <c r="CI31" i="25"/>
  <c r="CK31" i="25"/>
  <c r="EQ31" i="25"/>
  <c r="EP31" i="25"/>
  <c r="ER31" i="25"/>
  <c r="B34" i="25"/>
  <c r="B35" i="25" s="1"/>
  <c r="B35" i="31"/>
  <c r="J34" i="31"/>
  <c r="CG32" i="25"/>
  <c r="ES32" i="25"/>
  <c r="ET32" i="25"/>
  <c r="FC32" i="25"/>
  <c r="L37" i="31"/>
  <c r="K33" i="31" l="1"/>
  <c r="CO32" i="25"/>
  <c r="CN32" i="25"/>
  <c r="CM32" i="25"/>
  <c r="CL32" i="25"/>
  <c r="CJ32" i="25"/>
  <c r="CK32" i="25"/>
  <c r="CH32" i="25"/>
  <c r="CQ32" i="25"/>
  <c r="CP32" i="25"/>
  <c r="CI32" i="25"/>
  <c r="O35" i="25"/>
  <c r="B36" i="25"/>
  <c r="EP32" i="25"/>
  <c r="EQ32" i="25"/>
  <c r="L38" i="31"/>
  <c r="ER32" i="25"/>
  <c r="J35" i="31"/>
  <c r="B36" i="31"/>
  <c r="O34" i="25"/>
  <c r="BG34" i="25" l="1"/>
  <c r="BF34" i="25"/>
  <c r="BE34" i="25"/>
  <c r="BC34" i="25"/>
  <c r="BA34" i="25"/>
  <c r="AZ34" i="25"/>
  <c r="BD34" i="25"/>
  <c r="BB34" i="25"/>
  <c r="AY34" i="25"/>
  <c r="BE35" i="25"/>
  <c r="BD35" i="25"/>
  <c r="BC35" i="25"/>
  <c r="BB35" i="25"/>
  <c r="BA35" i="25"/>
  <c r="AY35" i="25"/>
  <c r="BG35" i="25"/>
  <c r="BF35" i="25"/>
  <c r="AX35" i="25"/>
  <c r="AZ35" i="25"/>
  <c r="K34" i="31"/>
  <c r="O36" i="25"/>
  <c r="B37" i="25"/>
  <c r="FC35" i="25"/>
  <c r="CG35" i="25"/>
  <c r="CG34" i="25"/>
  <c r="FC34" i="25"/>
  <c r="B37" i="31"/>
  <c r="J36" i="31"/>
  <c r="L39" i="31"/>
  <c r="BE36" i="25" l="1"/>
  <c r="BG36" i="25"/>
  <c r="BB36" i="25"/>
  <c r="AX36" i="25"/>
  <c r="AZ36" i="25"/>
  <c r="BD36" i="25"/>
  <c r="BA36" i="25"/>
  <c r="BF36" i="25"/>
  <c r="AY36" i="25"/>
  <c r="K35" i="31"/>
  <c r="BC36" i="25"/>
  <c r="CH35" i="25"/>
  <c r="CQ35" i="25"/>
  <c r="CP35" i="25"/>
  <c r="CK35" i="25"/>
  <c r="CI35" i="25"/>
  <c r="CO35" i="25"/>
  <c r="CN35" i="25"/>
  <c r="CL35" i="25"/>
  <c r="CM35" i="25"/>
  <c r="CJ35" i="25"/>
  <c r="CO34" i="25"/>
  <c r="CN34" i="25"/>
  <c r="CM34" i="25"/>
  <c r="CL34" i="25"/>
  <c r="CK34" i="25"/>
  <c r="CJ34" i="25"/>
  <c r="CQ34" i="25"/>
  <c r="CP34" i="25"/>
  <c r="CI34" i="25"/>
  <c r="CH34" i="25"/>
  <c r="O37" i="25"/>
  <c r="B38" i="25"/>
  <c r="FC36" i="25"/>
  <c r="CG36" i="25"/>
  <c r="ER34" i="25"/>
  <c r="L40" i="31"/>
  <c r="B38" i="31"/>
  <c r="J37" i="31"/>
  <c r="EP34" i="25"/>
  <c r="ES34" i="25"/>
  <c r="EQ34" i="25"/>
  <c r="ET34" i="25"/>
  <c r="BD37" i="25" l="1"/>
  <c r="BC37" i="25"/>
  <c r="BB37" i="25"/>
  <c r="BA37" i="25"/>
  <c r="AZ37" i="25"/>
  <c r="AY37" i="25"/>
  <c r="BF37" i="25"/>
  <c r="BG37" i="25"/>
  <c r="K36" i="31"/>
  <c r="AX37" i="25"/>
  <c r="BE37" i="25"/>
  <c r="CP36" i="25"/>
  <c r="CO36" i="25"/>
  <c r="CN36" i="25"/>
  <c r="CM36" i="25"/>
  <c r="CK36" i="25"/>
  <c r="CL36" i="25"/>
  <c r="CH36" i="25"/>
  <c r="CQ36" i="25"/>
  <c r="CJ36" i="25"/>
  <c r="CI36" i="25"/>
  <c r="FC37" i="25"/>
  <c r="CG37" i="25"/>
  <c r="O38" i="25"/>
  <c r="B39" i="25"/>
  <c r="B39" i="31"/>
  <c r="J38" i="31"/>
  <c r="L41" i="31"/>
  <c r="BG38" i="25" l="1"/>
  <c r="BF38" i="25"/>
  <c r="BE38" i="25"/>
  <c r="BD38" i="25"/>
  <c r="BC38" i="25"/>
  <c r="AY38" i="25"/>
  <c r="BB38" i="25"/>
  <c r="BA38" i="25"/>
  <c r="AZ38" i="25"/>
  <c r="AX38" i="25"/>
  <c r="K37" i="31"/>
  <c r="CI37" i="25"/>
  <c r="CP37" i="25"/>
  <c r="CO37" i="25"/>
  <c r="CQ37" i="25"/>
  <c r="CN37" i="25"/>
  <c r="CL37" i="25"/>
  <c r="CK37" i="25"/>
  <c r="CJ37" i="25"/>
  <c r="CH37" i="25"/>
  <c r="CM37" i="25"/>
  <c r="FC38" i="25"/>
  <c r="CG38" i="25"/>
  <c r="O39" i="25"/>
  <c r="B40" i="25"/>
  <c r="L42" i="31"/>
  <c r="J39" i="31"/>
  <c r="B40" i="31"/>
  <c r="BF39" i="25" l="1"/>
  <c r="BE39" i="25"/>
  <c r="AY39" i="25"/>
  <c r="BD39" i="25"/>
  <c r="AZ39" i="25"/>
  <c r="AX39" i="25"/>
  <c r="BA39" i="25"/>
  <c r="BB39" i="25"/>
  <c r="K38" i="31"/>
  <c r="BC39" i="25"/>
  <c r="BG39" i="25"/>
  <c r="CP38" i="25"/>
  <c r="CO38" i="25"/>
  <c r="CN38" i="25"/>
  <c r="CM38" i="25"/>
  <c r="CL38" i="25"/>
  <c r="CK38" i="25"/>
  <c r="CJ38" i="25"/>
  <c r="CH38" i="25"/>
  <c r="CQ38" i="25"/>
  <c r="CI38" i="25"/>
  <c r="O40" i="25"/>
  <c r="B41" i="25"/>
  <c r="FC39" i="25"/>
  <c r="CG39" i="25"/>
  <c r="B41" i="31"/>
  <c r="J40" i="31"/>
  <c r="BC40" i="25" l="1"/>
  <c r="BB40" i="25"/>
  <c r="BA40" i="25"/>
  <c r="BG40" i="25"/>
  <c r="BF40" i="25"/>
  <c r="BE40" i="25"/>
  <c r="AX40" i="25"/>
  <c r="AY40" i="25"/>
  <c r="K39" i="31"/>
  <c r="BD40" i="25"/>
  <c r="AZ40" i="25"/>
  <c r="CQ39" i="25"/>
  <c r="CP39" i="25"/>
  <c r="CJ39" i="25"/>
  <c r="CI39" i="25"/>
  <c r="CH39" i="25"/>
  <c r="CO39" i="25"/>
  <c r="CN39" i="25"/>
  <c r="CM39" i="25"/>
  <c r="CK39" i="25"/>
  <c r="CL39" i="25"/>
  <c r="O41" i="25"/>
  <c r="CG40" i="25"/>
  <c r="FC40" i="25"/>
  <c r="J41" i="31"/>
  <c r="B42" i="31"/>
  <c r="BG41" i="25" l="1"/>
  <c r="BC41" i="25"/>
  <c r="BD41" i="25"/>
  <c r="BE41" i="25"/>
  <c r="AY41" i="25"/>
  <c r="AZ41" i="25"/>
  <c r="BF41" i="25"/>
  <c r="AX41" i="25"/>
  <c r="BA41" i="25"/>
  <c r="BB41" i="25"/>
  <c r="K40" i="31"/>
  <c r="CQ40" i="25"/>
  <c r="CO40" i="25"/>
  <c r="CN40" i="25"/>
  <c r="CL40" i="25"/>
  <c r="CK40" i="25"/>
  <c r="CM40" i="25"/>
  <c r="CJ40" i="25"/>
  <c r="CI40" i="25"/>
  <c r="CP40" i="25"/>
  <c r="CH40" i="25"/>
  <c r="FC41" i="25"/>
  <c r="CG41" i="25"/>
  <c r="J42" i="31"/>
  <c r="B43" i="31"/>
  <c r="K41" i="31" l="1"/>
  <c r="CQ41" i="25"/>
  <c r="CP41" i="25"/>
  <c r="CO41" i="25"/>
  <c r="CN41" i="25"/>
  <c r="CK41" i="25"/>
  <c r="CJ41" i="25"/>
  <c r="CM41" i="25"/>
  <c r="CI41" i="25"/>
  <c r="CH41" i="25"/>
  <c r="CL41" i="25"/>
  <c r="B44" i="31"/>
  <c r="J43" i="31"/>
  <c r="K42" i="31" l="1"/>
  <c r="J44" i="31"/>
  <c r="B45" i="31"/>
  <c r="K43" i="31" l="1"/>
  <c r="B46" i="31"/>
  <c r="J45" i="31"/>
  <c r="K44" i="31" l="1"/>
  <c r="J46" i="31"/>
  <c r="B47" i="31"/>
  <c r="K45" i="31" l="1"/>
  <c r="J47" i="31"/>
  <c r="B48" i="31"/>
  <c r="K46" i="31" l="1"/>
  <c r="J48" i="31"/>
  <c r="B49" i="31"/>
  <c r="K47" i="31" l="1"/>
  <c r="B50" i="31"/>
  <c r="J49" i="31"/>
  <c r="K48" i="31" l="1"/>
  <c r="B51" i="31"/>
  <c r="J50" i="31"/>
  <c r="K49" i="31" l="1"/>
  <c r="J51" i="31"/>
  <c r="B52" i="31"/>
  <c r="K50" i="31" l="1"/>
  <c r="J52" i="31"/>
  <c r="B53" i="31"/>
  <c r="K51" i="31" l="1"/>
  <c r="B54" i="31"/>
  <c r="J53" i="31"/>
  <c r="K52" i="31" l="1"/>
  <c r="J54" i="31"/>
  <c r="B55" i="31"/>
  <c r="K53" i="31" l="1"/>
  <c r="J55" i="31"/>
  <c r="B56" i="31"/>
  <c r="K54" i="31" l="1"/>
  <c r="B57" i="31"/>
  <c r="J56" i="31"/>
  <c r="K55" i="31" l="1"/>
  <c r="J57" i="31"/>
  <c r="B58" i="31"/>
  <c r="K56" i="31" l="1"/>
  <c r="J58" i="31"/>
  <c r="B59" i="31"/>
  <c r="K57" i="31" l="1"/>
  <c r="J59" i="31"/>
  <c r="B60" i="31"/>
  <c r="K58" i="31" l="1"/>
  <c r="J60" i="31"/>
  <c r="B61" i="31"/>
  <c r="K59" i="31" l="1"/>
  <c r="J61" i="31"/>
  <c r="B62" i="31"/>
  <c r="K60" i="31" l="1"/>
  <c r="J62" i="31"/>
  <c r="B63" i="31"/>
  <c r="K61" i="31" l="1"/>
  <c r="J63" i="31"/>
  <c r="B64" i="31"/>
  <c r="K62" i="31" l="1"/>
  <c r="J64" i="31"/>
  <c r="B65" i="31"/>
  <c r="K63" i="31" l="1"/>
  <c r="J65" i="31"/>
  <c r="B66" i="31"/>
  <c r="K64" i="31" l="1"/>
  <c r="J66" i="31"/>
  <c r="B67" i="31"/>
  <c r="K65" i="31" l="1"/>
  <c r="J67" i="31"/>
  <c r="B68" i="31"/>
  <c r="K66" i="31" l="1"/>
  <c r="J68" i="31"/>
  <c r="B69" i="31"/>
  <c r="K67" i="31" l="1"/>
  <c r="J69" i="31"/>
  <c r="B70" i="31"/>
  <c r="K68" i="31" l="1"/>
  <c r="J70" i="31"/>
  <c r="B71" i="31"/>
  <c r="K69" i="31" l="1"/>
  <c r="J71" i="31"/>
  <c r="B72" i="31"/>
  <c r="K70" i="31" l="1"/>
  <c r="J72" i="31"/>
  <c r="B73" i="31"/>
  <c r="K71" i="31" l="1"/>
  <c r="J73" i="31"/>
  <c r="B74" i="31"/>
  <c r="K72" i="31" l="1"/>
  <c r="B75" i="31"/>
  <c r="J74" i="31"/>
  <c r="K73" i="31" l="1"/>
  <c r="J75" i="31"/>
  <c r="B76" i="31"/>
  <c r="K74" i="31" l="1"/>
  <c r="J76" i="31"/>
  <c r="B77" i="31"/>
  <c r="K75" i="31" l="1"/>
  <c r="J77" i="31"/>
  <c r="B78" i="31"/>
  <c r="K76" i="31" l="1"/>
  <c r="J78" i="31"/>
  <c r="B79" i="31"/>
  <c r="K77" i="31" l="1"/>
  <c r="J79" i="31"/>
  <c r="B80" i="31"/>
  <c r="K78" i="31" l="1"/>
  <c r="J80" i="31"/>
  <c r="B81" i="31"/>
  <c r="K79" i="31" l="1"/>
  <c r="J81" i="31"/>
  <c r="B82" i="31"/>
  <c r="K80" i="31" l="1"/>
  <c r="J82" i="31"/>
  <c r="B83" i="31"/>
  <c r="K81" i="31" l="1"/>
  <c r="J83" i="31"/>
  <c r="B84" i="31"/>
  <c r="K82" i="31" l="1"/>
  <c r="J84" i="31"/>
  <c r="B85" i="31"/>
  <c r="K83" i="31" l="1"/>
  <c r="J85" i="31"/>
  <c r="B86" i="31"/>
  <c r="K84" i="31" l="1"/>
  <c r="J86" i="31"/>
  <c r="B87" i="31"/>
  <c r="K85" i="31" l="1"/>
  <c r="J87" i="31"/>
  <c r="B88" i="31"/>
  <c r="K86" i="31" l="1"/>
  <c r="J88" i="31"/>
  <c r="B89" i="31"/>
  <c r="K87" i="31" l="1"/>
  <c r="J89" i="31"/>
  <c r="B90" i="31"/>
  <c r="K88" i="31" l="1"/>
  <c r="J90" i="31"/>
  <c r="B91" i="31"/>
  <c r="K89" i="31" l="1"/>
  <c r="J91" i="31"/>
  <c r="B92" i="31"/>
  <c r="K90" i="31" l="1"/>
  <c r="J92" i="31"/>
  <c r="B93" i="31"/>
  <c r="K91" i="31" l="1"/>
  <c r="B94" i="31"/>
  <c r="J93" i="31"/>
  <c r="K92" i="31" l="1"/>
  <c r="J94" i="31"/>
  <c r="B95" i="31"/>
  <c r="K93" i="31" l="1"/>
  <c r="J95" i="31"/>
  <c r="B96" i="31"/>
  <c r="K94" i="31" l="1"/>
  <c r="J96" i="31"/>
  <c r="B97" i="31"/>
  <c r="K95" i="31" l="1"/>
  <c r="J97" i="31"/>
  <c r="B98" i="31"/>
  <c r="K96" i="31" l="1"/>
  <c r="J98" i="31"/>
  <c r="B99" i="31"/>
  <c r="K97" i="31" l="1"/>
  <c r="J99" i="31"/>
  <c r="B100" i="31"/>
  <c r="K98" i="31" l="1"/>
  <c r="J100" i="31"/>
  <c r="B101" i="31"/>
  <c r="K99" i="31" l="1"/>
  <c r="J101" i="31"/>
  <c r="B102" i="31"/>
  <c r="K100" i="31" l="1"/>
  <c r="J102" i="31"/>
  <c r="B103" i="31"/>
  <c r="K101" i="31" l="1"/>
  <c r="J103" i="31"/>
  <c r="B104" i="31"/>
  <c r="K102" i="31" l="1"/>
  <c r="J104" i="31"/>
  <c r="B105" i="31"/>
  <c r="K103" i="31" l="1"/>
  <c r="J105" i="31"/>
  <c r="B106" i="31"/>
  <c r="K104" i="31" l="1"/>
  <c r="J106" i="31"/>
  <c r="B107" i="31"/>
  <c r="K105" i="31" l="1"/>
  <c r="J107" i="31"/>
  <c r="B108" i="31"/>
  <c r="K106" i="31" l="1"/>
  <c r="J108" i="31"/>
  <c r="B109" i="31"/>
  <c r="K107" i="31" l="1"/>
  <c r="J109" i="31"/>
  <c r="B110" i="31"/>
  <c r="K108" i="31" l="1"/>
  <c r="J110" i="31"/>
  <c r="B111" i="31"/>
  <c r="K109" i="31" l="1"/>
  <c r="J111" i="31"/>
  <c r="B112" i="31"/>
  <c r="K110" i="31" l="1"/>
  <c r="J112" i="31"/>
  <c r="B113" i="31"/>
  <c r="K111" i="31" l="1"/>
  <c r="J113" i="31"/>
  <c r="B114" i="31"/>
  <c r="K112" i="31" l="1"/>
  <c r="B115" i="31"/>
  <c r="J114" i="31"/>
  <c r="K113" i="31" l="1"/>
  <c r="J115" i="31"/>
  <c r="B116" i="31"/>
  <c r="K114" i="31" l="1"/>
  <c r="J116" i="31"/>
  <c r="B117" i="31"/>
  <c r="K115" i="31" l="1"/>
  <c r="J117" i="31"/>
  <c r="B118" i="31"/>
  <c r="K116" i="31" l="1"/>
  <c r="J118" i="31"/>
  <c r="B119" i="31"/>
  <c r="K117" i="31" l="1"/>
  <c r="J119" i="31"/>
  <c r="B120" i="31"/>
  <c r="K118" i="31" l="1"/>
  <c r="J120" i="31"/>
  <c r="B121" i="31"/>
  <c r="K119" i="31" l="1"/>
  <c r="J121" i="31"/>
  <c r="B122" i="31"/>
  <c r="K120" i="31" l="1"/>
  <c r="J122" i="31"/>
  <c r="B123" i="31"/>
  <c r="K121" i="31" l="1"/>
  <c r="J123" i="31"/>
  <c r="B124" i="31"/>
  <c r="K122" i="31" l="1"/>
  <c r="J124" i="31"/>
  <c r="B125" i="31"/>
  <c r="K123" i="31" l="1"/>
  <c r="J125" i="31"/>
  <c r="B126" i="31"/>
  <c r="K124" i="31" l="1"/>
  <c r="B127" i="31"/>
  <c r="J126" i="31"/>
  <c r="K125" i="31" l="1"/>
  <c r="J127" i="31"/>
  <c r="B128" i="31"/>
  <c r="K126" i="31" l="1"/>
  <c r="B129" i="31"/>
  <c r="J128" i="31"/>
  <c r="K127" i="31" l="1"/>
  <c r="J129" i="31"/>
  <c r="B130" i="31"/>
  <c r="K128" i="31" l="1"/>
  <c r="B131" i="31"/>
  <c r="J130" i="31"/>
  <c r="K129" i="31" l="1"/>
  <c r="J131" i="31"/>
  <c r="B132" i="31"/>
  <c r="K130" i="31" l="1"/>
  <c r="J132" i="31"/>
  <c r="B133" i="31"/>
  <c r="K131" i="31" l="1"/>
  <c r="J133" i="31"/>
  <c r="B134" i="31"/>
  <c r="K132" i="31" l="1"/>
  <c r="B135" i="31"/>
  <c r="J134" i="31"/>
  <c r="K133" i="31" l="1"/>
  <c r="J135" i="31"/>
  <c r="B136" i="31"/>
  <c r="K134" i="31" l="1"/>
  <c r="J136" i="31"/>
  <c r="B137" i="31"/>
  <c r="K135" i="31" l="1"/>
  <c r="J137" i="31"/>
  <c r="B138" i="31"/>
  <c r="K136" i="31" l="1"/>
  <c r="J138" i="31"/>
  <c r="B139" i="31"/>
  <c r="K137" i="31" l="1"/>
  <c r="J139" i="31"/>
  <c r="B140" i="31"/>
  <c r="K138" i="31" l="1"/>
  <c r="J140" i="31"/>
  <c r="B141" i="31"/>
  <c r="K139" i="31" l="1"/>
  <c r="J141" i="31"/>
  <c r="B142" i="31"/>
  <c r="K140" i="31" l="1"/>
  <c r="J142" i="31"/>
  <c r="B143" i="31"/>
  <c r="K141" i="31" l="1"/>
  <c r="J143" i="31"/>
  <c r="B144" i="31"/>
  <c r="K142" i="31" l="1"/>
  <c r="J144" i="31"/>
  <c r="B145" i="31"/>
  <c r="K143" i="31" l="1"/>
  <c r="B146" i="31"/>
  <c r="J145" i="31"/>
  <c r="K144" i="31" l="1"/>
  <c r="J146" i="31"/>
  <c r="B147" i="31"/>
  <c r="K145" i="31" l="1"/>
  <c r="J147" i="31"/>
  <c r="B148" i="31"/>
  <c r="K146" i="31" l="1"/>
  <c r="B149" i="31"/>
  <c r="J148" i="31"/>
  <c r="K147" i="31" l="1"/>
  <c r="B150" i="31"/>
  <c r="J149" i="31"/>
  <c r="K148" i="31" l="1"/>
  <c r="J150" i="31"/>
  <c r="B151" i="31"/>
  <c r="K149" i="31" l="1"/>
  <c r="J151" i="31"/>
  <c r="B152" i="31"/>
  <c r="K150" i="31" l="1"/>
  <c r="J152" i="31"/>
  <c r="B153" i="31"/>
  <c r="K151" i="31" l="1"/>
  <c r="J153" i="31"/>
  <c r="B154" i="31"/>
  <c r="K152" i="31" l="1"/>
  <c r="J154" i="31"/>
  <c r="B155" i="31"/>
  <c r="K153" i="31" l="1"/>
  <c r="J155" i="31"/>
  <c r="B156" i="31"/>
  <c r="K154" i="31" l="1"/>
  <c r="J156" i="31"/>
  <c r="B157" i="31"/>
  <c r="K155" i="31" l="1"/>
  <c r="J157" i="31"/>
  <c r="B158" i="31"/>
  <c r="K156" i="31" l="1"/>
  <c r="J158" i="31"/>
  <c r="B159" i="31"/>
  <c r="K157" i="31" l="1"/>
  <c r="J159" i="31"/>
  <c r="B160" i="31"/>
  <c r="K158" i="31" l="1"/>
  <c r="J160" i="31"/>
  <c r="B161" i="31"/>
  <c r="K159" i="31" l="1"/>
  <c r="B162" i="31"/>
  <c r="J161" i="31"/>
  <c r="K160" i="31" l="1"/>
  <c r="J162" i="31"/>
  <c r="B163" i="31"/>
  <c r="K161" i="31" l="1"/>
  <c r="B164" i="31"/>
  <c r="J163" i="31"/>
  <c r="K162" i="31" l="1"/>
  <c r="J164" i="31"/>
  <c r="B165" i="31"/>
  <c r="K163" i="31" l="1"/>
  <c r="J165" i="31"/>
  <c r="B166" i="31"/>
  <c r="K164" i="31" l="1"/>
  <c r="J166" i="31"/>
  <c r="B167" i="31"/>
  <c r="K165" i="31" l="1"/>
  <c r="B168" i="31"/>
  <c r="J167" i="31"/>
  <c r="K166" i="31" l="1"/>
  <c r="J168" i="31"/>
  <c r="B169" i="31"/>
  <c r="K167" i="31" l="1"/>
  <c r="J169" i="31"/>
  <c r="B170" i="31"/>
  <c r="K168" i="31" l="1"/>
  <c r="B171" i="31"/>
  <c r="J170" i="31"/>
  <c r="K169" i="31" l="1"/>
  <c r="J171" i="31"/>
  <c r="B172" i="31"/>
  <c r="K170" i="31" l="1"/>
  <c r="B173" i="31"/>
  <c r="J172" i="31"/>
  <c r="K171" i="31" l="1"/>
  <c r="J173" i="31"/>
  <c r="B174" i="31"/>
  <c r="K172" i="31" l="1"/>
  <c r="J174" i="31"/>
  <c r="B175" i="31"/>
  <c r="K173" i="31" l="1"/>
  <c r="J175" i="31"/>
  <c r="B176" i="31"/>
  <c r="K174" i="31" l="1"/>
  <c r="J176" i="31"/>
  <c r="B177" i="31"/>
  <c r="K175" i="31" l="1"/>
  <c r="J177" i="31"/>
  <c r="B178" i="31"/>
  <c r="K176" i="31" l="1"/>
  <c r="J178" i="31"/>
  <c r="B179" i="31"/>
  <c r="K177" i="31" l="1"/>
  <c r="J179" i="31"/>
  <c r="B180" i="31"/>
  <c r="K178" i="31" l="1"/>
  <c r="J180" i="31"/>
  <c r="B181" i="31"/>
  <c r="K179" i="31" l="1"/>
  <c r="J181" i="31"/>
  <c r="B182" i="31"/>
  <c r="K180" i="31" l="1"/>
  <c r="J182" i="31"/>
  <c r="B183" i="31"/>
  <c r="K181" i="31" l="1"/>
  <c r="B184" i="31"/>
  <c r="J183" i="31"/>
  <c r="K182" i="31" l="1"/>
  <c r="J184" i="31"/>
  <c r="B185" i="31"/>
  <c r="K183" i="31" l="1"/>
  <c r="B186" i="31"/>
  <c r="J185" i="31"/>
  <c r="K184" i="31" l="1"/>
  <c r="J186" i="31"/>
  <c r="B187" i="31"/>
  <c r="K185" i="31" l="1"/>
  <c r="J187" i="31"/>
  <c r="B188" i="31"/>
  <c r="K186" i="31" l="1"/>
  <c r="B189" i="31"/>
  <c r="J188" i="31"/>
  <c r="K187" i="31" l="1"/>
  <c r="J189" i="31"/>
  <c r="B190" i="31"/>
  <c r="K188" i="31" l="1"/>
  <c r="J190" i="31"/>
  <c r="B191" i="31"/>
  <c r="K189" i="31" l="1"/>
  <c r="B192" i="31"/>
  <c r="J191" i="31"/>
  <c r="K190" i="31" l="1"/>
  <c r="B193" i="31"/>
  <c r="M193" i="31" s="1"/>
  <c r="J192" i="31"/>
  <c r="F10" i="31"/>
  <c r="K191" i="31" l="1"/>
  <c r="B194" i="31"/>
  <c r="J193" i="31"/>
  <c r="K192" i="31" l="1"/>
  <c r="B195" i="31"/>
  <c r="J194" i="31"/>
  <c r="K193" i="31" l="1"/>
  <c r="J195" i="31"/>
  <c r="B196" i="31"/>
  <c r="K194" i="31" l="1"/>
  <c r="J196" i="31"/>
  <c r="B197" i="31"/>
  <c r="K195" i="31" l="1"/>
  <c r="J197" i="31"/>
  <c r="B198" i="31"/>
  <c r="K196" i="31" l="1"/>
  <c r="J198" i="31"/>
  <c r="B199" i="31"/>
  <c r="K197" i="31" l="1"/>
  <c r="J199" i="31"/>
  <c r="B200" i="31"/>
  <c r="K198" i="31" l="1"/>
  <c r="J200" i="31"/>
  <c r="B201" i="31"/>
  <c r="K199" i="31" l="1"/>
  <c r="B202" i="31"/>
  <c r="J201" i="31"/>
  <c r="K200" i="31" l="1"/>
  <c r="B203" i="31"/>
  <c r="J202" i="31"/>
  <c r="K201" i="31" l="1"/>
  <c r="B204" i="31"/>
  <c r="J203" i="31"/>
  <c r="K202" i="31" l="1"/>
  <c r="J204" i="31"/>
  <c r="B205" i="31"/>
  <c r="F8" i="31"/>
  <c r="K203" i="31" l="1"/>
  <c r="J205" i="31"/>
  <c r="B206" i="31"/>
  <c r="C8" i="31"/>
  <c r="K204" i="31" l="1"/>
  <c r="J206" i="31"/>
  <c r="B207" i="31"/>
  <c r="O205" i="31" l="1"/>
  <c r="K205" i="31"/>
  <c r="B208" i="31"/>
  <c r="J207" i="31"/>
  <c r="K206" i="31" l="1"/>
  <c r="O206" i="31"/>
  <c r="J208" i="31"/>
  <c r="B209" i="31"/>
  <c r="K207" i="31" l="1"/>
  <c r="O207" i="31"/>
  <c r="J209" i="31"/>
  <c r="B210" i="31"/>
  <c r="K208" i="31" l="1"/>
  <c r="O208" i="31"/>
  <c r="B211" i="31"/>
  <c r="J210" i="31"/>
  <c r="O209" i="31" l="1"/>
  <c r="K209" i="31"/>
  <c r="B212" i="31"/>
  <c r="J211" i="31"/>
  <c r="K210" i="31" l="1"/>
  <c r="O210" i="31"/>
  <c r="J212" i="31"/>
  <c r="B213" i="31"/>
  <c r="K211" i="31" l="1"/>
  <c r="O211" i="31"/>
  <c r="J213" i="31"/>
  <c r="B214" i="31"/>
  <c r="O212" i="31" l="1"/>
  <c r="K212" i="31"/>
  <c r="B215" i="31"/>
  <c r="J214" i="31"/>
  <c r="K213" i="31" l="1"/>
  <c r="O213" i="31"/>
  <c r="B216" i="31"/>
  <c r="J215" i="31"/>
  <c r="K214" i="31" l="1"/>
  <c r="O214" i="31"/>
  <c r="B217" i="31"/>
  <c r="J216" i="31"/>
  <c r="F7" i="31"/>
  <c r="K215" i="31" l="1"/>
  <c r="O215" i="31"/>
  <c r="B218" i="31"/>
  <c r="J217" i="31"/>
  <c r="C7" i="31"/>
  <c r="K216" i="31" l="1"/>
  <c r="O216" i="31"/>
  <c r="B219" i="31"/>
  <c r="J218" i="31"/>
  <c r="K217" i="31" l="1"/>
  <c r="O217" i="31"/>
  <c r="B220" i="31"/>
  <c r="J219" i="31"/>
  <c r="O218" i="31" l="1"/>
  <c r="K218" i="31"/>
  <c r="B221" i="31"/>
  <c r="J220" i="31"/>
  <c r="O219" i="31" l="1"/>
  <c r="K219" i="31"/>
  <c r="B222" i="31"/>
  <c r="J221" i="31"/>
  <c r="O220" i="31" l="1"/>
  <c r="K220" i="31"/>
  <c r="B223" i="31"/>
  <c r="J222" i="31"/>
  <c r="K221" i="31" l="1"/>
  <c r="O221" i="31"/>
  <c r="B224" i="31"/>
  <c r="J223" i="31"/>
  <c r="K222" i="31" l="1"/>
  <c r="O222" i="31"/>
  <c r="B225" i="31"/>
  <c r="J224" i="31"/>
  <c r="K223" i="31" l="1"/>
  <c r="O223" i="31"/>
  <c r="B226" i="31"/>
  <c r="J225" i="31"/>
  <c r="O224" i="31" l="1"/>
  <c r="K224" i="31"/>
  <c r="B227" i="31"/>
  <c r="J226" i="31"/>
  <c r="O225" i="31" l="1"/>
  <c r="K225" i="31"/>
  <c r="B228" i="31"/>
  <c r="J227" i="31"/>
  <c r="O226" i="31" l="1"/>
  <c r="K226" i="31"/>
  <c r="B229" i="31"/>
  <c r="J228" i="31"/>
  <c r="O227" i="31" l="1"/>
  <c r="K227" i="31"/>
  <c r="B230" i="31"/>
  <c r="J229" i="31"/>
  <c r="O228" i="31" l="1"/>
  <c r="K228" i="31"/>
  <c r="B231" i="31"/>
  <c r="J230" i="31"/>
  <c r="O229" i="31" l="1"/>
  <c r="K229" i="31"/>
  <c r="B232" i="31"/>
  <c r="J231" i="31"/>
  <c r="O230" i="31" l="1"/>
  <c r="K230" i="31"/>
  <c r="B233" i="31"/>
  <c r="J232" i="31"/>
  <c r="O231" i="31" l="1"/>
  <c r="K231" i="31"/>
  <c r="B234" i="31"/>
  <c r="J233" i="31"/>
  <c r="K232" i="31" l="1"/>
  <c r="O232" i="31"/>
  <c r="B235" i="31"/>
  <c r="J234" i="31"/>
  <c r="O233" i="31" l="1"/>
  <c r="K233" i="31"/>
  <c r="B236" i="31"/>
  <c r="J235" i="31"/>
  <c r="O234" i="31" l="1"/>
  <c r="K234" i="31"/>
  <c r="B237" i="31"/>
  <c r="J236" i="31"/>
  <c r="O235" i="31" l="1"/>
  <c r="K235" i="31"/>
  <c r="B238" i="31"/>
  <c r="J237" i="31"/>
  <c r="O236" i="31" l="1"/>
  <c r="K236" i="31"/>
  <c r="B239" i="31"/>
  <c r="J238" i="31"/>
  <c r="O237" i="31" l="1"/>
  <c r="K237" i="31"/>
  <c r="B240" i="31"/>
  <c r="J239" i="31"/>
  <c r="O238" i="31" l="1"/>
  <c r="K238" i="31"/>
  <c r="B241" i="31"/>
  <c r="J240" i="31"/>
  <c r="O239" i="31" l="1"/>
  <c r="K239" i="31"/>
  <c r="J241" i="31"/>
  <c r="B242" i="31"/>
  <c r="K240" i="31" l="1"/>
  <c r="O240" i="31"/>
  <c r="J242" i="31"/>
  <c r="B243" i="31"/>
  <c r="O241" i="31" l="1"/>
  <c r="K241" i="31"/>
  <c r="J243" i="31"/>
  <c r="B244" i="31"/>
  <c r="O242" i="31" l="1"/>
  <c r="K242" i="31"/>
  <c r="J244" i="31"/>
  <c r="B245" i="31"/>
  <c r="K243" i="31" l="1"/>
  <c r="O243" i="31"/>
  <c r="J245" i="31"/>
  <c r="B246" i="31"/>
  <c r="O244" i="31" l="1"/>
  <c r="K244" i="31"/>
  <c r="J246" i="31"/>
  <c r="B247" i="31"/>
  <c r="O245" i="31" l="1"/>
  <c r="K245" i="31"/>
  <c r="J247" i="31"/>
  <c r="B248" i="31"/>
  <c r="O246" i="31" l="1"/>
  <c r="K246" i="31"/>
  <c r="J248" i="31"/>
  <c r="B249" i="31"/>
  <c r="K247" i="31" l="1"/>
  <c r="O247" i="31"/>
  <c r="J249" i="31"/>
  <c r="B250" i="31"/>
  <c r="O248" i="31" l="1"/>
  <c r="K248" i="31"/>
  <c r="J250" i="31"/>
  <c r="B251" i="31"/>
  <c r="K249" i="31" l="1"/>
  <c r="O249" i="31"/>
  <c r="J251" i="31"/>
  <c r="B252" i="31"/>
  <c r="O250" i="31" l="1"/>
  <c r="K250" i="31"/>
  <c r="J252" i="31"/>
  <c r="B253" i="31"/>
  <c r="K251" i="31" l="1"/>
  <c r="O251" i="31"/>
  <c r="J253" i="31"/>
  <c r="B254" i="31"/>
  <c r="AB253" i="31" l="1"/>
  <c r="F253" i="31"/>
  <c r="C253" i="31" a="1"/>
  <c r="C253" i="31" s="1"/>
  <c r="K252" i="31"/>
  <c r="O252" i="31"/>
  <c r="J254" i="31"/>
  <c r="B255" i="31"/>
  <c r="AB254" i="31" l="1"/>
  <c r="F254" i="31"/>
  <c r="C254" i="31" a="1"/>
  <c r="C254" i="31" s="1"/>
  <c r="K253" i="31"/>
  <c r="O253" i="31"/>
  <c r="J255" i="31"/>
  <c r="B256" i="31"/>
  <c r="AB255" i="31" l="1"/>
  <c r="F255" i="31" s="1"/>
  <c r="C255" i="31" a="1"/>
  <c r="C255" i="31" s="1"/>
  <c r="O254" i="31"/>
  <c r="K254" i="31"/>
  <c r="J256" i="31"/>
  <c r="B257" i="31"/>
  <c r="AB256" i="31" l="1"/>
  <c r="F256" i="31" s="1"/>
  <c r="C256" i="31" a="1"/>
  <c r="C256" i="31" s="1"/>
  <c r="O255" i="31"/>
  <c r="K255" i="31"/>
  <c r="J257" i="31"/>
  <c r="B258" i="31"/>
  <c r="AB257" i="31" l="1"/>
  <c r="F257" i="31" s="1"/>
  <c r="C257" i="31" a="1"/>
  <c r="C257" i="31" s="1"/>
  <c r="O256" i="31"/>
  <c r="K256" i="31"/>
  <c r="J258" i="31"/>
  <c r="B259" i="31"/>
  <c r="AB258" i="31" l="1"/>
  <c r="F258" i="31" s="1"/>
  <c r="C258" i="31" a="1"/>
  <c r="C258" i="31" s="1"/>
  <c r="O257" i="31"/>
  <c r="K257" i="31"/>
  <c r="J259" i="31"/>
  <c r="B260" i="31"/>
  <c r="AB259" i="31" l="1"/>
  <c r="F259" i="31" s="1"/>
  <c r="C259" i="31" a="1"/>
  <c r="C259" i="31" s="1"/>
  <c r="K258" i="31"/>
  <c r="O258" i="31"/>
  <c r="J260" i="31"/>
  <c r="B261" i="31"/>
  <c r="AB260" i="31" l="1"/>
  <c r="F260" i="31"/>
  <c r="C260" i="31" a="1"/>
  <c r="C260" i="31" s="1"/>
  <c r="K259" i="31"/>
  <c r="O259" i="31"/>
  <c r="J261" i="31"/>
  <c r="B262" i="31"/>
  <c r="AB261" i="31" l="1"/>
  <c r="F261" i="31" s="1"/>
  <c r="C261" i="31" a="1"/>
  <c r="C261" i="31" s="1"/>
  <c r="O260" i="31"/>
  <c r="K260" i="31"/>
  <c r="J262" i="31"/>
  <c r="B263" i="31"/>
  <c r="AB262" i="31" l="1"/>
  <c r="F262" i="31" s="1"/>
  <c r="C262" i="31" a="1"/>
  <c r="C262" i="31" s="1"/>
  <c r="O261" i="31"/>
  <c r="K261" i="31"/>
  <c r="J263" i="31"/>
  <c r="B264" i="31"/>
  <c r="AB263" i="31" l="1"/>
  <c r="F263" i="31" s="1"/>
  <c r="C263" i="31" a="1"/>
  <c r="C263" i="31" s="1"/>
  <c r="O262" i="31"/>
  <c r="K262" i="31"/>
  <c r="J264" i="31"/>
  <c r="B265" i="31"/>
  <c r="AB264" i="31" l="1"/>
  <c r="F264" i="31"/>
  <c r="C264" i="31" a="1"/>
  <c r="C264" i="31" s="1"/>
  <c r="O263" i="31"/>
  <c r="K263" i="31"/>
  <c r="J265" i="31"/>
  <c r="B266" i="31"/>
  <c r="AB265" i="31" l="1"/>
  <c r="F265" i="31"/>
  <c r="C265" i="31" a="1"/>
  <c r="C265" i="31" s="1"/>
  <c r="O264" i="31"/>
  <c r="K264" i="31"/>
  <c r="B267" i="31"/>
  <c r="J266" i="31"/>
  <c r="AB266" i="31" l="1"/>
  <c r="C266" i="31" a="1"/>
  <c r="C266" i="31" s="1"/>
  <c r="F266" i="31"/>
  <c r="K265" i="31"/>
  <c r="O265" i="31"/>
  <c r="B268" i="31"/>
  <c r="J267" i="31"/>
  <c r="AB267" i="31" l="1"/>
  <c r="F267" i="31"/>
  <c r="C267" i="31" a="1"/>
  <c r="C267" i="31" s="1"/>
  <c r="O266" i="31"/>
  <c r="K266" i="31"/>
  <c r="J268" i="31"/>
  <c r="B269" i="31"/>
  <c r="AB268" i="31" l="1"/>
  <c r="F268" i="31" s="1"/>
  <c r="C268" i="31" a="1"/>
  <c r="C268" i="31" s="1"/>
  <c r="K267" i="31"/>
  <c r="O267" i="31"/>
  <c r="J269" i="31"/>
  <c r="B270" i="31"/>
  <c r="AB269" i="31" l="1"/>
  <c r="C269" i="31" a="1"/>
  <c r="C269" i="31" s="1"/>
  <c r="F269" i="31"/>
  <c r="K268" i="31"/>
  <c r="O268" i="31"/>
  <c r="B271" i="31"/>
  <c r="J270" i="31"/>
  <c r="AB270" i="31" l="1"/>
  <c r="F270" i="31" s="1"/>
  <c r="C270" i="31" a="1"/>
  <c r="C270" i="31" s="1"/>
  <c r="K269" i="31"/>
  <c r="O269" i="31"/>
  <c r="B272" i="31"/>
  <c r="J271" i="31"/>
  <c r="AB271" i="31" l="1"/>
  <c r="F271" i="31"/>
  <c r="C271" i="31" a="1"/>
  <c r="C271" i="31" s="1"/>
  <c r="O270" i="31"/>
  <c r="K270" i="31"/>
  <c r="B273" i="31"/>
  <c r="J272" i="31"/>
  <c r="AB272" i="31" l="1"/>
  <c r="F272" i="31" s="1"/>
  <c r="C272" i="31" a="1"/>
  <c r="C272" i="31" s="1"/>
  <c r="K271" i="31"/>
  <c r="O271" i="31"/>
  <c r="J273" i="31"/>
  <c r="B274" i="31"/>
  <c r="AB273" i="31" l="1"/>
  <c r="F273" i="31"/>
  <c r="C273" i="31" a="1"/>
  <c r="C273" i="31" s="1"/>
  <c r="K272" i="31"/>
  <c r="O272" i="31"/>
  <c r="J274" i="31"/>
  <c r="B275" i="31"/>
  <c r="AB274" i="31" l="1"/>
  <c r="C274" i="31" a="1"/>
  <c r="C274" i="31" s="1"/>
  <c r="F274" i="31"/>
  <c r="K273" i="31"/>
  <c r="O273" i="31"/>
  <c r="J275" i="31"/>
  <c r="B276" i="31"/>
  <c r="AB275" i="31" l="1"/>
  <c r="F275" i="31"/>
  <c r="C275" i="31" a="1"/>
  <c r="C275" i="31" s="1"/>
  <c r="K274" i="31"/>
  <c r="O274" i="31"/>
  <c r="J276" i="31"/>
  <c r="AB276" i="31" l="1"/>
  <c r="F276" i="31"/>
  <c r="C276" i="31" a="1"/>
  <c r="C276" i="31" s="1"/>
  <c r="O275" i="31"/>
  <c r="K275" i="31"/>
  <c r="U40" i="31"/>
  <c r="U39" i="31"/>
  <c r="U41" i="31"/>
  <c r="K276" i="31" l="1"/>
  <c r="O276" i="31"/>
  <c r="U38" i="31"/>
  <c r="EO31" i="25" l="1"/>
  <c r="EO18" i="25"/>
  <c r="EO24" i="25"/>
  <c r="EO22" i="25"/>
  <c r="EO13" i="25"/>
  <c r="EO14" i="25"/>
  <c r="EO15" i="25"/>
  <c r="EO16" i="25"/>
  <c r="EO17" i="25"/>
  <c r="EO19" i="25"/>
  <c r="EO20" i="25"/>
  <c r="EO21" i="25"/>
  <c r="EO23" i="25"/>
  <c r="EO26" i="25"/>
  <c r="EO29" i="25"/>
  <c r="EO32" i="25"/>
  <c r="EO34" i="25"/>
  <c r="EO30" i="25"/>
  <c r="EO28" i="25"/>
  <c r="EO25" i="25"/>
  <c r="EO27" i="25"/>
  <c r="EB13" i="25" l="1"/>
  <c r="EB14" i="25"/>
  <c r="ED13" i="25" l="1"/>
  <c r="EC14" i="25"/>
  <c r="EC13" i="25"/>
  <c r="ED14" i="25"/>
  <c r="EN13" i="25" l="1"/>
  <c r="EB15" i="25"/>
  <c r="EN14" i="25"/>
  <c r="EG13" i="25" l="1"/>
  <c r="EI13" i="25"/>
  <c r="EI14" i="25"/>
  <c r="EC15" i="25" l="1"/>
  <c r="EG14" i="25" l="1"/>
  <c r="EM13" i="25"/>
  <c r="ED15" i="25"/>
  <c r="EF13" i="25" l="1"/>
  <c r="EK13" i="25" l="1"/>
  <c r="EM14" i="25"/>
  <c r="EN15" i="25"/>
  <c r="EF14" i="25" l="1"/>
  <c r="EE13" i="25"/>
  <c r="EI15" i="25"/>
  <c r="EK14" i="25" l="1"/>
  <c r="EL13" i="25"/>
  <c r="EG15" i="25"/>
  <c r="EE14" i="25" l="1"/>
  <c r="EL14" i="25" l="1"/>
  <c r="EM15" i="25"/>
  <c r="EF15" i="25" l="1"/>
  <c r="EK15" i="25" l="1"/>
  <c r="EE15" i="25" l="1"/>
  <c r="EL15" i="25" l="1"/>
  <c r="EB16" i="25" l="1"/>
  <c r="EB17" i="25" l="1"/>
  <c r="EB18" i="25"/>
  <c r="EB19" i="25"/>
  <c r="EB20" i="25"/>
  <c r="EB21" i="25"/>
  <c r="EB22" i="25"/>
  <c r="EB23" i="25"/>
  <c r="EB24" i="25"/>
  <c r="EB25" i="25"/>
  <c r="EB26" i="25"/>
  <c r="EB27" i="25"/>
  <c r="EB28" i="25"/>
  <c r="EB29" i="25"/>
  <c r="EB30" i="25"/>
  <c r="EC16" i="25" l="1"/>
  <c r="EC17" i="25"/>
  <c r="EC18" i="25"/>
  <c r="EC19" i="25"/>
  <c r="EC20" i="25"/>
  <c r="EC21" i="25"/>
  <c r="EC22" i="25"/>
  <c r="EC23" i="25"/>
  <c r="EC24" i="25"/>
  <c r="EC26" i="25"/>
  <c r="EC25" i="25"/>
  <c r="EC27" i="25"/>
  <c r="EC28" i="25"/>
  <c r="EC29" i="25"/>
  <c r="EC30" i="25"/>
  <c r="ED26" i="25" l="1"/>
  <c r="ED18" i="25"/>
  <c r="ED16" i="25" l="1"/>
  <c r="ED25" i="25"/>
  <c r="ED19" i="25"/>
  <c r="ED17" i="25"/>
  <c r="ED24" i="25"/>
  <c r="ED23" i="25"/>
  <c r="ED22" i="25"/>
  <c r="ED21" i="25"/>
  <c r="ED30" i="25"/>
  <c r="ED29" i="25"/>
  <c r="ED28" i="25"/>
  <c r="ED20" i="25"/>
  <c r="ED27" i="25"/>
  <c r="EN28" i="25" l="1"/>
  <c r="EN30" i="25"/>
  <c r="EN16" i="25"/>
  <c r="EN18" i="25"/>
  <c r="EN17" i="25"/>
  <c r="EN21" i="25"/>
  <c r="EN20" i="25"/>
  <c r="EN19" i="25"/>
  <c r="EN22" i="25"/>
  <c r="EN23" i="25"/>
  <c r="EN24" i="25"/>
  <c r="EN26" i="25"/>
  <c r="EN25" i="25"/>
  <c r="EN29" i="25"/>
  <c r="EN27" i="25"/>
  <c r="EI16" i="25" l="1"/>
  <c r="EI18" i="25"/>
  <c r="EI20" i="25"/>
  <c r="EI21" i="25"/>
  <c r="EI22" i="25"/>
  <c r="EI23" i="25"/>
  <c r="EI24" i="25"/>
  <c r="EI26" i="25"/>
  <c r="EI25" i="25"/>
  <c r="EI27" i="25"/>
  <c r="EI29" i="25"/>
  <c r="EI28" i="25"/>
  <c r="EI19" i="25"/>
  <c r="EI30" i="25"/>
  <c r="EI17" i="25"/>
  <c r="EG21" i="25" l="1"/>
  <c r="EG20" i="25"/>
  <c r="EG19" i="25"/>
  <c r="EG22" i="25"/>
  <c r="EG23" i="25"/>
  <c r="EG24" i="25"/>
  <c r="EG25" i="25"/>
  <c r="EG27" i="25"/>
  <c r="EG26" i="25"/>
  <c r="EG28" i="25"/>
  <c r="EG29" i="25"/>
  <c r="EG30" i="25"/>
  <c r="EG17" i="25"/>
  <c r="EG16" i="25"/>
  <c r="EG18" i="25"/>
  <c r="EM21" i="25" l="1"/>
  <c r="EM22" i="25"/>
  <c r="EM23" i="25"/>
  <c r="EM24" i="25"/>
  <c r="EM25" i="25"/>
  <c r="EM27" i="25"/>
  <c r="EM26" i="25"/>
  <c r="EM28" i="25"/>
  <c r="EM29" i="25"/>
  <c r="EM30" i="25"/>
  <c r="EM16" i="25"/>
  <c r="EM18" i="25"/>
  <c r="EM17" i="25"/>
  <c r="EM19" i="25"/>
  <c r="EM20" i="25"/>
  <c r="EF16" i="25"/>
  <c r="EF17" i="25"/>
  <c r="EF18" i="25"/>
  <c r="EF20" i="25"/>
  <c r="EF21" i="25"/>
  <c r="EF19" i="25"/>
  <c r="EF22" i="25"/>
  <c r="EF23" i="25"/>
  <c r="EF24" i="25"/>
  <c r="EF25" i="25"/>
  <c r="EF27" i="25"/>
  <c r="EF26" i="25"/>
  <c r="EF28" i="25"/>
  <c r="EF29" i="25"/>
  <c r="EF30" i="25"/>
  <c r="EB32" i="25" l="1"/>
  <c r="EB34" i="25"/>
  <c r="EB31" i="25"/>
  <c r="EK21" i="25"/>
  <c r="EK20" i="25"/>
  <c r="EK22" i="25"/>
  <c r="EK23" i="25"/>
  <c r="EK24" i="25"/>
  <c r="EK25" i="25"/>
  <c r="EK27" i="25"/>
  <c r="EK26" i="25"/>
  <c r="EK28" i="25"/>
  <c r="EK29" i="25"/>
  <c r="EK30" i="25"/>
  <c r="EK16" i="25"/>
  <c r="EK17" i="25"/>
  <c r="EK18" i="25"/>
  <c r="EK19" i="25"/>
  <c r="EC34" i="25" l="1"/>
  <c r="EC32" i="25"/>
  <c r="EC31" i="25"/>
  <c r="EE22" i="25"/>
  <c r="EE24" i="25"/>
  <c r="EE25" i="25"/>
  <c r="EE19" i="25"/>
  <c r="EE27" i="25"/>
  <c r="EE21" i="25"/>
  <c r="EE17" i="25"/>
  <c r="EE30" i="25"/>
  <c r="EE29" i="25"/>
  <c r="EE28" i="25"/>
  <c r="EE26" i="25"/>
  <c r="EE23" i="25"/>
  <c r="EE18" i="25"/>
  <c r="EE20" i="25"/>
  <c r="EE16" i="25"/>
  <c r="EL23" i="25"/>
  <c r="EL24" i="25"/>
  <c r="EL27" i="25"/>
  <c r="EL25" i="25"/>
  <c r="EL26" i="25"/>
  <c r="EL28" i="25"/>
  <c r="EL29" i="25"/>
  <c r="EL30" i="25"/>
  <c r="EL16" i="25"/>
  <c r="EL17" i="25"/>
  <c r="EL18" i="25"/>
  <c r="EL19" i="25"/>
  <c r="EL21" i="25"/>
  <c r="EL20" i="25"/>
  <c r="EL22" i="25"/>
  <c r="ED31" i="25" l="1"/>
  <c r="ED32" i="25"/>
  <c r="ED34" i="25"/>
  <c r="EI31" i="25" l="1"/>
  <c r="EI32" i="25"/>
  <c r="EI34" i="25"/>
  <c r="EN34" i="25"/>
  <c r="EN31" i="25"/>
  <c r="EN32" i="25"/>
  <c r="EK34" i="25" l="1"/>
  <c r="EK31" i="25"/>
  <c r="EK32" i="25"/>
  <c r="EM31" i="25"/>
  <c r="EM34" i="25"/>
  <c r="EM32" i="25"/>
  <c r="EF34" i="25"/>
  <c r="EF31" i="25"/>
  <c r="EF32" i="25"/>
  <c r="EG34" i="25"/>
  <c r="EG32" i="25"/>
  <c r="EG31" i="25"/>
  <c r="EE34" i="25" l="1"/>
  <c r="EE32" i="25"/>
  <c r="EE31" i="25"/>
  <c r="EL34" i="25" l="1"/>
  <c r="EL32" i="25"/>
  <c r="EL31" i="25"/>
  <c r="O18" i="31" l="1"/>
  <c r="M19" i="31"/>
  <c r="M18" i="31"/>
  <c r="M17" i="31"/>
  <c r="O19" i="31"/>
  <c r="M20" i="31"/>
  <c r="O17" i="31"/>
  <c r="O20" i="31"/>
  <c r="O22" i="31"/>
  <c r="M25" i="31"/>
  <c r="O21" i="31"/>
  <c r="M21" i="31"/>
  <c r="O23" i="31"/>
  <c r="M23" i="31"/>
  <c r="O25" i="31"/>
  <c r="M22" i="31"/>
  <c r="M27" i="31"/>
  <c r="M24" i="31"/>
  <c r="O27" i="31"/>
  <c r="O24" i="31"/>
  <c r="M28" i="31"/>
  <c r="O26" i="31"/>
  <c r="M26" i="31"/>
  <c r="O29" i="31"/>
  <c r="O28" i="31"/>
  <c r="O30" i="31"/>
  <c r="M29" i="31"/>
  <c r="M30" i="31"/>
  <c r="O41" i="31"/>
  <c r="M41" i="31"/>
  <c r="N41" i="31"/>
  <c r="S41" i="31"/>
  <c r="O16" i="31"/>
  <c r="FE13" i="25"/>
  <c r="FE14" i="25"/>
  <c r="FE15" i="25"/>
  <c r="FE16" i="25"/>
  <c r="FE17" i="25"/>
  <c r="FE18" i="25"/>
  <c r="FE19" i="25"/>
  <c r="X41" i="31" l="1"/>
  <c r="EH15" i="25"/>
  <c r="EH13" i="25" l="1"/>
  <c r="EH14" i="25"/>
  <c r="EH16" i="25"/>
  <c r="EH17" i="25"/>
  <c r="EH18" i="25"/>
  <c r="EH19" i="25"/>
  <c r="EH20" i="25"/>
  <c r="EH21" i="25"/>
  <c r="EH22" i="25"/>
  <c r="EH23" i="25" l="1"/>
  <c r="EH24" i="25" l="1"/>
  <c r="EH25" i="25"/>
  <c r="EH26" i="25"/>
  <c r="EJ14" i="25" l="1"/>
  <c r="EJ13" i="25"/>
  <c r="EJ16" i="25"/>
  <c r="EJ17" i="25"/>
  <c r="EJ18" i="25"/>
  <c r="EJ21" i="25"/>
  <c r="EJ20" i="25"/>
  <c r="EJ22" i="25"/>
  <c r="EJ24" i="25"/>
  <c r="EJ26" i="25"/>
  <c r="EJ19" i="25"/>
  <c r="EJ23" i="25"/>
  <c r="EJ25" i="25"/>
  <c r="EJ15" i="25"/>
  <c r="EH27" i="25" l="1"/>
  <c r="EH28" i="25"/>
  <c r="EJ28" i="25"/>
  <c r="EJ27" i="25"/>
  <c r="EH29" i="25" l="1"/>
  <c r="EJ29" i="25" l="1"/>
  <c r="EH30" i="25" l="1"/>
  <c r="EH31" i="25" l="1"/>
  <c r="EJ30" i="25"/>
  <c r="EJ34" i="25"/>
  <c r="EJ31" i="25"/>
  <c r="EJ32" i="25"/>
  <c r="EH34" i="25" l="1"/>
  <c r="EH32" i="25"/>
  <c r="AX34" i="25" l="1"/>
  <c r="E61" i="25" l="1"/>
  <c r="E67" i="25" l="1"/>
  <c r="V96" i="31" l="1"/>
  <c r="V53" i="31"/>
  <c r="V31" i="31"/>
  <c r="V64" i="31"/>
  <c r="V16" i="31"/>
  <c r="V97" i="31"/>
  <c r="V108" i="31"/>
  <c r="V60" i="31"/>
  <c r="V27" i="31"/>
  <c r="V38" i="31"/>
  <c r="V86" i="31"/>
  <c r="V44" i="31"/>
  <c r="V75" i="31"/>
  <c r="V17" i="31"/>
  <c r="V121" i="31"/>
  <c r="V39" i="31"/>
  <c r="V49" i="31"/>
  <c r="V61" i="31"/>
  <c r="V37" i="31"/>
  <c r="V63" i="31"/>
  <c r="V20" i="31"/>
  <c r="V132" i="31"/>
  <c r="V88" i="31"/>
  <c r="V29" i="31"/>
  <c r="V65" i="31"/>
  <c r="V26" i="31"/>
  <c r="V54" i="31"/>
  <c r="V52" i="31"/>
  <c r="V72" i="31"/>
  <c r="V109" i="31"/>
  <c r="V84" i="31"/>
  <c r="V43" i="31"/>
  <c r="V51" i="31"/>
  <c r="V110" i="31"/>
  <c r="V22" i="31"/>
  <c r="V77" i="31"/>
  <c r="V62" i="31"/>
  <c r="V98" i="31"/>
  <c r="V87" i="31"/>
  <c r="V50" i="31"/>
  <c r="V28" i="31"/>
  <c r="V33" i="31"/>
  <c r="V40" i="31"/>
  <c r="V73" i="31"/>
  <c r="V120" i="31"/>
  <c r="V24" i="31"/>
  <c r="V32" i="31"/>
  <c r="V41" i="31"/>
  <c r="V13" i="31"/>
  <c r="V18" i="31"/>
  <c r="V14" i="31"/>
  <c r="V66" i="31"/>
  <c r="V30" i="31"/>
  <c r="V55" i="31"/>
  <c r="V85" i="31"/>
  <c r="V25" i="31"/>
  <c r="V99" i="31"/>
  <c r="V15" i="31"/>
  <c r="V76" i="31"/>
  <c r="V36" i="31"/>
  <c r="V21" i="31"/>
  <c r="V74" i="31"/>
  <c r="V48" i="31"/>
  <c r="V19" i="31"/>
  <c r="V42" i="31"/>
  <c r="V89" i="31" l="1"/>
  <c r="V34" i="31"/>
  <c r="V100" i="31"/>
  <c r="V23" i="31"/>
  <c r="S16" i="31" s="1"/>
  <c r="V78" i="31"/>
  <c r="V45" i="31"/>
  <c r="V144" i="31"/>
  <c r="V67" i="31"/>
  <c r="V56" i="31"/>
  <c r="V111" i="31"/>
  <c r="V133" i="31"/>
  <c r="V122" i="31"/>
  <c r="V12" i="31"/>
  <c r="Q41" i="31" l="1"/>
  <c r="K4" i="31"/>
  <c r="K5" i="31"/>
  <c r="K6" i="31" s="1"/>
  <c r="V57" i="31"/>
  <c r="V79" i="31"/>
  <c r="V134" i="31"/>
  <c r="V112" i="31"/>
  <c r="V90" i="31"/>
  <c r="V101" i="31"/>
  <c r="V68" i="31"/>
  <c r="V35" i="31"/>
  <c r="S17" i="31" s="1"/>
  <c r="V145" i="31"/>
  <c r="V46" i="31"/>
  <c r="V123" i="31"/>
  <c r="V156" i="31"/>
  <c r="K3" i="25" l="1"/>
  <c r="B5" i="31"/>
  <c r="A54" i="25"/>
  <c r="M8" i="31"/>
  <c r="G9" i="25" s="1"/>
  <c r="V80" i="31"/>
  <c r="V58" i="31"/>
  <c r="V91" i="31"/>
  <c r="V113" i="31"/>
  <c r="V135" i="31"/>
  <c r="V69" i="31"/>
  <c r="V102" i="31"/>
  <c r="V124" i="31"/>
  <c r="V168" i="31"/>
  <c r="V157" i="31"/>
  <c r="V47" i="31"/>
  <c r="V146" i="31"/>
  <c r="G41" i="25"/>
  <c r="E40" i="25"/>
  <c r="E41" i="25"/>
  <c r="E39" i="25"/>
  <c r="B5" i="25" l="1"/>
  <c r="B5" i="28" s="1"/>
  <c r="V103" i="31"/>
  <c r="V70" i="31"/>
  <c r="V114" i="31"/>
  <c r="V92" i="31"/>
  <c r="V181" i="31"/>
  <c r="V59" i="31"/>
  <c r="V81" i="31"/>
  <c r="V158" i="31"/>
  <c r="V169" i="31"/>
  <c r="V147" i="31"/>
  <c r="V136" i="31"/>
  <c r="V125" i="31"/>
  <c r="V180" i="31"/>
  <c r="E38" i="25"/>
  <c r="G40" i="25"/>
  <c r="G39" i="25"/>
  <c r="B4" i="31" l="1"/>
  <c r="B5" i="66"/>
  <c r="V159" i="31"/>
  <c r="V115" i="31"/>
  <c r="V104" i="31"/>
  <c r="V126" i="31"/>
  <c r="V137" i="31"/>
  <c r="V71" i="31"/>
  <c r="D12" i="31"/>
  <c r="G12" i="31" s="1"/>
  <c r="V170" i="31"/>
  <c r="V148" i="31"/>
  <c r="V93" i="31"/>
  <c r="V182" i="31"/>
  <c r="V82" i="31"/>
  <c r="V160" i="31" l="1"/>
  <c r="V183" i="31"/>
  <c r="V138" i="31"/>
  <c r="V171" i="31"/>
  <c r="V149" i="31"/>
  <c r="V83" i="31"/>
  <c r="V127" i="31"/>
  <c r="V105" i="31"/>
  <c r="V94" i="31"/>
  <c r="V116" i="31"/>
  <c r="V117" i="31" l="1"/>
  <c r="V106" i="31"/>
  <c r="V139" i="31"/>
  <c r="V95" i="31"/>
  <c r="V128" i="31"/>
  <c r="V161" i="31"/>
  <c r="V150" i="31"/>
  <c r="V184" i="31"/>
  <c r="V172" i="31"/>
  <c r="V151" i="31" l="1"/>
  <c r="V185" i="31"/>
  <c r="V162" i="31"/>
  <c r="V118" i="31"/>
  <c r="V173" i="31"/>
  <c r="V129" i="31"/>
  <c r="V107" i="31"/>
  <c r="V140" i="31"/>
  <c r="V130" i="31" l="1"/>
  <c r="V119" i="31"/>
  <c r="V141" i="31"/>
  <c r="V163" i="31"/>
  <c r="V186" i="31"/>
  <c r="V174" i="31"/>
  <c r="V152" i="31"/>
  <c r="V187" i="31" l="1"/>
  <c r="V175" i="31"/>
  <c r="V164" i="31"/>
  <c r="V131" i="31"/>
  <c r="V153" i="31"/>
  <c r="V142" i="31"/>
  <c r="V165" i="31" l="1"/>
  <c r="V188" i="31"/>
  <c r="V154" i="31"/>
  <c r="V143" i="31"/>
  <c r="V176" i="31"/>
  <c r="V155" i="31" l="1"/>
  <c r="V177" i="31"/>
  <c r="V189" i="31"/>
  <c r="V166" i="31"/>
  <c r="V190" i="31" l="1"/>
  <c r="V178" i="31"/>
  <c r="V167" i="31"/>
  <c r="V191" i="31" l="1"/>
  <c r="V179" i="31"/>
  <c r="E22" i="25"/>
  <c r="E21" i="25"/>
  <c r="E20" i="25"/>
  <c r="E15" i="25"/>
  <c r="E17" i="25"/>
  <c r="E19" i="25"/>
  <c r="E24" i="25"/>
  <c r="E18" i="25"/>
  <c r="E14" i="25"/>
  <c r="E13" i="25"/>
  <c r="E16" i="25"/>
  <c r="E23" i="25"/>
  <c r="S20" i="31" l="1"/>
  <c r="S22" i="31"/>
  <c r="S21" i="31"/>
  <c r="S25" i="31"/>
  <c r="S24" i="31"/>
  <c r="S18" i="31"/>
  <c r="S19" i="31"/>
  <c r="S27" i="31"/>
  <c r="S26" i="31"/>
  <c r="S23" i="31"/>
  <c r="S29" i="31"/>
  <c r="S28" i="31"/>
  <c r="Q17" i="31"/>
  <c r="Q20" i="31"/>
  <c r="Q25" i="31"/>
  <c r="Q21" i="31"/>
  <c r="Q23" i="31"/>
  <c r="Q19" i="31"/>
  <c r="Q22" i="31"/>
  <c r="Q26" i="31"/>
  <c r="Q18" i="31"/>
  <c r="Q24" i="31"/>
  <c r="E25" i="25"/>
  <c r="Q27" i="31" l="1"/>
  <c r="E27" i="25"/>
  <c r="E26" i="25"/>
  <c r="Q28" i="31" l="1"/>
  <c r="Q30" i="31" l="1"/>
  <c r="Q29" i="31"/>
  <c r="BA17" i="25" l="1"/>
  <c r="AY16" i="25"/>
  <c r="AX30" i="25"/>
  <c r="BF30" i="25"/>
  <c r="AX16" i="25"/>
  <c r="AZ17" i="25"/>
  <c r="AZ30" i="25"/>
  <c r="BF20" i="25"/>
  <c r="BG28" i="25"/>
  <c r="BG22" i="25"/>
  <c r="BG30" i="25"/>
  <c r="BG31" i="25"/>
  <c r="BG21" i="25"/>
  <c r="BG20" i="25"/>
  <c r="BG27" i="25"/>
  <c r="BG17" i="25"/>
  <c r="BG15" i="25"/>
  <c r="BG29" i="25"/>
  <c r="BG23" i="25"/>
  <c r="BG18" i="25"/>
  <c r="BG16" i="25"/>
  <c r="BG14" i="25"/>
  <c r="BG24" i="25"/>
  <c r="BG25" i="25"/>
  <c r="BG26" i="25"/>
  <c r="BG19" i="25"/>
  <c r="BF28" i="25"/>
  <c r="BF17" i="25"/>
  <c r="BF23" i="25"/>
  <c r="BF18" i="25"/>
  <c r="BF19" i="25"/>
  <c r="BF14" i="25"/>
  <c r="BF22" i="25"/>
  <c r="BF24" i="25"/>
  <c r="BF15" i="25"/>
  <c r="BF21" i="25"/>
  <c r="BF29" i="25"/>
  <c r="BF16" i="25"/>
  <c r="BF31" i="25"/>
  <c r="BF25" i="25"/>
  <c r="BF27" i="25"/>
  <c r="BF26" i="25"/>
  <c r="BE23" i="25"/>
  <c r="BE27" i="25"/>
  <c r="BE18" i="25"/>
  <c r="BE26" i="25"/>
  <c r="BE24" i="25"/>
  <c r="BE30" i="25"/>
  <c r="BE29" i="25"/>
  <c r="BE21" i="25"/>
  <c r="BE31" i="25"/>
  <c r="BE19" i="25"/>
  <c r="BE22" i="25"/>
  <c r="BE28" i="25"/>
  <c r="BE17" i="25"/>
  <c r="BE16" i="25"/>
  <c r="BE25" i="25"/>
  <c r="BE15" i="25"/>
  <c r="BE14" i="25"/>
  <c r="BE20" i="25"/>
  <c r="BD21" i="25"/>
  <c r="BD22" i="25"/>
  <c r="BD20" i="25"/>
  <c r="BD30" i="25"/>
  <c r="BD16" i="25"/>
  <c r="BD29" i="25"/>
  <c r="BD27" i="25"/>
  <c r="BD28" i="25"/>
  <c r="BD24" i="25"/>
  <c r="BD19" i="25"/>
  <c r="BD31" i="25"/>
  <c r="BD17" i="25"/>
  <c r="BD18" i="25"/>
  <c r="BD23" i="25"/>
  <c r="BD26" i="25"/>
  <c r="BD14" i="25"/>
  <c r="BD15" i="25"/>
  <c r="BD25" i="25"/>
  <c r="BC29" i="25"/>
  <c r="BC31" i="25"/>
  <c r="BC26" i="25"/>
  <c r="BC19" i="25"/>
  <c r="BC15" i="25"/>
  <c r="BC24" i="25"/>
  <c r="BC14" i="25"/>
  <c r="BC30" i="25"/>
  <c r="BC28" i="25"/>
  <c r="BC16" i="25"/>
  <c r="BC25" i="25"/>
  <c r="BC20" i="25"/>
  <c r="BC17" i="25"/>
  <c r="BC22" i="25"/>
  <c r="BC21" i="25"/>
  <c r="BC23" i="25"/>
  <c r="BC18" i="25"/>
  <c r="BC27" i="25"/>
  <c r="AX13" i="25"/>
  <c r="BA22" i="25"/>
  <c r="BA23" i="25"/>
  <c r="BA16" i="25"/>
  <c r="BA15" i="25"/>
  <c r="BA21" i="25"/>
  <c r="BA18" i="25"/>
  <c r="BA30" i="25"/>
  <c r="BA14" i="25"/>
  <c r="BA19" i="25"/>
  <c r="BA25" i="25"/>
  <c r="BA24" i="25"/>
  <c r="BA26" i="25"/>
  <c r="BA31" i="25"/>
  <c r="BA20" i="25"/>
  <c r="BA28" i="25"/>
  <c r="BA29" i="25"/>
  <c r="BA27" i="25"/>
  <c r="AY30" i="25"/>
  <c r="AY28" i="25"/>
  <c r="AY20" i="25"/>
  <c r="AY19" i="25"/>
  <c r="AY18" i="25"/>
  <c r="AY29" i="25"/>
  <c r="AY27" i="25"/>
  <c r="AY26" i="25"/>
  <c r="AY31" i="25"/>
  <c r="AY23" i="25"/>
  <c r="AY21" i="25"/>
  <c r="AY22" i="25"/>
  <c r="AY25" i="25"/>
  <c r="AY24" i="25"/>
  <c r="AY14" i="25"/>
  <c r="AY15" i="25"/>
  <c r="AY17" i="25"/>
  <c r="AX15" i="25"/>
  <c r="AX24" i="25"/>
  <c r="AX19" i="25"/>
  <c r="AX22" i="25"/>
  <c r="AX29" i="25"/>
  <c r="AX33" i="25"/>
  <c r="AX27" i="25"/>
  <c r="AX26" i="25"/>
  <c r="AX18" i="25"/>
  <c r="AX31" i="25"/>
  <c r="AX28" i="25"/>
  <c r="AX23" i="25"/>
  <c r="AX14" i="25"/>
  <c r="AX17" i="25"/>
  <c r="AX20" i="25"/>
  <c r="AX32" i="25"/>
  <c r="AX25" i="25"/>
  <c r="AX21" i="25"/>
  <c r="BG13" i="25"/>
  <c r="AY13" i="25"/>
  <c r="BB22" i="25"/>
  <c r="BB25" i="25"/>
  <c r="BB24" i="25"/>
  <c r="BB31" i="25"/>
  <c r="BB14" i="25"/>
  <c r="BB17" i="25"/>
  <c r="BB20" i="25"/>
  <c r="BB23" i="25"/>
  <c r="BB19" i="25"/>
  <c r="BB21" i="25"/>
  <c r="BB27" i="25"/>
  <c r="BB15" i="25"/>
  <c r="BB28" i="25"/>
  <c r="BB29" i="25"/>
  <c r="BB26" i="25"/>
  <c r="BB16" i="25"/>
  <c r="BB30" i="25"/>
  <c r="BB18" i="25"/>
  <c r="BF13" i="25"/>
  <c r="BB13" i="25"/>
  <c r="DV13" i="25"/>
  <c r="AZ16" i="25"/>
  <c r="AZ25" i="25"/>
  <c r="AZ21" i="25"/>
  <c r="AZ24" i="25"/>
  <c r="AZ23" i="25"/>
  <c r="AZ14" i="25"/>
  <c r="AZ29" i="25"/>
  <c r="AZ18" i="25"/>
  <c r="AZ27" i="25"/>
  <c r="AZ26" i="25"/>
  <c r="AZ19" i="25"/>
  <c r="AZ20" i="25"/>
  <c r="AZ28" i="25"/>
  <c r="AZ15" i="25"/>
  <c r="AZ31" i="25"/>
  <c r="AZ22" i="25"/>
  <c r="BE13" i="25"/>
  <c r="BD13" i="25"/>
  <c r="BA13" i="25"/>
  <c r="BC13" i="25"/>
  <c r="AZ13" i="25"/>
  <c r="DX35" i="25" l="1"/>
  <c r="DX36" i="25"/>
  <c r="DX37" i="25"/>
  <c r="DX38" i="25"/>
  <c r="DX39" i="25"/>
  <c r="DX40" i="25"/>
  <c r="DX41" i="25"/>
  <c r="DX13" i="25"/>
  <c r="DX14" i="25"/>
  <c r="DY18" i="25"/>
  <c r="DY35" i="25"/>
  <c r="DY36" i="25"/>
  <c r="DY37" i="25"/>
  <c r="DY38" i="25"/>
  <c r="DY39" i="25"/>
  <c r="DY40" i="25"/>
  <c r="DY41" i="25"/>
  <c r="DT29" i="25"/>
  <c r="DR35" i="25"/>
  <c r="DR36" i="25"/>
  <c r="DR37" i="25"/>
  <c r="DR38" i="25"/>
  <c r="DR39" i="25"/>
  <c r="DR40" i="25"/>
  <c r="DR41" i="25"/>
  <c r="DZ35" i="25"/>
  <c r="DZ36" i="25"/>
  <c r="DZ37" i="25"/>
  <c r="DZ38" i="25"/>
  <c r="DZ39" i="25"/>
  <c r="DZ40" i="25"/>
  <c r="DZ41" i="25"/>
  <c r="DV35" i="25"/>
  <c r="DV36" i="25"/>
  <c r="DV37" i="25"/>
  <c r="DV38" i="25"/>
  <c r="DV39" i="25"/>
  <c r="DV40" i="25"/>
  <c r="DV41" i="25"/>
  <c r="DW35" i="25"/>
  <c r="DW36" i="25"/>
  <c r="DW37" i="25"/>
  <c r="DW38" i="25"/>
  <c r="DW39" i="25"/>
  <c r="DW40" i="25"/>
  <c r="DW41" i="25"/>
  <c r="DS35" i="25"/>
  <c r="DS36" i="25"/>
  <c r="DS37" i="25"/>
  <c r="DS38" i="25"/>
  <c r="DS39" i="25"/>
  <c r="DS40" i="25"/>
  <c r="DS41" i="25"/>
  <c r="DU35" i="25"/>
  <c r="DU36" i="25"/>
  <c r="DU37" i="25"/>
  <c r="DU38" i="25"/>
  <c r="DU39" i="25"/>
  <c r="DU40" i="25"/>
  <c r="DU41" i="25"/>
  <c r="DT35" i="25"/>
  <c r="DT36" i="25"/>
  <c r="DT37" i="25"/>
  <c r="DT38" i="25"/>
  <c r="DT39" i="25"/>
  <c r="DT40" i="25"/>
  <c r="DT41" i="25"/>
  <c r="EA35" i="25"/>
  <c r="EA36" i="25"/>
  <c r="EA37" i="25"/>
  <c r="EA38" i="25"/>
  <c r="EA39" i="25"/>
  <c r="EA40" i="25"/>
  <c r="EA41" i="25"/>
  <c r="DX34" i="25"/>
  <c r="DX30" i="25"/>
  <c r="DX28" i="25"/>
  <c r="DX33" i="25"/>
  <c r="DX16" i="25"/>
  <c r="DX24" i="25"/>
  <c r="DX19" i="25"/>
  <c r="DR21" i="25"/>
  <c r="DV26" i="25"/>
  <c r="DZ33" i="25"/>
  <c r="DZ25" i="25"/>
  <c r="DZ19" i="25"/>
  <c r="DZ21" i="25"/>
  <c r="DZ28" i="25"/>
  <c r="DZ29" i="25"/>
  <c r="DZ27" i="25"/>
  <c r="DZ26" i="25"/>
  <c r="DZ34" i="25"/>
  <c r="DZ20" i="25"/>
  <c r="DZ24" i="25"/>
  <c r="DZ30" i="25"/>
  <c r="DZ15" i="25"/>
  <c r="DZ31" i="25"/>
  <c r="DZ14" i="25"/>
  <c r="DZ18" i="25"/>
  <c r="DZ13" i="25"/>
  <c r="DZ16" i="25"/>
  <c r="DZ32" i="25"/>
  <c r="DZ22" i="25"/>
  <c r="DZ23" i="25"/>
  <c r="DZ17" i="25"/>
  <c r="DY20" i="25"/>
  <c r="DY14" i="25"/>
  <c r="DY25" i="25"/>
  <c r="DY19" i="25"/>
  <c r="DY24" i="25"/>
  <c r="DY29" i="25"/>
  <c r="DY32" i="25"/>
  <c r="DV21" i="25"/>
  <c r="DV33" i="25"/>
  <c r="DV18" i="25"/>
  <c r="DV25" i="25"/>
  <c r="DV20" i="25"/>
  <c r="DV15" i="25"/>
  <c r="DV34" i="25"/>
  <c r="DV30" i="25"/>
  <c r="DV28" i="25"/>
  <c r="DV29" i="25"/>
  <c r="DV17" i="25"/>
  <c r="EA29" i="25"/>
  <c r="EA18" i="25"/>
  <c r="EA27" i="25"/>
  <c r="EA28" i="25"/>
  <c r="EA32" i="25"/>
  <c r="EA33" i="25"/>
  <c r="EA30" i="25"/>
  <c r="EA26" i="25"/>
  <c r="EA24" i="25"/>
  <c r="EA21" i="25"/>
  <c r="EA17" i="25"/>
  <c r="EA22" i="25"/>
  <c r="EA31" i="25"/>
  <c r="EA25" i="25"/>
  <c r="EA34" i="25"/>
  <c r="EA23" i="25"/>
  <c r="EA14" i="25"/>
  <c r="EA19" i="25"/>
  <c r="EA20" i="25"/>
  <c r="EA15" i="25"/>
  <c r="EA13" i="25"/>
  <c r="EA16" i="25"/>
  <c r="DT27" i="25"/>
  <c r="DR34" i="25"/>
  <c r="DR26" i="25"/>
  <c r="DR31" i="25"/>
  <c r="DR16" i="25"/>
  <c r="DW19" i="25"/>
  <c r="DW18" i="25"/>
  <c r="DW25" i="25"/>
  <c r="DW16" i="25"/>
  <c r="DW29" i="25"/>
  <c r="DW17" i="25"/>
  <c r="DW15" i="25"/>
  <c r="DW30" i="25"/>
  <c r="DW14" i="25"/>
  <c r="DW26" i="25"/>
  <c r="DW28" i="25"/>
  <c r="DW33" i="25"/>
  <c r="DW22" i="25"/>
  <c r="DW13" i="25"/>
  <c r="DW32" i="25"/>
  <c r="DW24" i="25"/>
  <c r="DW34" i="25"/>
  <c r="DW21" i="25"/>
  <c r="DW20" i="25"/>
  <c r="DW23" i="25"/>
  <c r="DW27" i="25"/>
  <c r="DW31" i="25"/>
  <c r="DU29" i="25"/>
  <c r="DU31" i="25"/>
  <c r="DU14" i="25"/>
  <c r="DU32" i="25"/>
  <c r="DU13" i="25"/>
  <c r="DU22" i="25"/>
  <c r="DU17" i="25"/>
  <c r="DU25" i="25"/>
  <c r="DU28" i="25"/>
  <c r="DU15" i="25"/>
  <c r="DU19" i="25"/>
  <c r="DU30" i="25"/>
  <c r="DU16" i="25"/>
  <c r="DU34" i="25"/>
  <c r="DU21" i="25"/>
  <c r="DU26" i="25"/>
  <c r="DU18" i="25"/>
  <c r="DU24" i="25"/>
  <c r="DU27" i="25"/>
  <c r="DU33" i="25"/>
  <c r="DU23" i="25"/>
  <c r="DU20" i="25"/>
  <c r="DS19" i="25"/>
  <c r="DS18" i="25"/>
  <c r="DS14" i="25"/>
  <c r="DS30" i="25"/>
  <c r="DS16" i="25"/>
  <c r="DS23" i="25"/>
  <c r="DS34" i="25"/>
  <c r="DS31" i="25"/>
  <c r="DS28" i="25"/>
  <c r="DS15" i="25"/>
  <c r="DS20" i="25"/>
  <c r="DS22" i="25"/>
  <c r="DS32" i="25"/>
  <c r="DS27" i="25"/>
  <c r="DS13" i="25"/>
  <c r="DS33" i="25"/>
  <c r="DS17" i="25"/>
  <c r="DS21" i="25"/>
  <c r="DS25" i="25"/>
  <c r="DS29" i="25"/>
  <c r="DS24" i="25"/>
  <c r="DS26" i="25"/>
  <c r="DT16" i="25"/>
  <c r="DR22" i="25"/>
  <c r="DR23" i="25"/>
  <c r="DT15" i="25"/>
  <c r="DX18" i="25"/>
  <c r="DY16" i="25"/>
  <c r="DV22" i="25"/>
  <c r="DT19" i="25"/>
  <c r="DX29" i="25"/>
  <c r="DY15" i="25"/>
  <c r="DR20" i="25"/>
  <c r="DR29" i="25"/>
  <c r="DR24" i="25"/>
  <c r="DX21" i="25"/>
  <c r="DY28" i="25"/>
  <c r="DR28" i="25"/>
  <c r="DT34" i="25"/>
  <c r="DX27" i="25"/>
  <c r="DY30" i="25"/>
  <c r="DT14" i="25"/>
  <c r="DT32" i="25"/>
  <c r="DX25" i="25"/>
  <c r="DX22" i="25"/>
  <c r="DY31" i="25"/>
  <c r="DT17" i="25"/>
  <c r="DT25" i="25"/>
  <c r="DT20" i="25"/>
  <c r="DR30" i="25"/>
  <c r="DR27" i="25"/>
  <c r="DR19" i="25"/>
  <c r="DY34" i="25"/>
  <c r="DR14" i="25"/>
  <c r="DR18" i="25"/>
  <c r="DX17" i="25"/>
  <c r="DX32" i="25"/>
  <c r="DV32" i="25"/>
  <c r="DY13" i="25"/>
  <c r="DV24" i="25"/>
  <c r="DR13" i="25"/>
  <c r="DR15" i="25"/>
  <c r="DT22" i="25"/>
  <c r="DT21" i="25"/>
  <c r="DY33" i="25"/>
  <c r="DR33" i="25"/>
  <c r="DR17" i="25"/>
  <c r="DT30" i="25"/>
  <c r="DT18" i="25"/>
  <c r="DX23" i="25"/>
  <c r="DY23" i="25"/>
  <c r="DV14" i="25"/>
  <c r="DV23" i="25"/>
  <c r="DT13" i="25"/>
  <c r="DT24" i="25"/>
  <c r="DT26" i="25"/>
  <c r="DX20" i="25"/>
  <c r="DY27" i="25"/>
  <c r="DV31" i="25"/>
  <c r="DT23" i="25"/>
  <c r="DY26" i="25"/>
  <c r="DT31" i="25"/>
  <c r="DY22" i="25"/>
  <c r="DV27" i="25"/>
  <c r="DT33" i="25"/>
  <c r="DX31" i="25"/>
  <c r="DY17" i="25"/>
  <c r="DV19" i="25"/>
  <c r="DR32" i="25"/>
  <c r="DT28" i="25"/>
  <c r="DX15" i="25"/>
  <c r="DY21" i="25"/>
  <c r="DX26" i="25"/>
  <c r="DV16" i="25"/>
  <c r="DR25" i="25"/>
  <c r="FA41" i="25" l="1"/>
  <c r="C41" i="25" s="1"/>
  <c r="FA40" i="25"/>
  <c r="C40" i="25" s="1"/>
  <c r="FA39" i="25"/>
  <c r="C39" i="25" s="1"/>
  <c r="FA38" i="25"/>
  <c r="C38" i="25" s="1"/>
  <c r="FA37" i="25"/>
  <c r="C37" i="25" s="1"/>
  <c r="FA33" i="25"/>
  <c r="C33" i="25" s="1"/>
  <c r="FA36" i="25"/>
  <c r="C36" i="25" s="1"/>
  <c r="FA35" i="25"/>
  <c r="C35" i="25" s="1"/>
  <c r="FA34" i="25"/>
  <c r="C34" i="25" s="1"/>
  <c r="FA32" i="25"/>
  <c r="C32" i="25" s="1"/>
  <c r="FA28" i="25"/>
  <c r="C28" i="25" s="1"/>
  <c r="FA14" i="25"/>
  <c r="C14" i="25" s="1"/>
  <c r="FA16" i="25"/>
  <c r="C16" i="25" s="1"/>
  <c r="FA29" i="25"/>
  <c r="C29" i="25" s="1"/>
  <c r="FA24" i="25"/>
  <c r="C24" i="25" s="1"/>
  <c r="FA26" i="25"/>
  <c r="C26" i="25" s="1"/>
  <c r="FA19" i="25"/>
  <c r="C19" i="25" s="1"/>
  <c r="FA25" i="25"/>
  <c r="C25" i="25" s="1"/>
  <c r="FA20" i="25"/>
  <c r="C20" i="25" s="1"/>
  <c r="FA31" i="25"/>
  <c r="C31" i="25" s="1"/>
  <c r="FA18" i="25"/>
  <c r="C18" i="25" s="1"/>
  <c r="FA27" i="25"/>
  <c r="C27" i="25" s="1"/>
  <c r="FA30" i="25"/>
  <c r="C30" i="25" s="1"/>
  <c r="FA21" i="25"/>
  <c r="C21" i="25" s="1"/>
  <c r="FA17" i="25"/>
  <c r="C17" i="25" s="1"/>
  <c r="FA23" i="25"/>
  <c r="C23" i="25" s="1"/>
  <c r="FA22" i="25"/>
  <c r="C22" i="25" s="1"/>
  <c r="FA15" i="25"/>
  <c r="C15" i="25" s="1"/>
  <c r="FA13" i="25"/>
  <c r="C13" i="25" s="1"/>
  <c r="D175" i="31" l="1"/>
  <c r="E175" i="31" s="1"/>
  <c r="G175" i="31" s="1"/>
  <c r="D178" i="31"/>
  <c r="E178" i="31" s="1"/>
  <c r="D176" i="31"/>
  <c r="E176" i="31" s="1"/>
  <c r="D177" i="31"/>
  <c r="E177" i="31" s="1"/>
  <c r="D174" i="31"/>
  <c r="E174" i="31" s="1"/>
  <c r="D170" i="31"/>
  <c r="E170" i="31" s="1"/>
  <c r="G170" i="31" s="1"/>
  <c r="D169" i="31"/>
  <c r="E169" i="31" s="1"/>
  <c r="G169" i="31" s="1"/>
  <c r="D173" i="31"/>
  <c r="E173" i="31" s="1"/>
  <c r="G173" i="31" s="1"/>
  <c r="D171" i="31"/>
  <c r="E171" i="31" s="1"/>
  <c r="G171" i="31" s="1"/>
  <c r="D179" i="31"/>
  <c r="E179" i="31" s="1"/>
  <c r="G179" i="31" s="1"/>
  <c r="D180" i="31"/>
  <c r="E180" i="31" s="1"/>
  <c r="G180" i="31" s="1"/>
  <c r="D172" i="31"/>
  <c r="E172" i="31" s="1"/>
  <c r="G172" i="31" s="1"/>
  <c r="D250" i="31"/>
  <c r="E250" i="31" s="1"/>
  <c r="D242" i="31"/>
  <c r="E242" i="31" s="1"/>
  <c r="D247" i="31"/>
  <c r="E247" i="31" s="1"/>
  <c r="D241" i="31"/>
  <c r="E241" i="31" s="1"/>
  <c r="D243" i="31"/>
  <c r="E243" i="31" s="1"/>
  <c r="D252" i="31"/>
  <c r="E252" i="31" s="1"/>
  <c r="D245" i="31"/>
  <c r="E245" i="31" s="1"/>
  <c r="D248" i="31"/>
  <c r="E248" i="31" s="1"/>
  <c r="D246" i="31"/>
  <c r="E246" i="31" s="1"/>
  <c r="D249" i="31"/>
  <c r="E249" i="31" s="1"/>
  <c r="D251" i="31"/>
  <c r="E251" i="31" s="1"/>
  <c r="D244" i="31"/>
  <c r="E244" i="31" s="1"/>
  <c r="D237" i="31"/>
  <c r="E237" i="31" s="1"/>
  <c r="D234" i="31"/>
  <c r="E234" i="31" s="1"/>
  <c r="D232" i="31"/>
  <c r="E232" i="31" s="1"/>
  <c r="D229" i="31"/>
  <c r="E229" i="31" s="1"/>
  <c r="D236" i="31"/>
  <c r="E236" i="31" s="1"/>
  <c r="D239" i="31"/>
  <c r="E239" i="31" s="1"/>
  <c r="D238" i="31"/>
  <c r="E238" i="31" s="1"/>
  <c r="D240" i="31"/>
  <c r="E240" i="31" s="1"/>
  <c r="D230" i="31"/>
  <c r="E230" i="31" s="1"/>
  <c r="D231" i="31"/>
  <c r="E231" i="31" s="1"/>
  <c r="D233" i="31"/>
  <c r="E233" i="31" s="1"/>
  <c r="D235" i="31"/>
  <c r="E235" i="31" s="1"/>
  <c r="D262" i="31"/>
  <c r="E262" i="31" s="1"/>
  <c r="D254" i="31"/>
  <c r="E254" i="31" s="1"/>
  <c r="D258" i="31"/>
  <c r="E258" i="31" s="1"/>
  <c r="D261" i="31"/>
  <c r="E261" i="31" s="1"/>
  <c r="D260" i="31"/>
  <c r="E260" i="31" s="1"/>
  <c r="D257" i="31"/>
  <c r="E257" i="31" s="1"/>
  <c r="D264" i="31"/>
  <c r="E264" i="31" s="1"/>
  <c r="D256" i="31"/>
  <c r="E256" i="31" s="1"/>
  <c r="D259" i="31"/>
  <c r="E259" i="31" s="1"/>
  <c r="D255" i="31"/>
  <c r="E255" i="31" s="1"/>
  <c r="D253" i="31"/>
  <c r="E253" i="31" s="1"/>
  <c r="D263" i="31"/>
  <c r="E263" i="31" s="1"/>
  <c r="D102" i="31"/>
  <c r="E102" i="31" s="1"/>
  <c r="G102" i="31" s="1"/>
  <c r="D105" i="31"/>
  <c r="E105" i="31" s="1"/>
  <c r="G105" i="31" s="1"/>
  <c r="D107" i="31"/>
  <c r="E107" i="31" s="1"/>
  <c r="G107" i="31" s="1"/>
  <c r="D98" i="31"/>
  <c r="E98" i="31" s="1"/>
  <c r="G98" i="31" s="1"/>
  <c r="D106" i="31"/>
  <c r="E106" i="31" s="1"/>
  <c r="D104" i="31"/>
  <c r="E104" i="31" s="1"/>
  <c r="G104" i="31" s="1"/>
  <c r="D103" i="31"/>
  <c r="E103" i="31" s="1"/>
  <c r="D108" i="31"/>
  <c r="E108" i="31" s="1"/>
  <c r="G108" i="31" s="1"/>
  <c r="D101" i="31"/>
  <c r="E101" i="31" s="1"/>
  <c r="G101" i="31" s="1"/>
  <c r="D97" i="31"/>
  <c r="E97" i="31" s="1"/>
  <c r="G97" i="31" s="1"/>
  <c r="D100" i="31"/>
  <c r="E100" i="31" s="1"/>
  <c r="G100" i="31" s="1"/>
  <c r="D99" i="31"/>
  <c r="E99" i="31" s="1"/>
  <c r="G99" i="31" s="1"/>
  <c r="D56" i="31"/>
  <c r="E56" i="31" s="1"/>
  <c r="G56" i="31" s="1"/>
  <c r="D50" i="31"/>
  <c r="E50" i="31" s="1"/>
  <c r="G50" i="31" s="1"/>
  <c r="D49" i="31"/>
  <c r="E49" i="31" s="1"/>
  <c r="G49" i="31" s="1"/>
  <c r="D59" i="31"/>
  <c r="E59" i="31" s="1"/>
  <c r="G59" i="31" s="1"/>
  <c r="D58" i="31"/>
  <c r="E58" i="31" s="1"/>
  <c r="G58" i="31" s="1"/>
  <c r="D60" i="31"/>
  <c r="E60" i="31" s="1"/>
  <c r="G60" i="31" s="1"/>
  <c r="D55" i="31"/>
  <c r="E55" i="31" s="1"/>
  <c r="G55" i="31" s="1"/>
  <c r="D51" i="31"/>
  <c r="E51" i="31" s="1"/>
  <c r="G51" i="31" s="1"/>
  <c r="D52" i="31"/>
  <c r="E52" i="31" s="1"/>
  <c r="D57" i="31"/>
  <c r="E57" i="31" s="1"/>
  <c r="G57" i="31" s="1"/>
  <c r="D54" i="31"/>
  <c r="E54" i="31" s="1"/>
  <c r="G54" i="31" s="1"/>
  <c r="D53" i="31"/>
  <c r="E53" i="31" s="1"/>
  <c r="G53" i="31" s="1"/>
  <c r="D216" i="31"/>
  <c r="E216" i="31" s="1"/>
  <c r="D213" i="31"/>
  <c r="E213" i="31" s="1"/>
  <c r="D205" i="31"/>
  <c r="E205" i="31" s="1"/>
  <c r="D212" i="31"/>
  <c r="E212" i="31" s="1"/>
  <c r="D215" i="31"/>
  <c r="E215" i="31" s="1"/>
  <c r="D206" i="31"/>
  <c r="E206" i="31" s="1"/>
  <c r="D214" i="31"/>
  <c r="E214" i="31" s="1"/>
  <c r="D207" i="31"/>
  <c r="E207" i="31" s="1"/>
  <c r="D211" i="31"/>
  <c r="E211" i="31" s="1"/>
  <c r="D210" i="31"/>
  <c r="E210" i="31" s="1"/>
  <c r="D209" i="31"/>
  <c r="E209" i="31" s="1"/>
  <c r="D208" i="31"/>
  <c r="E208" i="31" s="1"/>
  <c r="D47" i="31"/>
  <c r="E47" i="31" s="1"/>
  <c r="G47" i="31" s="1"/>
  <c r="D46" i="31"/>
  <c r="E46" i="31" s="1"/>
  <c r="G46" i="31" s="1"/>
  <c r="D42" i="31"/>
  <c r="E42" i="31" s="1"/>
  <c r="G42" i="31" s="1"/>
  <c r="D44" i="31"/>
  <c r="E44" i="31" s="1"/>
  <c r="G44" i="31" s="1"/>
  <c r="D39" i="31"/>
  <c r="E39" i="31" s="1"/>
  <c r="G39" i="31" s="1"/>
  <c r="D45" i="31"/>
  <c r="E45" i="31" s="1"/>
  <c r="G45" i="31" s="1"/>
  <c r="D38" i="31"/>
  <c r="E38" i="31" s="1"/>
  <c r="G38" i="31" s="1"/>
  <c r="D40" i="31"/>
  <c r="E40" i="31" s="1"/>
  <c r="G40" i="31" s="1"/>
  <c r="D37" i="31"/>
  <c r="D41" i="31"/>
  <c r="E41" i="31" s="1"/>
  <c r="G41" i="31" s="1"/>
  <c r="D48" i="31"/>
  <c r="E48" i="31" s="1"/>
  <c r="G48" i="31" s="1"/>
  <c r="D43" i="31"/>
  <c r="E43" i="31" s="1"/>
  <c r="G43" i="31" s="1"/>
  <c r="D160" i="31"/>
  <c r="E160" i="31" s="1"/>
  <c r="G160" i="31" s="1"/>
  <c r="D162" i="31"/>
  <c r="E162" i="31" s="1"/>
  <c r="G162" i="31" s="1"/>
  <c r="D161" i="31"/>
  <c r="E161" i="31" s="1"/>
  <c r="G161" i="31" s="1"/>
  <c r="D163" i="31"/>
  <c r="E163" i="31" s="1"/>
  <c r="G163" i="31" s="1"/>
  <c r="D159" i="31"/>
  <c r="E159" i="31" s="1"/>
  <c r="G159" i="31" s="1"/>
  <c r="D158" i="31"/>
  <c r="E158" i="31" s="1"/>
  <c r="G158" i="31" s="1"/>
  <c r="D164" i="31"/>
  <c r="E164" i="31" s="1"/>
  <c r="G164" i="31" s="1"/>
  <c r="D167" i="31"/>
  <c r="E167" i="31" s="1"/>
  <c r="G167" i="31" s="1"/>
  <c r="D157" i="31"/>
  <c r="E157" i="31" s="1"/>
  <c r="G157" i="31" s="1"/>
  <c r="D168" i="31"/>
  <c r="E168" i="31" s="1"/>
  <c r="G168" i="31" s="1"/>
  <c r="D165" i="31"/>
  <c r="E165" i="31" s="1"/>
  <c r="G165" i="31" s="1"/>
  <c r="D166" i="31"/>
  <c r="E166" i="31" s="1"/>
  <c r="G166" i="31" s="1"/>
  <c r="D202" i="31"/>
  <c r="E202" i="31" s="1"/>
  <c r="G202" i="31" s="1"/>
  <c r="D200" i="31"/>
  <c r="E200" i="31" s="1"/>
  <c r="G200" i="31" s="1"/>
  <c r="D194" i="31"/>
  <c r="E194" i="31" s="1"/>
  <c r="G194" i="31" s="1"/>
  <c r="D196" i="31"/>
  <c r="E196" i="31" s="1"/>
  <c r="G196" i="31" s="1"/>
  <c r="D199" i="31"/>
  <c r="E199" i="31" s="1"/>
  <c r="G199" i="31" s="1"/>
  <c r="D204" i="31"/>
  <c r="E204" i="31" s="1"/>
  <c r="G204" i="31" s="1"/>
  <c r="D195" i="31"/>
  <c r="E195" i="31" s="1"/>
  <c r="G195" i="31" s="1"/>
  <c r="D193" i="31"/>
  <c r="E193" i="31" s="1"/>
  <c r="G193" i="31" s="1"/>
  <c r="D201" i="31"/>
  <c r="E201" i="31" s="1"/>
  <c r="G201" i="31" s="1"/>
  <c r="D197" i="31"/>
  <c r="E197" i="31" s="1"/>
  <c r="G197" i="31" s="1"/>
  <c r="D203" i="31"/>
  <c r="E203" i="31" s="1"/>
  <c r="G203" i="31" s="1"/>
  <c r="D198" i="31"/>
  <c r="E198" i="31" s="1"/>
  <c r="G198" i="31" s="1"/>
  <c r="D228" i="31"/>
  <c r="E228" i="31" s="1"/>
  <c r="D217" i="31"/>
  <c r="E217" i="31" s="1"/>
  <c r="D219" i="31"/>
  <c r="E219" i="31" s="1"/>
  <c r="D226" i="31"/>
  <c r="E226" i="31" s="1"/>
  <c r="D225" i="31"/>
  <c r="E225" i="31" s="1"/>
  <c r="D221" i="31"/>
  <c r="E221" i="31" s="1"/>
  <c r="D222" i="31"/>
  <c r="E222" i="31" s="1"/>
  <c r="D227" i="31"/>
  <c r="E227" i="31" s="1"/>
  <c r="D218" i="31"/>
  <c r="E218" i="31" s="1"/>
  <c r="D224" i="31"/>
  <c r="E224" i="31" s="1"/>
  <c r="D223" i="31"/>
  <c r="E223" i="31" s="1"/>
  <c r="D220" i="31"/>
  <c r="E220" i="31" s="1"/>
  <c r="D146" i="31"/>
  <c r="E146" i="31" s="1"/>
  <c r="G146" i="31" s="1"/>
  <c r="D148" i="31"/>
  <c r="E148" i="31" s="1"/>
  <c r="G148" i="31" s="1"/>
  <c r="D156" i="31"/>
  <c r="E156" i="31" s="1"/>
  <c r="G156" i="31" s="1"/>
  <c r="D147" i="31"/>
  <c r="E147" i="31" s="1"/>
  <c r="G147" i="31" s="1"/>
  <c r="D153" i="31"/>
  <c r="E153" i="31" s="1"/>
  <c r="G153" i="31" s="1"/>
  <c r="D154" i="31"/>
  <c r="E154" i="31" s="1"/>
  <c r="G154" i="31" s="1"/>
  <c r="D145" i="31"/>
  <c r="E145" i="31" s="1"/>
  <c r="G145" i="31" s="1"/>
  <c r="D152" i="31"/>
  <c r="E152" i="31" s="1"/>
  <c r="G152" i="31" s="1"/>
  <c r="D149" i="31"/>
  <c r="E149" i="31" s="1"/>
  <c r="G149" i="31" s="1"/>
  <c r="D155" i="31"/>
  <c r="E155" i="31" s="1"/>
  <c r="G155" i="31" s="1"/>
  <c r="D150" i="31"/>
  <c r="E150" i="31" s="1"/>
  <c r="G150" i="31" s="1"/>
  <c r="D151" i="31"/>
  <c r="E151" i="31" s="1"/>
  <c r="G151" i="31" s="1"/>
  <c r="D272" i="31"/>
  <c r="E272" i="31" s="1"/>
  <c r="D266" i="31"/>
  <c r="E266" i="31" s="1"/>
  <c r="D274" i="31"/>
  <c r="E274" i="31" s="1"/>
  <c r="D269" i="31"/>
  <c r="E269" i="31" s="1"/>
  <c r="D276" i="31"/>
  <c r="E276" i="31" s="1"/>
  <c r="D268" i="31"/>
  <c r="E268" i="31" s="1"/>
  <c r="D273" i="31"/>
  <c r="E273" i="31" s="1"/>
  <c r="D271" i="31"/>
  <c r="E271" i="31" s="1"/>
  <c r="D265" i="31"/>
  <c r="E265" i="31" s="1"/>
  <c r="D270" i="31"/>
  <c r="E270" i="31" s="1"/>
  <c r="D275" i="31"/>
  <c r="E275" i="31" s="1"/>
  <c r="D267" i="31"/>
  <c r="E267" i="31" s="1"/>
  <c r="D137" i="31"/>
  <c r="E137" i="31" s="1"/>
  <c r="G137" i="31" s="1"/>
  <c r="D143" i="31"/>
  <c r="E143" i="31" s="1"/>
  <c r="G143" i="31" s="1"/>
  <c r="D142" i="31"/>
  <c r="E142" i="31" s="1"/>
  <c r="G142" i="31" s="1"/>
  <c r="D140" i="31"/>
  <c r="E140" i="31" s="1"/>
  <c r="G140" i="31" s="1"/>
  <c r="D138" i="31"/>
  <c r="E138" i="31" s="1"/>
  <c r="G138" i="31" s="1"/>
  <c r="D144" i="31"/>
  <c r="E144" i="31" s="1"/>
  <c r="G144" i="31" s="1"/>
  <c r="D134" i="31"/>
  <c r="E134" i="31" s="1"/>
  <c r="G134" i="31" s="1"/>
  <c r="D141" i="31"/>
  <c r="E141" i="31" s="1"/>
  <c r="G141" i="31" s="1"/>
  <c r="D139" i="31"/>
  <c r="E139" i="31" s="1"/>
  <c r="G139" i="31" s="1"/>
  <c r="D136" i="31"/>
  <c r="E136" i="31" s="1"/>
  <c r="G136" i="31" s="1"/>
  <c r="D133" i="31"/>
  <c r="E133" i="31" s="1"/>
  <c r="G133" i="31" s="1"/>
  <c r="D135" i="31"/>
  <c r="E135" i="31" s="1"/>
  <c r="G135" i="31" s="1"/>
  <c r="D62" i="31"/>
  <c r="E62" i="31" s="1"/>
  <c r="G62" i="31" s="1"/>
  <c r="D71" i="31"/>
  <c r="E71" i="31" s="1"/>
  <c r="G71" i="31" s="1"/>
  <c r="D63" i="31"/>
  <c r="E63" i="31" s="1"/>
  <c r="G63" i="31" s="1"/>
  <c r="D66" i="31"/>
  <c r="E66" i="31" s="1"/>
  <c r="G66" i="31" s="1"/>
  <c r="D72" i="31"/>
  <c r="E72" i="31" s="1"/>
  <c r="G72" i="31" s="1"/>
  <c r="D68" i="31"/>
  <c r="E68" i="31" s="1"/>
  <c r="G68" i="31" s="1"/>
  <c r="D67" i="31"/>
  <c r="E67" i="31" s="1"/>
  <c r="G67" i="31" s="1"/>
  <c r="D64" i="31"/>
  <c r="E64" i="31" s="1"/>
  <c r="G64" i="31" s="1"/>
  <c r="D69" i="31"/>
  <c r="E69" i="31" s="1"/>
  <c r="G69" i="31" s="1"/>
  <c r="D61" i="31"/>
  <c r="E61" i="31" s="1"/>
  <c r="G61" i="31" s="1"/>
  <c r="D65" i="31"/>
  <c r="E65" i="31" s="1"/>
  <c r="G65" i="31" s="1"/>
  <c r="D70" i="31"/>
  <c r="E70" i="31" s="1"/>
  <c r="G70" i="31" s="1"/>
  <c r="D183" i="31"/>
  <c r="E183" i="31" s="1"/>
  <c r="G183" i="31" s="1"/>
  <c r="D184" i="31"/>
  <c r="E184" i="31" s="1"/>
  <c r="G184" i="31" s="1"/>
  <c r="D182" i="31"/>
  <c r="E182" i="31" s="1"/>
  <c r="G182" i="31" s="1"/>
  <c r="D190" i="31"/>
  <c r="E190" i="31" s="1"/>
  <c r="G190" i="31" s="1"/>
  <c r="D192" i="31"/>
  <c r="E192" i="31" s="1"/>
  <c r="G192" i="31" s="1"/>
  <c r="D189" i="31"/>
  <c r="E189" i="31" s="1"/>
  <c r="G189" i="31" s="1"/>
  <c r="D188" i="31"/>
  <c r="E188" i="31" s="1"/>
  <c r="G188" i="31" s="1"/>
  <c r="D181" i="31"/>
  <c r="E181" i="31" s="1"/>
  <c r="G181" i="31" s="1"/>
  <c r="D187" i="31"/>
  <c r="E187" i="31" s="1"/>
  <c r="G187" i="31" s="1"/>
  <c r="D191" i="31"/>
  <c r="E191" i="31" s="1"/>
  <c r="G191" i="31" s="1"/>
  <c r="D185" i="31"/>
  <c r="E185" i="31" s="1"/>
  <c r="G185" i="31" s="1"/>
  <c r="D186" i="31"/>
  <c r="E186" i="31" s="1"/>
  <c r="G186" i="31" s="1"/>
  <c r="D94" i="31"/>
  <c r="E94" i="31" s="1"/>
  <c r="G94" i="31" s="1"/>
  <c r="D88" i="31"/>
  <c r="E88" i="31" s="1"/>
  <c r="G88" i="31" s="1"/>
  <c r="D86" i="31"/>
  <c r="E86" i="31" s="1"/>
  <c r="G86" i="31" s="1"/>
  <c r="D96" i="31"/>
  <c r="E96" i="31" s="1"/>
  <c r="G96" i="31" s="1"/>
  <c r="D92" i="31"/>
  <c r="E92" i="31" s="1"/>
  <c r="G92" i="31" s="1"/>
  <c r="D90" i="31"/>
  <c r="E90" i="31" s="1"/>
  <c r="G90" i="31" s="1"/>
  <c r="D95" i="31"/>
  <c r="E95" i="31" s="1"/>
  <c r="G95" i="31" s="1"/>
  <c r="D89" i="31"/>
  <c r="E89" i="31" s="1"/>
  <c r="G89" i="31" s="1"/>
  <c r="D91" i="31"/>
  <c r="E91" i="31" s="1"/>
  <c r="G91" i="31" s="1"/>
  <c r="D87" i="31"/>
  <c r="E87" i="31" s="1"/>
  <c r="G87" i="31" s="1"/>
  <c r="D93" i="31"/>
  <c r="E93" i="31" s="1"/>
  <c r="G93" i="31" s="1"/>
  <c r="D85" i="31"/>
  <c r="E85" i="31" s="1"/>
  <c r="G85" i="31" s="1"/>
  <c r="D34" i="31"/>
  <c r="E34" i="31" s="1"/>
  <c r="G34" i="31" s="1"/>
  <c r="D35" i="31"/>
  <c r="E35" i="31" s="1"/>
  <c r="G35" i="31" s="1"/>
  <c r="D33" i="31"/>
  <c r="E33" i="31" s="1"/>
  <c r="G33" i="31" s="1"/>
  <c r="D29" i="31"/>
  <c r="E29" i="31" s="1"/>
  <c r="G29" i="31" s="1"/>
  <c r="D36" i="31"/>
  <c r="E36" i="31" s="1"/>
  <c r="D30" i="31"/>
  <c r="E30" i="31" s="1"/>
  <c r="D27" i="31"/>
  <c r="E27" i="31" s="1"/>
  <c r="G27" i="31" s="1"/>
  <c r="D26" i="31"/>
  <c r="E26" i="31" s="1"/>
  <c r="G26" i="31" s="1"/>
  <c r="D32" i="31"/>
  <c r="E32" i="31" s="1"/>
  <c r="G32" i="31" s="1"/>
  <c r="D31" i="31"/>
  <c r="E31" i="31" s="1"/>
  <c r="G31" i="31" s="1"/>
  <c r="D25" i="31"/>
  <c r="D28" i="31"/>
  <c r="E28" i="31" s="1"/>
  <c r="G28" i="31" s="1"/>
  <c r="D23" i="31"/>
  <c r="E23" i="31" s="1"/>
  <c r="G23" i="31" s="1"/>
  <c r="D24" i="31"/>
  <c r="E24" i="31" s="1"/>
  <c r="G24" i="31" s="1"/>
  <c r="D15" i="31"/>
  <c r="E15" i="31" s="1"/>
  <c r="G15" i="31" s="1"/>
  <c r="D19" i="31"/>
  <c r="E19" i="31" s="1"/>
  <c r="G19" i="31" s="1"/>
  <c r="D16" i="31"/>
  <c r="E16" i="31" s="1"/>
  <c r="G16" i="31" s="1"/>
  <c r="D17" i="31"/>
  <c r="E17" i="31" s="1"/>
  <c r="G17" i="31" s="1"/>
  <c r="D18" i="31"/>
  <c r="E18" i="31" s="1"/>
  <c r="G18" i="31" s="1"/>
  <c r="D14" i="31"/>
  <c r="E14" i="31" s="1"/>
  <c r="G14" i="31" s="1"/>
  <c r="D22" i="31"/>
  <c r="E22" i="31" s="1"/>
  <c r="G22" i="31" s="1"/>
  <c r="D21" i="31"/>
  <c r="E21" i="31" s="1"/>
  <c r="G21" i="31" s="1"/>
  <c r="D20" i="31"/>
  <c r="E20" i="31" s="1"/>
  <c r="G20" i="31" s="1"/>
  <c r="D122" i="31"/>
  <c r="E122" i="31" s="1"/>
  <c r="G122" i="31" s="1"/>
  <c r="D124" i="31"/>
  <c r="E124" i="31" s="1"/>
  <c r="G124" i="31" s="1"/>
  <c r="D126" i="31"/>
  <c r="E126" i="31" s="1"/>
  <c r="G126" i="31" s="1"/>
  <c r="D131" i="31"/>
  <c r="E131" i="31" s="1"/>
  <c r="G131" i="31" s="1"/>
  <c r="D127" i="31"/>
  <c r="E127" i="31" s="1"/>
  <c r="G127" i="31" s="1"/>
  <c r="D121" i="31"/>
  <c r="E121" i="31" s="1"/>
  <c r="G121" i="31" s="1"/>
  <c r="D129" i="31"/>
  <c r="E129" i="31" s="1"/>
  <c r="G129" i="31" s="1"/>
  <c r="D123" i="31"/>
  <c r="E123" i="31" s="1"/>
  <c r="G123" i="31" s="1"/>
  <c r="D130" i="31"/>
  <c r="E130" i="31" s="1"/>
  <c r="G130" i="31" s="1"/>
  <c r="D125" i="31"/>
  <c r="E125" i="31" s="1"/>
  <c r="G125" i="31" s="1"/>
  <c r="D132" i="31"/>
  <c r="E132" i="31" s="1"/>
  <c r="G132" i="31" s="1"/>
  <c r="D128" i="31"/>
  <c r="E128" i="31" s="1"/>
  <c r="G128" i="31" s="1"/>
  <c r="D114" i="31"/>
  <c r="E114" i="31" s="1"/>
  <c r="G114" i="31" s="1"/>
  <c r="D113" i="31"/>
  <c r="E113" i="31" s="1"/>
  <c r="G113" i="31" s="1"/>
  <c r="D115" i="31"/>
  <c r="E115" i="31" s="1"/>
  <c r="G115" i="31" s="1"/>
  <c r="D119" i="31"/>
  <c r="E119" i="31" s="1"/>
  <c r="G119" i="31" s="1"/>
  <c r="D118" i="31"/>
  <c r="E118" i="31" s="1"/>
  <c r="G118" i="31" s="1"/>
  <c r="D112" i="31"/>
  <c r="E112" i="31" s="1"/>
  <c r="G112" i="31" s="1"/>
  <c r="D117" i="31"/>
  <c r="E117" i="31" s="1"/>
  <c r="G117" i="31" s="1"/>
  <c r="D116" i="31"/>
  <c r="E116" i="31" s="1"/>
  <c r="G116" i="31" s="1"/>
  <c r="D109" i="31"/>
  <c r="E109" i="31" s="1"/>
  <c r="G109" i="31" s="1"/>
  <c r="D120" i="31"/>
  <c r="E120" i="31" s="1"/>
  <c r="G120" i="31" s="1"/>
  <c r="D111" i="31"/>
  <c r="E111" i="31" s="1"/>
  <c r="G111" i="31" s="1"/>
  <c r="D110" i="31"/>
  <c r="E110" i="31" s="1"/>
  <c r="G110" i="31" s="1"/>
  <c r="D81" i="31"/>
  <c r="E81" i="31" s="1"/>
  <c r="G81" i="31" s="1"/>
  <c r="D82" i="31"/>
  <c r="E82" i="31" s="1"/>
  <c r="G82" i="31" s="1"/>
  <c r="D73" i="31"/>
  <c r="E73" i="31" s="1"/>
  <c r="G73" i="31" s="1"/>
  <c r="D74" i="31"/>
  <c r="E74" i="31" s="1"/>
  <c r="G74" i="31" s="1"/>
  <c r="D83" i="31"/>
  <c r="E83" i="31" s="1"/>
  <c r="G83" i="31" s="1"/>
  <c r="D79" i="31"/>
  <c r="E79" i="31" s="1"/>
  <c r="G79" i="31" s="1"/>
  <c r="D76" i="31"/>
  <c r="E76" i="31" s="1"/>
  <c r="G76" i="31" s="1"/>
  <c r="D78" i="31"/>
  <c r="E78" i="31" s="1"/>
  <c r="G78" i="31" s="1"/>
  <c r="D77" i="31"/>
  <c r="E77" i="31" s="1"/>
  <c r="G77" i="31" s="1"/>
  <c r="D84" i="31"/>
  <c r="E84" i="31" s="1"/>
  <c r="G84" i="31" s="1"/>
  <c r="D75" i="31"/>
  <c r="E75" i="31" s="1"/>
  <c r="G75" i="31" s="1"/>
  <c r="D80" i="31"/>
  <c r="E80" i="31" s="1"/>
  <c r="G80" i="31" s="1"/>
  <c r="G177" i="31"/>
  <c r="G176" i="31"/>
  <c r="G174" i="31"/>
  <c r="G178" i="31"/>
  <c r="G52" i="31"/>
  <c r="G36" i="31"/>
  <c r="G30" i="31"/>
  <c r="D13" i="31"/>
  <c r="E13" i="31" s="1"/>
  <c r="G13" i="31" s="1"/>
  <c r="G103" i="31"/>
  <c r="G106" i="31"/>
  <c r="D8" i="31"/>
  <c r="G20" i="25"/>
  <c r="G22" i="25"/>
  <c r="G13" i="25"/>
  <c r="G23" i="25"/>
  <c r="G25" i="25"/>
  <c r="G27" i="25"/>
  <c r="G26" i="25"/>
  <c r="G17" i="25"/>
  <c r="G16" i="25"/>
  <c r="G24" i="25"/>
  <c r="G19" i="25"/>
  <c r="D7" i="31"/>
  <c r="G21" i="25"/>
  <c r="G18" i="25"/>
  <c r="E10" i="203" l="1"/>
  <c r="K10" i="203" s="1"/>
  <c r="E16" i="203"/>
  <c r="K16" i="203" s="1"/>
  <c r="E15" i="203"/>
  <c r="K15" i="203" s="1"/>
  <c r="E22" i="203"/>
  <c r="K22" i="203" s="1"/>
  <c r="E19" i="203"/>
  <c r="K19" i="203" s="1"/>
  <c r="E21" i="203"/>
  <c r="K21" i="203" s="1"/>
  <c r="E18" i="203"/>
  <c r="K18" i="203" s="1"/>
  <c r="E14" i="203"/>
  <c r="K14" i="203" s="1"/>
  <c r="E20" i="203"/>
  <c r="K20" i="203" s="1"/>
  <c r="E13" i="203"/>
  <c r="K13" i="203" s="1"/>
  <c r="E17" i="203"/>
  <c r="K17" i="203" s="1"/>
  <c r="E24" i="203"/>
  <c r="K24" i="203" s="1"/>
  <c r="E23" i="203"/>
  <c r="K23" i="203" s="1"/>
  <c r="G8" i="31"/>
  <c r="G62" i="25" s="1"/>
  <c r="E31" i="203" s="1"/>
  <c r="K31" i="203" s="1"/>
  <c r="K32" i="203" s="1"/>
  <c r="C61" i="25"/>
  <c r="G7" i="31"/>
  <c r="G67" i="25" s="1"/>
  <c r="C66" i="25"/>
  <c r="E25" i="31"/>
  <c r="G25" i="31" s="1"/>
  <c r="E37" i="31"/>
  <c r="U29" i="31"/>
  <c r="U19" i="31"/>
  <c r="U27" i="31"/>
  <c r="U18" i="31"/>
  <c r="U21" i="31"/>
  <c r="U26" i="31"/>
  <c r="N205" i="31"/>
  <c r="G213" i="31"/>
  <c r="N213" i="31"/>
  <c r="N22" i="31"/>
  <c r="X22" i="31" s="1"/>
  <c r="N24" i="31"/>
  <c r="X24" i="31" s="1"/>
  <c r="N20" i="31"/>
  <c r="X20" i="31" s="1"/>
  <c r="U23" i="31"/>
  <c r="N28" i="31"/>
  <c r="X28" i="31" s="1"/>
  <c r="U17" i="31"/>
  <c r="U24" i="31"/>
  <c r="N19" i="31"/>
  <c r="X19" i="31" s="1"/>
  <c r="N27" i="31"/>
  <c r="X27" i="31" s="1"/>
  <c r="U20" i="31"/>
  <c r="N30" i="31"/>
  <c r="X30" i="31" s="1"/>
  <c r="U30" i="31"/>
  <c r="N16" i="31"/>
  <c r="U25" i="31"/>
  <c r="N18" i="31"/>
  <c r="X18" i="31" s="1"/>
  <c r="N29" i="31"/>
  <c r="X29" i="31" s="1"/>
  <c r="U28" i="31"/>
  <c r="N26" i="31"/>
  <c r="X26" i="31" s="1"/>
  <c r="N23" i="31"/>
  <c r="X23" i="31" s="1"/>
  <c r="U16" i="31"/>
  <c r="N17" i="31"/>
  <c r="X17" i="31" s="1"/>
  <c r="N21" i="31"/>
  <c r="X21" i="31" s="1"/>
  <c r="U22" i="31"/>
  <c r="N25" i="31"/>
  <c r="X25" i="31" s="1"/>
  <c r="G15" i="25"/>
  <c r="E7" i="31"/>
  <c r="G14" i="25"/>
  <c r="G38" i="25"/>
  <c r="E8" i="31"/>
  <c r="E11" i="203" l="1"/>
  <c r="K11" i="203" s="1"/>
  <c r="E12" i="203"/>
  <c r="K12" i="203" s="1"/>
  <c r="I86" i="25"/>
  <c r="G37" i="31"/>
  <c r="G205" i="31"/>
  <c r="P205" i="31" s="1"/>
  <c r="G206" i="31"/>
  <c r="N206" i="31"/>
  <c r="G216" i="31"/>
  <c r="N216" i="31"/>
  <c r="G208" i="31"/>
  <c r="N208" i="31"/>
  <c r="P213" i="31"/>
  <c r="G212" i="31"/>
  <c r="N212" i="31"/>
  <c r="G214" i="31"/>
  <c r="N214" i="31"/>
  <c r="G209" i="31"/>
  <c r="N209" i="31"/>
  <c r="G210" i="31"/>
  <c r="N210" i="31"/>
  <c r="G207" i="31"/>
  <c r="N207" i="31"/>
  <c r="G215" i="31"/>
  <c r="N215" i="31"/>
  <c r="G211" i="31"/>
  <c r="N211" i="31"/>
  <c r="R22" i="31"/>
  <c r="R20" i="31"/>
  <c r="P22" i="31"/>
  <c r="R28" i="31"/>
  <c r="P28" i="31"/>
  <c r="R26" i="31"/>
  <c r="P26" i="31"/>
  <c r="P17" i="31"/>
  <c r="R17" i="31"/>
  <c r="R23" i="31"/>
  <c r="P23" i="31"/>
  <c r="P20" i="31"/>
  <c r="P24" i="31"/>
  <c r="R24" i="31"/>
  <c r="R27" i="31"/>
  <c r="R19" i="31"/>
  <c r="P27" i="31"/>
  <c r="P19" i="31"/>
  <c r="R29" i="31"/>
  <c r="P30" i="31"/>
  <c r="R30" i="31"/>
  <c r="P29" i="31"/>
  <c r="R18" i="31"/>
  <c r="P18" i="31"/>
  <c r="R16" i="31"/>
  <c r="R21" i="31"/>
  <c r="R25" i="31"/>
  <c r="P25" i="31"/>
  <c r="P21" i="31"/>
  <c r="R41" i="31"/>
  <c r="P41" i="31"/>
  <c r="G225" i="31" l="1"/>
  <c r="N225" i="31"/>
  <c r="N217" i="31"/>
  <c r="G217" i="31"/>
  <c r="P215" i="31"/>
  <c r="P210" i="31"/>
  <c r="P209" i="31"/>
  <c r="P208" i="31"/>
  <c r="P214" i="31"/>
  <c r="P211" i="31"/>
  <c r="P216" i="31"/>
  <c r="P207" i="31"/>
  <c r="P212" i="31"/>
  <c r="P206" i="31"/>
  <c r="V217" i="31"/>
  <c r="V205" i="31"/>
  <c r="G223" i="31" l="1"/>
  <c r="N223" i="31"/>
  <c r="G227" i="31"/>
  <c r="N227" i="31"/>
  <c r="P217" i="31"/>
  <c r="G222" i="31"/>
  <c r="N222" i="31"/>
  <c r="G226" i="31"/>
  <c r="N226" i="31"/>
  <c r="G219" i="31"/>
  <c r="N219" i="31"/>
  <c r="G220" i="31"/>
  <c r="N220" i="31"/>
  <c r="G221" i="31"/>
  <c r="N221" i="31"/>
  <c r="G218" i="31"/>
  <c r="N218" i="31"/>
  <c r="G224" i="31"/>
  <c r="N224" i="31"/>
  <c r="G228" i="31"/>
  <c r="N228" i="31"/>
  <c r="P225" i="31"/>
  <c r="V229" i="31"/>
  <c r="P221" i="31" l="1"/>
  <c r="G229" i="31"/>
  <c r="N229" i="31"/>
  <c r="G237" i="31"/>
  <c r="N237" i="31"/>
  <c r="P222" i="31"/>
  <c r="P228" i="31"/>
  <c r="P220" i="31"/>
  <c r="P224" i="31"/>
  <c r="P219" i="31"/>
  <c r="P227" i="31"/>
  <c r="P218" i="31"/>
  <c r="P226" i="31"/>
  <c r="P223" i="31"/>
  <c r="V241" i="31"/>
  <c r="G238" i="31" l="1"/>
  <c r="N238" i="31"/>
  <c r="G234" i="31"/>
  <c r="N234" i="31"/>
  <c r="G231" i="31"/>
  <c r="N231" i="31"/>
  <c r="P237" i="31"/>
  <c r="G239" i="31"/>
  <c r="N239" i="31"/>
  <c r="G235" i="31"/>
  <c r="N235" i="31"/>
  <c r="G236" i="31"/>
  <c r="N236" i="31"/>
  <c r="G230" i="31"/>
  <c r="N230" i="31"/>
  <c r="G232" i="31"/>
  <c r="N232" i="31"/>
  <c r="P229" i="31"/>
  <c r="G240" i="31"/>
  <c r="N240" i="31"/>
  <c r="G233" i="31"/>
  <c r="N233" i="31"/>
  <c r="V253" i="31"/>
  <c r="O31" i="31"/>
  <c r="P233" i="31" l="1"/>
  <c r="P240" i="31"/>
  <c r="G249" i="31"/>
  <c r="N249" i="31"/>
  <c r="P236" i="31"/>
  <c r="P231" i="31"/>
  <c r="P230" i="31"/>
  <c r="N241" i="31"/>
  <c r="G241" i="31"/>
  <c r="P235" i="31"/>
  <c r="P234" i="31"/>
  <c r="P232" i="31"/>
  <c r="P239" i="31"/>
  <c r="P238" i="31"/>
  <c r="V265" i="31"/>
  <c r="V207" i="31"/>
  <c r="N31" i="31"/>
  <c r="R31" i="31" s="1"/>
  <c r="V212" i="31"/>
  <c r="V219" i="31"/>
  <c r="V208" i="31"/>
  <c r="V209" i="31"/>
  <c r="G247" i="31" l="1"/>
  <c r="N247" i="31"/>
  <c r="G248" i="31"/>
  <c r="N248" i="31"/>
  <c r="G250" i="31"/>
  <c r="N250" i="31"/>
  <c r="P241" i="31"/>
  <c r="P249" i="31"/>
  <c r="G242" i="31"/>
  <c r="N242" i="31"/>
  <c r="G245" i="31"/>
  <c r="N245" i="31"/>
  <c r="G251" i="31"/>
  <c r="N251" i="31"/>
  <c r="G244" i="31"/>
  <c r="N244" i="31"/>
  <c r="G252" i="31"/>
  <c r="N252" i="31"/>
  <c r="G243" i="31"/>
  <c r="N243" i="31"/>
  <c r="G246" i="31"/>
  <c r="N246" i="31"/>
  <c r="V233" i="31"/>
  <c r="V225" i="31"/>
  <c r="V227" i="31"/>
  <c r="V235" i="31"/>
  <c r="V216" i="31"/>
  <c r="V232" i="31"/>
  <c r="V218" i="31"/>
  <c r="V226" i="31"/>
  <c r="V223" i="31"/>
  <c r="O32" i="31"/>
  <c r="V204" i="31"/>
  <c r="V193" i="31"/>
  <c r="V203" i="31"/>
  <c r="V192" i="31"/>
  <c r="V197" i="31"/>
  <c r="N32" i="31"/>
  <c r="V206" i="31"/>
  <c r="V221" i="31"/>
  <c r="V195" i="31"/>
  <c r="V194" i="31"/>
  <c r="V215" i="31"/>
  <c r="V201" i="31"/>
  <c r="V213" i="31"/>
  <c r="V211" i="31"/>
  <c r="V196" i="31"/>
  <c r="V210" i="31"/>
  <c r="V199" i="31"/>
  <c r="V214" i="31"/>
  <c r="V198" i="31"/>
  <c r="V202" i="31"/>
  <c r="V200" i="31"/>
  <c r="V220" i="31"/>
  <c r="E28" i="25"/>
  <c r="U32" i="31" l="1"/>
  <c r="P251" i="31"/>
  <c r="G253" i="31"/>
  <c r="N253" i="31"/>
  <c r="P245" i="31"/>
  <c r="P242" i="31"/>
  <c r="P246" i="31"/>
  <c r="P243" i="31"/>
  <c r="P250" i="31"/>
  <c r="P252" i="31"/>
  <c r="P248" i="31"/>
  <c r="P244" i="31"/>
  <c r="G261" i="31"/>
  <c r="N261" i="31"/>
  <c r="P247" i="31"/>
  <c r="S31" i="31"/>
  <c r="R32" i="31"/>
  <c r="U31" i="31"/>
  <c r="S30" i="31"/>
  <c r="V230" i="31"/>
  <c r="M31" i="31"/>
  <c r="V239" i="31"/>
  <c r="V238" i="31"/>
  <c r="V224" i="31"/>
  <c r="V244" i="31"/>
  <c r="V237" i="31"/>
  <c r="V228" i="31"/>
  <c r="O34" i="31"/>
  <c r="V222" i="31"/>
  <c r="O33" i="31"/>
  <c r="V245" i="31"/>
  <c r="N33" i="31"/>
  <c r="V231" i="31"/>
  <c r="S32" i="31"/>
  <c r="V247" i="31"/>
  <c r="G28" i="25"/>
  <c r="E29" i="25"/>
  <c r="E25" i="203" l="1"/>
  <c r="K25" i="203" s="1"/>
  <c r="G254" i="31"/>
  <c r="N254" i="31"/>
  <c r="G259" i="31"/>
  <c r="N259" i="31"/>
  <c r="G264" i="31"/>
  <c r="N264" i="31"/>
  <c r="G262" i="31"/>
  <c r="N262" i="31"/>
  <c r="G257" i="31"/>
  <c r="N257" i="31"/>
  <c r="P261" i="31"/>
  <c r="G255" i="31"/>
  <c r="N255" i="31"/>
  <c r="G256" i="31"/>
  <c r="N256" i="31"/>
  <c r="P253" i="31"/>
  <c r="G263" i="31"/>
  <c r="N263" i="31"/>
  <c r="G260" i="31"/>
  <c r="N260" i="31"/>
  <c r="G258" i="31"/>
  <c r="N258" i="31"/>
  <c r="U33" i="31"/>
  <c r="R33" i="31"/>
  <c r="Q31" i="31"/>
  <c r="P31" i="31"/>
  <c r="X31" i="31"/>
  <c r="V259" i="31"/>
  <c r="M32" i="31"/>
  <c r="V240" i="31"/>
  <c r="O35" i="31"/>
  <c r="V234" i="31"/>
  <c r="V236" i="31"/>
  <c r="V250" i="31"/>
  <c r="N34" i="31"/>
  <c r="R34" i="31" s="1"/>
  <c r="V242" i="31"/>
  <c r="V257" i="31"/>
  <c r="V256" i="31"/>
  <c r="V249" i="31"/>
  <c r="V243" i="31"/>
  <c r="V251" i="31"/>
  <c r="E30" i="25"/>
  <c r="G29" i="25"/>
  <c r="E26" i="203" l="1"/>
  <c r="K26" i="203" s="1"/>
  <c r="P254" i="31"/>
  <c r="P262" i="31"/>
  <c r="P257" i="31"/>
  <c r="P258" i="31"/>
  <c r="P260" i="31"/>
  <c r="P264" i="31"/>
  <c r="P263" i="31"/>
  <c r="P259" i="31"/>
  <c r="P256" i="31"/>
  <c r="P255" i="31"/>
  <c r="G273" i="31"/>
  <c r="N273" i="31"/>
  <c r="G265" i="31"/>
  <c r="N265" i="31"/>
  <c r="V269" i="31"/>
  <c r="V252" i="31"/>
  <c r="O36" i="31"/>
  <c r="V261" i="31"/>
  <c r="Q32" i="31"/>
  <c r="P32" i="31"/>
  <c r="X32" i="31"/>
  <c r="V248" i="31"/>
  <c r="M33" i="31"/>
  <c r="V271" i="31"/>
  <c r="V263" i="31"/>
  <c r="V255" i="31"/>
  <c r="V246" i="31"/>
  <c r="U35" i="31" s="1"/>
  <c r="V254" i="31"/>
  <c r="V268" i="31"/>
  <c r="U34" i="31"/>
  <c r="S33" i="31"/>
  <c r="V262" i="31"/>
  <c r="G30" i="25"/>
  <c r="E31" i="25"/>
  <c r="G270" i="31" l="1"/>
  <c r="N270" i="31"/>
  <c r="G275" i="31"/>
  <c r="N275" i="31"/>
  <c r="G271" i="31"/>
  <c r="N271" i="31"/>
  <c r="P273" i="31"/>
  <c r="G269" i="31"/>
  <c r="N269" i="31"/>
  <c r="G274" i="31"/>
  <c r="N274" i="31"/>
  <c r="P265" i="31"/>
  <c r="G267" i="31"/>
  <c r="N267" i="31"/>
  <c r="G276" i="31"/>
  <c r="N276" i="31"/>
  <c r="G268" i="31"/>
  <c r="N268" i="31"/>
  <c r="G272" i="31"/>
  <c r="N272" i="31"/>
  <c r="G266" i="31"/>
  <c r="N266" i="31"/>
  <c r="M34" i="31"/>
  <c r="V273" i="31"/>
  <c r="V266" i="31"/>
  <c r="V267" i="31"/>
  <c r="S34" i="31"/>
  <c r="V274" i="31"/>
  <c r="V264" i="31"/>
  <c r="O37" i="31"/>
  <c r="X33" i="31"/>
  <c r="Q33" i="31"/>
  <c r="P33" i="31"/>
  <c r="V260" i="31"/>
  <c r="N36" i="31"/>
  <c r="R36" i="31" s="1"/>
  <c r="V275" i="31"/>
  <c r="V258" i="31"/>
  <c r="N35" i="31"/>
  <c r="R35" i="31" s="1"/>
  <c r="G31" i="25"/>
  <c r="E32" i="25"/>
  <c r="P266" i="31" l="1"/>
  <c r="P267" i="31"/>
  <c r="P272" i="31"/>
  <c r="P271" i="31"/>
  <c r="P268" i="31"/>
  <c r="P274" i="31"/>
  <c r="P275" i="31"/>
  <c r="P276" i="31"/>
  <c r="P269" i="31"/>
  <c r="P270" i="31"/>
  <c r="U36" i="31"/>
  <c r="V272" i="31"/>
  <c r="S35" i="31"/>
  <c r="N37" i="31"/>
  <c r="R37" i="31" s="1"/>
  <c r="Q34" i="31"/>
  <c r="X34" i="31"/>
  <c r="P34" i="31"/>
  <c r="M35" i="31"/>
  <c r="V270" i="31"/>
  <c r="V276" i="31"/>
  <c r="G32" i="25"/>
  <c r="E33" i="25"/>
  <c r="U37" i="31" l="1"/>
  <c r="S36" i="31"/>
  <c r="X35" i="31"/>
  <c r="P35" i="31"/>
  <c r="Q35" i="31"/>
  <c r="O39" i="31"/>
  <c r="N38" i="31"/>
  <c r="M36" i="31"/>
  <c r="O38" i="31"/>
  <c r="G33" i="25"/>
  <c r="E34" i="25"/>
  <c r="R38" i="31" l="1"/>
  <c r="S37" i="31"/>
  <c r="O40" i="31"/>
  <c r="Q36" i="31"/>
  <c r="X36" i="31"/>
  <c r="P36" i="31"/>
  <c r="M37" i="31"/>
  <c r="N39" i="31"/>
  <c r="R39" i="31" s="1"/>
  <c r="E35" i="25"/>
  <c r="G34" i="25"/>
  <c r="M16" i="31" l="1"/>
  <c r="M38" i="31"/>
  <c r="S38" i="31"/>
  <c r="Q37" i="31"/>
  <c r="X37" i="31"/>
  <c r="P37" i="31"/>
  <c r="G35" i="25"/>
  <c r="D10" i="31"/>
  <c r="E36" i="25"/>
  <c r="Q16" i="31" l="1"/>
  <c r="X16" i="31"/>
  <c r="P16" i="31"/>
  <c r="C56" i="25"/>
  <c r="M39" i="31"/>
  <c r="P38" i="31"/>
  <c r="X38" i="31"/>
  <c r="Q38" i="31"/>
  <c r="N40" i="31"/>
  <c r="R40" i="31" s="1"/>
  <c r="S39" i="31"/>
  <c r="G36" i="25"/>
  <c r="C10" i="31"/>
  <c r="E37" i="25"/>
  <c r="E57" i="25" l="1"/>
  <c r="G10" i="31"/>
  <c r="G57" i="25" s="1"/>
  <c r="E29" i="203" s="1"/>
  <c r="K29" i="203" s="1"/>
  <c r="K30" i="203" s="1"/>
  <c r="S40" i="31"/>
  <c r="P39" i="31"/>
  <c r="Q39" i="31"/>
  <c r="X39" i="31"/>
  <c r="M40" i="31"/>
  <c r="E10" i="31"/>
  <c r="G37" i="25"/>
  <c r="P40" i="31" l="1"/>
  <c r="Q40" i="31"/>
  <c r="X40" i="31"/>
  <c r="I87" i="25"/>
  <c r="C18" i="203" l="1"/>
  <c r="I18" i="203" s="1"/>
  <c r="C16" i="203"/>
  <c r="I16" i="203" s="1"/>
  <c r="C15" i="203"/>
  <c r="I15" i="203" s="1"/>
  <c r="C13" i="203"/>
  <c r="I13" i="203" s="1"/>
  <c r="C21" i="203"/>
  <c r="I21" i="203" s="1"/>
  <c r="C23" i="203"/>
  <c r="I23" i="203" s="1"/>
  <c r="C24" i="203"/>
  <c r="I24" i="203" s="1"/>
  <c r="C22" i="203"/>
  <c r="I22" i="203" s="1"/>
  <c r="C19" i="203"/>
  <c r="I19" i="203" s="1"/>
  <c r="C10" i="203"/>
  <c r="I10" i="203" s="1"/>
  <c r="C20" i="203"/>
  <c r="I20" i="203" s="1"/>
  <c r="C17" i="203"/>
  <c r="I17" i="203" s="1"/>
  <c r="C14" i="203"/>
  <c r="I14" i="203" s="1"/>
  <c r="C31" i="203"/>
  <c r="I31" i="203" s="1"/>
  <c r="I32" i="203" s="1"/>
  <c r="C11" i="203" l="1"/>
  <c r="I11" i="203" s="1"/>
  <c r="C12" i="203"/>
  <c r="I12" i="203" s="1"/>
  <c r="C25" i="203" l="1"/>
  <c r="I25" i="203" s="1"/>
  <c r="C26" i="203" l="1"/>
  <c r="I26" i="203" s="1"/>
  <c r="C29" i="203" l="1"/>
  <c r="I29" i="203" s="1"/>
  <c r="I30" i="20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PacifiCorp</author>
  </authors>
  <commentList>
    <comment ref="H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<sst xmlns="http://schemas.openxmlformats.org/spreadsheetml/2006/main" count="4419" uniqueCount="371">
  <si>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</si>
  <si>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</si>
  <si>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</si>
  <si>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</si>
  <si>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</si>
  <si>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</si>
  <si>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</si>
  <si>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</si>
  <si>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</si>
  <si>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</si>
  <si>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</si>
  <si>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</si>
  <si>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</si>
  <si>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</si>
  <si>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</si>
  <si>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</si>
  <si>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</si>
  <si>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</si>
  <si>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</si>
  <si>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</si>
  <si>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</si>
  <si>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</si>
  <si>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</si>
  <si>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</si>
  <si>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</si>
  <si>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</si>
  <si>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</si>
  <si>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</si>
  <si>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</si>
  <si>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</si>
  <si>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</si>
  <si>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</si>
  <si>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</si>
  <si>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CF</t>
  </si>
  <si>
    <t>Appendix B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</si>
  <si>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</si>
  <si>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</si>
  <si>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</si>
  <si>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</si>
  <si>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</si>
  <si>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</si>
  <si>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</si>
  <si>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</si>
  <si>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</si>
  <si>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</si>
  <si>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</si>
  <si>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</si>
  <si>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</si>
  <si>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</si>
  <si>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</si>
  <si>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</si>
  <si>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</si>
  <si>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</si>
  <si>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</si>
  <si>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</si>
  <si>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</si>
  <si>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</si>
  <si>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</si>
  <si>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</si>
  <si>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</si>
  <si>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</si>
  <si>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</si>
  <si>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</si>
  <si>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</si>
  <si>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</si>
  <si>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</si>
  <si>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</si>
  <si>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</si>
  <si>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</si>
  <si>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</si>
  <si>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</si>
  <si>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</si>
  <si>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</si>
  <si>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</si>
  <si>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Transmission Deferral (MW)</t>
  </si>
  <si>
    <t>West Side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</si>
  <si>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</si>
  <si>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</si>
  <si>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</si>
  <si>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</si>
  <si>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</si>
  <si>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</si>
  <si>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</si>
  <si>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COD</t>
  </si>
  <si>
    <t>Naughton</t>
  </si>
  <si>
    <t>Burner tip</t>
  </si>
  <si>
    <t>Network Upgrade ($/kw-yr)</t>
  </si>
  <si>
    <t>Total Fixed Cost</t>
  </si>
  <si>
    <t>if Deferred 1</t>
  </si>
  <si>
    <t>Collection</t>
  </si>
  <si>
    <t>Parent Object</t>
  </si>
  <si>
    <t>Child Object</t>
  </si>
  <si>
    <t>Property</t>
  </si>
  <si>
    <t>Value</t>
  </si>
  <si>
    <t>Data File</t>
  </si>
  <si>
    <t>Units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</si>
  <si>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</si>
  <si>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</si>
  <si>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</si>
  <si>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</si>
  <si>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</si>
  <si>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</si>
  <si>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</si>
  <si>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</si>
  <si>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Category</t>
  </si>
  <si>
    <t>Variables</t>
  </si>
  <si>
    <t>System</t>
  </si>
  <si>
    <t>Inflation</t>
  </si>
  <si>
    <t>Profile</t>
  </si>
  <si>
    <t>-</t>
  </si>
  <si>
    <t>=</t>
  </si>
  <si>
    <t>Solar</t>
  </si>
  <si>
    <t>100% PTC</t>
  </si>
  <si>
    <t>110% PTC</t>
  </si>
  <si>
    <t>WIND</t>
  </si>
  <si>
    <t>Annual</t>
  </si>
  <si>
    <t>Levelized Capital Carrying Rate</t>
  </si>
  <si>
    <t>Total Net Power Cost ($ 000)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</si>
  <si>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</si>
  <si>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</si>
  <si>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</si>
  <si>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</si>
  <si>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</si>
  <si>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</si>
  <si>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</si>
  <si>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</si>
  <si>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</si>
  <si>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</si>
  <si>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</si>
  <si>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</si>
  <si>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PTC Variables</t>
  </si>
  <si>
    <t>FO&amp;M Charge</t>
  </si>
  <si>
    <t xml:space="preserve">Summer </t>
  </si>
  <si>
    <t>Generators</t>
  </si>
  <si>
    <t>PV_.PX.COR._.PTC.Utility_Scale</t>
  </si>
  <si>
    <t>Build Cost</t>
  </si>
  <si>
    <t>×</t>
  </si>
  <si>
    <t>IRPPVESC</t>
  </si>
  <si>
    <t>New Solar</t>
  </si>
  <si>
    <t>PV_.PX.SOR._.PTC.Utility_Scale</t>
  </si>
  <si>
    <t>PV_.PX.SUM._.PTC.Utility_Scale</t>
  </si>
  <si>
    <t>PV_.PX.UTS._.PTC.Utility_Scale</t>
  </si>
  <si>
    <t>PV_.PX.WMV._.PTC.Utility_Scale</t>
  </si>
  <si>
    <t>PV_.PX.YAK._.PTC.Utility_Scale</t>
  </si>
  <si>
    <t>WD_.PX.BDG._.PTC.Utility_Scale</t>
  </si>
  <si>
    <t>IRPWDESC</t>
  </si>
  <si>
    <t>New Wind</t>
  </si>
  <si>
    <t>WD_.PX.DJW._.PTC.Utility_Scale</t>
  </si>
  <si>
    <t>WD_.PX.WMV._.PTC.Utility_Scale</t>
  </si>
  <si>
    <t>WD_.PX.WYC._.PTC.Small_Scale</t>
  </si>
  <si>
    <t>IRPWDESC_Small</t>
  </si>
  <si>
    <t>WD_.PX.WYE._.PTC.Small_Scale</t>
  </si>
  <si>
    <t>WD_.PX.WYE._.PTC.Utility_Scale</t>
  </si>
  <si>
    <t>Batteries</t>
  </si>
  <si>
    <t>BAT.PX.UTS._.ITC.Li_ion_4hr</t>
  </si>
  <si>
    <t>25IRPBATESC</t>
  </si>
  <si>
    <t>New Battery</t>
  </si>
  <si>
    <t>BAT.PX.CHE._.ITC.Li_ion_4hr</t>
  </si>
  <si>
    <t>BAT.PX.COR._.ITC.Li_ion_4hr</t>
  </si>
  <si>
    <t>BAT.PX.COR._.ITC.Li_ion_4hr_Local</t>
  </si>
  <si>
    <t>BAT.PX.HTG._.ITC.Li_ion_4hr</t>
  </si>
  <si>
    <t>BAT.PX.PNC._.ITC.Li_ion_4hr_Local</t>
  </si>
  <si>
    <t>BAT.PX.SOR._.ITC.Li_ion_4hr_Local</t>
  </si>
  <si>
    <t>BAT.PX.WMV._.ITC.Li_ion_4hr</t>
  </si>
  <si>
    <t>BAT.PX.WWA._.ITC.Li_ion_4hr</t>
  </si>
  <si>
    <t>BAT.PX.WWA._.ITC.Li_ion_4hr_Local</t>
  </si>
  <si>
    <t>BAT.PX.YAK._.ITC.Li_ion_4hr</t>
  </si>
  <si>
    <t>BAT.PX.YAK._.ITC.Li_ion_4hr_Local</t>
  </si>
  <si>
    <t>BAT.PX.DJW._.ITC.Li_ion_8hr</t>
  </si>
  <si>
    <t>New Long Duration Storage</t>
  </si>
  <si>
    <t>BAT.PX.WSF._.ITC.IronAir_100hr</t>
  </si>
  <si>
    <t>$/kW/yr</t>
  </si>
  <si>
    <t>25IRP LI BAT 200 FOM</t>
  </si>
  <si>
    <t>25IRP LI BAT 200 8HR FOM</t>
  </si>
  <si>
    <t>25IRP 100HR BAT FOM</t>
  </si>
  <si>
    <t>Economic Life</t>
  </si>
  <si>
    <t>yr</t>
  </si>
  <si>
    <t>Added NTC Econ life</t>
  </si>
  <si>
    <t>%</t>
  </si>
  <si>
    <t>Escalation Rates</t>
  </si>
  <si>
    <t>H:\2025 IRP\03. Assumptions\04. Financial\Inflation\25IRP Plexos Inflation inputs 3Q 092024 CONF.xlsb</t>
  </si>
  <si>
    <t>IRPPVESC_Small</t>
  </si>
  <si>
    <t>2025 IRP Discount Rate</t>
  </si>
  <si>
    <t>2024 $</t>
  </si>
  <si>
    <t>Plant Costs  - 2025 IRP - Table 7.1 &amp; 7.2</t>
  </si>
  <si>
    <t>VO&amp;M Charge</t>
  </si>
  <si>
    <t>PV_.PX.WWA._.PTC.Utility_Scale</t>
  </si>
  <si>
    <t>MW Built</t>
  </si>
  <si>
    <t>Discount Rate - 2025 IRP</t>
  </si>
  <si>
    <t>Inflation rate</t>
  </si>
  <si>
    <t>PV_.PX.WMV._.PTC.Utility_Scale2032</t>
  </si>
  <si>
    <t>PV_.PX.WMV._.PTC.Utility_Scale2036</t>
  </si>
  <si>
    <t>WD_.PX.DJW._.PTC.Utility_Scale2029</t>
  </si>
  <si>
    <t>Wind Sorted by $/kW-yr_CC_Adj</t>
  </si>
  <si>
    <t>Solar Sorted by $/kW-yr_CC_Adj</t>
  </si>
  <si>
    <t xml:space="preserve">  Payment Factor, 0% ITC</t>
  </si>
  <si>
    <t>\\pacificorp.us\dfs\PDXCO\PaR\2025 IRP\03. Assumptions\12. New Resources (SSR)\Levelized\2025 IRP LFC_GM_2024E 2024.09.25 0% ITC.xlsb</t>
  </si>
  <si>
    <t>15 uear nominal levelized</t>
  </si>
  <si>
    <t>GSC.PX.BDG._.___.Frame</t>
  </si>
  <si>
    <t>New Gas</t>
  </si>
  <si>
    <t>First Year Fixed Capital Cost at Real Levelized Rate</t>
  </si>
  <si>
    <t>Fixed O&amp;M + Pipeline</t>
  </si>
  <si>
    <t>Total Resource Fixed Costs</t>
  </si>
  <si>
    <t>Total Resource Energy Cost</t>
  </si>
  <si>
    <t>$/MMBtu</t>
  </si>
  <si>
    <t>Statistics</t>
  </si>
  <si>
    <t>Percent</t>
  </si>
  <si>
    <t>Cap Cost</t>
  </si>
  <si>
    <t>Fixed</t>
  </si>
  <si>
    <t>Capacity Weighted</t>
  </si>
  <si>
    <t>aMW</t>
  </si>
  <si>
    <t>Variable</t>
  </si>
  <si>
    <t>Heat Rate</t>
  </si>
  <si>
    <t>Energy Weighted</t>
  </si>
  <si>
    <t>Rounded</t>
  </si>
  <si>
    <t>SCCT</t>
  </si>
  <si>
    <t xml:space="preserve">  MW Plant Capacity</t>
  </si>
  <si>
    <t>SCCT Frame "J" X1, Natural Gas</t>
  </si>
  <si>
    <t xml:space="preserve">  Fixed O&amp;M &amp; Capitalized O&amp;M ($/kW-Yr)</t>
  </si>
  <si>
    <t xml:space="preserve">  Fixed Pipeline ($/kW-Yr)</t>
  </si>
  <si>
    <t>$/MMBTU-Day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</si>
  <si>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</si>
  <si>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</si>
  <si>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</si>
  <si>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>Assumed ITC</t>
  </si>
  <si>
    <t xml:space="preserve">  Energy Weighted Capacity Factor</t>
  </si>
  <si>
    <t>H:\2023 IRP\3 - Assumptions\12 - New Resources (SSR)\[23 IRP Nat Gas_2023 02 10.xlsx]</t>
  </si>
  <si>
    <t>2025 IRP SCCT Frame -Wyoming East Brownfield</t>
  </si>
  <si>
    <t>Wyoming East Brownfield SCCT Frame "F" x1 (6,130')</t>
  </si>
  <si>
    <t>SCCT Frame "F" x1 (6,130')</t>
  </si>
  <si>
    <t>Fuel Cost ($/mmBtu )</t>
  </si>
  <si>
    <t>Fuel Cost ($/MWH)</t>
  </si>
  <si>
    <t>Plant Costs  - 2025 IRP</t>
  </si>
  <si>
    <t xml:space="preserve"> Gas Price Forecast (Sept 2024 MM)</t>
  </si>
  <si>
    <t>First year real levelized costs</t>
  </si>
  <si>
    <t>Source: (a)(d)(e)(g)</t>
  </si>
  <si>
    <t>Nominal 40 year Levelized</t>
  </si>
  <si>
    <t>CC at COD</t>
  </si>
  <si>
    <t>llokup</t>
  </si>
  <si>
    <t>mapping to CC_LOLP</t>
  </si>
  <si>
    <t>PV_.PX.YAK._.PTC.Utility_Scale2032</t>
  </si>
  <si>
    <t>Cluster 2/3 - Willamette Valley - Fry-Full Circle 230 kV</t>
  </si>
  <si>
    <t>PV_.PX.BDG._.PTC.Utility_Scale</t>
  </si>
  <si>
    <t>PV_.PX.BOR._.PTC.Utility_Scale</t>
  </si>
  <si>
    <t>PV_.PX.CLV._.PTC.Small_Scale</t>
  </si>
  <si>
    <t>PV_.PX.COR._.PTC.Small_Scale</t>
  </si>
  <si>
    <t>PV_.PX.DJW._.PTC.Utility_Scale</t>
  </si>
  <si>
    <t>PV_.PX.GOE._.PTC.Small_Scale</t>
  </si>
  <si>
    <t>PV_.PX.GOE._.PTC.Utility_Scale</t>
  </si>
  <si>
    <t>PV_.PX.HTG._.PTC.Utility_Scale</t>
  </si>
  <si>
    <t>PV_.PX.NTN._.PTC.Utility_Scale</t>
  </si>
  <si>
    <t>PV_.PX.NUT._.PTC.Small_Scale</t>
  </si>
  <si>
    <t>PV_.PX.NUT._.PTC.Utility_Scale</t>
  </si>
  <si>
    <t>PV_.PX.SOR._.PTC.Small_Scale</t>
  </si>
  <si>
    <t>PV_.PX.UTS._.PTC.Small_Scale</t>
  </si>
  <si>
    <t>PV_.PX.WMV._.PTC.Small_Scale</t>
  </si>
  <si>
    <t>PV_.PX.WSF._.PTC.Small_Scale</t>
  </si>
  <si>
    <t>PV_.PX.WWA._.PTC.Small_Scale</t>
  </si>
  <si>
    <t>PV_.PX.WYC._.PTC.Small_Scale</t>
  </si>
  <si>
    <t>PV_.PX.WYE._.PTC.Small_Scale</t>
  </si>
  <si>
    <t>PV_.PX.WYE._.PTC.Utility_Scale</t>
  </si>
  <si>
    <t>PV_.PX.WYN._.PTC.Small_Scale</t>
  </si>
  <si>
    <t>PV_.PX.YAK._.PTC.Small_Scale</t>
  </si>
  <si>
    <t>WD_.PX.BOR._.PTC.Utility_Scale</t>
  </si>
  <si>
    <t>WD_.PX.CLV._.PTC.Small_Scale</t>
  </si>
  <si>
    <t>WD_.PX.COR._.PTC.Small_Scale</t>
  </si>
  <si>
    <t>WD_.PX.COR._.PTC.Utility_Scale</t>
  </si>
  <si>
    <t>WD_.PX.GOE._.PTC.Small_Scale</t>
  </si>
  <si>
    <t>WD_.PX.GOE._.PTC.Utility_Scale</t>
  </si>
  <si>
    <t>WD_.PX.HTG._.PTC.Utility_Scale</t>
  </si>
  <si>
    <t>WD_.PX.NTN._.PTC.Utility_Scale</t>
  </si>
  <si>
    <t>WD_.PX.NUT._.PTC.Small_Scale</t>
  </si>
  <si>
    <t>WD_.PX.NUT._.PTC.Utility_Scale</t>
  </si>
  <si>
    <t>WD_.PX.SOR._.PTC.Offshore</t>
  </si>
  <si>
    <t>IRPWDESC_Offshore</t>
  </si>
  <si>
    <t>WD_.PX.SOR._.PTC.Small_Scale</t>
  </si>
  <si>
    <t>WD_.PX.SOR._.PTC.Utility_Scale</t>
  </si>
  <si>
    <t>WD_.PX.SUM._.PTC.Utility_Scale</t>
  </si>
  <si>
    <t>WD_.PX.UTS._.PTC.Small_Scale</t>
  </si>
  <si>
    <t>WD_.PX.UTS._.PTC.Utility_Scale</t>
  </si>
  <si>
    <t>WD_.PX.WMV._.PTC.Small_Scale</t>
  </si>
  <si>
    <t>WD_.PX.WSF._.PTC.Small_Scale</t>
  </si>
  <si>
    <t>WD_.PX.WWA._.PTC.Small_Scale</t>
  </si>
  <si>
    <t>WD_.PX.WWA._.PTC.Utility_Scale</t>
  </si>
  <si>
    <t>WD_.PX.WYN._.PTC.Small_Scale</t>
  </si>
  <si>
    <t>WD_.PX.YAK._.PTC.Small_Scale</t>
  </si>
  <si>
    <t>WD_.PX.YAK._.PTC.Utility_Scale</t>
  </si>
  <si>
    <t>Post 25 IRP Escalation Rates</t>
  </si>
  <si>
    <t>H:\_Projects\2025\DJ Analysis\Assumptions\25 IRP Escalation Rates v2 Updated 04212025.xlsx</t>
  </si>
  <si>
    <t>WD_.PX.BDG._.PTC.Utility_Scale2029</t>
  </si>
  <si>
    <t>WD_.PX.BDG._.PTC.Utility_Scale2030</t>
  </si>
  <si>
    <t>WD_.PX.BDG._.PTC.Utility_Scale2031</t>
  </si>
  <si>
    <t>WD_.PX.DJW._.PTC.Utility_Scale2030</t>
  </si>
  <si>
    <t>WD_.PX.DJW._.PTC.Utility_Scale2031</t>
  </si>
  <si>
    <t>CC</t>
  </si>
  <si>
    <t>PV_.PX.BDG._.PTC.Utility_Scale2031</t>
  </si>
  <si>
    <t>PV_.PX.HTG._.PTC.Utility_Scale2031</t>
  </si>
  <si>
    <t>PV_.PX.NTN._.PTC.Utility_Scale2031</t>
  </si>
  <si>
    <t>PV_.PX.UTS._.PTC.Utility_Scale2031</t>
  </si>
  <si>
    <t>$/kw-yr</t>
  </si>
  <si>
    <t>Nominal PTC 2028$</t>
  </si>
  <si>
    <t>Real Discount Rate</t>
  </si>
  <si>
    <t>% PTC</t>
  </si>
  <si>
    <t>NPV</t>
  </si>
  <si>
    <t>NPV chck</t>
  </si>
  <si>
    <t>Levelized PTC  Offset</t>
  </si>
  <si>
    <t>Nominal PTC 2029$</t>
  </si>
  <si>
    <t>Nominal PTC 2030$</t>
  </si>
  <si>
    <t>TransCapRecovFct</t>
  </si>
  <si>
    <t>OATT</t>
  </si>
  <si>
    <t>Build Investment $/kW-yr of Interconnect</t>
  </si>
  <si>
    <t>Degradation for Adj beyond 2046</t>
  </si>
  <si>
    <t>15 Year Starting 2027</t>
  </si>
  <si>
    <t>15 Year Starting 2026</t>
  </si>
  <si>
    <t>15 Year Starting 2028</t>
  </si>
  <si>
    <t>laST Plexos Model Year</t>
  </si>
  <si>
    <t>Resource type</t>
  </si>
  <si>
    <t>Appendix D</t>
  </si>
  <si>
    <t>Avoided Cost Prices $/MWh</t>
  </si>
  <si>
    <t>Thermal</t>
  </si>
  <si>
    <t>Solar Tracking</t>
  </si>
  <si>
    <t>Wind</t>
  </si>
  <si>
    <t>UT 2025.Q4</t>
  </si>
  <si>
    <t>UT 2025.Q3</t>
  </si>
  <si>
    <t>100% CF (2)</t>
  </si>
  <si>
    <t>32.25% CF (2)</t>
  </si>
  <si>
    <t>29.5% CF (2)</t>
  </si>
  <si>
    <t>Difference</t>
  </si>
  <si>
    <t>Final 2025 IRP Preferred Portfolio (OFPC Sep 2025) (Non-Routine)</t>
  </si>
  <si>
    <t>Final 2025 IRP Preferred Portfolio (OFPC Jun 2025)  (Non-Routine)</t>
  </si>
  <si>
    <t>Non-Routine OFPC Update</t>
  </si>
  <si>
    <t>15-Year Levelized Prices (Nominal) @ 6.38% Discount Rate (1) (3)</t>
  </si>
  <si>
    <t>2026-2040</t>
  </si>
  <si>
    <t>2027-2041</t>
  </si>
  <si>
    <t>Footnotes:</t>
  </si>
  <si>
    <t>(1)   Discount Rate - 2025 IRP</t>
  </si>
  <si>
    <t>Appendix D.3</t>
  </si>
  <si>
    <t>QF - Sch38 - UT - Wind</t>
  </si>
  <si>
    <t xml:space="preserve"> Export (MW)</t>
  </si>
  <si>
    <t xml:space="preserve"> Import (MW)</t>
  </si>
  <si>
    <t xml:space="preserve"> Interconnect (MW)</t>
  </si>
  <si>
    <t>Build Investment ($m)</t>
  </si>
  <si>
    <t xml:space="preserve"> Build (%)</t>
  </si>
  <si>
    <t>From</t>
  </si>
  <si>
    <t>To</t>
  </si>
  <si>
    <t>Utah South - Wasatch Front: 138 kV reinforcement #1</t>
  </si>
  <si>
    <t>Utah South</t>
  </si>
  <si>
    <t>Wasatch Front</t>
  </si>
  <si>
    <t>Cluster 1 Area 11: Willamette Valley</t>
  </si>
  <si>
    <t>n/a</t>
  </si>
  <si>
    <t>Cluster 1 Area 14: Summer Lake</t>
  </si>
  <si>
    <t>Summer Lake</t>
  </si>
  <si>
    <t>Hemingway</t>
  </si>
  <si>
    <t>Cluster 1/2/3: Walla Walla</t>
  </si>
  <si>
    <t>Serial queue: Central Oregon</t>
  </si>
  <si>
    <t>Serial/Cluster 1/2: Yakima</t>
  </si>
  <si>
    <t>Utah South - Wasatch Front: 138 kV reinforcement #2</t>
  </si>
  <si>
    <t>Cluster 2 Area 23: Willamette Valley</t>
  </si>
  <si>
    <t>Cluster 2 Area 19: Summer Lake to Central Oregon 500 kV</t>
  </si>
  <si>
    <t>Central OR</t>
  </si>
  <si>
    <t>Walla Walla - Yakima 230 kV</t>
  </si>
  <si>
    <t>Walla Walla</t>
  </si>
  <si>
    <t>Yakima</t>
  </si>
  <si>
    <t>Serial through Cluster 1 Area 13: Southern Oregon</t>
  </si>
  <si>
    <t>Cluster 1 Area 12: Southern Oregon</t>
  </si>
  <si>
    <t>Cluster 2 Area 18: Central Oregon 500 kV Substation</t>
  </si>
  <si>
    <t>Walla Walla - Central Oregon 500 kV</t>
  </si>
  <si>
    <t>Grand Total</t>
  </si>
  <si>
    <t/>
  </si>
  <si>
    <t>Include</t>
  </si>
  <si>
    <t>Utah 2025.Q4 Sch 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</si>
</sst>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_)"/>
    <numFmt numFmtId="179" formatCode="#,##0.0000_);\(#,##0.0000\)"/>
    <numFmt numFmtId="180" formatCode="m/d/yyyy\ h:mm:ss"/>
    <numFmt numFmtId="181" formatCode="_(* #,##0.0000_);[Red]_(* \(#,##0.0000\);_(* &quot;-&quot;_);_(@_)"/>
    <numFmt numFmtId="182" formatCode="_(* #,##0.00000_);[Red]_(* \(#,##0.00000\);_(* &quot;-&quot;_);_(@_)"/>
    <numFmt numFmtId="183" formatCode="_(* #,##0.000_);[Red]_(* \(#,##0.000\);_(* &quot;-&quot;_);_(@_)"/>
    <numFmt numFmtId="184" formatCode="_(* #,##0.000_);_(* \(#,##0.000\);_(* &quot;-&quot;_);_(@_)"/>
    <numFmt numFmtId="185" formatCode="_(* #,##0.0_);_(* \(#,##0.0\);_(* &quot;-&quot;??_);_(@_)"/>
    <numFmt numFmtId="186" formatCode="_(* #,##0.0000_);_(* \(#,##0.0000\);_(* &quot;-&quot;??_);_(@_)"/>
    <numFmt numFmtId="187" formatCode="_(* #,##0.000000000_);[Red]_(* \(#,##0.000000000\);_(* &quot;-&quot;_);_(@_)"/>
    <numFmt numFmtId="188" formatCode="0.00000"/>
    <numFmt numFmtId="189" formatCode="0.0000%"/>
  </numFmts>
  <fonts count="4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sz val="9"/>
      <color indexed="12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11"/>
      <color theme="0"/>
      <name val="Calibri"/>
      <family val="2"/>
      <scheme val="minor"/>
    </font>
    <font>
      <u/>
      <sz val="10"/>
      <name val="Times New Roman"/>
      <family val="1"/>
    </font>
    <font>
      <sz val="10"/>
      <name val="Geneva"/>
      <family val="2"/>
    </font>
    <font>
      <b/>
      <sz val="9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5">
    <xf numFmtId="171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>
      <protection locked="0"/>
    </xf>
    <xf numFmtId="41" fontId="7" fillId="0" borderId="0"/>
    <xf numFmtId="171" fontId="7" fillId="0" borderId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167" fontId="5" fillId="0" borderId="0"/>
    <xf numFmtId="167" fontId="5" fillId="0" borderId="0"/>
    <xf numFmtId="41" fontId="7" fillId="0" borderId="0"/>
    <xf numFmtId="171" fontId="7" fillId="0" borderId="0"/>
    <xf numFmtId="171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5" fontId="25" fillId="0" borderId="0" applyFont="0" applyFill="0" applyBorder="0" applyProtection="0">
      <alignment horizontal="right"/>
    </xf>
    <xf numFmtId="176" fontId="18" fillId="0" borderId="0" applyNumberFormat="0" applyFill="0" applyBorder="0" applyAlignment="0" applyProtection="0"/>
    <xf numFmtId="0" fontId="16" fillId="0" borderId="20" applyNumberFormat="0" applyBorder="0" applyAlignment="0"/>
    <xf numFmtId="12" fontId="26" fillId="7" borderId="19">
      <alignment horizontal="left"/>
    </xf>
    <xf numFmtId="37" fontId="16" fillId="8" borderId="0" applyNumberFormat="0" applyBorder="0" applyAlignment="0" applyProtection="0"/>
    <xf numFmtId="37" fontId="16" fillId="0" borderId="0"/>
    <xf numFmtId="3" fontId="22" fillId="9" borderId="21" applyProtection="0"/>
    <xf numFmtId="9" fontId="5" fillId="0" borderId="0" applyFont="0" applyFill="0" applyBorder="0" applyAlignment="0" applyProtection="0"/>
    <xf numFmtId="171" fontId="7" fillId="0" borderId="0"/>
    <xf numFmtId="171" fontId="5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9" fillId="0" borderId="0"/>
    <xf numFmtId="0" fontId="5" fillId="0" borderId="0"/>
  </cellStyleXfs>
  <cellXfs count="424">
    <xf numFmtId="171" fontId="0" fillId="0" borderId="0" xfId="0"/>
    <xf numFmtId="171" fontId="8" fillId="0" borderId="0" xfId="0" applyFont="1" applyAlignment="1">
      <alignment horizontal="centerContinuous"/>
    </xf>
    <xf numFmtId="171" fontId="11" fillId="0" borderId="0" xfId="0" applyFont="1" applyAlignment="1">
      <alignment horizontal="centerContinuous"/>
    </xf>
    <xf numFmtId="171" fontId="7" fillId="0" borderId="0" xfId="0" applyFont="1"/>
    <xf numFmtId="171" fontId="9" fillId="0" borderId="0" xfId="0" applyFont="1" applyAlignment="1">
      <alignment horizontal="centerContinuous"/>
    </xf>
    <xf numFmtId="171" fontId="7" fillId="0" borderId="0" xfId="0" applyFont="1" applyAlignment="1">
      <alignment horizontal="center"/>
    </xf>
    <xf numFmtId="8" fontId="7" fillId="0" borderId="0" xfId="0" applyNumberFormat="1" applyFont="1"/>
    <xf numFmtId="8" fontId="7" fillId="0" borderId="2" xfId="0" applyNumberFormat="1" applyFont="1" applyBorder="1" applyAlignment="1">
      <alignment horizontal="center"/>
    </xf>
    <xf numFmtId="8" fontId="7" fillId="0" borderId="0" xfId="0" applyNumberFormat="1" applyFont="1" applyAlignment="1">
      <alignment horizontal="center"/>
    </xf>
    <xf numFmtId="171" fontId="7" fillId="0" borderId="0" xfId="0" quotePrefix="1" applyFont="1"/>
    <xf numFmtId="171" fontId="7" fillId="0" borderId="0" xfId="0" applyFont="1" applyAlignment="1">
      <alignment horizontal="centerContinuous"/>
    </xf>
    <xf numFmtId="8" fontId="7" fillId="0" borderId="8" xfId="0" applyNumberFormat="1" applyFont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171" fontId="6" fillId="0" borderId="5" xfId="0" applyFont="1" applyBorder="1" applyAlignment="1">
      <alignment horizontal="center"/>
    </xf>
    <xf numFmtId="171" fontId="6" fillId="0" borderId="5" xfId="0" applyFont="1" applyBorder="1" applyAlignment="1">
      <alignment horizontal="center" wrapText="1"/>
    </xf>
    <xf numFmtId="171" fontId="14" fillId="0" borderId="6" xfId="0" quotePrefix="1" applyFont="1" applyBorder="1" applyAlignment="1">
      <alignment horizontal="center" wrapText="1"/>
    </xf>
    <xf numFmtId="171" fontId="14" fillId="0" borderId="6" xfId="0" applyFont="1" applyBorder="1" applyAlignment="1">
      <alignment horizontal="center" wrapText="1"/>
    </xf>
    <xf numFmtId="171" fontId="6" fillId="0" borderId="0" xfId="0" applyFont="1" applyAlignment="1">
      <alignment horizontal="centerContinuous"/>
    </xf>
    <xf numFmtId="171" fontId="6" fillId="0" borderId="5" xfId="0" applyFont="1" applyBorder="1"/>
    <xf numFmtId="171" fontId="6" fillId="0" borderId="13" xfId="0" applyFont="1" applyBorder="1" applyAlignment="1">
      <alignment horizontal="center"/>
    </xf>
    <xf numFmtId="171" fontId="6" fillId="0" borderId="6" xfId="0" applyFont="1" applyBorder="1"/>
    <xf numFmtId="171" fontId="6" fillId="0" borderId="6" xfId="0" applyFont="1" applyBorder="1" applyAlignment="1">
      <alignment horizontal="center"/>
    </xf>
    <xf numFmtId="8" fontId="15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71" fontId="9" fillId="0" borderId="7" xfId="0" applyFont="1" applyBorder="1" applyAlignment="1">
      <alignment horizontal="centerContinuous"/>
    </xf>
    <xf numFmtId="171" fontId="16" fillId="2" borderId="0" xfId="0" applyFont="1" applyFill="1" applyAlignment="1">
      <alignment horizontal="centerContinuous"/>
    </xf>
    <xf numFmtId="171" fontId="18" fillId="2" borderId="0" xfId="0" applyFont="1" applyFill="1" applyAlignment="1">
      <alignment horizontal="centerContinuous"/>
    </xf>
    <xf numFmtId="170" fontId="16" fillId="2" borderId="0" xfId="1" applyNumberFormat="1" applyFont="1" applyFill="1" applyAlignment="1">
      <alignment horizontal="centerContinuous"/>
    </xf>
    <xf numFmtId="171" fontId="16" fillId="0" borderId="0" xfId="0" applyFont="1"/>
    <xf numFmtId="171" fontId="18" fillId="0" borderId="0" xfId="0" applyFont="1" applyAlignment="1">
      <alignment wrapText="1"/>
    </xf>
    <xf numFmtId="171" fontId="16" fillId="0" borderId="0" xfId="0" applyFont="1" applyAlignment="1">
      <alignment horizontal="center"/>
    </xf>
    <xf numFmtId="168" fontId="16" fillId="0" borderId="0" xfId="0" applyNumberFormat="1" applyFont="1"/>
    <xf numFmtId="2" fontId="7" fillId="0" borderId="0" xfId="0" applyNumberFormat="1" applyFont="1" applyAlignment="1">
      <alignment horizontal="center"/>
    </xf>
    <xf numFmtId="39" fontId="7" fillId="0" borderId="0" xfId="0" applyNumberFormat="1" applyFont="1" applyAlignment="1">
      <alignment horizontal="center"/>
    </xf>
    <xf numFmtId="171" fontId="6" fillId="0" borderId="0" xfId="0" applyFont="1" applyAlignment="1">
      <alignment horizontal="center"/>
    </xf>
    <xf numFmtId="167" fontId="0" fillId="0" borderId="0" xfId="8" applyNumberFormat="1" applyFont="1" applyFill="1"/>
    <xf numFmtId="171" fontId="6" fillId="0" borderId="16" xfId="5" applyFont="1" applyBorder="1" applyAlignment="1">
      <alignment horizontal="centerContinuous"/>
    </xf>
    <xf numFmtId="171" fontId="21" fillId="0" borderId="0" xfId="5" applyFont="1"/>
    <xf numFmtId="171" fontId="16" fillId="0" borderId="0" xfId="0" applyFont="1" applyAlignment="1">
      <alignment horizontal="centerContinuous"/>
    </xf>
    <xf numFmtId="171" fontId="7" fillId="0" borderId="0" xfId="0" applyFont="1" applyAlignment="1">
      <alignment horizontal="left" indent="1"/>
    </xf>
    <xf numFmtId="43" fontId="0" fillId="0" borderId="0" xfId="1" applyFont="1" applyFill="1"/>
    <xf numFmtId="171" fontId="0" fillId="0" borderId="0" xfId="0" quotePrefix="1"/>
    <xf numFmtId="41" fontId="7" fillId="0" borderId="0" xfId="11"/>
    <xf numFmtId="0" fontId="0" fillId="0" borderId="0" xfId="11" applyNumberFormat="1" applyFont="1" applyAlignment="1">
      <alignment horizontal="left"/>
    </xf>
    <xf numFmtId="172" fontId="0" fillId="0" borderId="0" xfId="0" applyNumberFormat="1"/>
    <xf numFmtId="171" fontId="10" fillId="0" borderId="0" xfId="0" applyFont="1"/>
    <xf numFmtId="171" fontId="18" fillId="2" borderId="0" xfId="0" applyFont="1" applyFill="1" applyAlignment="1">
      <alignment horizontal="center"/>
    </xf>
    <xf numFmtId="14" fontId="22" fillId="3" borderId="7" xfId="0" applyNumberFormat="1" applyFont="1" applyFill="1" applyBorder="1" applyAlignment="1">
      <alignment horizontal="center"/>
    </xf>
    <xf numFmtId="14" fontId="23" fillId="2" borderId="0" xfId="0" applyNumberFormat="1" applyFont="1" applyFill="1" applyAlignment="1">
      <alignment horizontal="centerContinuous" vertical="center"/>
    </xf>
    <xf numFmtId="171" fontId="10" fillId="0" borderId="0" xfId="0" applyFont="1" applyAlignment="1">
      <alignment horizontal="center"/>
    </xf>
    <xf numFmtId="171" fontId="16" fillId="2" borderId="0" xfId="0" applyFont="1" applyFill="1" applyAlignment="1">
      <alignment horizontal="centerContinuous" wrapText="1"/>
    </xf>
    <xf numFmtId="171" fontId="16" fillId="0" borderId="15" xfId="0" applyFont="1" applyBorder="1" applyAlignment="1">
      <alignment horizontal="center"/>
    </xf>
    <xf numFmtId="0" fontId="10" fillId="0" borderId="0" xfId="0" applyNumberFormat="1" applyFont="1" applyAlignment="1">
      <alignment horizontal="center"/>
    </xf>
    <xf numFmtId="171" fontId="10" fillId="4" borderId="14" xfId="0" applyFont="1" applyFill="1" applyBorder="1"/>
    <xf numFmtId="0" fontId="6" fillId="0" borderId="0" xfId="0" applyNumberFormat="1" applyFont="1"/>
    <xf numFmtId="177" fontId="7" fillId="0" borderId="0" xfId="0" applyNumberFormat="1" applyFont="1" applyAlignment="1">
      <alignment horizontal="center"/>
    </xf>
    <xf numFmtId="10" fontId="0" fillId="5" borderId="0" xfId="8" applyNumberFormat="1" applyFont="1" applyFill="1"/>
    <xf numFmtId="9" fontId="27" fillId="0" borderId="0" xfId="8" applyFont="1"/>
    <xf numFmtId="171" fontId="8" fillId="0" borderId="0" xfId="24" applyFont="1" applyAlignment="1">
      <alignment horizontal="centerContinuous"/>
    </xf>
    <xf numFmtId="171" fontId="7" fillId="0" borderId="0" xfId="24" applyAlignment="1">
      <alignment horizontal="centerContinuous"/>
    </xf>
    <xf numFmtId="171" fontId="7" fillId="0" borderId="0" xfId="24"/>
    <xf numFmtId="171" fontId="6" fillId="0" borderId="5" xfId="24" applyFont="1" applyBorder="1" applyAlignment="1">
      <alignment horizontal="center"/>
    </xf>
    <xf numFmtId="171" fontId="6" fillId="0" borderId="5" xfId="24" applyFont="1" applyBorder="1" applyAlignment="1">
      <alignment horizontal="center" wrapText="1"/>
    </xf>
    <xf numFmtId="171" fontId="11" fillId="0" borderId="6" xfId="24" applyFont="1" applyBorder="1" applyAlignment="1">
      <alignment horizontal="centerContinuous"/>
    </xf>
    <xf numFmtId="171" fontId="14" fillId="0" borderId="6" xfId="24" quotePrefix="1" applyFont="1" applyBorder="1" applyAlignment="1">
      <alignment horizontal="center" wrapText="1"/>
    </xf>
    <xf numFmtId="171" fontId="14" fillId="0" borderId="6" xfId="24" applyFont="1" applyBorder="1" applyAlignment="1">
      <alignment horizontal="center" wrapText="1"/>
    </xf>
    <xf numFmtId="171" fontId="10" fillId="0" borderId="0" xfId="24" quotePrefix="1" applyFont="1" applyAlignment="1">
      <alignment horizontal="center"/>
    </xf>
    <xf numFmtId="0" fontId="7" fillId="0" borderId="0" xfId="24" applyNumberFormat="1"/>
    <xf numFmtId="8" fontId="7" fillId="0" borderId="0" xfId="24" applyNumberFormat="1" applyAlignment="1">
      <alignment horizontal="right"/>
    </xf>
    <xf numFmtId="8" fontId="7" fillId="0" borderId="0" xfId="24" applyNumberFormat="1"/>
    <xf numFmtId="165" fontId="7" fillId="0" borderId="0" xfId="24" applyNumberFormat="1" applyAlignment="1">
      <alignment horizontal="center"/>
    </xf>
    <xf numFmtId="14" fontId="7" fillId="0" borderId="0" xfId="25" applyNumberFormat="1" applyFont="1"/>
    <xf numFmtId="8" fontId="7" fillId="0" borderId="0" xfId="24" applyNumberFormat="1" applyAlignment="1">
      <alignment horizontal="center"/>
    </xf>
    <xf numFmtId="171" fontId="9" fillId="0" borderId="0" xfId="24" applyFont="1" applyAlignment="1">
      <alignment horizontal="centerContinuous"/>
    </xf>
    <xf numFmtId="171" fontId="6" fillId="0" borderId="0" xfId="24" applyFont="1" applyAlignment="1">
      <alignment horizontal="centerContinuous"/>
    </xf>
    <xf numFmtId="171" fontId="7" fillId="0" borderId="0" xfId="24" applyAlignment="1">
      <alignment horizontal="center"/>
    </xf>
    <xf numFmtId="8" fontId="7" fillId="0" borderId="0" xfId="2" applyNumberFormat="1" applyFont="1" applyFill="1"/>
    <xf numFmtId="1" fontId="7" fillId="0" borderId="0" xfId="6" applyNumberFormat="1" applyFont="1" applyAlignment="1" applyProtection="1">
      <alignment horizontal="center"/>
      <protection locked="0"/>
    </xf>
    <xf numFmtId="172" fontId="7" fillId="0" borderId="0" xfId="24" applyNumberFormat="1"/>
    <xf numFmtId="167" fontId="7" fillId="0" borderId="0" xfId="8" applyNumberFormat="1" applyFont="1" applyFill="1"/>
    <xf numFmtId="44" fontId="27" fillId="0" borderId="0" xfId="2" applyFont="1" applyFill="1"/>
    <xf numFmtId="174" fontId="30" fillId="0" borderId="0" xfId="0" applyNumberFormat="1" applyFont="1" applyProtection="1">
      <protection locked="0"/>
    </xf>
    <xf numFmtId="171" fontId="6" fillId="0" borderId="0" xfId="0" applyFont="1" applyAlignment="1">
      <alignment horizontal="left"/>
    </xf>
    <xf numFmtId="167" fontId="0" fillId="0" borderId="0" xfId="8" applyNumberFormat="1" applyFont="1"/>
    <xf numFmtId="171" fontId="7" fillId="0" borderId="1" xfId="0" applyFont="1" applyBorder="1" applyAlignment="1">
      <alignment horizontal="center"/>
    </xf>
    <xf numFmtId="173" fontId="0" fillId="0" borderId="0" xfId="0" applyNumberFormat="1"/>
    <xf numFmtId="171" fontId="6" fillId="0" borderId="0" xfId="0" applyFont="1" applyAlignment="1">
      <alignment vertical="top" wrapText="1"/>
    </xf>
    <xf numFmtId="171" fontId="6" fillId="0" borderId="0" xfId="0" applyFont="1" applyAlignment="1">
      <alignment horizontal="left" vertical="top" wrapText="1"/>
    </xf>
    <xf numFmtId="171" fontId="7" fillId="0" borderId="0" xfId="0" applyFont="1" applyAlignment="1">
      <alignment horizontal="left" vertical="top" wrapText="1"/>
    </xf>
    <xf numFmtId="178" fontId="7" fillId="0" borderId="0" xfId="0" applyNumberFormat="1" applyFont="1" applyAlignment="1">
      <alignment horizontal="center"/>
    </xf>
    <xf numFmtId="171" fontId="0" fillId="0" borderId="0" xfId="0" applyAlignment="1">
      <alignment wrapText="1"/>
    </xf>
    <xf numFmtId="171" fontId="7" fillId="0" borderId="0" xfId="0" applyFont="1" applyAlignment="1">
      <alignment wrapText="1"/>
    </xf>
    <xf numFmtId="171" fontId="7" fillId="0" borderId="0" xfId="0" applyFont="1" applyAlignment="1">
      <alignment horizontal="center" wrapText="1"/>
    </xf>
    <xf numFmtId="171" fontId="6" fillId="0" borderId="0" xfId="0" applyFont="1" applyAlignment="1">
      <alignment horizontal="center" wrapText="1"/>
    </xf>
    <xf numFmtId="167" fontId="7" fillId="0" borderId="0" xfId="8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79" fontId="0" fillId="0" borderId="0" xfId="1" applyNumberFormat="1" applyFont="1"/>
    <xf numFmtId="167" fontId="24" fillId="0" borderId="0" xfId="8" applyNumberFormat="1" applyFont="1" applyFill="1" applyAlignment="1">
      <alignment wrapText="1"/>
    </xf>
    <xf numFmtId="171" fontId="6" fillId="0" borderId="0" xfId="0" applyFont="1" applyAlignment="1">
      <alignment wrapText="1"/>
    </xf>
    <xf numFmtId="171" fontId="7" fillId="0" borderId="0" xfId="24" applyAlignment="1">
      <alignment wrapText="1"/>
    </xf>
    <xf numFmtId="171" fontId="0" fillId="10" borderId="0" xfId="0" applyFill="1" applyAlignment="1">
      <alignment wrapText="1"/>
    </xf>
    <xf numFmtId="171" fontId="32" fillId="0" borderId="0" xfId="0" applyFont="1" applyAlignment="1">
      <alignment horizontal="centerContinuous"/>
    </xf>
    <xf numFmtId="171" fontId="33" fillId="0" borderId="0" xfId="0" applyFont="1" applyAlignment="1">
      <alignment horizontal="centerContinuous"/>
    </xf>
    <xf numFmtId="171" fontId="32" fillId="0" borderId="0" xfId="0" applyFont="1"/>
    <xf numFmtId="171" fontId="33" fillId="0" borderId="0" xfId="0" applyFont="1"/>
    <xf numFmtId="171" fontId="7" fillId="0" borderId="0" xfId="0" quotePrefix="1" applyFont="1" applyAlignment="1">
      <alignment horizontal="center"/>
    </xf>
    <xf numFmtId="8" fontId="34" fillId="0" borderId="0" xfId="0" applyNumberFormat="1" applyFont="1" applyAlignment="1">
      <alignment horizontal="center"/>
    </xf>
    <xf numFmtId="8" fontId="34" fillId="0" borderId="0" xfId="0" applyNumberFormat="1" applyFont="1" applyAlignment="1">
      <alignment horizontal="left"/>
    </xf>
    <xf numFmtId="171" fontId="7" fillId="0" borderId="22" xfId="0" applyFont="1" applyBorder="1" applyAlignment="1">
      <alignment horizontal="center"/>
    </xf>
    <xf numFmtId="171" fontId="7" fillId="0" borderId="5" xfId="0" applyFont="1" applyBorder="1" applyAlignment="1">
      <alignment horizontal="centerContinuous"/>
    </xf>
    <xf numFmtId="171" fontId="7" fillId="0" borderId="5" xfId="0" quotePrefix="1" applyFont="1" applyBorder="1" applyAlignment="1">
      <alignment horizontal="centerContinuous"/>
    </xf>
    <xf numFmtId="171" fontId="7" fillId="0" borderId="4" xfId="0" applyFont="1" applyBorder="1" applyAlignment="1">
      <alignment horizontal="centerContinuous"/>
    </xf>
    <xf numFmtId="171" fontId="7" fillId="0" borderId="7" xfId="0" applyFont="1" applyBorder="1" applyAlignment="1">
      <alignment horizontal="centerContinuous"/>
    </xf>
    <xf numFmtId="171" fontId="7" fillId="0" borderId="3" xfId="0" applyFont="1" applyBorder="1" applyAlignment="1">
      <alignment horizontal="centerContinuous"/>
    </xf>
    <xf numFmtId="171" fontId="7" fillId="0" borderId="22" xfId="0" applyFont="1" applyBorder="1" applyAlignment="1">
      <alignment horizontal="centerContinuous"/>
    </xf>
    <xf numFmtId="171" fontId="7" fillId="0" borderId="2" xfId="0" applyFont="1" applyBorder="1" applyAlignment="1">
      <alignment horizontal="centerContinuous"/>
    </xf>
    <xf numFmtId="171" fontId="7" fillId="0" borderId="8" xfId="0" applyFont="1" applyBorder="1" applyAlignment="1">
      <alignment horizontal="centerContinuous"/>
    </xf>
    <xf numFmtId="171" fontId="7" fillId="0" borderId="23" xfId="0" applyFont="1" applyBorder="1" applyAlignment="1">
      <alignment horizontal="center"/>
    </xf>
    <xf numFmtId="171" fontId="7" fillId="0" borderId="3" xfId="0" applyFont="1" applyBorder="1" applyAlignment="1">
      <alignment horizontal="center"/>
    </xf>
    <xf numFmtId="171" fontId="7" fillId="0" borderId="9" xfId="0" applyFont="1" applyBorder="1" applyAlignment="1">
      <alignment horizontal="center"/>
    </xf>
    <xf numFmtId="171" fontId="7" fillId="0" borderId="4" xfId="0" applyFont="1" applyBorder="1" applyAlignment="1">
      <alignment horizontal="center"/>
    </xf>
    <xf numFmtId="0" fontId="7" fillId="0" borderId="22" xfId="0" applyNumberFormat="1" applyFont="1" applyBorder="1" applyAlignment="1">
      <alignment horizontal="center"/>
    </xf>
    <xf numFmtId="8" fontId="7" fillId="0" borderId="5" xfId="0" applyNumberFormat="1" applyFont="1" applyBorder="1"/>
    <xf numFmtId="8" fontId="7" fillId="11" borderId="22" xfId="0" applyNumberFormat="1" applyFont="1" applyFill="1" applyBorder="1" applyAlignment="1">
      <alignment horizontal="center"/>
    </xf>
    <xf numFmtId="8" fontId="7" fillId="11" borderId="2" xfId="0" applyNumberFormat="1" applyFont="1" applyFill="1" applyBorder="1" applyAlignment="1">
      <alignment horizontal="center"/>
    </xf>
    <xf numFmtId="8" fontId="7" fillId="11" borderId="8" xfId="0" applyNumberFormat="1" applyFont="1" applyFill="1" applyBorder="1" applyAlignment="1">
      <alignment horizontal="center"/>
    </xf>
    <xf numFmtId="1" fontId="7" fillId="0" borderId="22" xfId="0" applyNumberFormat="1" applyFont="1" applyBorder="1" applyAlignment="1">
      <alignment horizontal="center"/>
    </xf>
    <xf numFmtId="43" fontId="7" fillId="0" borderId="13" xfId="0" applyNumberFormat="1" applyFont="1" applyBorder="1"/>
    <xf numFmtId="43" fontId="7" fillId="0" borderId="0" xfId="0" applyNumberFormat="1" applyFont="1" applyAlignment="1">
      <alignment horizontal="center"/>
    </xf>
    <xf numFmtId="43" fontId="7" fillId="0" borderId="11" xfId="0" applyNumberFormat="1" applyFont="1" applyBorder="1" applyAlignment="1">
      <alignment horizontal="center"/>
    </xf>
    <xf numFmtId="43" fontId="7" fillId="0" borderId="10" xfId="0" applyNumberFormat="1" applyFont="1" applyBorder="1" applyAlignment="1">
      <alignment horizontal="center"/>
    </xf>
    <xf numFmtId="0" fontId="7" fillId="0" borderId="23" xfId="0" applyNumberFormat="1" applyFont="1" applyBorder="1" applyAlignment="1">
      <alignment horizontal="center"/>
    </xf>
    <xf numFmtId="43" fontId="7" fillId="0" borderId="6" xfId="0" applyNumberFormat="1" applyFont="1" applyBorder="1"/>
    <xf numFmtId="43" fontId="7" fillId="0" borderId="1" xfId="0" applyNumberFormat="1" applyFont="1" applyBorder="1" applyAlignment="1">
      <alignment horizontal="center"/>
    </xf>
    <xf numFmtId="43" fontId="7" fillId="0" borderId="12" xfId="0" applyNumberFormat="1" applyFont="1" applyBorder="1" applyAlignment="1">
      <alignment horizontal="center"/>
    </xf>
    <xf numFmtId="43" fontId="7" fillId="0" borderId="23" xfId="0" applyNumberFormat="1" applyFont="1" applyBorder="1" applyAlignment="1">
      <alignment horizontal="center"/>
    </xf>
    <xf numFmtId="171" fontId="7" fillId="0" borderId="0" xfId="0" applyFont="1" applyAlignment="1">
      <alignment horizontal="left"/>
    </xf>
    <xf numFmtId="171" fontId="7" fillId="0" borderId="0" xfId="0" quotePrefix="1" applyFont="1" applyAlignment="1">
      <alignment horizontal="left" vertical="top"/>
    </xf>
    <xf numFmtId="172" fontId="7" fillId="0" borderId="0" xfId="0" applyNumberFormat="1" applyFont="1"/>
    <xf numFmtId="1" fontId="7" fillId="0" borderId="10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71" fontId="7" fillId="0" borderId="0" xfId="24" applyAlignment="1">
      <alignment horizontal="center" wrapText="1"/>
    </xf>
    <xf numFmtId="173" fontId="7" fillId="0" borderId="0" xfId="24" applyNumberFormat="1"/>
    <xf numFmtId="164" fontId="7" fillId="0" borderId="0" xfId="1" applyNumberFormat="1" applyFont="1" applyFill="1"/>
    <xf numFmtId="0" fontId="0" fillId="0" borderId="0" xfId="0" applyNumberFormat="1"/>
    <xf numFmtId="41" fontId="0" fillId="0" borderId="0" xfId="4" applyFont="1"/>
    <xf numFmtId="171" fontId="6" fillId="0" borderId="0" xfId="0" applyFont="1"/>
    <xf numFmtId="171" fontId="0" fillId="6" borderId="0" xfId="0" applyFill="1"/>
    <xf numFmtId="171" fontId="0" fillId="0" borderId="0" xfId="0" applyAlignment="1">
      <alignment horizontal="right"/>
    </xf>
    <xf numFmtId="171" fontId="0" fillId="0" borderId="0" xfId="24" applyFont="1"/>
    <xf numFmtId="8" fontId="0" fillId="0" borderId="0" xfId="24" applyNumberFormat="1" applyFont="1"/>
    <xf numFmtId="8" fontId="31" fillId="0" borderId="0" xfId="24" applyNumberFormat="1" applyFont="1"/>
    <xf numFmtId="6" fontId="7" fillId="0" borderId="0" xfId="2" applyNumberFormat="1" applyFont="1" applyFill="1"/>
    <xf numFmtId="174" fontId="7" fillId="0" borderId="0" xfId="24" applyNumberFormat="1"/>
    <xf numFmtId="167" fontId="7" fillId="0" borderId="0" xfId="24" applyNumberFormat="1"/>
    <xf numFmtId="171" fontId="31" fillId="0" borderId="0" xfId="24" applyFont="1"/>
    <xf numFmtId="165" fontId="7" fillId="10" borderId="0" xfId="24" applyNumberFormat="1" applyFill="1" applyAlignment="1">
      <alignment horizontal="center"/>
    </xf>
    <xf numFmtId="166" fontId="7" fillId="0" borderId="0" xfId="24" applyNumberFormat="1" applyAlignment="1">
      <alignment horizontal="center"/>
    </xf>
    <xf numFmtId="181" fontId="0" fillId="0" borderId="0" xfId="0" applyNumberFormat="1"/>
    <xf numFmtId="172" fontId="31" fillId="0" borderId="0" xfId="24" applyNumberFormat="1" applyFont="1"/>
    <xf numFmtId="10" fontId="7" fillId="0" borderId="0" xfId="8" applyNumberFormat="1" applyFont="1" applyFill="1"/>
    <xf numFmtId="171" fontId="7" fillId="12" borderId="0" xfId="24" applyFill="1"/>
    <xf numFmtId="171" fontId="0" fillId="0" borderId="10" xfId="0" applyBorder="1" applyAlignment="1">
      <alignment wrapText="1"/>
    </xf>
    <xf numFmtId="171" fontId="0" fillId="0" borderId="10" xfId="0" applyBorder="1"/>
    <xf numFmtId="171" fontId="0" fillId="0" borderId="11" xfId="0" applyBorder="1"/>
    <xf numFmtId="171" fontId="0" fillId="0" borderId="23" xfId="0" applyBorder="1"/>
    <xf numFmtId="171" fontId="0" fillId="0" borderId="1" xfId="0" applyBorder="1"/>
    <xf numFmtId="0" fontId="6" fillId="0" borderId="9" xfId="0" applyNumberFormat="1" applyFont="1" applyBorder="1"/>
    <xf numFmtId="171" fontId="6" fillId="6" borderId="0" xfId="0" applyFont="1" applyFill="1" applyAlignment="1">
      <alignment wrapText="1"/>
    </xf>
    <xf numFmtId="171" fontId="6" fillId="5" borderId="0" xfId="0" applyFont="1" applyFill="1" applyAlignment="1">
      <alignment wrapText="1"/>
    </xf>
    <xf numFmtId="44" fontId="6" fillId="0" borderId="0" xfId="2" applyFont="1"/>
    <xf numFmtId="44" fontId="0" fillId="0" borderId="0" xfId="2" applyFont="1" applyBorder="1"/>
    <xf numFmtId="171" fontId="0" fillId="0" borderId="0" xfId="0" applyAlignment="1">
      <alignment horizontal="center"/>
    </xf>
    <xf numFmtId="0" fontId="6" fillId="0" borderId="22" xfId="0" applyNumberFormat="1" applyFont="1" applyBorder="1"/>
    <xf numFmtId="0" fontId="6" fillId="0" borderId="2" xfId="0" applyNumberFormat="1" applyFont="1" applyBorder="1"/>
    <xf numFmtId="171" fontId="0" fillId="5" borderId="22" xfId="0" applyFill="1" applyBorder="1"/>
    <xf numFmtId="171" fontId="0" fillId="5" borderId="2" xfId="0" applyFill="1" applyBorder="1"/>
    <xf numFmtId="171" fontId="0" fillId="0" borderId="0" xfId="0" applyAlignment="1">
      <alignment horizontal="center" wrapText="1"/>
    </xf>
    <xf numFmtId="8" fontId="7" fillId="12" borderId="0" xfId="2" applyNumberFormat="1" applyFont="1" applyFill="1" applyBorder="1"/>
    <xf numFmtId="171" fontId="0" fillId="6" borderId="0" xfId="0" applyFill="1" applyAlignment="1">
      <alignment wrapText="1"/>
    </xf>
    <xf numFmtId="7" fontId="7" fillId="0" borderId="5" xfId="0" applyNumberFormat="1" applyFont="1" applyBorder="1"/>
    <xf numFmtId="7" fontId="7" fillId="0" borderId="2" xfId="0" applyNumberFormat="1" applyFont="1" applyBorder="1" applyAlignment="1">
      <alignment horizontal="center"/>
    </xf>
    <xf numFmtId="7" fontId="7" fillId="0" borderId="8" xfId="0" applyNumberFormat="1" applyFont="1" applyBorder="1" applyAlignment="1">
      <alignment horizontal="center"/>
    </xf>
    <xf numFmtId="7" fontId="7" fillId="0" borderId="22" xfId="0" applyNumberFormat="1" applyFont="1" applyBorder="1" applyAlignment="1">
      <alignment horizontal="center"/>
    </xf>
    <xf numFmtId="7" fontId="7" fillId="0" borderId="13" xfId="0" applyNumberFormat="1" applyFont="1" applyBorder="1"/>
    <xf numFmtId="7" fontId="7" fillId="0" borderId="0" xfId="0" applyNumberFormat="1" applyFont="1" applyAlignment="1">
      <alignment horizontal="center"/>
    </xf>
    <xf numFmtId="7" fontId="7" fillId="0" borderId="11" xfId="0" applyNumberFormat="1" applyFont="1" applyBorder="1" applyAlignment="1">
      <alignment horizontal="center"/>
    </xf>
    <xf numFmtId="7" fontId="7" fillId="0" borderId="10" xfId="0" applyNumberFormat="1" applyFont="1" applyBorder="1" applyAlignment="1">
      <alignment horizontal="center"/>
    </xf>
    <xf numFmtId="7" fontId="7" fillId="0" borderId="6" xfId="0" applyNumberFormat="1" applyFont="1" applyBorder="1"/>
    <xf numFmtId="7" fontId="7" fillId="0" borderId="1" xfId="0" applyNumberFormat="1" applyFont="1" applyBorder="1" applyAlignment="1">
      <alignment horizontal="center"/>
    </xf>
    <xf numFmtId="7" fontId="7" fillId="0" borderId="12" xfId="0" applyNumberFormat="1" applyFont="1" applyBorder="1" applyAlignment="1">
      <alignment horizontal="center"/>
    </xf>
    <xf numFmtId="7" fontId="7" fillId="0" borderId="23" xfId="0" applyNumberFormat="1" applyFont="1" applyBorder="1" applyAlignment="1">
      <alignment horizontal="center"/>
    </xf>
    <xf numFmtId="171" fontId="17" fillId="0" borderId="0" xfId="10" applyNumberFormat="1" applyFont="1" applyAlignment="1">
      <alignment horizontal="centerContinuous"/>
    </xf>
    <xf numFmtId="171" fontId="5" fillId="0" borderId="5" xfId="10" applyNumberFormat="1" applyBorder="1" applyAlignment="1">
      <alignment horizontal="center"/>
    </xf>
    <xf numFmtId="171" fontId="5" fillId="0" borderId="7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Continuous"/>
    </xf>
    <xf numFmtId="171" fontId="5" fillId="0" borderId="4" xfId="10" applyNumberFormat="1" applyBorder="1" applyAlignment="1">
      <alignment horizontal="centerContinuous"/>
    </xf>
    <xf numFmtId="171" fontId="5" fillId="0" borderId="6" xfId="10" applyNumberFormat="1" applyBorder="1" applyAlignment="1">
      <alignment horizontal="center"/>
    </xf>
    <xf numFmtId="171" fontId="5" fillId="0" borderId="4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"/>
    </xf>
    <xf numFmtId="171" fontId="5" fillId="0" borderId="9" xfId="10" applyNumberFormat="1" applyBorder="1" applyAlignment="1">
      <alignment horizontal="centerContinuous"/>
    </xf>
    <xf numFmtId="17" fontId="5" fillId="0" borderId="5" xfId="10" applyNumberFormat="1" applyBorder="1" applyAlignment="1">
      <alignment horizontal="center"/>
    </xf>
    <xf numFmtId="17" fontId="5" fillId="0" borderId="13" xfId="10" applyNumberFormat="1" applyBorder="1" applyAlignment="1">
      <alignment horizontal="center"/>
    </xf>
    <xf numFmtId="17" fontId="5" fillId="0" borderId="6" xfId="10" applyNumberFormat="1" applyBorder="1" applyAlignment="1">
      <alignment horizontal="center"/>
    </xf>
    <xf numFmtId="8" fontId="7" fillId="10" borderId="0" xfId="24" applyNumberFormat="1" applyFill="1" applyAlignment="1">
      <alignment horizontal="right"/>
    </xf>
    <xf numFmtId="171" fontId="0" fillId="5" borderId="0" xfId="0" applyFill="1" applyAlignment="1">
      <alignment wrapText="1"/>
    </xf>
    <xf numFmtId="172" fontId="0" fillId="0" borderId="0" xfId="1" applyNumberFormat="1" applyFont="1"/>
    <xf numFmtId="172" fontId="7" fillId="0" borderId="0" xfId="11" applyNumberFormat="1"/>
    <xf numFmtId="0" fontId="0" fillId="0" borderId="0" xfId="7" applyFont="1" applyAlignment="1">
      <alignment horizontal="center"/>
    </xf>
    <xf numFmtId="0" fontId="7" fillId="0" borderId="0" xfId="0" applyNumberFormat="1" applyFont="1" applyAlignment="1">
      <alignment horizontal="center"/>
    </xf>
    <xf numFmtId="8" fontId="7" fillId="0" borderId="0" xfId="0" quotePrefix="1" applyNumberFormat="1" applyFont="1" applyAlignment="1">
      <alignment horizontal="center"/>
    </xf>
    <xf numFmtId="0" fontId="35" fillId="0" borderId="0" xfId="31" applyFont="1"/>
    <xf numFmtId="0" fontId="33" fillId="0" borderId="0" xfId="31" applyFont="1"/>
    <xf numFmtId="0" fontId="1" fillId="0" borderId="0" xfId="31"/>
    <xf numFmtId="180" fontId="1" fillId="0" borderId="0" xfId="31" applyNumberFormat="1"/>
    <xf numFmtId="180" fontId="33" fillId="0" borderId="0" xfId="31" applyNumberFormat="1" applyFont="1"/>
    <xf numFmtId="2" fontId="33" fillId="0" borderId="0" xfId="31" applyNumberFormat="1" applyFont="1"/>
    <xf numFmtId="43" fontId="33" fillId="0" borderId="0" xfId="32" applyFont="1" applyFill="1"/>
    <xf numFmtId="164" fontId="33" fillId="0" borderId="0" xfId="32" applyNumberFormat="1" applyFont="1" applyFill="1"/>
    <xf numFmtId="8" fontId="33" fillId="0" borderId="0" xfId="31" applyNumberFormat="1" applyFont="1"/>
    <xf numFmtId="180" fontId="35" fillId="0" borderId="0" xfId="31" applyNumberFormat="1" applyFont="1"/>
    <xf numFmtId="0" fontId="9" fillId="0" borderId="0" xfId="31" applyFont="1"/>
    <xf numFmtId="180" fontId="9" fillId="0" borderId="0" xfId="31" applyNumberFormat="1" applyFont="1"/>
    <xf numFmtId="2" fontId="9" fillId="0" borderId="0" xfId="31" applyNumberFormat="1" applyFont="1"/>
    <xf numFmtId="43" fontId="9" fillId="0" borderId="0" xfId="32" applyFont="1" applyFill="1"/>
    <xf numFmtId="164" fontId="9" fillId="0" borderId="0" xfId="32" applyNumberFormat="1" applyFont="1" applyFill="1"/>
    <xf numFmtId="8" fontId="9" fillId="0" borderId="0" xfId="31" applyNumberFormat="1" applyFont="1"/>
    <xf numFmtId="0" fontId="1" fillId="13" borderId="0" xfId="31" applyFill="1"/>
    <xf numFmtId="0" fontId="1" fillId="14" borderId="0" xfId="31" applyFill="1"/>
    <xf numFmtId="10" fontId="1" fillId="0" borderId="0" xfId="31" applyNumberFormat="1"/>
    <xf numFmtId="182" fontId="7" fillId="0" borderId="0" xfId="24" applyNumberFormat="1"/>
    <xf numFmtId="8" fontId="33" fillId="15" borderId="0" xfId="32" applyNumberFormat="1" applyFont="1" applyFill="1"/>
    <xf numFmtId="180" fontId="33" fillId="0" borderId="0" xfId="0" applyNumberFormat="1" applyFont="1"/>
    <xf numFmtId="8" fontId="33" fillId="0" borderId="0" xfId="0" applyNumberFormat="1" applyFont="1"/>
    <xf numFmtId="10" fontId="0" fillId="0" borderId="0" xfId="0" applyNumberFormat="1"/>
    <xf numFmtId="171" fontId="6" fillId="0" borderId="0" xfId="24" applyFont="1" applyAlignment="1">
      <alignment wrapText="1"/>
    </xf>
    <xf numFmtId="172" fontId="7" fillId="0" borderId="0" xfId="24" applyNumberFormat="1" applyAlignment="1">
      <alignment horizontal="right"/>
    </xf>
    <xf numFmtId="2" fontId="33" fillId="0" borderId="0" xfId="0" applyNumberFormat="1" applyFont="1"/>
    <xf numFmtId="171" fontId="37" fillId="16" borderId="0" xfId="0" applyFont="1" applyFill="1"/>
    <xf numFmtId="171" fontId="37" fillId="16" borderId="0" xfId="0" applyFont="1" applyFill="1" applyAlignment="1">
      <alignment horizontal="center" wrapText="1"/>
    </xf>
    <xf numFmtId="37" fontId="0" fillId="0" borderId="0" xfId="0" applyNumberFormat="1"/>
    <xf numFmtId="164" fontId="0" fillId="0" borderId="0" xfId="0" applyNumberFormat="1"/>
    <xf numFmtId="9" fontId="0" fillId="0" borderId="0" xfId="0" applyNumberFormat="1"/>
    <xf numFmtId="183" fontId="0" fillId="0" borderId="0" xfId="0" applyNumberFormat="1"/>
    <xf numFmtId="8" fontId="7" fillId="0" borderId="0" xfId="0" applyNumberFormat="1" applyFont="1" applyAlignment="1">
      <alignment wrapText="1"/>
    </xf>
    <xf numFmtId="171" fontId="29" fillId="0" borderId="0" xfId="26" applyNumberFormat="1" applyAlignment="1" applyProtection="1"/>
    <xf numFmtId="6" fontId="7" fillId="0" borderId="0" xfId="2" applyNumberFormat="1" applyFont="1" applyFill="1" applyBorder="1"/>
    <xf numFmtId="8" fontId="7" fillId="0" borderId="0" xfId="2" applyNumberFormat="1" applyFont="1" applyFill="1" applyBorder="1"/>
    <xf numFmtId="180" fontId="0" fillId="0" borderId="0" xfId="0" applyNumberFormat="1"/>
    <xf numFmtId="171" fontId="0" fillId="0" borderId="0" xfId="0" applyAlignment="1">
      <alignment horizontal="centerContinuous"/>
    </xf>
    <xf numFmtId="171" fontId="6" fillId="0" borderId="5" xfId="0" applyFont="1" applyBorder="1" applyAlignment="1">
      <alignment horizontal="centerContinuous" wrapText="1"/>
    </xf>
    <xf numFmtId="171" fontId="11" fillId="0" borderId="6" xfId="0" applyFont="1" applyBorder="1" applyAlignment="1">
      <alignment horizontal="centerContinuous"/>
    </xf>
    <xf numFmtId="171" fontId="10" fillId="0" borderId="0" xfId="0" quotePrefix="1" applyFont="1" applyAlignment="1">
      <alignment horizontal="center"/>
    </xf>
    <xf numFmtId="6" fontId="0" fillId="0" borderId="0" xfId="0" applyNumberFormat="1" applyAlignment="1">
      <alignment horizontal="right"/>
    </xf>
    <xf numFmtId="8" fontId="0" fillId="0" borderId="0" xfId="0" applyNumberFormat="1" applyAlignment="1">
      <alignment horizontal="right"/>
    </xf>
    <xf numFmtId="8" fontId="0" fillId="0" borderId="0" xfId="0" applyNumberFormat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0" fontId="7" fillId="0" borderId="0" xfId="8" applyNumberFormat="1" applyFont="1" applyFill="1" applyBorder="1"/>
    <xf numFmtId="171" fontId="0" fillId="0" borderId="0" xfId="5" applyFont="1"/>
    <xf numFmtId="172" fontId="0" fillId="0" borderId="0" xfId="5" applyNumberFormat="1" applyFont="1"/>
    <xf numFmtId="184" fontId="0" fillId="0" borderId="0" xfId="0" applyNumberFormat="1"/>
    <xf numFmtId="10" fontId="0" fillId="0" borderId="0" xfId="8" applyNumberFormat="1" applyFont="1"/>
    <xf numFmtId="41" fontId="0" fillId="0" borderId="0" xfId="5" applyNumberFormat="1" applyFont="1"/>
    <xf numFmtId="171" fontId="6" fillId="0" borderId="17" xfId="0" applyFont="1" applyBorder="1" applyAlignment="1">
      <alignment horizontal="centerContinuous"/>
    </xf>
    <xf numFmtId="171" fontId="6" fillId="0" borderId="24" xfId="0" applyFont="1" applyBorder="1" applyAlignment="1">
      <alignment horizontal="centerContinuous"/>
    </xf>
    <xf numFmtId="171" fontId="0" fillId="0" borderId="18" xfId="0" applyBorder="1" applyAlignment="1">
      <alignment horizontal="centerContinuous"/>
    </xf>
    <xf numFmtId="171" fontId="6" fillId="0" borderId="7" xfId="0" applyFont="1" applyBorder="1" applyAlignment="1">
      <alignment horizontal="centerContinuous"/>
    </xf>
    <xf numFmtId="171" fontId="6" fillId="0" borderId="9" xfId="0" applyFont="1" applyBorder="1" applyAlignment="1">
      <alignment horizontal="centerContinuous"/>
    </xf>
    <xf numFmtId="171" fontId="6" fillId="0" borderId="7" xfId="0" applyFont="1" applyBorder="1" applyAlignment="1">
      <alignment horizontal="center"/>
    </xf>
    <xf numFmtId="41" fontId="0" fillId="0" borderId="0" xfId="0" applyNumberFormat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8" fillId="0" borderId="0" xfId="0" applyNumberFormat="1" applyFont="1"/>
    <xf numFmtId="167" fontId="38" fillId="0" borderId="0" xfId="8" applyNumberFormat="1" applyFont="1" applyFill="1"/>
    <xf numFmtId="6" fontId="38" fillId="0" borderId="0" xfId="2" applyNumberFormat="1" applyFont="1" applyFill="1" applyAlignment="1">
      <alignment horizontal="center"/>
    </xf>
    <xf numFmtId="8" fontId="38" fillId="0" borderId="0" xfId="2" applyNumberFormat="1" applyFont="1" applyFill="1" applyAlignment="1">
      <alignment horizontal="center"/>
    </xf>
    <xf numFmtId="185" fontId="7" fillId="0" borderId="0" xfId="1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1" fontId="6" fillId="0" borderId="7" xfId="5" applyFont="1" applyBorder="1" applyAlignment="1">
      <alignment horizontal="centerContinuous"/>
    </xf>
    <xf numFmtId="171" fontId="0" fillId="0" borderId="0" xfId="5" applyFont="1" applyAlignment="1">
      <alignment horizontal="left"/>
    </xf>
    <xf numFmtId="171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71" fontId="38" fillId="0" borderId="0" xfId="0" applyFont="1"/>
    <xf numFmtId="173" fontId="38" fillId="0" borderId="0" xfId="0" applyNumberFormat="1" applyFont="1"/>
    <xf numFmtId="43" fontId="38" fillId="0" borderId="0" xfId="2" applyNumberFormat="1" applyFont="1" applyFill="1"/>
    <xf numFmtId="164" fontId="38" fillId="0" borderId="0" xfId="0" applyNumberFormat="1" applyFont="1" applyAlignment="1">
      <alignment horizontal="center"/>
    </xf>
    <xf numFmtId="167" fontId="0" fillId="0" borderId="0" xfId="0" applyNumberFormat="1"/>
    <xf numFmtId="164" fontId="10" fillId="0" borderId="0" xfId="0" applyNumberFormat="1" applyFont="1" applyAlignment="1">
      <alignment horizontal="right"/>
    </xf>
    <xf numFmtId="171" fontId="6" fillId="0" borderId="3" xfId="5" applyFont="1" applyBorder="1" applyAlignment="1">
      <alignment horizontal="centerContinuous"/>
    </xf>
    <xf numFmtId="171" fontId="0" fillId="0" borderId="9" xfId="0" applyBorder="1" applyAlignment="1">
      <alignment horizontal="centerContinuous"/>
    </xf>
    <xf numFmtId="171" fontId="0" fillId="0" borderId="4" xfId="0" applyBorder="1" applyAlignment="1">
      <alignment horizontal="centerContinuous"/>
    </xf>
    <xf numFmtId="169" fontId="0" fillId="0" borderId="0" xfId="2" applyNumberFormat="1" applyFont="1" applyFill="1"/>
    <xf numFmtId="165" fontId="0" fillId="0" borderId="0" xfId="0" applyNumberFormat="1" applyAlignment="1">
      <alignment horizontal="right"/>
    </xf>
    <xf numFmtId="44" fontId="0" fillId="0" borderId="0" xfId="2" applyFont="1" applyFill="1"/>
    <xf numFmtId="44" fontId="38" fillId="0" borderId="0" xfId="2" applyFont="1" applyFill="1"/>
    <xf numFmtId="8" fontId="38" fillId="0" borderId="0" xfId="2" applyNumberFormat="1" applyFont="1" applyFill="1"/>
    <xf numFmtId="186" fontId="0" fillId="0" borderId="0" xfId="1" applyNumberFormat="1" applyFont="1"/>
    <xf numFmtId="9" fontId="0" fillId="0" borderId="0" xfId="8" applyFont="1"/>
    <xf numFmtId="174" fontId="0" fillId="0" borderId="0" xfId="0" applyNumberFormat="1"/>
    <xf numFmtId="174" fontId="0" fillId="0" borderId="0" xfId="8" applyNumberFormat="1" applyFont="1"/>
    <xf numFmtId="10" fontId="0" fillId="0" borderId="0" xfId="8" applyNumberFormat="1" applyFont="1" applyFill="1"/>
    <xf numFmtId="7" fontId="0" fillId="0" borderId="0" xfId="2" applyNumberFormat="1" applyFont="1" applyFill="1"/>
    <xf numFmtId="165" fontId="0" fillId="10" borderId="0" xfId="0" applyNumberFormat="1" applyFill="1" applyAlignment="1">
      <alignment horizontal="center"/>
    </xf>
    <xf numFmtId="44" fontId="7" fillId="10" borderId="0" xfId="24" applyNumberFormat="1" applyFill="1" applyAlignment="1">
      <alignment horizontal="right"/>
    </xf>
    <xf numFmtId="43" fontId="40" fillId="0" borderId="0" xfId="33" applyNumberFormat="1" applyFont="1" applyAlignment="1">
      <alignment horizontal="center" wrapText="1"/>
    </xf>
    <xf numFmtId="187" fontId="0" fillId="0" borderId="0" xfId="0" applyNumberFormat="1"/>
    <xf numFmtId="164" fontId="0" fillId="0" borderId="0" xfId="1" applyNumberFormat="1" applyFont="1" applyFill="1"/>
    <xf numFmtId="183" fontId="7" fillId="10" borderId="0" xfId="24" applyNumberFormat="1" applyFill="1" applyAlignment="1">
      <alignment horizontal="right"/>
    </xf>
    <xf numFmtId="10" fontId="7" fillId="12" borderId="0" xfId="8" applyNumberFormat="1" applyFont="1" applyFill="1"/>
    <xf numFmtId="167" fontId="0" fillId="10" borderId="0" xfId="8" applyNumberFormat="1" applyFont="1" applyFill="1"/>
    <xf numFmtId="8" fontId="7" fillId="15" borderId="0" xfId="24" applyNumberFormat="1" applyFill="1" applyAlignment="1">
      <alignment horizontal="right"/>
    </xf>
    <xf numFmtId="173" fontId="0" fillId="0" borderId="7" xfId="0" applyNumberFormat="1" applyBorder="1"/>
    <xf numFmtId="0" fontId="0" fillId="0" borderId="1" xfId="0" applyNumberFormat="1" applyBorder="1"/>
    <xf numFmtId="166" fontId="0" fillId="0" borderId="0" xfId="2" applyNumberFormat="1" applyFont="1"/>
    <xf numFmtId="166" fontId="0" fillId="0" borderId="1" xfId="2" applyNumberFormat="1" applyFont="1" applyBorder="1"/>
    <xf numFmtId="8" fontId="7" fillId="0" borderId="0" xfId="1" applyNumberFormat="1" applyFont="1"/>
    <xf numFmtId="188" fontId="1" fillId="0" borderId="0" xfId="31" applyNumberFormat="1"/>
    <xf numFmtId="9" fontId="7" fillId="17" borderId="0" xfId="8" applyFont="1" applyFill="1"/>
    <xf numFmtId="8" fontId="33" fillId="0" borderId="0" xfId="32" applyNumberFormat="1" applyFont="1" applyFill="1"/>
    <xf numFmtId="189" fontId="7" fillId="0" borderId="0" xfId="24" applyNumberFormat="1"/>
    <xf numFmtId="0" fontId="1" fillId="0" borderId="0" xfId="31" applyAlignment="1">
      <alignment horizontal="right"/>
    </xf>
    <xf numFmtId="44" fontId="0" fillId="0" borderId="0" xfId="15" applyFont="1" applyFill="1"/>
    <xf numFmtId="0" fontId="7" fillId="0" borderId="0" xfId="24" applyNumberFormat="1" applyAlignment="1">
      <alignment horizontal="right"/>
    </xf>
    <xf numFmtId="167" fontId="33" fillId="0" borderId="0" xfId="9" applyFont="1"/>
    <xf numFmtId="2" fontId="33" fillId="0" borderId="0" xfId="9" applyNumberFormat="1" applyFont="1"/>
    <xf numFmtId="171" fontId="7" fillId="10" borderId="0" xfId="0" applyFont="1" applyFill="1" applyAlignment="1">
      <alignment horizontal="center" wrapText="1"/>
    </xf>
    <xf numFmtId="171" fontId="0" fillId="10" borderId="0" xfId="0" applyFill="1"/>
    <xf numFmtId="8" fontId="7" fillId="10" borderId="0" xfId="0" applyNumberFormat="1" applyFont="1" applyFill="1" applyAlignment="1">
      <alignment horizontal="center"/>
    </xf>
    <xf numFmtId="171" fontId="5" fillId="0" borderId="13" xfId="10" applyNumberFormat="1" applyBorder="1" applyAlignment="1">
      <alignment horizontal="center"/>
    </xf>
    <xf numFmtId="171" fontId="5" fillId="0" borderId="0" xfId="10" applyNumberFormat="1"/>
    <xf numFmtId="171" fontId="28" fillId="0" borderId="0" xfId="10" applyNumberFormat="1" applyFont="1"/>
    <xf numFmtId="17" fontId="5" fillId="0" borderId="0" xfId="10" applyNumberFormat="1"/>
    <xf numFmtId="173" fontId="5" fillId="0" borderId="0" xfId="10" applyNumberFormat="1"/>
    <xf numFmtId="171" fontId="17" fillId="0" borderId="0" xfId="10" applyNumberFormat="1" applyFont="1"/>
    <xf numFmtId="171" fontId="31" fillId="0" borderId="0" xfId="0" applyFont="1"/>
    <xf numFmtId="169" fontId="5" fillId="0" borderId="0" xfId="2" applyNumberFormat="1" applyFont="1" applyFill="1" applyAlignment="1"/>
    <xf numFmtId="37" fontId="5" fillId="0" borderId="0" xfId="2" applyNumberFormat="1" applyFont="1" applyFill="1" applyAlignment="1"/>
    <xf numFmtId="7" fontId="5" fillId="0" borderId="0" xfId="2" applyNumberFormat="1" applyFont="1" applyFill="1" applyAlignment="1"/>
    <xf numFmtId="10" fontId="5" fillId="0" borderId="0" xfId="8" applyNumberFormat="1" applyFont="1" applyFill="1" applyAlignment="1"/>
    <xf numFmtId="171" fontId="7" fillId="0" borderId="0" xfId="10" applyNumberFormat="1" applyFont="1"/>
    <xf numFmtId="10" fontId="5" fillId="0" borderId="0" xfId="10" applyNumberFormat="1"/>
    <xf numFmtId="174" fontId="5" fillId="0" borderId="0" xfId="8" applyNumberFormat="1" applyFont="1" applyFill="1" applyAlignment="1"/>
    <xf numFmtId="171" fontId="5" fillId="10" borderId="2" xfId="10" applyNumberFormat="1" applyFill="1" applyBorder="1"/>
    <xf numFmtId="41" fontId="5" fillId="0" borderId="8" xfId="10" applyNumberFormat="1" applyBorder="1"/>
    <xf numFmtId="41" fontId="5" fillId="0" borderId="0" xfId="10" applyNumberFormat="1"/>
    <xf numFmtId="171" fontId="5" fillId="10" borderId="10" xfId="10" applyNumberFormat="1" applyFill="1" applyBorder="1"/>
    <xf numFmtId="168" fontId="5" fillId="0" borderId="8" xfId="10" applyNumberFormat="1" applyBorder="1"/>
    <xf numFmtId="171" fontId="28" fillId="6" borderId="5" xfId="10" applyNumberFormat="1" applyFont="1" applyFill="1" applyBorder="1"/>
    <xf numFmtId="0" fontId="5" fillId="0" borderId="0" xfId="10" applyNumberFormat="1"/>
    <xf numFmtId="167" fontId="0" fillId="0" borderId="0" xfId="8" applyNumberFormat="1" applyFont="1" applyFill="1" applyAlignment="1"/>
    <xf numFmtId="189" fontId="5" fillId="0" borderId="0" xfId="8" applyNumberFormat="1" applyAlignment="1"/>
    <xf numFmtId="171" fontId="5" fillId="10" borderId="0" xfId="10" applyNumberFormat="1" applyFill="1"/>
    <xf numFmtId="41" fontId="5" fillId="0" borderId="11" xfId="10" applyNumberFormat="1" applyBorder="1"/>
    <xf numFmtId="168" fontId="5" fillId="0" borderId="11" xfId="10" applyNumberFormat="1" applyBorder="1"/>
    <xf numFmtId="171" fontId="5" fillId="0" borderId="13" xfId="10" applyNumberFormat="1" applyBorder="1"/>
    <xf numFmtId="171" fontId="36" fillId="0" borderId="0" xfId="10" applyNumberFormat="1" applyFont="1"/>
    <xf numFmtId="43" fontId="5" fillId="0" borderId="0" xfId="10" applyNumberFormat="1"/>
    <xf numFmtId="172" fontId="5" fillId="0" borderId="0" xfId="10" applyNumberFormat="1"/>
    <xf numFmtId="171" fontId="5" fillId="10" borderId="1" xfId="10" applyNumberFormat="1" applyFill="1" applyBorder="1"/>
    <xf numFmtId="41" fontId="5" fillId="0" borderId="12" xfId="10" applyNumberFormat="1" applyBorder="1"/>
    <xf numFmtId="168" fontId="5" fillId="0" borderId="12" xfId="10" applyNumberFormat="1" applyBorder="1"/>
    <xf numFmtId="171" fontId="5" fillId="0" borderId="6" xfId="10" applyNumberFormat="1" applyBorder="1"/>
    <xf numFmtId="171" fontId="5" fillId="0" borderId="5" xfId="10" applyNumberFormat="1" applyBorder="1"/>
    <xf numFmtId="167" fontId="5" fillId="0" borderId="0" xfId="8" applyNumberFormat="1" applyAlignment="1"/>
    <xf numFmtId="41" fontId="5" fillId="10" borderId="8" xfId="10" applyNumberFormat="1" applyFill="1" applyBorder="1"/>
    <xf numFmtId="168" fontId="5" fillId="10" borderId="8" xfId="10" applyNumberFormat="1" applyFill="1" applyBorder="1"/>
    <xf numFmtId="41" fontId="5" fillId="10" borderId="11" xfId="10" applyNumberFormat="1" applyFill="1" applyBorder="1"/>
    <xf numFmtId="168" fontId="5" fillId="10" borderId="11" xfId="10" applyNumberFormat="1" applyFill="1" applyBorder="1"/>
    <xf numFmtId="41" fontId="5" fillId="10" borderId="12" xfId="10" applyNumberFormat="1" applyFill="1" applyBorder="1"/>
    <xf numFmtId="168" fontId="5" fillId="10" borderId="12" xfId="10" applyNumberFormat="1" applyFill="1" applyBorder="1"/>
    <xf numFmtId="41" fontId="8" fillId="0" borderId="0" xfId="11" applyFont="1" applyAlignment="1">
      <alignment horizontal="centerContinuous"/>
    </xf>
    <xf numFmtId="41" fontId="11" fillId="0" borderId="0" xfId="11" applyFont="1" applyAlignment="1">
      <alignment horizontal="centerContinuous"/>
    </xf>
    <xf numFmtId="41" fontId="7" fillId="0" borderId="0" xfId="11" applyAlignment="1">
      <alignment horizontal="centerContinuous"/>
    </xf>
    <xf numFmtId="41" fontId="9" fillId="0" borderId="0" xfId="11" applyFont="1" applyAlignment="1">
      <alignment horizontal="centerContinuous"/>
    </xf>
    <xf numFmtId="41" fontId="7" fillId="0" borderId="22" xfId="11" applyBorder="1" applyAlignment="1">
      <alignment horizontal="center"/>
    </xf>
    <xf numFmtId="41" fontId="7" fillId="0" borderId="2" xfId="11" applyBorder="1" applyAlignment="1">
      <alignment horizontal="center"/>
    </xf>
    <xf numFmtId="41" fontId="7" fillId="0" borderId="8" xfId="11" applyBorder="1" applyAlignment="1">
      <alignment horizontal="center" wrapText="1"/>
    </xf>
    <xf numFmtId="41" fontId="7" fillId="0" borderId="0" xfId="11" applyAlignment="1">
      <alignment wrapText="1"/>
    </xf>
    <xf numFmtId="41" fontId="7" fillId="0" borderId="0" xfId="11" applyAlignment="1">
      <alignment horizontal="center"/>
    </xf>
    <xf numFmtId="17" fontId="0" fillId="0" borderId="10" xfId="11" applyNumberFormat="1" applyFont="1" applyBorder="1" applyAlignment="1">
      <alignment horizontal="center"/>
    </xf>
    <xf numFmtId="17" fontId="0" fillId="0" borderId="0" xfId="11" applyNumberFormat="1" applyFont="1" applyAlignment="1">
      <alignment horizontal="center"/>
    </xf>
    <xf numFmtId="17" fontId="0" fillId="0" borderId="11" xfId="11" applyNumberFormat="1" applyFont="1" applyBorder="1" applyAlignment="1">
      <alignment horizontal="center"/>
    </xf>
    <xf numFmtId="9" fontId="7" fillId="0" borderId="10" xfId="8" applyFont="1" applyFill="1" applyBorder="1" applyAlignment="1">
      <alignment horizontal="center"/>
    </xf>
    <xf numFmtId="9" fontId="7" fillId="0" borderId="0" xfId="8" applyFont="1" applyFill="1" applyBorder="1" applyAlignment="1">
      <alignment horizontal="center"/>
    </xf>
    <xf numFmtId="9" fontId="7" fillId="0" borderId="11" xfId="8" applyFont="1" applyFill="1" applyBorder="1" applyAlignment="1">
      <alignment horizontal="center"/>
    </xf>
    <xf numFmtId="0" fontId="7" fillId="0" borderId="23" xfId="7" applyBorder="1" applyAlignment="1">
      <alignment horizontal="center"/>
    </xf>
    <xf numFmtId="0" fontId="7" fillId="0" borderId="1" xfId="7" applyBorder="1" applyAlignment="1">
      <alignment horizontal="center"/>
    </xf>
    <xf numFmtId="0" fontId="0" fillId="0" borderId="12" xfId="7" applyFont="1" applyBorder="1" applyAlignment="1">
      <alignment horizontal="center"/>
    </xf>
    <xf numFmtId="41" fontId="7" fillId="0" borderId="23" xfId="11" applyBorder="1" applyAlignment="1">
      <alignment horizontal="center"/>
    </xf>
    <xf numFmtId="41" fontId="7" fillId="0" borderId="1" xfId="11" applyBorder="1" applyAlignment="1">
      <alignment horizontal="center"/>
    </xf>
    <xf numFmtId="41" fontId="7" fillId="0" borderId="12" xfId="11" applyBorder="1" applyAlignment="1">
      <alignment horizontal="center"/>
    </xf>
    <xf numFmtId="0" fontId="7" fillId="0" borderId="22" xfId="11" applyNumberFormat="1" applyBorder="1" applyAlignment="1">
      <alignment horizontal="center"/>
    </xf>
    <xf numFmtId="8" fontId="7" fillId="0" borderId="22" xfId="11" applyNumberFormat="1" applyBorder="1" applyAlignment="1">
      <alignment horizontal="center"/>
    </xf>
    <xf numFmtId="8" fontId="7" fillId="0" borderId="2" xfId="11" applyNumberFormat="1" applyBorder="1" applyAlignment="1">
      <alignment horizontal="center"/>
    </xf>
    <xf numFmtId="8" fontId="7" fillId="0" borderId="8" xfId="11" applyNumberFormat="1" applyBorder="1" applyAlignment="1">
      <alignment horizontal="center"/>
    </xf>
    <xf numFmtId="8" fontId="7" fillId="0" borderId="0" xfId="11" applyNumberFormat="1" applyAlignment="1">
      <alignment horizontal="center"/>
    </xf>
    <xf numFmtId="0" fontId="7" fillId="0" borderId="10" xfId="11" applyNumberFormat="1" applyBorder="1" applyAlignment="1">
      <alignment horizontal="center"/>
    </xf>
    <xf numFmtId="8" fontId="7" fillId="0" borderId="10" xfId="11" applyNumberFormat="1" applyBorder="1" applyAlignment="1">
      <alignment horizontal="center"/>
    </xf>
    <xf numFmtId="8" fontId="7" fillId="0" borderId="11" xfId="11" applyNumberFormat="1" applyBorder="1" applyAlignment="1">
      <alignment horizontal="center"/>
    </xf>
    <xf numFmtId="0" fontId="7" fillId="0" borderId="23" xfId="11" applyNumberFormat="1" applyBorder="1" applyAlignment="1">
      <alignment horizontal="center"/>
    </xf>
    <xf numFmtId="8" fontId="7" fillId="0" borderId="23" xfId="11" applyNumberFormat="1" applyBorder="1" applyAlignment="1">
      <alignment horizontal="center"/>
    </xf>
    <xf numFmtId="8" fontId="7" fillId="0" borderId="1" xfId="11" applyNumberFormat="1" applyBorder="1" applyAlignment="1">
      <alignment horizontal="center"/>
    </xf>
    <xf numFmtId="8" fontId="7" fillId="0" borderId="12" xfId="11" applyNumberFormat="1" applyBorder="1" applyAlignment="1">
      <alignment horizontal="center"/>
    </xf>
    <xf numFmtId="41" fontId="7" fillId="0" borderId="0" xfId="11" applyAlignment="1">
      <alignment horizontal="left" indent="1"/>
    </xf>
    <xf numFmtId="8" fontId="7" fillId="0" borderId="0" xfId="11" applyNumberFormat="1"/>
    <xf numFmtId="10" fontId="7" fillId="0" borderId="0" xfId="8" applyNumberFormat="1" applyFont="1" applyFill="1" applyAlignment="1">
      <alignment horizontal="left" indent="1"/>
    </xf>
    <xf numFmtId="167" fontId="7" fillId="0" borderId="0" xfId="8" applyNumberFormat="1" applyFont="1" applyFill="1" applyBorder="1" applyAlignment="1">
      <alignment horizontal="center"/>
    </xf>
    <xf numFmtId="39" fontId="7" fillId="0" borderId="0" xfId="34" quotePrefix="1" applyNumberFormat="1" applyFont="1" applyAlignment="1">
      <alignment horizontal="center"/>
    </xf>
    <xf numFmtId="39" fontId="7" fillId="0" borderId="0" xfId="11" applyNumberFormat="1" applyAlignment="1">
      <alignment horizontal="center"/>
    </xf>
    <xf numFmtId="43" fontId="7" fillId="0" borderId="0" xfId="1" applyFont="1" applyFill="1"/>
    <xf numFmtId="41" fontId="8" fillId="0" borderId="0" xfId="11" applyFont="1" applyAlignment="1">
      <alignment horizontal="center"/>
    </xf>
    <xf numFmtId="8" fontId="0" fillId="0" borderId="3" xfId="11" applyNumberFormat="1" applyFont="1" applyBorder="1" applyAlignment="1">
      <alignment vertical="center" wrapText="1"/>
    </xf>
    <xf numFmtId="8" fontId="0" fillId="0" borderId="9" xfId="11" applyNumberFormat="1" applyFont="1" applyBorder="1" applyAlignment="1">
      <alignment vertical="center" wrapText="1"/>
    </xf>
    <xf numFmtId="8" fontId="0" fillId="0" borderId="4" xfId="11" applyNumberFormat="1" applyFont="1" applyBorder="1" applyAlignment="1">
      <alignment vertical="center" wrapText="1"/>
    </xf>
    <xf numFmtId="8" fontId="0" fillId="0" borderId="3" xfId="11" applyNumberFormat="1" applyFont="1" applyBorder="1" applyAlignment="1">
      <alignment horizontal="center" vertical="center" wrapText="1"/>
    </xf>
    <xf numFmtId="8" fontId="0" fillId="0" borderId="9" xfId="11" applyNumberFormat="1" applyFont="1" applyBorder="1" applyAlignment="1">
      <alignment horizontal="center" vertical="center" wrapText="1"/>
    </xf>
    <xf numFmtId="8" fontId="0" fillId="0" borderId="4" xfId="11" applyNumberFormat="1" applyFont="1" applyBorder="1" applyAlignment="1">
      <alignment horizontal="center" vertical="center" wrapText="1"/>
    </xf>
    <xf numFmtId="171" fontId="7" fillId="0" borderId="0" xfId="0" applyFont="1" applyAlignment="1">
      <alignment horizontal="center" vertical="top"/>
    </xf>
    <xf numFmtId="171" fontId="7" fillId="0" borderId="0" xfId="0" applyFont="1" applyAlignment="1">
      <alignment horizontal="center"/>
    </xf>
    <xf numFmtId="171" fontId="7" fillId="0" borderId="0" xfId="0" applyFont="1" applyAlignment="1">
      <alignment horizontal="center" wrapText="1"/>
    </xf>
    <xf numFmtId="171" fontId="0" fillId="0" borderId="0" xfId="0"/>
  </cellXfs>
  <cellStyles count="35">
    <cellStyle name="Comma" xfId="1" builtinId="3"/>
    <cellStyle name="Comma 2" xfId="14" xr:uid="{00000000-0005-0000-0000-000001000000}"/>
    <cellStyle name="Comma 3" xfId="27" xr:uid="{00000000-0005-0000-0000-000002000000}"/>
    <cellStyle name="Comma 4" xfId="32" xr:uid="{A3FB4B8C-4A53-4BFE-AEEA-210CBD17E4BA}"/>
    <cellStyle name="Currency" xfId="2" builtinId="4"/>
    <cellStyle name="Currency 2" xfId="15" xr:uid="{00000000-0005-0000-0000-000004000000}"/>
    <cellStyle name="Currency No Comma" xfId="16" xr:uid="{00000000-0005-0000-0000-000005000000}"/>
    <cellStyle name="Hyperlink" xfId="26" builtinId="8"/>
    <cellStyle name="Input" xfId="3" builtinId="20" customBuiltin="1"/>
    <cellStyle name="MCP" xfId="17" xr:uid="{00000000-0005-0000-0000-000008000000}"/>
    <cellStyle name="noninput" xfId="18" xr:uid="{00000000-0005-0000-0000-000009000000}"/>
    <cellStyle name="Normal" xfId="0" builtinId="0" customBuiltin="1"/>
    <cellStyle name="Normal 176" xfId="28" xr:uid="{00000000-0005-0000-0000-00000B000000}"/>
    <cellStyle name="Normal 2" xfId="9" xr:uid="{00000000-0005-0000-0000-00000C000000}"/>
    <cellStyle name="Normal 2 2" xfId="13" xr:uid="{00000000-0005-0000-0000-00000D000000}"/>
    <cellStyle name="Normal 3" xfId="10" xr:uid="{00000000-0005-0000-0000-00000E000000}"/>
    <cellStyle name="Normal 3 2" xfId="25" xr:uid="{00000000-0005-0000-0000-00000F000000}"/>
    <cellStyle name="Normal 4" xfId="29" xr:uid="{BA8DBA90-AAD7-4CA6-94F8-314B62EFEC5D}"/>
    <cellStyle name="Normal 5" xfId="12" xr:uid="{00000000-0005-0000-0000-000010000000}"/>
    <cellStyle name="Normal 6" xfId="31" xr:uid="{06ADD81D-AA05-4A1B-9F3A-93B5216B4484}"/>
    <cellStyle name="Normal_Book1" xfId="33" xr:uid="{2540E772-5D45-47B6-93DD-2DC530777622}"/>
    <cellStyle name="Normal_DRR AC Study - Utah Valley - 53 MW 90 CF (2.28.2005)" xfId="4" xr:uid="{00000000-0005-0000-0000-000011000000}"/>
    <cellStyle name="Normal_Exhibit GND-1 - 5.24.2005" xfId="34" xr:uid="{E8198EE9-DDB0-40F8-B044-39A0A8011AAC}"/>
    <cellStyle name="Normal_OR AC Sch 37 - AC  Study (Gold) _2009 06 19" xfId="5" xr:uid="{00000000-0005-0000-0000-000013000000}"/>
    <cellStyle name="Normal_T-INF-10-15-04-TEMPLATE" xfId="6" xr:uid="{00000000-0005-0000-0000-000014000000}"/>
    <cellStyle name="Normal_UT 2008.Q2 - Compliance - Appendix B - AC Study_2008 08 05" xfId="11" xr:uid="{00000000-0005-0000-0000-000015000000}"/>
    <cellStyle name="Normal_UT AC 2004 - AC Study (As Ordered by Commission)" xfId="7" xr:uid="{00000000-0005-0000-0000-000016000000}"/>
    <cellStyle name="Normal_WY AC 2009 - AC Study (Wind Study)_2009 08 11" xfId="24" xr:uid="{00000000-0005-0000-0000-000017000000}"/>
    <cellStyle name="Password" xfId="19" xr:uid="{00000000-0005-0000-0000-000018000000}"/>
    <cellStyle name="Percent" xfId="8" builtinId="5"/>
    <cellStyle name="Percent 2" xfId="23" xr:uid="{00000000-0005-0000-0000-00001A000000}"/>
    <cellStyle name="Percent 3" xfId="30" xr:uid="{2FD40A0F-9507-4F56-B751-0CD871CA965A}"/>
    <cellStyle name="Unprot" xfId="20" xr:uid="{00000000-0005-0000-0000-00001B000000}"/>
    <cellStyle name="Unprot$" xfId="21" xr:uid="{00000000-0005-0000-0000-00001C000000}"/>
    <cellStyle name="Unprotect" xfId="22" xr:uid="{00000000-0005-0000-0000-00001D000000}"/>
  </cellStyles>
  <dxfs count="4"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i/>
        <condense val="0"/>
        <extend val="0"/>
      </font>
      <fill>
        <patternFill>
          <bgColor indexed="42"/>
        </patternFill>
      </fill>
    </dxf>
    <dxf>
      <numFmt numFmtId="190" formatCode="&quot;$&quot;#,##0.00_)&quot;x&quot;"/>
    </dxf>
  </dxfs>
  <tableStyles count="0" defaultTableStyle="TableStyleMedium9" defaultPivotStyle="PivotStyleLight16"/>
  <colors>
    <mruColors>
      <color rgb="FFCCECFF"/>
      <color rgb="FFCCFFCC"/>
      <color rgb="FF99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1_UTSch38_2025Q4_TH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1_UTSch38_2025Q4_TH_AC%20Study%20NON-CONF%20NonRoutine%20Updat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2_UTSch38_2025Q4_PV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2_UTSch38_2025Q4_PV_AC%20Study%20NON-CONF%20NonRoutine%20Updat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5\21%20-%20UTSch38_2025Q3%20IRPMar2025%20-%20Dec%202025\Sch%2038%20Filing\8_Appendix%20D.1_UTSch38_2025Q3_Thermal_AC%20Study%20NON-CONF%20NonRoutine%20Update.xlsx" TargetMode="External"/><Relationship Id="rId1" Type="http://schemas.openxmlformats.org/officeDocument/2006/relationships/externalLinkPath" Target="file:///Z:\Avoided%20Cost%20-%202025\21%20-%20UTSch38_2025Q3%20IRPMar2025%20-%20Dec%202025\Sch%2038%20Filing\8_Appendix%20D.1_UTSch38_2025Q3_Thermal_AC%20Study%20NON-CONF%20NonRoutine%20Upd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5\21%20-%20UTSch38_2025Q3%20IRPMar2025%20-%20Dec%202025\Sch%2038%20Filing\8_Appendix%20D.2_UTSch38_2025Q3_Solar_AC%20Study%20NON-CONF%20NonRoutine%20Upd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5\21%20-%20UTSch38_2025Q3%20IRPMar2025%20-%20Dec%202025\Sch%2038%20Filing\8_Appendix%20D.3_UTSch38_2025Q3_Wind_AC%20Study%20NON-CONF%20NonRoutine%20Update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Report%20Final25IRP\8.3_Appendix%20D.3_UTSch38_2025Q4_1225MN_PLEXOS_ST%20Study%20CONF_W.xlsb" TargetMode="External"/><Relationship Id="rId1" Type="http://schemas.openxmlformats.org/officeDocument/2006/relationships/externalLinkPath" Target="file:///Z:\Avoided%20Cost%20-%202026\04%20-%20UTSch38_2025Q4%20IRPDec2026%20-%20Mar%202026\Report%20Final25IRP\8.3_Appendix%20D.3_UTSch38_2025Q4_1225MN_PLEXOS_ST%20Study%20CONF_W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1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E13">
            <v>23.325280363051494</v>
          </cell>
          <cell r="G13">
            <v>23.325280363051494</v>
          </cell>
        </row>
        <row r="14">
          <cell r="B14">
            <v>2027</v>
          </cell>
          <cell r="C14">
            <v>0</v>
          </cell>
          <cell r="E14">
            <v>28.540160364408681</v>
          </cell>
          <cell r="G14">
            <v>28.540160364408681</v>
          </cell>
        </row>
        <row r="15">
          <cell r="B15">
            <v>2028</v>
          </cell>
          <cell r="C15">
            <v>0</v>
          </cell>
          <cell r="E15">
            <v>30.309970285719277</v>
          </cell>
          <cell r="G15">
            <v>30.309970285719277</v>
          </cell>
        </row>
        <row r="16">
          <cell r="B16">
            <v>2029</v>
          </cell>
          <cell r="C16">
            <v>0</v>
          </cell>
          <cell r="E16">
            <v>35.125738656181611</v>
          </cell>
          <cell r="G16">
            <v>35.125738656181611</v>
          </cell>
        </row>
        <row r="17">
          <cell r="B17">
            <v>2030</v>
          </cell>
          <cell r="C17">
            <v>0</v>
          </cell>
          <cell r="E17">
            <v>40.234951906679505</v>
          </cell>
          <cell r="G17">
            <v>40.234951906679505</v>
          </cell>
        </row>
        <row r="18">
          <cell r="B18">
            <v>2031</v>
          </cell>
          <cell r="C18">
            <v>0</v>
          </cell>
          <cell r="E18">
            <v>40.999807176706973</v>
          </cell>
          <cell r="G18">
            <v>40.999807176706973</v>
          </cell>
        </row>
        <row r="19">
          <cell r="B19">
            <v>2032</v>
          </cell>
          <cell r="C19">
            <v>0</v>
          </cell>
          <cell r="E19">
            <v>39.542038939672615</v>
          </cell>
          <cell r="G19">
            <v>39.542038939672615</v>
          </cell>
        </row>
        <row r="20">
          <cell r="B20">
            <v>2033</v>
          </cell>
          <cell r="C20">
            <v>0</v>
          </cell>
          <cell r="E20">
            <v>40.698992153053055</v>
          </cell>
          <cell r="G20">
            <v>40.698992153053055</v>
          </cell>
        </row>
        <row r="21">
          <cell r="B21">
            <v>2034</v>
          </cell>
          <cell r="C21">
            <v>0</v>
          </cell>
          <cell r="E21">
            <v>41.842965679320223</v>
          </cell>
          <cell r="G21">
            <v>41.842965679320223</v>
          </cell>
        </row>
        <row r="22">
          <cell r="B22">
            <v>2035</v>
          </cell>
          <cell r="C22">
            <v>0</v>
          </cell>
          <cell r="E22">
            <v>42.260585352978708</v>
          </cell>
          <cell r="G22">
            <v>42.260585352978708</v>
          </cell>
        </row>
        <row r="23">
          <cell r="B23">
            <v>2036</v>
          </cell>
          <cell r="C23">
            <v>0</v>
          </cell>
          <cell r="E23">
            <v>43.626492863750684</v>
          </cell>
          <cell r="G23">
            <v>43.626492863750684</v>
          </cell>
        </row>
        <row r="24">
          <cell r="B24">
            <v>2037</v>
          </cell>
          <cell r="C24">
            <v>0</v>
          </cell>
          <cell r="E24">
            <v>45.360484997537277</v>
          </cell>
          <cell r="G24">
            <v>45.360484997537277</v>
          </cell>
        </row>
        <row r="25">
          <cell r="B25">
            <v>2038</v>
          </cell>
          <cell r="C25">
            <v>0</v>
          </cell>
          <cell r="E25">
            <v>47.762057704918043</v>
          </cell>
          <cell r="G25">
            <v>47.762057704918043</v>
          </cell>
        </row>
        <row r="26">
          <cell r="B26">
            <v>2039</v>
          </cell>
          <cell r="C26">
            <v>0</v>
          </cell>
          <cell r="E26">
            <v>48.29005071990003</v>
          </cell>
          <cell r="G26">
            <v>48.29005071990003</v>
          </cell>
        </row>
        <row r="27">
          <cell r="B27">
            <v>2040</v>
          </cell>
          <cell r="C27">
            <v>0</v>
          </cell>
          <cell r="E27">
            <v>49.96758693702494</v>
          </cell>
          <cell r="G27">
            <v>49.96758693702494</v>
          </cell>
        </row>
        <row r="28">
          <cell r="B28">
            <v>2041</v>
          </cell>
          <cell r="C28">
            <v>0</v>
          </cell>
          <cell r="E28">
            <v>52.307686482317422</v>
          </cell>
          <cell r="G28">
            <v>52.307686482317422</v>
          </cell>
        </row>
        <row r="29">
          <cell r="B29">
            <v>2042</v>
          </cell>
          <cell r="C29">
            <v>0</v>
          </cell>
          <cell r="E29">
            <v>56.338347587304703</v>
          </cell>
          <cell r="G29">
            <v>56.338347587304703</v>
          </cell>
        </row>
        <row r="30">
          <cell r="B30">
            <v>2043</v>
          </cell>
          <cell r="C30">
            <v>0</v>
          </cell>
          <cell r="E30">
            <v>62.59111282421086</v>
          </cell>
          <cell r="G30">
            <v>62.59111282421086</v>
          </cell>
        </row>
        <row r="31">
          <cell r="B31">
            <v>2044</v>
          </cell>
          <cell r="C31">
            <v>0</v>
          </cell>
          <cell r="E31">
            <v>66.314685452581315</v>
          </cell>
          <cell r="G31">
            <v>66.314685452581315</v>
          </cell>
        </row>
        <row r="32">
          <cell r="B32">
            <v>2045</v>
          </cell>
          <cell r="C32">
            <v>0</v>
          </cell>
          <cell r="E32">
            <v>68.287427515478257</v>
          </cell>
          <cell r="G32">
            <v>68.287427515478257</v>
          </cell>
        </row>
        <row r="33">
          <cell r="B33">
            <v>2046</v>
          </cell>
          <cell r="C33">
            <v>0</v>
          </cell>
          <cell r="E33">
            <v>70.126727070669034</v>
          </cell>
          <cell r="G33">
            <v>70.126727070669034</v>
          </cell>
        </row>
        <row r="34">
          <cell r="B34">
            <v>2047</v>
          </cell>
          <cell r="C34">
            <v>0</v>
          </cell>
          <cell r="E34">
            <v>72.015567558602626</v>
          </cell>
          <cell r="G34">
            <v>72.015567558602626</v>
          </cell>
        </row>
        <row r="35">
          <cell r="B35">
            <v>2048</v>
          </cell>
          <cell r="C35">
            <v>0</v>
          </cell>
          <cell r="E35" t="e">
            <v>#DIV/0!</v>
          </cell>
          <cell r="G35" t="e">
            <v>#DIV/0!</v>
          </cell>
        </row>
        <row r="36">
          <cell r="B36">
            <v>2049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2050</v>
          </cell>
          <cell r="C37">
            <v>0</v>
          </cell>
          <cell r="E37" t="e">
            <v>#DIV/0!</v>
          </cell>
          <cell r="G37" t="e">
            <v>#DIV/0!</v>
          </cell>
        </row>
        <row r="57">
          <cell r="G57">
            <v>37.913172382019326</v>
          </cell>
        </row>
        <row r="62">
          <cell r="G62">
            <v>40.053858161244406</v>
          </cell>
        </row>
      </sheetData>
      <sheetData sheetId="2"/>
      <sheetData sheetId="3"/>
      <sheetData sheetId="4">
        <row r="6">
          <cell r="M6">
            <v>100</v>
          </cell>
        </row>
        <row r="8">
          <cell r="M8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2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 refreshError="1"/>
      <sheetData sheetId="1">
        <row r="13">
          <cell r="B13">
            <v>2026</v>
          </cell>
          <cell r="C13">
            <v>0</v>
          </cell>
          <cell r="E13">
            <v>15.205935527702252</v>
          </cell>
          <cell r="G13">
            <v>15.205935527702252</v>
          </cell>
        </row>
        <row r="14">
          <cell r="B14">
            <v>2027</v>
          </cell>
          <cell r="C14">
            <v>0</v>
          </cell>
          <cell r="E14">
            <v>19.574511081972712</v>
          </cell>
          <cell r="G14">
            <v>19.574511081972712</v>
          </cell>
        </row>
        <row r="15">
          <cell r="B15">
            <v>2028</v>
          </cell>
          <cell r="C15">
            <v>0</v>
          </cell>
          <cell r="E15">
            <v>20.855859122560229</v>
          </cell>
          <cell r="G15">
            <v>20.855859122560229</v>
          </cell>
        </row>
        <row r="16">
          <cell r="B16">
            <v>2029</v>
          </cell>
          <cell r="C16">
            <v>0</v>
          </cell>
          <cell r="E16">
            <v>25.0929837946187</v>
          </cell>
          <cell r="G16">
            <v>25.0929837946187</v>
          </cell>
        </row>
        <row r="17">
          <cell r="B17">
            <v>2030</v>
          </cell>
          <cell r="C17">
            <v>0</v>
          </cell>
          <cell r="E17">
            <v>25.344482457407477</v>
          </cell>
          <cell r="G17">
            <v>25.344482457407477</v>
          </cell>
        </row>
        <row r="18">
          <cell r="B18">
            <v>2031</v>
          </cell>
          <cell r="C18">
            <v>98.415123546488289</v>
          </cell>
          <cell r="E18">
            <v>-49.096041794543552</v>
          </cell>
          <cell r="G18">
            <v>-10.973487206145469</v>
          </cell>
        </row>
        <row r="19">
          <cell r="B19">
            <v>2032</v>
          </cell>
          <cell r="C19">
            <v>100.56057321250161</v>
          </cell>
          <cell r="E19">
            <v>-50.089469452925925</v>
          </cell>
          <cell r="G19">
            <v>-10.978228944394576</v>
          </cell>
        </row>
        <row r="20">
          <cell r="B20">
            <v>2033</v>
          </cell>
          <cell r="C20">
            <v>102.75279370973578</v>
          </cell>
          <cell r="E20">
            <v>-51.161832334830095</v>
          </cell>
          <cell r="G20">
            <v>-10.922642698402219</v>
          </cell>
        </row>
        <row r="21">
          <cell r="B21">
            <v>2034</v>
          </cell>
          <cell r="C21">
            <v>104.9928046892109</v>
          </cell>
          <cell r="E21">
            <v>-51.893734674167426</v>
          </cell>
          <cell r="G21">
            <v>-10.620309679155115</v>
          </cell>
        </row>
        <row r="22">
          <cell r="B22">
            <v>2035</v>
          </cell>
          <cell r="C22">
            <v>107.28164780454176</v>
          </cell>
          <cell r="E22">
            <v>-54.303785617878113</v>
          </cell>
          <cell r="G22">
            <v>-11.867032085766304</v>
          </cell>
        </row>
        <row r="23">
          <cell r="B23">
            <v>2036</v>
          </cell>
          <cell r="C23">
            <v>109.62038772744241</v>
          </cell>
          <cell r="E23">
            <v>-56.158149162072206</v>
          </cell>
          <cell r="G23">
            <v>-12.610181515773013</v>
          </cell>
        </row>
        <row r="24">
          <cell r="B24">
            <v>2037</v>
          </cell>
          <cell r="C24">
            <v>112.01011214772609</v>
          </cell>
          <cell r="E24">
            <v>-58.125681597584027</v>
          </cell>
          <cell r="G24">
            <v>-13.404297756375344</v>
          </cell>
        </row>
        <row r="25">
          <cell r="B25">
            <v>2038</v>
          </cell>
          <cell r="C25">
            <v>114.45193261955895</v>
          </cell>
          <cell r="E25">
            <v>-58.18251435210265</v>
          </cell>
          <cell r="G25">
            <v>-12.217476536637587</v>
          </cell>
        </row>
        <row r="26">
          <cell r="B26">
            <v>2039</v>
          </cell>
          <cell r="C26">
            <v>116.94698473071068</v>
          </cell>
          <cell r="E26">
            <v>-59.87757965791711</v>
          </cell>
          <cell r="G26">
            <v>-12.680487300719205</v>
          </cell>
        </row>
        <row r="27">
          <cell r="B27">
            <v>2040</v>
          </cell>
          <cell r="C27">
            <v>119.49642903343359</v>
          </cell>
          <cell r="E27">
            <v>-62.255894232584822</v>
          </cell>
          <cell r="G27">
            <v>-13.901336668594475</v>
          </cell>
        </row>
        <row r="28">
          <cell r="B28">
            <v>2041</v>
          </cell>
          <cell r="C28">
            <v>122.10145112908799</v>
          </cell>
          <cell r="E28">
            <v>-1.4841266683737679</v>
          </cell>
          <cell r="G28">
            <v>48.279086499884862</v>
          </cell>
        </row>
        <row r="29">
          <cell r="B29">
            <v>2042</v>
          </cell>
          <cell r="C29">
            <v>124.76326276827186</v>
          </cell>
          <cell r="E29">
            <v>-2.3344755996738007</v>
          </cell>
          <cell r="G29">
            <v>48.737182067742395</v>
          </cell>
        </row>
        <row r="30">
          <cell r="B30">
            <v>2043</v>
          </cell>
          <cell r="C30">
            <v>127.48310193544633</v>
          </cell>
          <cell r="E30">
            <v>-3.3185624809609089</v>
          </cell>
          <cell r="G30">
            <v>49.132444479633342</v>
          </cell>
        </row>
        <row r="31">
          <cell r="B31">
            <v>2044</v>
          </cell>
          <cell r="C31">
            <v>130.2622335259384</v>
          </cell>
          <cell r="E31">
            <v>-2.2924147165723752</v>
          </cell>
          <cell r="G31">
            <v>51.555354804740496</v>
          </cell>
        </row>
        <row r="32">
          <cell r="B32">
            <v>2045</v>
          </cell>
          <cell r="C32">
            <v>133.10195027682016</v>
          </cell>
          <cell r="E32">
            <v>-2.3593654451125263</v>
          </cell>
          <cell r="G32">
            <v>53.061045985597254</v>
          </cell>
        </row>
        <row r="33">
          <cell r="B33">
            <v>2046</v>
          </cell>
          <cell r="C33">
            <v>136.00357276690869</v>
          </cell>
          <cell r="E33">
            <v>-2.4229141827296283</v>
          </cell>
          <cell r="G33">
            <v>54.490227916864249</v>
          </cell>
        </row>
        <row r="34">
          <cell r="B34">
            <v>2047</v>
          </cell>
          <cell r="C34">
            <v>138.96845060152123</v>
          </cell>
          <cell r="E34">
            <v>-2.4881745848373207</v>
          </cell>
          <cell r="G34">
            <v>55.957904385743262</v>
          </cell>
        </row>
        <row r="57">
          <cell r="G57">
            <v>2.7893061664833487</v>
          </cell>
        </row>
        <row r="62">
          <cell r="G62">
            <v>3.2638806741373645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1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 refreshError="1"/>
      <sheetData sheetId="1">
        <row r="13">
          <cell r="B13">
            <v>2026</v>
          </cell>
          <cell r="C13">
            <v>0</v>
          </cell>
          <cell r="E13">
            <v>27.407915346386115</v>
          </cell>
          <cell r="G13">
            <v>27.407915346386115</v>
          </cell>
        </row>
        <row r="14">
          <cell r="B14">
            <v>2027</v>
          </cell>
          <cell r="C14">
            <v>0</v>
          </cell>
          <cell r="E14">
            <v>30.549249414416046</v>
          </cell>
          <cell r="G14">
            <v>30.549249414416046</v>
          </cell>
        </row>
        <row r="15">
          <cell r="B15">
            <v>2028</v>
          </cell>
          <cell r="C15">
            <v>0</v>
          </cell>
          <cell r="E15">
            <v>32.091708861572961</v>
          </cell>
          <cell r="G15">
            <v>32.091708861572961</v>
          </cell>
        </row>
        <row r="16">
          <cell r="B16">
            <v>2029</v>
          </cell>
          <cell r="C16">
            <v>0</v>
          </cell>
          <cell r="E16">
            <v>35.390984479640558</v>
          </cell>
          <cell r="G16">
            <v>35.390984479640558</v>
          </cell>
        </row>
        <row r="17">
          <cell r="B17">
            <v>2030</v>
          </cell>
          <cell r="C17">
            <v>0</v>
          </cell>
          <cell r="E17">
            <v>38.461428658875782</v>
          </cell>
          <cell r="G17">
            <v>38.461428658875782</v>
          </cell>
        </row>
        <row r="18">
          <cell r="B18">
            <v>2031</v>
          </cell>
          <cell r="C18">
            <v>0</v>
          </cell>
          <cell r="E18">
            <v>38.962032022310616</v>
          </cell>
          <cell r="G18">
            <v>38.962032022310616</v>
          </cell>
        </row>
        <row r="19">
          <cell r="B19">
            <v>2032</v>
          </cell>
          <cell r="C19">
            <v>0</v>
          </cell>
          <cell r="E19">
            <v>37.802637703219126</v>
          </cell>
          <cell r="G19">
            <v>37.802637703219126</v>
          </cell>
        </row>
        <row r="20">
          <cell r="B20">
            <v>2033</v>
          </cell>
          <cell r="C20">
            <v>0</v>
          </cell>
          <cell r="E20">
            <v>38.364413473638251</v>
          </cell>
          <cell r="G20">
            <v>38.364413473638251</v>
          </cell>
        </row>
        <row r="21">
          <cell r="B21">
            <v>2034</v>
          </cell>
          <cell r="C21">
            <v>0</v>
          </cell>
          <cell r="E21">
            <v>39.712558060242323</v>
          </cell>
          <cell r="G21">
            <v>39.712558060242323</v>
          </cell>
        </row>
        <row r="22">
          <cell r="B22">
            <v>2035</v>
          </cell>
          <cell r="C22">
            <v>0</v>
          </cell>
          <cell r="E22">
            <v>40.446077383620334</v>
          </cell>
          <cell r="G22">
            <v>40.446077383620334</v>
          </cell>
        </row>
        <row r="23">
          <cell r="B23">
            <v>2036</v>
          </cell>
          <cell r="C23">
            <v>0</v>
          </cell>
          <cell r="E23">
            <v>41.698225001756761</v>
          </cell>
          <cell r="G23">
            <v>41.698225001756761</v>
          </cell>
        </row>
        <row r="24">
          <cell r="B24">
            <v>2037</v>
          </cell>
          <cell r="C24">
            <v>0</v>
          </cell>
          <cell r="E24">
            <v>43.681556652044513</v>
          </cell>
          <cell r="G24">
            <v>43.681556652044513</v>
          </cell>
        </row>
        <row r="25">
          <cell r="B25">
            <v>2038</v>
          </cell>
          <cell r="C25">
            <v>0</v>
          </cell>
          <cell r="E25">
            <v>45.330821175727991</v>
          </cell>
          <cell r="G25">
            <v>45.330821175727991</v>
          </cell>
        </row>
        <row r="26">
          <cell r="B26">
            <v>2039</v>
          </cell>
          <cell r="C26">
            <v>0</v>
          </cell>
          <cell r="E26">
            <v>46.470047752842959</v>
          </cell>
          <cell r="G26">
            <v>46.470047752842959</v>
          </cell>
        </row>
        <row r="27">
          <cell r="B27">
            <v>2040</v>
          </cell>
          <cell r="C27">
            <v>0</v>
          </cell>
          <cell r="E27">
            <v>47.18582038457221</v>
          </cell>
          <cell r="G27">
            <v>47.18582038457221</v>
          </cell>
        </row>
        <row r="28">
          <cell r="B28">
            <v>2041</v>
          </cell>
          <cell r="C28">
            <v>0</v>
          </cell>
          <cell r="E28">
            <v>49.182183714212734</v>
          </cell>
          <cell r="G28">
            <v>49.182183714212734</v>
          </cell>
        </row>
        <row r="29">
          <cell r="B29">
            <v>2042</v>
          </cell>
          <cell r="C29">
            <v>0</v>
          </cell>
          <cell r="E29">
            <v>54.141931335827387</v>
          </cell>
          <cell r="G29">
            <v>54.141931335827387</v>
          </cell>
        </row>
        <row r="30">
          <cell r="B30">
            <v>2043</v>
          </cell>
          <cell r="C30">
            <v>0</v>
          </cell>
          <cell r="E30">
            <v>60.045014477062203</v>
          </cell>
          <cell r="G30">
            <v>60.045014477062203</v>
          </cell>
        </row>
        <row r="31">
          <cell r="B31">
            <v>2044</v>
          </cell>
          <cell r="C31">
            <v>0</v>
          </cell>
          <cell r="E31">
            <v>62.580926711975117</v>
          </cell>
          <cell r="G31">
            <v>62.580926711975117</v>
          </cell>
        </row>
        <row r="32">
          <cell r="B32">
            <v>2045</v>
          </cell>
          <cell r="C32">
            <v>0</v>
          </cell>
          <cell r="E32">
            <v>64.120383218170943</v>
          </cell>
          <cell r="G32">
            <v>64.120383218170943</v>
          </cell>
        </row>
        <row r="33">
          <cell r="B33">
            <v>2046</v>
          </cell>
          <cell r="C33">
            <v>0</v>
          </cell>
          <cell r="E33">
            <v>65.518207572327086</v>
          </cell>
          <cell r="G33">
            <v>65.518207572327086</v>
          </cell>
        </row>
        <row r="34">
          <cell r="B34">
            <v>2047</v>
          </cell>
          <cell r="C34">
            <v>0</v>
          </cell>
          <cell r="E34">
            <v>66.946504497403808</v>
          </cell>
          <cell r="G34">
            <v>66.946504497403808</v>
          </cell>
        </row>
        <row r="57">
          <cell r="G57">
            <v>37.404922751653388</v>
          </cell>
        </row>
        <row r="62">
          <cell r="G62">
            <v>38.95038729290053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D.2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D13"/>
          <cell r="E13">
            <v>17.693435394804801</v>
          </cell>
          <cell r="F13"/>
          <cell r="G13">
            <v>17.693435394804801</v>
          </cell>
        </row>
        <row r="14">
          <cell r="B14">
            <v>2027</v>
          </cell>
          <cell r="C14">
            <v>0</v>
          </cell>
          <cell r="D14"/>
          <cell r="E14">
            <v>20.687543119075965</v>
          </cell>
          <cell r="F14"/>
          <cell r="G14">
            <v>20.687543119075965</v>
          </cell>
        </row>
        <row r="15">
          <cell r="B15">
            <v>2028</v>
          </cell>
          <cell r="C15">
            <v>0</v>
          </cell>
          <cell r="D15"/>
          <cell r="E15">
            <v>22.025375865581289</v>
          </cell>
          <cell r="F15"/>
          <cell r="G15">
            <v>22.025375865581289</v>
          </cell>
        </row>
        <row r="16">
          <cell r="B16">
            <v>2029</v>
          </cell>
          <cell r="C16">
            <v>0</v>
          </cell>
          <cell r="D16"/>
          <cell r="E16">
            <v>24.780866953527429</v>
          </cell>
          <cell r="F16"/>
          <cell r="G16">
            <v>24.780866953527429</v>
          </cell>
        </row>
        <row r="17">
          <cell r="B17">
            <v>2030</v>
          </cell>
          <cell r="C17">
            <v>0</v>
          </cell>
          <cell r="D17"/>
          <cell r="E17">
            <v>24.029798225878316</v>
          </cell>
          <cell r="F17"/>
          <cell r="G17">
            <v>24.029798225878316</v>
          </cell>
        </row>
        <row r="18">
          <cell r="B18">
            <v>2031</v>
          </cell>
          <cell r="C18">
            <v>97.92304792875585</v>
          </cell>
          <cell r="D18"/>
          <cell r="E18">
            <v>-49.432286647799394</v>
          </cell>
          <cell r="F18"/>
          <cell r="G18">
            <v>-11.30978116739926</v>
          </cell>
        </row>
        <row r="19">
          <cell r="B19">
            <v>2032</v>
          </cell>
          <cell r="C19">
            <v>100.05777034643907</v>
          </cell>
          <cell r="D19"/>
          <cell r="E19">
            <v>-50.233719215360111</v>
          </cell>
          <cell r="F19"/>
          <cell r="G19">
            <v>-11.121541941000713</v>
          </cell>
        </row>
        <row r="20">
          <cell r="B20">
            <v>2033</v>
          </cell>
          <cell r="C20">
            <v>102.23902974118711</v>
          </cell>
          <cell r="D20"/>
          <cell r="E20">
            <v>-51.590344383461073</v>
          </cell>
          <cell r="F20"/>
          <cell r="G20">
            <v>-11.354400687373129</v>
          </cell>
        </row>
        <row r="21">
          <cell r="B21">
            <v>2034</v>
          </cell>
          <cell r="C21">
            <v>104.46784066576485</v>
          </cell>
          <cell r="D21"/>
          <cell r="E21">
            <v>-52.838971826830793</v>
          </cell>
          <cell r="F21"/>
          <cell r="G21">
            <v>-11.56247035055431</v>
          </cell>
        </row>
        <row r="22">
          <cell r="B22">
            <v>2035</v>
          </cell>
          <cell r="C22">
            <v>106.74523956551904</v>
          </cell>
          <cell r="D22"/>
          <cell r="E22">
            <v>-54.79606031699268</v>
          </cell>
          <cell r="F22"/>
          <cell r="G22">
            <v>-12.360617421896267</v>
          </cell>
        </row>
        <row r="23">
          <cell r="B23">
            <v>2036</v>
          </cell>
          <cell r="C23">
            <v>109.0722857888052</v>
          </cell>
          <cell r="D23"/>
          <cell r="E23">
            <v>-56.39221208964485</v>
          </cell>
          <cell r="F23"/>
          <cell r="G23">
            <v>-12.84450328082918</v>
          </cell>
        </row>
        <row r="24">
          <cell r="B24">
            <v>2037</v>
          </cell>
          <cell r="C24">
            <v>111.45006158698747</v>
          </cell>
          <cell r="D24"/>
          <cell r="E24">
            <v>-58.177113419664401</v>
          </cell>
          <cell r="F24"/>
          <cell r="G24">
            <v>-13.454868752679323</v>
          </cell>
        </row>
        <row r="25">
          <cell r="B25">
            <v>2038</v>
          </cell>
          <cell r="C25">
            <v>113.87967295646115</v>
          </cell>
          <cell r="D25"/>
          <cell r="E25">
            <v>-58.731572096428806</v>
          </cell>
          <cell r="F25"/>
          <cell r="G25">
            <v>-12.764479806282628</v>
          </cell>
        </row>
        <row r="26">
          <cell r="B26">
            <v>2039</v>
          </cell>
          <cell r="C26">
            <v>116.36224980705713</v>
          </cell>
          <cell r="D26"/>
          <cell r="E26">
            <v>-59.954839662441977</v>
          </cell>
          <cell r="F26"/>
          <cell r="G26">
            <v>-12.76075328790542</v>
          </cell>
        </row>
        <row r="27">
          <cell r="B27">
            <v>2040</v>
          </cell>
          <cell r="C27">
            <v>118.89894688826641</v>
          </cell>
          <cell r="D27"/>
          <cell r="E27">
            <v>-62.610133299359177</v>
          </cell>
          <cell r="F27"/>
          <cell r="G27">
            <v>-14.257465348842977</v>
          </cell>
        </row>
        <row r="28">
          <cell r="B28">
            <v>2041</v>
          </cell>
          <cell r="C28">
            <v>121.49094387344255</v>
          </cell>
          <cell r="D28"/>
          <cell r="E28">
            <v>-1.9001796066904508</v>
          </cell>
          <cell r="F28"/>
          <cell r="G28">
            <v>47.869066078917093</v>
          </cell>
        </row>
        <row r="29">
          <cell r="B29">
            <v>2042</v>
          </cell>
          <cell r="C29">
            <v>124.1394464544305</v>
          </cell>
          <cell r="D29"/>
          <cell r="E29">
            <v>-1.9765113572177715</v>
          </cell>
          <cell r="F29"/>
          <cell r="G29">
            <v>49.088785813791404</v>
          </cell>
        </row>
        <row r="30">
          <cell r="B30">
            <v>2043</v>
          </cell>
          <cell r="C30">
            <v>126.8456864257691</v>
          </cell>
          <cell r="D30"/>
          <cell r="E30">
            <v>-1.8745643159432532</v>
          </cell>
          <cell r="F30"/>
          <cell r="G30">
            <v>50.578344083362246</v>
          </cell>
        </row>
        <row r="31">
          <cell r="B31">
            <v>2044</v>
          </cell>
          <cell r="C31">
            <v>129.6109223583087</v>
          </cell>
          <cell r="D31"/>
          <cell r="E31">
            <v>-2.2654478512558756</v>
          </cell>
          <cell r="F31"/>
          <cell r="G31">
            <v>51.585653375896719</v>
          </cell>
        </row>
        <row r="32">
          <cell r="B32">
            <v>2045</v>
          </cell>
          <cell r="C32">
            <v>132.43644052543604</v>
          </cell>
          <cell r="D32"/>
          <cell r="E32">
            <v>-2.3316110035925015</v>
          </cell>
          <cell r="F32"/>
          <cell r="G32">
            <v>53.092229436527404</v>
          </cell>
        </row>
        <row r="33">
          <cell r="B33">
            <v>2046</v>
          </cell>
          <cell r="C33">
            <v>135.32355490307413</v>
          </cell>
          <cell r="D33"/>
          <cell r="E33">
            <v>-2.394412184392781</v>
          </cell>
          <cell r="F33"/>
          <cell r="G33">
            <v>54.522251283858971</v>
          </cell>
        </row>
        <row r="57">
          <cell r="G57">
            <v>2.9251750749488328</v>
          </cell>
        </row>
        <row r="62">
          <cell r="G62">
            <v>3.1206879269463199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D.3"/>
      <sheetName val="Table 1"/>
      <sheetName val="Table 2"/>
      <sheetName val="Table 4"/>
      <sheetName val="Table 5"/>
      <sheetName val="Table3Compare"/>
      <sheetName val="2025 IRP Assumptions"/>
      <sheetName val="Table 3 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D13"/>
          <cell r="E13">
            <v>21.172259907329156</v>
          </cell>
          <cell r="F13"/>
          <cell r="G13">
            <v>21.172259907329156</v>
          </cell>
        </row>
        <row r="14">
          <cell r="B14">
            <v>2027</v>
          </cell>
          <cell r="C14">
            <v>0</v>
          </cell>
          <cell r="D14"/>
          <cell r="E14">
            <v>24.252065928193758</v>
          </cell>
          <cell r="F14"/>
          <cell r="G14">
            <v>24.252065928193758</v>
          </cell>
        </row>
        <row r="15">
          <cell r="B15">
            <v>2028</v>
          </cell>
          <cell r="C15">
            <v>0</v>
          </cell>
          <cell r="D15"/>
          <cell r="E15">
            <v>25.381324963702042</v>
          </cell>
          <cell r="F15"/>
          <cell r="G15">
            <v>25.381324963702042</v>
          </cell>
        </row>
        <row r="16">
          <cell r="B16">
            <v>2029</v>
          </cell>
          <cell r="C16">
            <v>87.012450721802509</v>
          </cell>
          <cell r="D16"/>
          <cell r="E16">
            <v>-37.708922993989304</v>
          </cell>
          <cell r="F16"/>
          <cell r="G16">
            <v>-4.9684260347645886</v>
          </cell>
        </row>
        <row r="17">
          <cell r="B17">
            <v>2030</v>
          </cell>
          <cell r="C17">
            <v>88.909322101713684</v>
          </cell>
          <cell r="D17"/>
          <cell r="E17">
            <v>-40.182582842210557</v>
          </cell>
          <cell r="F17"/>
          <cell r="G17">
            <v>-6.7748639231400754</v>
          </cell>
        </row>
        <row r="18">
          <cell r="B18">
            <v>2031</v>
          </cell>
          <cell r="C18">
            <v>90.847545320437561</v>
          </cell>
          <cell r="D18"/>
          <cell r="E18">
            <v>-42.654597512852199</v>
          </cell>
          <cell r="F18"/>
          <cell r="G18">
            <v>-8.5522953652737517</v>
          </cell>
        </row>
        <row r="19">
          <cell r="B19">
            <v>2032</v>
          </cell>
          <cell r="C19">
            <v>92.828021783222212</v>
          </cell>
          <cell r="D19"/>
          <cell r="E19">
            <v>-45.105255605456122</v>
          </cell>
          <cell r="F19"/>
          <cell r="G19">
            <v>-10.33402792577302</v>
          </cell>
        </row>
        <row r="20">
          <cell r="B20">
            <v>2033</v>
          </cell>
          <cell r="C20">
            <v>94.851672659205718</v>
          </cell>
          <cell r="D20"/>
          <cell r="E20">
            <v>-44.736406575680633</v>
          </cell>
          <cell r="F20"/>
          <cell r="G20">
            <v>-9.0611762360626305</v>
          </cell>
        </row>
        <row r="21">
          <cell r="B21">
            <v>2034</v>
          </cell>
          <cell r="C21">
            <v>96.919439193888962</v>
          </cell>
          <cell r="D21"/>
          <cell r="E21">
            <v>-45.523676484182502</v>
          </cell>
          <cell r="F21"/>
          <cell r="G21">
            <v>-9.0786668942295758</v>
          </cell>
        </row>
        <row r="22">
          <cell r="B22">
            <v>2035</v>
          </cell>
          <cell r="C22">
            <v>99.032282943489761</v>
          </cell>
          <cell r="D22"/>
          <cell r="E22">
            <v>-46.997289095428442</v>
          </cell>
          <cell r="F22"/>
          <cell r="G22">
            <v>-9.734045367896293</v>
          </cell>
        </row>
        <row r="23">
          <cell r="B23">
            <v>2036</v>
          </cell>
          <cell r="C23">
            <v>101.19118671236092</v>
          </cell>
          <cell r="D23"/>
          <cell r="E23">
            <v>-50.507995471933391</v>
          </cell>
          <cell r="F23"/>
          <cell r="G23">
            <v>-12.509580894391352</v>
          </cell>
        </row>
        <row r="24">
          <cell r="B24">
            <v>2037</v>
          </cell>
          <cell r="C24">
            <v>103.39715455298986</v>
          </cell>
          <cell r="D24"/>
          <cell r="E24">
            <v>-49.971041676004738</v>
          </cell>
          <cell r="F24"/>
          <cell r="G24">
            <v>-11.148671820089106</v>
          </cell>
        </row>
        <row r="25">
          <cell r="B25">
            <v>2038</v>
          </cell>
          <cell r="C25">
            <v>105.65121254718035</v>
          </cell>
          <cell r="D25"/>
          <cell r="E25">
            <v>-49.489292295417329</v>
          </cell>
          <cell r="F25"/>
          <cell r="G25">
            <v>-9.7567782771803131</v>
          </cell>
        </row>
        <row r="26">
          <cell r="B26">
            <v>2039</v>
          </cell>
          <cell r="C26">
            <v>107.95440896228862</v>
          </cell>
          <cell r="D26"/>
          <cell r="E26">
            <v>4.6713652684835569</v>
          </cell>
          <cell r="F26"/>
          <cell r="G26">
            <v>45.274744185631057</v>
          </cell>
        </row>
        <row r="27">
          <cell r="B27">
            <v>2040</v>
          </cell>
          <cell r="C27">
            <v>110.30781511052302</v>
          </cell>
          <cell r="D27"/>
          <cell r="E27">
            <v>3.0723902346804306</v>
          </cell>
          <cell r="F27"/>
          <cell r="G27">
            <v>44.467979552351807</v>
          </cell>
        </row>
        <row r="28">
          <cell r="B28">
            <v>2041</v>
          </cell>
          <cell r="C28">
            <v>112.71252542706206</v>
          </cell>
          <cell r="D28"/>
          <cell r="E28">
            <v>1.7664223522655798</v>
          </cell>
          <cell r="F28"/>
          <cell r="G28">
            <v>44.118205934847794</v>
          </cell>
        </row>
        <row r="29">
          <cell r="B29">
            <v>2042</v>
          </cell>
          <cell r="C29">
            <v>115.16965848559042</v>
          </cell>
          <cell r="D29"/>
          <cell r="E29">
            <v>3.0405994414099919</v>
          </cell>
          <cell r="F29"/>
          <cell r="G29">
            <v>46.272923199369181</v>
          </cell>
        </row>
        <row r="30">
          <cell r="B30">
            <v>2043</v>
          </cell>
          <cell r="C30">
            <v>117.68035707641688</v>
          </cell>
          <cell r="D30"/>
          <cell r="E30">
            <v>5.9227246274363754</v>
          </cell>
          <cell r="F30"/>
          <cell r="G30">
            <v>50.107986465135255</v>
          </cell>
        </row>
        <row r="31">
          <cell r="B31">
            <v>2044</v>
          </cell>
          <cell r="C31">
            <v>120.24578883141972</v>
          </cell>
          <cell r="D31"/>
          <cell r="E31">
            <v>4.8453609984596495</v>
          </cell>
          <cell r="F31"/>
          <cell r="G31">
            <v>49.967842311382583</v>
          </cell>
        </row>
        <row r="32">
          <cell r="B32">
            <v>2045</v>
          </cell>
          <cell r="C32">
            <v>122.86714708334605</v>
          </cell>
          <cell r="D32"/>
          <cell r="E32">
            <v>4.9664971516325558</v>
          </cell>
          <cell r="F32"/>
          <cell r="G32">
            <v>51.217060337227011</v>
          </cell>
        </row>
        <row r="33">
          <cell r="B33">
            <v>2046</v>
          </cell>
          <cell r="C33">
            <v>125.54565086581196</v>
          </cell>
          <cell r="D33"/>
          <cell r="E33">
            <v>5.0747667895381472</v>
          </cell>
          <cell r="F33"/>
          <cell r="G33">
            <v>52.333592243562734</v>
          </cell>
        </row>
        <row r="57">
          <cell r="G57">
            <v>4.903044579417644</v>
          </cell>
        </row>
        <row r="62">
          <cell r="G62">
            <v>4.8301819641532919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finitions"/>
      <sheetName val="Log"/>
      <sheetName val="ImportData"/>
      <sheetName val="SidebySide"/>
      <sheetName val="Summary"/>
      <sheetName val="NetRevn"/>
      <sheetName val="Avoided Costs"/>
      <sheetName val="Delta"/>
      <sheetName val="NPC"/>
      <sheetName val="Base"/>
      <sheetName val="Check MWH"/>
      <sheetName val="Gen_TotSysCost"/>
      <sheetName val="Gen_GWH"/>
      <sheetName val="Bat_VOMCost"/>
      <sheetName val="Bat_LoadGWH"/>
      <sheetName val="Bat_GenGWH"/>
      <sheetName val="Gen_PumpLoad"/>
      <sheetName val="Gen_PumpCost"/>
      <sheetName val="Region_Load"/>
      <sheetName val="Mrkt_Cost"/>
      <sheetName val="Mrkt_Rvn"/>
      <sheetName val="Mrkt_PGWH"/>
      <sheetName val="Mrkt_SGWH"/>
      <sheetName val="Rsrv_ShrtGWH"/>
      <sheetName val="Bat_GenCapMW"/>
      <sheetName val="Gen_InstMW"/>
      <sheetName val="Gen_NetRvn"/>
      <sheetName val="Region_DumpGWH"/>
      <sheetName val="Region_DumpECost"/>
      <sheetName val="Region_UnservedGWH"/>
      <sheetName val="Region_UnservedECost"/>
      <sheetName val="Gen_Emission"/>
    </sheetNames>
    <sheetDataSet>
      <sheetData sheetId="0"/>
      <sheetData sheetId="1"/>
      <sheetData sheetId="2">
        <row r="12">
          <cell r="F12" t="str">
            <v>WD_QF_UTN_QF_Sch38_UT</v>
          </cell>
        </row>
      </sheetData>
      <sheetData sheetId="3"/>
      <sheetData sheetId="4"/>
      <sheetData sheetId="5"/>
      <sheetData sheetId="6">
        <row r="8">
          <cell r="B8">
            <v>2026</v>
          </cell>
          <cell r="C8">
            <v>17.572384614940912</v>
          </cell>
          <cell r="D8">
            <v>20.487829307815321</v>
          </cell>
          <cell r="E8">
            <v>17.813031626359344</v>
          </cell>
          <cell r="F8">
            <v>7.035286631362939</v>
          </cell>
          <cell r="G8">
            <v>5.2412818690183274</v>
          </cell>
          <cell r="H8">
            <v>11.049301009470989</v>
          </cell>
          <cell r="I8">
            <v>15.980087372769075</v>
          </cell>
          <cell r="J8">
            <v>26.296691053857757</v>
          </cell>
          <cell r="K8">
            <v>29.636897180111763</v>
          </cell>
          <cell r="L8">
            <v>18.641201370285572</v>
          </cell>
          <cell r="M8">
            <v>16.533282001792205</v>
          </cell>
          <cell r="N8">
            <v>25.372948184001189</v>
          </cell>
          <cell r="O8">
            <v>30.418807101043814</v>
          </cell>
        </row>
        <row r="9">
          <cell r="B9">
            <v>2027</v>
          </cell>
          <cell r="C9">
            <v>22.244848829948772</v>
          </cell>
          <cell r="D9">
            <v>29.370076248397265</v>
          </cell>
          <cell r="E9">
            <v>29.986789977150671</v>
          </cell>
          <cell r="F9">
            <v>13.542306233451015</v>
          </cell>
          <cell r="G9">
            <v>10.087022855465658</v>
          </cell>
          <cell r="H9">
            <v>15.011374990416858</v>
          </cell>
          <cell r="I9">
            <v>17.933215430958128</v>
          </cell>
          <cell r="J9">
            <v>29.649631436117772</v>
          </cell>
          <cell r="K9">
            <v>33.832375368025936</v>
          </cell>
          <cell r="L9">
            <v>21.430196092268439</v>
          </cell>
          <cell r="M9">
            <v>19.057574685972266</v>
          </cell>
          <cell r="N9">
            <v>25.576529712204501</v>
          </cell>
          <cell r="O9">
            <v>35.013859375304122</v>
          </cell>
        </row>
        <row r="10">
          <cell r="B10">
            <v>2028</v>
          </cell>
          <cell r="C10">
            <v>23.621926676043781</v>
          </cell>
          <cell r="D10">
            <v>35.359228843485653</v>
          </cell>
          <cell r="E10">
            <v>30.720545306251918</v>
          </cell>
          <cell r="F10">
            <v>13.505306793816446</v>
          </cell>
          <cell r="G10">
            <v>14.339869001195733</v>
          </cell>
          <cell r="H10">
            <v>14.446946243720319</v>
          </cell>
          <cell r="I10">
            <v>15.380334285216264</v>
          </cell>
          <cell r="J10">
            <v>30.523433059527804</v>
          </cell>
          <cell r="K10">
            <v>34.998128203124303</v>
          </cell>
          <cell r="L10">
            <v>25.83876055273441</v>
          </cell>
          <cell r="M10">
            <v>20.446919129617353</v>
          </cell>
          <cell r="N10">
            <v>26.923857697596162</v>
          </cell>
          <cell r="O10">
            <v>36.376528526077259</v>
          </cell>
        </row>
        <row r="11">
          <cell r="B11">
            <v>2029</v>
          </cell>
          <cell r="C11">
            <v>-37.382326970450329</v>
          </cell>
          <cell r="D11">
            <v>-47.250936365494134</v>
          </cell>
          <cell r="E11">
            <v>-24.019259902615495</v>
          </cell>
          <cell r="F11">
            <v>-41.928226678928816</v>
          </cell>
          <cell r="G11">
            <v>-27.164359090189134</v>
          </cell>
          <cell r="H11">
            <v>-21.53951660668379</v>
          </cell>
          <cell r="I11">
            <v>-11.773171772885735</v>
          </cell>
          <cell r="J11">
            <v>-18.972673472161453</v>
          </cell>
          <cell r="K11">
            <v>-26.285769681844194</v>
          </cell>
          <cell r="L11">
            <v>-29.820351037790086</v>
          </cell>
          <cell r="M11">
            <v>-32.425186408542388</v>
          </cell>
          <cell r="N11">
            <v>-69.416733001544216</v>
          </cell>
          <cell r="O11">
            <v>-127.40997271619358</v>
          </cell>
        </row>
        <row r="12">
          <cell r="B12">
            <v>2030</v>
          </cell>
          <cell r="C12">
            <v>-40.10019247816318</v>
          </cell>
          <cell r="D12">
            <v>-39.769850894496308</v>
          </cell>
          <cell r="E12">
            <v>-28.235478261639795</v>
          </cell>
          <cell r="F12">
            <v>-40.935182994155987</v>
          </cell>
          <cell r="G12">
            <v>-35.629330971977282</v>
          </cell>
          <cell r="H12">
            <v>-25.310712205515866</v>
          </cell>
          <cell r="I12">
            <v>-10.730112204691036</v>
          </cell>
          <cell r="J12">
            <v>-26.157950176448207</v>
          </cell>
          <cell r="K12">
            <v>-27.007119627724531</v>
          </cell>
          <cell r="L12">
            <v>-26.759257897163447</v>
          </cell>
          <cell r="M12">
            <v>-33.310804463524285</v>
          </cell>
          <cell r="N12">
            <v>-68.49807228326965</v>
          </cell>
          <cell r="O12">
            <v>-157.02766188385007</v>
          </cell>
        </row>
        <row r="13">
          <cell r="B13">
            <v>2031</v>
          </cell>
          <cell r="C13">
            <v>-42.706343956391258</v>
          </cell>
          <cell r="D13">
            <v>-72.102771316864832</v>
          </cell>
          <cell r="E13">
            <v>-27.125638131596428</v>
          </cell>
          <cell r="F13">
            <v>-40.938977559889175</v>
          </cell>
          <cell r="G13">
            <v>-37.24366313454086</v>
          </cell>
          <cell r="H13">
            <v>-23.70490607011833</v>
          </cell>
          <cell r="I13">
            <v>-19.61606432439185</v>
          </cell>
          <cell r="J13">
            <v>-21.254633732412163</v>
          </cell>
          <cell r="K13">
            <v>-39.006054878702749</v>
          </cell>
          <cell r="L13">
            <v>-20.07204797078883</v>
          </cell>
          <cell r="M13">
            <v>-41.431059750060186</v>
          </cell>
          <cell r="N13">
            <v>-80.344732048865993</v>
          </cell>
          <cell r="O13">
            <v>-113.20776359338095</v>
          </cell>
        </row>
        <row r="14">
          <cell r="B14">
            <v>2032</v>
          </cell>
          <cell r="C14">
            <v>-45.561469208364748</v>
          </cell>
          <cell r="D14">
            <v>-74.134801082344069</v>
          </cell>
          <cell r="E14">
            <v>-25.3582227551275</v>
          </cell>
          <cell r="F14">
            <v>-48.58017919220142</v>
          </cell>
          <cell r="G14">
            <v>-39.717928022273234</v>
          </cell>
          <cell r="H14">
            <v>-22.765772333854116</v>
          </cell>
          <cell r="I14">
            <v>-23.229961819064769</v>
          </cell>
          <cell r="J14">
            <v>-24.538082936938387</v>
          </cell>
          <cell r="K14">
            <v>-34.840069063615097</v>
          </cell>
          <cell r="L14">
            <v>-28.392093785452854</v>
          </cell>
          <cell r="M14">
            <v>-43.849988639215788</v>
          </cell>
          <cell r="N14">
            <v>-84.219971237944293</v>
          </cell>
          <cell r="O14">
            <v>-123.10164664684002</v>
          </cell>
        </row>
        <row r="15">
          <cell r="B15">
            <v>2033</v>
          </cell>
          <cell r="C15">
            <v>-45.080062326821164</v>
          </cell>
          <cell r="D15">
            <v>-61.432511188295962</v>
          </cell>
          <cell r="E15">
            <v>-24.946065818099019</v>
          </cell>
          <cell r="F15">
            <v>-50.694052246689346</v>
          </cell>
          <cell r="G15">
            <v>-37.420676809466947</v>
          </cell>
          <cell r="H15">
            <v>-25.416180609630771</v>
          </cell>
          <cell r="I15">
            <v>-26.279848814875805</v>
          </cell>
          <cell r="J15">
            <v>-30.657629819601702</v>
          </cell>
          <cell r="K15">
            <v>-31.97796091903216</v>
          </cell>
          <cell r="L15">
            <v>-28.794608491342164</v>
          </cell>
          <cell r="M15">
            <v>-42.872820865990406</v>
          </cell>
          <cell r="N15">
            <v>-82.989476092339359</v>
          </cell>
          <cell r="O15">
            <v>-122.35520567517591</v>
          </cell>
        </row>
        <row r="16">
          <cell r="B16">
            <v>2034</v>
          </cell>
          <cell r="C16">
            <v>-45.801314405054377</v>
          </cell>
          <cell r="D16">
            <v>-56.37878614837183</v>
          </cell>
          <cell r="E16">
            <v>-26.49365634740818</v>
          </cell>
          <cell r="F16">
            <v>-51.35137720998825</v>
          </cell>
          <cell r="G16">
            <v>-36.096002981118708</v>
          </cell>
          <cell r="H16">
            <v>-26.267030184929819</v>
          </cell>
          <cell r="I16">
            <v>-26.084304042482053</v>
          </cell>
          <cell r="J16">
            <v>-26.922631866809699</v>
          </cell>
          <cell r="K16">
            <v>-33.778350130341657</v>
          </cell>
          <cell r="L16">
            <v>-24.750131692644199</v>
          </cell>
          <cell r="M16">
            <v>-45.824986303339436</v>
          </cell>
          <cell r="N16">
            <v>-84.265479107878548</v>
          </cell>
          <cell r="O16">
            <v>-134.78798444536127</v>
          </cell>
        </row>
        <row r="17">
          <cell r="B17">
            <v>2035</v>
          </cell>
          <cell r="C17">
            <v>-47.561679596338564</v>
          </cell>
          <cell r="D17">
            <v>-55.023643895478941</v>
          </cell>
          <cell r="E17">
            <v>-35.67277617703396</v>
          </cell>
          <cell r="F17">
            <v>-53.793926518535514</v>
          </cell>
          <cell r="G17">
            <v>-35.430246469196931</v>
          </cell>
          <cell r="H17">
            <v>-27.685840667144646</v>
          </cell>
          <cell r="I17">
            <v>-23.528516469138104</v>
          </cell>
          <cell r="J17">
            <v>-30.744166062775644</v>
          </cell>
          <cell r="K17">
            <v>-40.820429147192968</v>
          </cell>
          <cell r="L17">
            <v>-29.623962054839939</v>
          </cell>
          <cell r="M17">
            <v>-45.04796873099658</v>
          </cell>
          <cell r="N17">
            <v>-79.523761162868482</v>
          </cell>
          <cell r="O17">
            <v>-143.8199738738721</v>
          </cell>
        </row>
        <row r="18">
          <cell r="B18">
            <v>2036</v>
          </cell>
          <cell r="C18">
            <v>-49.192975017405779</v>
          </cell>
          <cell r="D18">
            <v>-48.031817074185021</v>
          </cell>
          <cell r="E18">
            <v>-40.155073853088567</v>
          </cell>
          <cell r="F18">
            <v>-52.847755599805332</v>
          </cell>
          <cell r="G18">
            <v>-37.264967046455041</v>
          </cell>
          <cell r="H18">
            <v>-32.273953250231507</v>
          </cell>
          <cell r="I18">
            <v>-19.899600849423361</v>
          </cell>
          <cell r="J18">
            <v>-33.107967791377426</v>
          </cell>
          <cell r="K18">
            <v>-44.600017400140089</v>
          </cell>
          <cell r="L18">
            <v>-31.991712179767973</v>
          </cell>
          <cell r="M18">
            <v>-46.423823690874492</v>
          </cell>
          <cell r="N18">
            <v>-79.081157000479919</v>
          </cell>
          <cell r="O18">
            <v>-168.91273489785854</v>
          </cell>
        </row>
        <row r="19">
          <cell r="B19">
            <v>2037</v>
          </cell>
          <cell r="C19">
            <v>-49.839247649430312</v>
          </cell>
          <cell r="D19">
            <v>-80.900046682464506</v>
          </cell>
          <cell r="E19">
            <v>-27.737181505337052</v>
          </cell>
          <cell r="F19">
            <v>-49.867942577938855</v>
          </cell>
          <cell r="G19">
            <v>-45.66718060254135</v>
          </cell>
          <cell r="H19">
            <v>-25.819642037483145</v>
          </cell>
          <cell r="I19">
            <v>-27.653594559907045</v>
          </cell>
          <cell r="J19">
            <v>-23.390334179792287</v>
          </cell>
          <cell r="K19">
            <v>-40.12725892966791</v>
          </cell>
          <cell r="L19">
            <v>-28.699440142499441</v>
          </cell>
          <cell r="M19">
            <v>-51.900541046539267</v>
          </cell>
          <cell r="N19">
            <v>-88.185398794807682</v>
          </cell>
          <cell r="O19">
            <v>-130.34776794603835</v>
          </cell>
        </row>
        <row r="20">
          <cell r="B20">
            <v>2038</v>
          </cell>
          <cell r="C20">
            <v>-48.59483578073452</v>
          </cell>
          <cell r="D20">
            <v>-67.852102483635989</v>
          </cell>
          <cell r="E20">
            <v>-30.306843380533554</v>
          </cell>
          <cell r="F20">
            <v>-51.873323074466853</v>
          </cell>
          <cell r="G20">
            <v>-42.500603431610742</v>
          </cell>
          <cell r="H20">
            <v>-22.676668364116406</v>
          </cell>
          <cell r="I20">
            <v>-26.936811840027655</v>
          </cell>
          <cell r="J20">
            <v>-22.491113802019559</v>
          </cell>
          <cell r="K20">
            <v>-40.131290369728852</v>
          </cell>
          <cell r="L20">
            <v>-29.766072899745417</v>
          </cell>
          <cell r="M20">
            <v>-49.288476102754821</v>
          </cell>
          <cell r="N20">
            <v>-88.305534144851961</v>
          </cell>
          <cell r="O20">
            <v>-135.31936078253005</v>
          </cell>
        </row>
        <row r="21">
          <cell r="B21">
            <v>2039</v>
          </cell>
          <cell r="C21">
            <v>4.4194674731752492</v>
          </cell>
          <cell r="D21">
            <v>6.2024140416190185</v>
          </cell>
          <cell r="E21">
            <v>16.758483395348591</v>
          </cell>
          <cell r="F21">
            <v>3.6914874370692128</v>
          </cell>
          <cell r="G21">
            <v>2.5224236949796084</v>
          </cell>
          <cell r="H21">
            <v>6.4989289616476285</v>
          </cell>
          <cell r="I21">
            <v>9.9068974766362317</v>
          </cell>
          <cell r="J21">
            <v>8.0952726378734017</v>
          </cell>
          <cell r="K21">
            <v>1.3380122670059222</v>
          </cell>
          <cell r="L21">
            <v>11.682075820930711</v>
          </cell>
          <cell r="M21">
            <v>6.0688246951831042</v>
          </cell>
          <cell r="N21">
            <v>-5.8891932099666686</v>
          </cell>
          <cell r="O21">
            <v>-21.966559475271708</v>
          </cell>
        </row>
        <row r="22">
          <cell r="B22">
            <v>2040</v>
          </cell>
          <cell r="C22">
            <v>3.6236738612542592</v>
          </cell>
          <cell r="D22">
            <v>3.0477975836610862</v>
          </cell>
          <cell r="E22">
            <v>19.036333918506649</v>
          </cell>
          <cell r="F22">
            <v>5.2693917355476696</v>
          </cell>
          <cell r="G22">
            <v>2.2847492065178816</v>
          </cell>
          <cell r="H22">
            <v>5.8683887096112963</v>
          </cell>
          <cell r="I22">
            <v>15.397845287340312</v>
          </cell>
          <cell r="J22">
            <v>-10.645281926008504</v>
          </cell>
          <cell r="K22">
            <v>7.9434186384742604</v>
          </cell>
          <cell r="L22">
            <v>17.153689726943</v>
          </cell>
          <cell r="M22">
            <v>15.719005021614226</v>
          </cell>
          <cell r="N22">
            <v>-9.3004059964565577</v>
          </cell>
          <cell r="O22">
            <v>-49.516633203029102</v>
          </cell>
        </row>
        <row r="23">
          <cell r="B23">
            <v>2041</v>
          </cell>
          <cell r="C23">
            <v>2.4097417569267408</v>
          </cell>
          <cell r="D23">
            <v>7.1974889069011221</v>
          </cell>
          <cell r="E23">
            <v>14.01053451045374</v>
          </cell>
          <cell r="F23">
            <v>5.3613552320753231</v>
          </cell>
          <cell r="G23">
            <v>3.2792123645449216</v>
          </cell>
          <cell r="H23">
            <v>4.4657329986132215</v>
          </cell>
          <cell r="I23">
            <v>13.701891044367867</v>
          </cell>
          <cell r="J23">
            <v>-5.7223079048685852</v>
          </cell>
          <cell r="K23">
            <v>-13.922289489204468</v>
          </cell>
          <cell r="L23">
            <v>43.828263077350904</v>
          </cell>
          <cell r="M23">
            <v>6.7132774319713517</v>
          </cell>
          <cell r="N23">
            <v>-2.9096251245327305</v>
          </cell>
          <cell r="O23">
            <v>-64.474234265600487</v>
          </cell>
        </row>
        <row r="24">
          <cell r="B24">
            <v>2042</v>
          </cell>
          <cell r="C24">
            <v>3.268332590860235</v>
          </cell>
          <cell r="D24">
            <v>-16.686474803195459</v>
          </cell>
          <cell r="E24">
            <v>23.78036697495245</v>
          </cell>
          <cell r="F24">
            <v>8.6313837863016616</v>
          </cell>
          <cell r="G24">
            <v>5.0431512339712237</v>
          </cell>
          <cell r="H24">
            <v>8.5409258425261747</v>
          </cell>
          <cell r="I24">
            <v>13.162569443139198</v>
          </cell>
          <cell r="J24">
            <v>14.171575531948863</v>
          </cell>
          <cell r="K24">
            <v>3.3597681470302936</v>
          </cell>
          <cell r="L24">
            <v>19.272062477346889</v>
          </cell>
          <cell r="M24">
            <v>10.643146788606211</v>
          </cell>
          <cell r="N24">
            <v>-25.264510055722344</v>
          </cell>
          <cell r="O24">
            <v>-43.39149181453503</v>
          </cell>
        </row>
        <row r="25">
          <cell r="B25">
            <v>2043</v>
          </cell>
          <cell r="C25">
            <v>3.5876449396144579</v>
          </cell>
          <cell r="D25">
            <v>-4.7235068306458823</v>
          </cell>
          <cell r="E25">
            <v>25.00664501857171</v>
          </cell>
          <cell r="F25">
            <v>6.6562446073598647</v>
          </cell>
          <cell r="G25">
            <v>3.0066638592900503</v>
          </cell>
          <cell r="H25">
            <v>11.950910393450988</v>
          </cell>
          <cell r="I25">
            <v>12.31559217407059</v>
          </cell>
          <cell r="J25">
            <v>15.204876203471306</v>
          </cell>
          <cell r="K25">
            <v>3.6638512879311662</v>
          </cell>
          <cell r="L25">
            <v>14.561782988047211</v>
          </cell>
          <cell r="M25">
            <v>6.3745296261841347</v>
          </cell>
          <cell r="N25">
            <v>-6.7928988359923963</v>
          </cell>
          <cell r="O25">
            <v>-59.389949990295328</v>
          </cell>
        </row>
      </sheetData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2026-2044</v>
          </cell>
          <cell r="G3" t="b">
            <v>1</v>
          </cell>
        </row>
        <row r="4">
          <cell r="F4">
            <v>44197</v>
          </cell>
          <cell r="G4">
            <v>44228</v>
          </cell>
          <cell r="R4" t="str">
            <v>Year</v>
          </cell>
          <cell r="AE4" t="str">
            <v>Year</v>
          </cell>
          <cell r="AR4" t="str">
            <v>Year</v>
          </cell>
          <cell r="BE4" t="str">
            <v>Year</v>
          </cell>
          <cell r="BR4" t="str">
            <v>Year</v>
          </cell>
          <cell r="CE4" t="str">
            <v>Year</v>
          </cell>
          <cell r="CR4" t="str">
            <v>Year</v>
          </cell>
          <cell r="DE4" t="str">
            <v>Year</v>
          </cell>
          <cell r="DR4" t="str">
            <v>Year</v>
          </cell>
          <cell r="EE4" t="str">
            <v>Year</v>
          </cell>
          <cell r="ER4" t="str">
            <v>Year</v>
          </cell>
          <cell r="FE4" t="str">
            <v>Year</v>
          </cell>
          <cell r="FR4" t="str">
            <v>Year</v>
          </cell>
          <cell r="GE4" t="str">
            <v>Year</v>
          </cell>
          <cell r="GR4" t="str">
            <v>Year</v>
          </cell>
          <cell r="HE4" t="str">
            <v>Year</v>
          </cell>
          <cell r="HR4" t="str">
            <v>Year</v>
          </cell>
          <cell r="IE4" t="str">
            <v>Year</v>
          </cell>
          <cell r="IR4" t="str">
            <v>Year</v>
          </cell>
          <cell r="JE4" t="str">
            <v>Year</v>
          </cell>
        </row>
        <row r="5">
          <cell r="F5">
            <v>45658</v>
          </cell>
          <cell r="G5">
            <v>45689</v>
          </cell>
          <cell r="H5">
            <v>45717</v>
          </cell>
          <cell r="I5">
            <v>45748</v>
          </cell>
          <cell r="J5">
            <v>45778</v>
          </cell>
          <cell r="K5">
            <v>45809</v>
          </cell>
          <cell r="L5">
            <v>45839</v>
          </cell>
          <cell r="M5">
            <v>45870</v>
          </cell>
          <cell r="N5">
            <v>45901</v>
          </cell>
          <cell r="O5">
            <v>45931</v>
          </cell>
          <cell r="P5">
            <v>45962</v>
          </cell>
          <cell r="Q5">
            <v>45992</v>
          </cell>
          <cell r="R5">
            <v>2026</v>
          </cell>
          <cell r="S5">
            <v>46023</v>
          </cell>
          <cell r="T5">
            <v>46054</v>
          </cell>
          <cell r="U5">
            <v>46082</v>
          </cell>
          <cell r="V5">
            <v>46113</v>
          </cell>
          <cell r="W5">
            <v>46143</v>
          </cell>
          <cell r="X5">
            <v>46174</v>
          </cell>
          <cell r="Y5">
            <v>46204</v>
          </cell>
          <cell r="Z5">
            <v>46235</v>
          </cell>
          <cell r="AA5">
            <v>46266</v>
          </cell>
          <cell r="AB5">
            <v>46296</v>
          </cell>
          <cell r="AC5">
            <v>46327</v>
          </cell>
          <cell r="AD5">
            <v>46357</v>
          </cell>
          <cell r="AE5">
            <v>2027</v>
          </cell>
          <cell r="AF5">
            <v>46388</v>
          </cell>
          <cell r="AG5">
            <v>46419</v>
          </cell>
          <cell r="AH5">
            <v>46447</v>
          </cell>
          <cell r="AI5">
            <v>46478</v>
          </cell>
          <cell r="AJ5">
            <v>46508</v>
          </cell>
          <cell r="AK5">
            <v>46539</v>
          </cell>
          <cell r="AL5">
            <v>46569</v>
          </cell>
          <cell r="AM5">
            <v>46600</v>
          </cell>
          <cell r="AN5">
            <v>46631</v>
          </cell>
          <cell r="AO5">
            <v>46661</v>
          </cell>
          <cell r="AP5">
            <v>46692</v>
          </cell>
          <cell r="AQ5">
            <v>46722</v>
          </cell>
          <cell r="AR5">
            <v>2028</v>
          </cell>
          <cell r="AS5">
            <v>46753</v>
          </cell>
          <cell r="AT5">
            <v>46784</v>
          </cell>
          <cell r="AU5">
            <v>46813</v>
          </cell>
          <cell r="AV5">
            <v>46844</v>
          </cell>
          <cell r="AW5">
            <v>46874</v>
          </cell>
          <cell r="AX5">
            <v>46905</v>
          </cell>
          <cell r="AY5">
            <v>46935</v>
          </cell>
          <cell r="AZ5">
            <v>46966</v>
          </cell>
          <cell r="BA5">
            <v>46997</v>
          </cell>
          <cell r="BB5">
            <v>47027</v>
          </cell>
          <cell r="BC5">
            <v>47058</v>
          </cell>
          <cell r="BD5">
            <v>47088</v>
          </cell>
          <cell r="BE5">
            <v>2029</v>
          </cell>
          <cell r="BF5">
            <v>47119</v>
          </cell>
          <cell r="BG5">
            <v>47150</v>
          </cell>
          <cell r="BH5">
            <v>47178</v>
          </cell>
          <cell r="BI5">
            <v>47209</v>
          </cell>
          <cell r="BJ5">
            <v>47239</v>
          </cell>
          <cell r="BK5">
            <v>47270</v>
          </cell>
          <cell r="BL5">
            <v>47300</v>
          </cell>
          <cell r="BM5">
            <v>47331</v>
          </cell>
          <cell r="BN5">
            <v>47362</v>
          </cell>
          <cell r="BO5">
            <v>47392</v>
          </cell>
          <cell r="BP5">
            <v>47423</v>
          </cell>
          <cell r="BQ5">
            <v>47453</v>
          </cell>
          <cell r="BR5">
            <v>2030</v>
          </cell>
          <cell r="BS5">
            <v>47484</v>
          </cell>
          <cell r="BT5">
            <v>47515</v>
          </cell>
          <cell r="BU5">
            <v>47543</v>
          </cell>
          <cell r="BV5">
            <v>47574</v>
          </cell>
          <cell r="BW5">
            <v>47604</v>
          </cell>
          <cell r="BX5">
            <v>47635</v>
          </cell>
          <cell r="BY5">
            <v>47665</v>
          </cell>
          <cell r="BZ5">
            <v>47696</v>
          </cell>
          <cell r="CA5">
            <v>47727</v>
          </cell>
          <cell r="CB5">
            <v>47757</v>
          </cell>
          <cell r="CC5">
            <v>47788</v>
          </cell>
          <cell r="CD5">
            <v>47818</v>
          </cell>
          <cell r="CE5">
            <v>2031</v>
          </cell>
          <cell r="CF5">
            <v>47849</v>
          </cell>
          <cell r="CG5">
            <v>47880</v>
          </cell>
          <cell r="CH5">
            <v>47908</v>
          </cell>
          <cell r="CI5">
            <v>47939</v>
          </cell>
          <cell r="CJ5">
            <v>47969</v>
          </cell>
          <cell r="CK5">
            <v>48000</v>
          </cell>
          <cell r="CL5">
            <v>48030</v>
          </cell>
          <cell r="CM5">
            <v>48061</v>
          </cell>
          <cell r="CN5">
            <v>48092</v>
          </cell>
          <cell r="CO5">
            <v>48122</v>
          </cell>
          <cell r="CP5">
            <v>48153</v>
          </cell>
          <cell r="CQ5">
            <v>48183</v>
          </cell>
          <cell r="CR5">
            <v>2032</v>
          </cell>
          <cell r="CS5">
            <v>48214</v>
          </cell>
          <cell r="CT5">
            <v>48245</v>
          </cell>
          <cell r="CU5">
            <v>48274</v>
          </cell>
          <cell r="CV5">
            <v>48305</v>
          </cell>
          <cell r="CW5">
            <v>48335</v>
          </cell>
          <cell r="CX5">
            <v>48366</v>
          </cell>
          <cell r="CY5">
            <v>48396</v>
          </cell>
          <cell r="CZ5">
            <v>48427</v>
          </cell>
          <cell r="DA5">
            <v>48458</v>
          </cell>
          <cell r="DB5">
            <v>48488</v>
          </cell>
          <cell r="DC5">
            <v>48519</v>
          </cell>
          <cell r="DD5">
            <v>48549</v>
          </cell>
          <cell r="DE5">
            <v>2033</v>
          </cell>
          <cell r="DF5">
            <v>48580</v>
          </cell>
          <cell r="DG5">
            <v>48611</v>
          </cell>
          <cell r="DH5">
            <v>48639</v>
          </cell>
          <cell r="DI5">
            <v>48670</v>
          </cell>
          <cell r="DJ5">
            <v>48700</v>
          </cell>
          <cell r="DK5">
            <v>48731</v>
          </cell>
          <cell r="DL5">
            <v>48761</v>
          </cell>
          <cell r="DM5">
            <v>48792</v>
          </cell>
          <cell r="DN5">
            <v>48823</v>
          </cell>
          <cell r="DO5">
            <v>48853</v>
          </cell>
          <cell r="DP5">
            <v>48884</v>
          </cell>
          <cell r="DQ5">
            <v>48914</v>
          </cell>
          <cell r="DR5">
            <v>2034</v>
          </cell>
          <cell r="DS5">
            <v>48945</v>
          </cell>
          <cell r="DT5">
            <v>48976</v>
          </cell>
          <cell r="DU5">
            <v>49004</v>
          </cell>
          <cell r="DV5">
            <v>49035</v>
          </cell>
          <cell r="DW5">
            <v>49065</v>
          </cell>
          <cell r="DX5">
            <v>49096</v>
          </cell>
          <cell r="DY5">
            <v>49126</v>
          </cell>
          <cell r="DZ5">
            <v>49157</v>
          </cell>
          <cell r="EA5">
            <v>49188</v>
          </cell>
          <cell r="EB5">
            <v>49218</v>
          </cell>
          <cell r="EC5">
            <v>49249</v>
          </cell>
          <cell r="ED5">
            <v>49279</v>
          </cell>
          <cell r="EE5">
            <v>2035</v>
          </cell>
          <cell r="EF5">
            <v>49310</v>
          </cell>
          <cell r="EG5">
            <v>49341</v>
          </cell>
          <cell r="EH5">
            <v>49369</v>
          </cell>
          <cell r="EI5">
            <v>49400</v>
          </cell>
          <cell r="EJ5">
            <v>49430</v>
          </cell>
          <cell r="EK5">
            <v>49461</v>
          </cell>
          <cell r="EL5">
            <v>49491</v>
          </cell>
          <cell r="EM5">
            <v>49522</v>
          </cell>
          <cell r="EN5">
            <v>49553</v>
          </cell>
          <cell r="EO5">
            <v>49583</v>
          </cell>
          <cell r="EP5">
            <v>49614</v>
          </cell>
          <cell r="EQ5">
            <v>49644</v>
          </cell>
          <cell r="ER5">
            <v>2036</v>
          </cell>
          <cell r="ES5">
            <v>49675</v>
          </cell>
          <cell r="ET5">
            <v>49706</v>
          </cell>
          <cell r="EU5">
            <v>49735</v>
          </cell>
          <cell r="EV5">
            <v>49766</v>
          </cell>
          <cell r="EW5">
            <v>49796</v>
          </cell>
          <cell r="EX5">
            <v>49827</v>
          </cell>
          <cell r="EY5">
            <v>49857</v>
          </cell>
          <cell r="EZ5">
            <v>49888</v>
          </cell>
          <cell r="FA5">
            <v>49919</v>
          </cell>
          <cell r="FB5">
            <v>49949</v>
          </cell>
          <cell r="FC5">
            <v>49980</v>
          </cell>
          <cell r="FD5">
            <v>50010</v>
          </cell>
          <cell r="FE5">
            <v>2037</v>
          </cell>
          <cell r="FF5">
            <v>50041</v>
          </cell>
          <cell r="FG5">
            <v>50072</v>
          </cell>
          <cell r="FH5">
            <v>50100</v>
          </cell>
          <cell r="FI5">
            <v>50131</v>
          </cell>
          <cell r="FJ5">
            <v>50161</v>
          </cell>
          <cell r="FK5">
            <v>50192</v>
          </cell>
          <cell r="FL5">
            <v>50222</v>
          </cell>
          <cell r="FM5">
            <v>50253</v>
          </cell>
          <cell r="FN5">
            <v>50284</v>
          </cell>
          <cell r="FO5">
            <v>50314</v>
          </cell>
          <cell r="FP5">
            <v>50345</v>
          </cell>
          <cell r="FQ5">
            <v>50375</v>
          </cell>
          <cell r="FR5">
            <v>2038</v>
          </cell>
          <cell r="FS5">
            <v>50406</v>
          </cell>
          <cell r="FT5">
            <v>50437</v>
          </cell>
          <cell r="FU5">
            <v>50465</v>
          </cell>
          <cell r="FV5">
            <v>50496</v>
          </cell>
          <cell r="FW5">
            <v>50526</v>
          </cell>
          <cell r="FX5">
            <v>50557</v>
          </cell>
          <cell r="FY5">
            <v>50587</v>
          </cell>
          <cell r="FZ5">
            <v>50618</v>
          </cell>
          <cell r="GA5">
            <v>50649</v>
          </cell>
          <cell r="GB5">
            <v>50679</v>
          </cell>
          <cell r="GC5">
            <v>50710</v>
          </cell>
          <cell r="GD5">
            <v>50740</v>
          </cell>
          <cell r="GE5">
            <v>2039</v>
          </cell>
          <cell r="GF5">
            <v>50771</v>
          </cell>
          <cell r="GG5">
            <v>50802</v>
          </cell>
          <cell r="GH5">
            <v>50830</v>
          </cell>
          <cell r="GI5">
            <v>50861</v>
          </cell>
          <cell r="GJ5">
            <v>50891</v>
          </cell>
          <cell r="GK5">
            <v>50922</v>
          </cell>
          <cell r="GL5">
            <v>50952</v>
          </cell>
          <cell r="GM5">
            <v>50983</v>
          </cell>
          <cell r="GN5">
            <v>51014</v>
          </cell>
          <cell r="GO5">
            <v>51044</v>
          </cell>
          <cell r="GP5">
            <v>51075</v>
          </cell>
          <cell r="GQ5">
            <v>51105</v>
          </cell>
          <cell r="GR5">
            <v>2040</v>
          </cell>
          <cell r="GS5">
            <v>51136</v>
          </cell>
          <cell r="GT5">
            <v>51167</v>
          </cell>
          <cell r="GU5">
            <v>51196</v>
          </cell>
          <cell r="GV5">
            <v>51227</v>
          </cell>
          <cell r="GW5">
            <v>51257</v>
          </cell>
          <cell r="GX5">
            <v>51288</v>
          </cell>
          <cell r="GY5">
            <v>51318</v>
          </cell>
          <cell r="GZ5">
            <v>51349</v>
          </cell>
          <cell r="HA5">
            <v>51380</v>
          </cell>
          <cell r="HB5">
            <v>51410</v>
          </cell>
          <cell r="HC5">
            <v>51441</v>
          </cell>
          <cell r="HD5">
            <v>51471</v>
          </cell>
          <cell r="HE5">
            <v>2041</v>
          </cell>
          <cell r="HF5">
            <v>51502</v>
          </cell>
          <cell r="HG5">
            <v>51533</v>
          </cell>
          <cell r="HH5">
            <v>51561</v>
          </cell>
          <cell r="HI5">
            <v>51592</v>
          </cell>
          <cell r="HJ5">
            <v>51622</v>
          </cell>
          <cell r="HK5">
            <v>51653</v>
          </cell>
          <cell r="HL5">
            <v>51683</v>
          </cell>
          <cell r="HM5">
            <v>51714</v>
          </cell>
          <cell r="HN5">
            <v>51745</v>
          </cell>
          <cell r="HO5">
            <v>51775</v>
          </cell>
          <cell r="HP5">
            <v>51806</v>
          </cell>
          <cell r="HQ5">
            <v>51836</v>
          </cell>
          <cell r="HR5">
            <v>2042</v>
          </cell>
          <cell r="HS5">
            <v>51867</v>
          </cell>
          <cell r="HT5">
            <v>51898</v>
          </cell>
          <cell r="HU5">
            <v>51926</v>
          </cell>
          <cell r="HV5">
            <v>51957</v>
          </cell>
          <cell r="HW5">
            <v>51987</v>
          </cell>
          <cell r="HX5">
            <v>52018</v>
          </cell>
          <cell r="HY5">
            <v>52048</v>
          </cell>
          <cell r="HZ5">
            <v>52079</v>
          </cell>
          <cell r="IA5">
            <v>52110</v>
          </cell>
          <cell r="IB5">
            <v>52140</v>
          </cell>
          <cell r="IC5">
            <v>52171</v>
          </cell>
          <cell r="ID5">
            <v>52201</v>
          </cell>
          <cell r="IE5">
            <v>2043</v>
          </cell>
          <cell r="IF5">
            <v>52232</v>
          </cell>
          <cell r="IG5">
            <v>52263</v>
          </cell>
          <cell r="IH5">
            <v>52291</v>
          </cell>
          <cell r="II5">
            <v>52322</v>
          </cell>
          <cell r="IJ5">
            <v>52352</v>
          </cell>
          <cell r="IK5">
            <v>52383</v>
          </cell>
          <cell r="IL5">
            <v>52413</v>
          </cell>
          <cell r="IM5">
            <v>52444</v>
          </cell>
          <cell r="IN5">
            <v>52475</v>
          </cell>
          <cell r="IO5">
            <v>52505</v>
          </cell>
          <cell r="IP5">
            <v>52536</v>
          </cell>
          <cell r="IQ5">
            <v>52566</v>
          </cell>
          <cell r="IR5">
            <v>2044</v>
          </cell>
          <cell r="IS5">
            <v>52597</v>
          </cell>
          <cell r="IT5">
            <v>52628</v>
          </cell>
          <cell r="IU5">
            <v>52657</v>
          </cell>
          <cell r="IV5">
            <v>52688</v>
          </cell>
          <cell r="IW5">
            <v>52718</v>
          </cell>
          <cell r="IX5">
            <v>52749</v>
          </cell>
          <cell r="IY5">
            <v>52779</v>
          </cell>
          <cell r="IZ5">
            <v>52810</v>
          </cell>
          <cell r="JA5">
            <v>52841</v>
          </cell>
          <cell r="JB5">
            <v>52871</v>
          </cell>
          <cell r="JC5">
            <v>52902</v>
          </cell>
          <cell r="JD5">
            <v>52932</v>
          </cell>
          <cell r="JE5">
            <v>2045</v>
          </cell>
          <cell r="JF5">
            <v>52963</v>
          </cell>
          <cell r="JG5">
            <v>52994</v>
          </cell>
          <cell r="JH5">
            <v>53022</v>
          </cell>
          <cell r="JI5">
            <v>53053</v>
          </cell>
          <cell r="JJ5">
            <v>53083</v>
          </cell>
          <cell r="JK5">
            <v>53114</v>
          </cell>
          <cell r="JL5">
            <v>53144</v>
          </cell>
          <cell r="JM5">
            <v>53175</v>
          </cell>
          <cell r="JN5">
            <v>53206</v>
          </cell>
          <cell r="JO5">
            <v>53236</v>
          </cell>
          <cell r="JP5">
            <v>53267</v>
          </cell>
          <cell r="JQ5">
            <v>53297</v>
          </cell>
        </row>
        <row r="7">
          <cell r="A7" t="str">
            <v>COSTS ($ 000)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</row>
        <row r="21">
          <cell r="F21">
            <v>-0.75844289976976142</v>
          </cell>
          <cell r="G21">
            <v>-1.0836522500399042</v>
          </cell>
          <cell r="H21">
            <v>2.7768228899731184E-2</v>
          </cell>
          <cell r="I21">
            <v>0.28561743103000481</v>
          </cell>
          <cell r="J21">
            <v>4.958024837000039</v>
          </cell>
          <cell r="K21">
            <v>-0.42473763480995785</v>
          </cell>
          <cell r="L21">
            <v>2.1090294911900855</v>
          </cell>
          <cell r="M21">
            <v>0.37602630911987944</v>
          </cell>
          <cell r="N21">
            <v>0.71242084980985965</v>
          </cell>
          <cell r="O21">
            <v>0.98575064140050017</v>
          </cell>
          <cell r="P21">
            <v>7.8035217757096689</v>
          </cell>
          <cell r="Q21">
            <v>5.2417329849604357</v>
          </cell>
          <cell r="R21">
            <v>16.716392263282614</v>
          </cell>
          <cell r="S21">
            <v>4.5732433607897747</v>
          </cell>
          <cell r="T21">
            <v>-0.63845002820016816</v>
          </cell>
          <cell r="U21">
            <v>1.8344052021700463</v>
          </cell>
          <cell r="V21">
            <v>1.2311234627401291</v>
          </cell>
          <cell r="W21">
            <v>2.2806090809799571</v>
          </cell>
          <cell r="X21">
            <v>0</v>
          </cell>
          <cell r="Y21">
            <v>1.1984560589603461</v>
          </cell>
          <cell r="Z21">
            <v>2.2774730513001487</v>
          </cell>
          <cell r="AA21">
            <v>6.7750848835694342</v>
          </cell>
          <cell r="AB21">
            <v>1.939244982550008</v>
          </cell>
          <cell r="AC21">
            <v>-3.3558737387102155</v>
          </cell>
          <cell r="AD21">
            <v>-1.3989240528699156</v>
          </cell>
          <cell r="AE21">
            <v>39.475647558239871</v>
          </cell>
          <cell r="AF21">
            <v>3.4851994700293289</v>
          </cell>
          <cell r="AG21">
            <v>4.0174503848602399</v>
          </cell>
          <cell r="AH21">
            <v>5.9967832020302012</v>
          </cell>
          <cell r="AI21">
            <v>-0.11704912796005829</v>
          </cell>
          <cell r="AJ21">
            <v>2.0006849099899</v>
          </cell>
          <cell r="AK21">
            <v>2.2395699511499743</v>
          </cell>
          <cell r="AL21">
            <v>0.5215538460197422</v>
          </cell>
          <cell r="AM21">
            <v>8.2680114557097113</v>
          </cell>
          <cell r="AN21">
            <v>3.307921952590732</v>
          </cell>
          <cell r="AO21">
            <v>2.7634971067100196</v>
          </cell>
          <cell r="AP21">
            <v>5.0013932066999587</v>
          </cell>
          <cell r="AQ21">
            <v>1.9906312004095525</v>
          </cell>
          <cell r="AR21">
            <v>35.391064946437837</v>
          </cell>
          <cell r="AS21">
            <v>7.3342131655481353</v>
          </cell>
          <cell r="AT21">
            <v>0</v>
          </cell>
          <cell r="AU21">
            <v>0.58916394573998332</v>
          </cell>
          <cell r="AV21">
            <v>7.6971740419935486E-2</v>
          </cell>
          <cell r="AW21">
            <v>0.86149196550991292</v>
          </cell>
          <cell r="AX21">
            <v>0.4346916328199768</v>
          </cell>
          <cell r="AY21">
            <v>0.74278112384035921</v>
          </cell>
          <cell r="AZ21">
            <v>15.257048295992718</v>
          </cell>
          <cell r="BA21">
            <v>3.799932519250433</v>
          </cell>
          <cell r="BB21">
            <v>7.6226225558102669</v>
          </cell>
          <cell r="BC21">
            <v>-0.76428946065925629</v>
          </cell>
          <cell r="BD21">
            <v>-0.56356253782905696</v>
          </cell>
          <cell r="BE21">
            <v>16.802399340100237</v>
          </cell>
          <cell r="BF21">
            <v>5.615113561920225</v>
          </cell>
          <cell r="BG21">
            <v>1.2416403666497899</v>
          </cell>
          <cell r="BH21">
            <v>-0.1419758510196516</v>
          </cell>
          <cell r="BI21">
            <v>-0.10111802399990211</v>
          </cell>
          <cell r="BJ21">
            <v>1.5829038893999723</v>
          </cell>
          <cell r="BK21">
            <v>2.7930306035700596</v>
          </cell>
          <cell r="BL21">
            <v>-4.593962805479805</v>
          </cell>
          <cell r="BM21">
            <v>5.9696853912801089</v>
          </cell>
          <cell r="BN21">
            <v>-1.4561409821999405</v>
          </cell>
          <cell r="BO21">
            <v>11.455227720290168</v>
          </cell>
          <cell r="BP21">
            <v>-0.58924972189015534</v>
          </cell>
          <cell r="BQ21">
            <v>-4.9727548084201771</v>
          </cell>
          <cell r="BR21">
            <v>10.249217556891381</v>
          </cell>
          <cell r="BS21">
            <v>12.950198285369879</v>
          </cell>
          <cell r="BT21">
            <v>-6.0276660606177757E-3</v>
          </cell>
          <cell r="BU21">
            <v>-0.57831315764042301</v>
          </cell>
          <cell r="BV21">
            <v>0.88508662021001783</v>
          </cell>
          <cell r="BW21">
            <v>1.5674999974698949</v>
          </cell>
          <cell r="BX21">
            <v>2.7389430200801144</v>
          </cell>
          <cell r="BY21">
            <v>-0.50775642607004556</v>
          </cell>
          <cell r="BZ21">
            <v>0.6562662880805874</v>
          </cell>
          <cell r="CA21">
            <v>-0.28787123179972696</v>
          </cell>
          <cell r="CB21">
            <v>1.3351935370401407</v>
          </cell>
          <cell r="CC21">
            <v>-10.089843069799826</v>
          </cell>
          <cell r="CD21">
            <v>1.5858413600099084</v>
          </cell>
          <cell r="CE21">
            <v>2.4903591152615263</v>
          </cell>
          <cell r="CF21">
            <v>-5.8626968015996681</v>
          </cell>
          <cell r="CG21">
            <v>3.2053558817497105</v>
          </cell>
          <cell r="CH21">
            <v>-7.5355940887197903</v>
          </cell>
          <cell r="CI21">
            <v>-0.43014555011995981</v>
          </cell>
          <cell r="CJ21">
            <v>6.5835107816001255</v>
          </cell>
          <cell r="CK21">
            <v>1.8088120496900046</v>
          </cell>
          <cell r="CL21">
            <v>-1.8540442258499752</v>
          </cell>
          <cell r="CM21">
            <v>0.56363838040033443</v>
          </cell>
          <cell r="CN21">
            <v>-2.1850886602805986</v>
          </cell>
          <cell r="CO21">
            <v>-1.5206048450299932</v>
          </cell>
          <cell r="CP21">
            <v>-0.71728919276029046</v>
          </cell>
          <cell r="CQ21">
            <v>10.434505386180717</v>
          </cell>
          <cell r="CR21">
            <v>9.4575259901030222</v>
          </cell>
          <cell r="CS21">
            <v>4.3608381709491368</v>
          </cell>
          <cell r="CT21">
            <v>0.29129916720012261</v>
          </cell>
          <cell r="CU21">
            <v>-4.3854003994501909</v>
          </cell>
          <cell r="CV21">
            <v>-1.8101860214899261</v>
          </cell>
          <cell r="CW21">
            <v>1.0051156301299216</v>
          </cell>
          <cell r="CX21">
            <v>-2.1375416660700921</v>
          </cell>
          <cell r="CY21">
            <v>0.28651655993962777</v>
          </cell>
          <cell r="CZ21">
            <v>1.9624855516303796</v>
          </cell>
          <cell r="DA21">
            <v>12.353002485418983</v>
          </cell>
          <cell r="DB21">
            <v>3.4155558004799786</v>
          </cell>
          <cell r="DC21">
            <v>-10.31508927763025</v>
          </cell>
          <cell r="DD21">
            <v>4.4309299890001057</v>
          </cell>
          <cell r="DE21">
            <v>-4.5270447988950764</v>
          </cell>
          <cell r="DF21">
            <v>-1.5813706190801895</v>
          </cell>
          <cell r="DG21">
            <v>2.5658923782102647</v>
          </cell>
          <cell r="DH21">
            <v>2.0905748346099244</v>
          </cell>
          <cell r="DI21">
            <v>0.695820948490109</v>
          </cell>
          <cell r="DJ21">
            <v>1.7363934807899568</v>
          </cell>
          <cell r="DK21">
            <v>-0.26197394555993014</v>
          </cell>
          <cell r="DL21">
            <v>-1.4223233069201342</v>
          </cell>
          <cell r="DM21">
            <v>0</v>
          </cell>
          <cell r="DN21">
            <v>9.0276984964284566</v>
          </cell>
          <cell r="DO21">
            <v>1.3112706333795359</v>
          </cell>
          <cell r="DP21">
            <v>-0.65037276147995726</v>
          </cell>
          <cell r="DQ21">
            <v>-18.038654937759929</v>
          </cell>
          <cell r="DR21">
            <v>15.013849487484549</v>
          </cell>
          <cell r="DS21">
            <v>-3.8347475261398358</v>
          </cell>
          <cell r="DT21">
            <v>8.9116220197802249</v>
          </cell>
          <cell r="DU21">
            <v>3.3255657456793415</v>
          </cell>
          <cell r="DV21">
            <v>-0.44721091312976569</v>
          </cell>
          <cell r="DW21">
            <v>-0.22331943562994638</v>
          </cell>
          <cell r="DX21">
            <v>4.8135969226700581</v>
          </cell>
          <cell r="DY21">
            <v>1.7757479260699256</v>
          </cell>
          <cell r="DZ21">
            <v>-1.6847527638101383</v>
          </cell>
          <cell r="EA21">
            <v>-0.12349243424068845</v>
          </cell>
          <cell r="EB21">
            <v>0.23200513969004533</v>
          </cell>
          <cell r="EC21">
            <v>-4.353076182449513</v>
          </cell>
          <cell r="ED21">
            <v>6.621910989000753</v>
          </cell>
          <cell r="EE21">
            <v>-1.9424028254579753</v>
          </cell>
          <cell r="EF21">
            <v>5.9951931796003919</v>
          </cell>
          <cell r="EG21">
            <v>-1.6627865614800612</v>
          </cell>
          <cell r="EH21">
            <v>-3.2490554120158777E-2</v>
          </cell>
          <cell r="EI21">
            <v>0.13212321694004459</v>
          </cell>
          <cell r="EJ21">
            <v>2.1181892512599916</v>
          </cell>
          <cell r="EK21">
            <v>1.3319447547398795</v>
          </cell>
          <cell r="EL21">
            <v>0.62499829486023373</v>
          </cell>
          <cell r="EM21">
            <v>4.1067665868804397</v>
          </cell>
          <cell r="EN21">
            <v>2.3714836135495716</v>
          </cell>
          <cell r="EO21">
            <v>3.0786636980897129</v>
          </cell>
          <cell r="EP21">
            <v>-1.4887438642899724</v>
          </cell>
          <cell r="EQ21">
            <v>-18.517744441490322</v>
          </cell>
          <cell r="ER21">
            <v>9.7295696256987867</v>
          </cell>
          <cell r="ES21">
            <v>13.992344305370352</v>
          </cell>
          <cell r="ET21">
            <v>9.3671096509506242</v>
          </cell>
          <cell r="EU21">
            <v>1.1678559104793749</v>
          </cell>
          <cell r="EV21">
            <v>2.7422988095399887</v>
          </cell>
          <cell r="EW21">
            <v>1.2361765218197434</v>
          </cell>
          <cell r="EX21">
            <v>4.9234221703800358</v>
          </cell>
          <cell r="EY21">
            <v>0</v>
          </cell>
          <cell r="EZ21">
            <v>3.0538485910601594</v>
          </cell>
          <cell r="FA21">
            <v>-5.4048641770896211</v>
          </cell>
          <cell r="FB21">
            <v>-3.6958802620097231</v>
          </cell>
          <cell r="FC21">
            <v>-4.0524899004794861</v>
          </cell>
          <cell r="FD21">
            <v>-13.600251994330392</v>
          </cell>
          <cell r="FE21">
            <v>-12.98581343486876</v>
          </cell>
          <cell r="FF21">
            <v>6.4504042262997245</v>
          </cell>
          <cell r="FG21">
            <v>8.3632998050507013</v>
          </cell>
          <cell r="FH21">
            <v>-0.85580875575988102</v>
          </cell>
          <cell r="FI21">
            <v>3.9539869715999885</v>
          </cell>
          <cell r="FJ21">
            <v>2.3190426059400124</v>
          </cell>
          <cell r="FK21">
            <v>-0.89322097888998542</v>
          </cell>
          <cell r="FL21">
            <v>0</v>
          </cell>
          <cell r="FM21">
            <v>4.6086766301305033</v>
          </cell>
          <cell r="FN21">
            <v>3.4647819158608399</v>
          </cell>
          <cell r="FO21">
            <v>-3.3769136611504109</v>
          </cell>
          <cell r="FP21">
            <v>-19.325558624450423</v>
          </cell>
          <cell r="FQ21">
            <v>-17.694503569509834</v>
          </cell>
          <cell r="FR21">
            <v>-7.614858049164468</v>
          </cell>
          <cell r="FS21">
            <v>3.4170239843297168</v>
          </cell>
          <cell r="FT21">
            <v>-2.5309000399001889</v>
          </cell>
          <cell r="FU21">
            <v>9.8059768628700112</v>
          </cell>
          <cell r="FV21">
            <v>-1.526113492569948</v>
          </cell>
          <cell r="FW21">
            <v>0.49148224753002978</v>
          </cell>
          <cell r="FX21">
            <v>-1.9136171834798006</v>
          </cell>
          <cell r="FY21">
            <v>-0.19751886787025796</v>
          </cell>
          <cell r="FZ21">
            <v>-0.18979871633928269</v>
          </cell>
          <cell r="GA21">
            <v>-5.6191228877514732</v>
          </cell>
          <cell r="GB21">
            <v>10.569146819810157</v>
          </cell>
          <cell r="GC21">
            <v>-5.0224064174599334</v>
          </cell>
          <cell r="GD21">
            <v>-14.899010358329178</v>
          </cell>
          <cell r="GE21">
            <v>11.646990635192196</v>
          </cell>
          <cell r="GF21">
            <v>2.3309771684580483</v>
          </cell>
          <cell r="GG21">
            <v>-3.8981612967900219</v>
          </cell>
          <cell r="GH21">
            <v>5.4421875757507223</v>
          </cell>
          <cell r="GI21">
            <v>2.0428920044701044</v>
          </cell>
          <cell r="GJ21">
            <v>0.56485009130983599</v>
          </cell>
          <cell r="GK21">
            <v>2.5752343664298678</v>
          </cell>
          <cell r="GL21">
            <v>0.20025538076015437</v>
          </cell>
          <cell r="GM21">
            <v>4.1690270090302874</v>
          </cell>
          <cell r="GN21">
            <v>6.4535031818086281</v>
          </cell>
          <cell r="GO21">
            <v>3.8145325933001004</v>
          </cell>
          <cell r="GP21">
            <v>-6.1736192693897465</v>
          </cell>
          <cell r="GQ21">
            <v>-5.8746881699389633</v>
          </cell>
          <cell r="GR21">
            <v>43.279945934664283</v>
          </cell>
          <cell r="GS21">
            <v>17.151668971160689</v>
          </cell>
          <cell r="GT21">
            <v>4.588719785298963</v>
          </cell>
          <cell r="GU21">
            <v>0.79507611639928655</v>
          </cell>
          <cell r="GV21">
            <v>-6.1607305930010625E-2</v>
          </cell>
          <cell r="GW21">
            <v>1.2844393332502477</v>
          </cell>
          <cell r="GX21">
            <v>-3.8053117099800602</v>
          </cell>
          <cell r="GY21">
            <v>-5.9071514004199344</v>
          </cell>
          <cell r="GZ21">
            <v>11.678883339000095</v>
          </cell>
          <cell r="HA21">
            <v>-3.305433668419937</v>
          </cell>
          <cell r="HB21">
            <v>8.7572571795999465</v>
          </cell>
          <cell r="HC21">
            <v>-10.408690132378979</v>
          </cell>
          <cell r="HD21">
            <v>22.512095427080567</v>
          </cell>
          <cell r="HE21">
            <v>32.183457435472519</v>
          </cell>
          <cell r="HF21">
            <v>20.235884451049969</v>
          </cell>
          <cell r="HG21">
            <v>3.5142350937894662</v>
          </cell>
          <cell r="HH21">
            <v>1.7823729693095629</v>
          </cell>
          <cell r="HI21">
            <v>3.1570080443593724</v>
          </cell>
          <cell r="HJ21">
            <v>2.2009487559300851</v>
          </cell>
          <cell r="HK21">
            <v>-1.3255325710601937</v>
          </cell>
          <cell r="HL21">
            <v>4.2807954138702371</v>
          </cell>
          <cell r="HM21">
            <v>8.5738139291997868</v>
          </cell>
          <cell r="HN21">
            <v>4.3569943346601576</v>
          </cell>
          <cell r="HO21">
            <v>17.602044723760628</v>
          </cell>
          <cell r="HP21">
            <v>4.7385277783287165</v>
          </cell>
          <cell r="HQ21">
            <v>-36.933635487721403</v>
          </cell>
          <cell r="HR21">
            <v>-5.924270502931904</v>
          </cell>
          <cell r="HS21">
            <v>-6.627006536040426</v>
          </cell>
          <cell r="HT21">
            <v>-0.68183149487958872</v>
          </cell>
          <cell r="HU21">
            <v>-2.115991483020025</v>
          </cell>
          <cell r="HV21">
            <v>2.8372471415100335</v>
          </cell>
          <cell r="HW21">
            <v>-0.80785134029997607</v>
          </cell>
          <cell r="HX21">
            <v>1.0836343690798458</v>
          </cell>
          <cell r="HY21">
            <v>-1.3401950726602081</v>
          </cell>
          <cell r="HZ21">
            <v>1.6719374973999948</v>
          </cell>
          <cell r="IA21">
            <v>6.3357514600793365</v>
          </cell>
          <cell r="IB21">
            <v>11.695346706859709</v>
          </cell>
          <cell r="IC21">
            <v>-6.9488614248102749</v>
          </cell>
          <cell r="ID21">
            <v>-11.026450326149643</v>
          </cell>
          <cell r="IE21">
            <v>-51.382824928463378</v>
          </cell>
          <cell r="IF21">
            <v>-28.356552142219698</v>
          </cell>
          <cell r="IG21">
            <v>-0.92583886306965724</v>
          </cell>
          <cell r="IH21">
            <v>7.3369838076800988</v>
          </cell>
          <cell r="II21">
            <v>-5.1403995673401823</v>
          </cell>
          <cell r="IJ21">
            <v>-0.58795842939025533</v>
          </cell>
          <cell r="IK21">
            <v>-6.3801901426197674</v>
          </cell>
          <cell r="IL21">
            <v>1.2202517150499261</v>
          </cell>
          <cell r="IM21">
            <v>-0.73222440187964821</v>
          </cell>
          <cell r="IN21">
            <v>-4.8970953352800279</v>
          </cell>
          <cell r="IO21">
            <v>-3.0508382153307139</v>
          </cell>
          <cell r="IP21">
            <v>-16.695966043000226</v>
          </cell>
          <cell r="IQ21">
            <v>6.8270026889304063</v>
          </cell>
          <cell r="IR21">
            <v>-38.31981803310191</v>
          </cell>
          <cell r="IS21">
            <v>-25.545580781519675</v>
          </cell>
          <cell r="IT21">
            <v>-2.7236030969907006</v>
          </cell>
          <cell r="IU21">
            <v>3.0095506146999469</v>
          </cell>
          <cell r="IV21">
            <v>-3.4371126495097997</v>
          </cell>
          <cell r="IW21">
            <v>5.0830031371101541</v>
          </cell>
          <cell r="IX21">
            <v>1.5806737770496966</v>
          </cell>
          <cell r="IY21">
            <v>-0.61043069347942946</v>
          </cell>
          <cell r="IZ21">
            <v>5.8633152855991284</v>
          </cell>
          <cell r="JA21">
            <v>0.38438757141193491</v>
          </cell>
          <cell r="JB21">
            <v>-1.4538887593398613</v>
          </cell>
          <cell r="JC21">
            <v>0.65415192196087446</v>
          </cell>
          <cell r="JD21">
            <v>-21.124284360089405</v>
          </cell>
          <cell r="JE21">
            <v>-96.311971267154149</v>
          </cell>
          <cell r="JF21">
            <v>-22.693579850719289</v>
          </cell>
          <cell r="JG21">
            <v>0</v>
          </cell>
          <cell r="JH21">
            <v>-20.682237119111051</v>
          </cell>
          <cell r="JI21">
            <v>3.596395576570103</v>
          </cell>
          <cell r="JJ21">
            <v>2.3081067502200767</v>
          </cell>
          <cell r="JK21">
            <v>-3.0135111352099102</v>
          </cell>
          <cell r="JL21">
            <v>-3.8202267080196179</v>
          </cell>
          <cell r="JM21">
            <v>-3.1500986233195363</v>
          </cell>
          <cell r="JN21">
            <v>-4.4214288031598699</v>
          </cell>
          <cell r="JO21">
            <v>-2.3863570803796392</v>
          </cell>
          <cell r="JP21">
            <v>-27.526838758140002</v>
          </cell>
          <cell r="JQ21">
            <v>-14.522195515881322</v>
          </cell>
        </row>
        <row r="22">
          <cell r="F22">
            <v>0.98818482673004837</v>
          </cell>
          <cell r="G22">
            <v>-7.9821597229965846E-2</v>
          </cell>
          <cell r="H22">
            <v>-0.14507471140996131</v>
          </cell>
          <cell r="I22">
            <v>0</v>
          </cell>
          <cell r="J22">
            <v>1.1564686798199091</v>
          </cell>
          <cell r="K22">
            <v>1.8892491811700438</v>
          </cell>
          <cell r="L22">
            <v>0.87856362698948942</v>
          </cell>
          <cell r="M22">
            <v>4.8400308192804005</v>
          </cell>
          <cell r="N22">
            <v>-1.3305808338391216</v>
          </cell>
          <cell r="O22">
            <v>8.6433302440013904E-2</v>
          </cell>
          <cell r="P22">
            <v>-0.3586303442401686</v>
          </cell>
          <cell r="Q22">
            <v>-0.38653246277999642</v>
          </cell>
          <cell r="R22">
            <v>5.4441192174272146</v>
          </cell>
          <cell r="S22">
            <v>0</v>
          </cell>
          <cell r="T22">
            <v>0.21775673751000113</v>
          </cell>
          <cell r="U22">
            <v>4.4486241219942713E-2</v>
          </cell>
          <cell r="V22">
            <v>0</v>
          </cell>
          <cell r="W22">
            <v>0.18338895492001939</v>
          </cell>
          <cell r="X22">
            <v>2.7463983369000289</v>
          </cell>
          <cell r="Y22">
            <v>2.3077126665093601</v>
          </cell>
          <cell r="Z22">
            <v>0.9384398995898664</v>
          </cell>
          <cell r="AA22">
            <v>-0.99406361922046926</v>
          </cell>
          <cell r="AB22">
            <v>0</v>
          </cell>
          <cell r="AC22">
            <v>0</v>
          </cell>
          <cell r="AD22">
            <v>0</v>
          </cell>
          <cell r="AE22">
            <v>5.0600512870078092</v>
          </cell>
          <cell r="AF22">
            <v>0.44700986835982803</v>
          </cell>
          <cell r="AG22">
            <v>0</v>
          </cell>
          <cell r="AH22">
            <v>-8.9855159919920879E-2</v>
          </cell>
          <cell r="AI22">
            <v>0</v>
          </cell>
          <cell r="AJ22">
            <v>0.2302400558401132</v>
          </cell>
          <cell r="AK22">
            <v>1.1277746414998546</v>
          </cell>
          <cell r="AL22">
            <v>0.46423678764040233</v>
          </cell>
          <cell r="AM22">
            <v>1.9505079132304672</v>
          </cell>
          <cell r="AN22">
            <v>0</v>
          </cell>
          <cell r="AO22">
            <v>0</v>
          </cell>
          <cell r="AP22">
            <v>0</v>
          </cell>
          <cell r="AQ22">
            <v>0.93013718036013415</v>
          </cell>
          <cell r="AR22">
            <v>6.0609821701109468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-3.2201905198689929E-3</v>
          </cell>
          <cell r="AX22">
            <v>0.30013403178986664</v>
          </cell>
          <cell r="AY22">
            <v>1.5952460529706514</v>
          </cell>
          <cell r="AZ22">
            <v>4.1688222758712072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-2.1402263849886367</v>
          </cell>
          <cell r="BF22">
            <v>0</v>
          </cell>
          <cell r="BG22">
            <v>0</v>
          </cell>
          <cell r="BH22">
            <v>-5.7043013729980885E-2</v>
          </cell>
          <cell r="BI22">
            <v>0.37528428317000362</v>
          </cell>
          <cell r="BJ22">
            <v>0.43235576023005251</v>
          </cell>
          <cell r="BK22">
            <v>-1.0772194964197297</v>
          </cell>
          <cell r="BL22">
            <v>0</v>
          </cell>
          <cell r="BM22">
            <v>0.44575026358961622</v>
          </cell>
          <cell r="BN22">
            <v>0</v>
          </cell>
          <cell r="BO22">
            <v>0</v>
          </cell>
          <cell r="BP22">
            <v>0</v>
          </cell>
          <cell r="BQ22">
            <v>-2.2593541818300764</v>
          </cell>
          <cell r="BR22">
            <v>8.3854635688694543</v>
          </cell>
          <cell r="BS22">
            <v>5.1858140877898222</v>
          </cell>
          <cell r="BT22">
            <v>-0.11047972192000088</v>
          </cell>
          <cell r="BU22">
            <v>0</v>
          </cell>
          <cell r="BV22">
            <v>0.98393935834997137</v>
          </cell>
          <cell r="BW22">
            <v>6.9310225029994399E-2</v>
          </cell>
          <cell r="BX22">
            <v>1.6378647872800229</v>
          </cell>
          <cell r="BY22">
            <v>2.7234678533604892</v>
          </cell>
          <cell r="BZ22">
            <v>0.39503800195052463</v>
          </cell>
          <cell r="CA22">
            <v>1.2744726198798162</v>
          </cell>
          <cell r="CB22">
            <v>0.93306295288016372</v>
          </cell>
          <cell r="CC22">
            <v>-2.9840801661800924</v>
          </cell>
          <cell r="CD22">
            <v>-1.7229464295498929</v>
          </cell>
          <cell r="CE22">
            <v>18.709237368344475</v>
          </cell>
          <cell r="CF22">
            <v>2.1079191144699507</v>
          </cell>
          <cell r="CG22">
            <v>0</v>
          </cell>
          <cell r="CH22">
            <v>9.0700999710065844E-2</v>
          </cell>
          <cell r="CI22">
            <v>1.883968778759936</v>
          </cell>
          <cell r="CJ22">
            <v>0.19621266302010554</v>
          </cell>
          <cell r="CK22">
            <v>3.0157208734997312</v>
          </cell>
          <cell r="CL22">
            <v>9.1973925123493245</v>
          </cell>
          <cell r="CM22">
            <v>0</v>
          </cell>
          <cell r="CN22">
            <v>-0.30698247956024716</v>
          </cell>
          <cell r="CO22">
            <v>0.71841692830992088</v>
          </cell>
          <cell r="CP22">
            <v>1.8058879777900074</v>
          </cell>
          <cell r="CQ22">
            <v>0</v>
          </cell>
          <cell r="CR22">
            <v>6.9964722954246099</v>
          </cell>
          <cell r="CS22">
            <v>0.64493783018997419</v>
          </cell>
          <cell r="CT22">
            <v>-0.60009642854993217</v>
          </cell>
          <cell r="CU22">
            <v>2.308097551008359E-2</v>
          </cell>
          <cell r="CV22">
            <v>-0.44796560908002903</v>
          </cell>
          <cell r="CW22">
            <v>-1.3887218318399164</v>
          </cell>
          <cell r="CX22">
            <v>3.6689685078101775</v>
          </cell>
          <cell r="CY22">
            <v>0.3656611498008715</v>
          </cell>
          <cell r="CZ22">
            <v>0</v>
          </cell>
          <cell r="DA22">
            <v>4.7992411766599616</v>
          </cell>
          <cell r="DB22">
            <v>0</v>
          </cell>
          <cell r="DC22">
            <v>-0.29821200290984962</v>
          </cell>
          <cell r="DD22">
            <v>0.22957852782974442</v>
          </cell>
          <cell r="DE22">
            <v>11.885780627300846</v>
          </cell>
          <cell r="DF22">
            <v>3.4446845092300009</v>
          </cell>
          <cell r="DG22">
            <v>-0.7505934096798228</v>
          </cell>
          <cell r="DH22">
            <v>0</v>
          </cell>
          <cell r="DI22">
            <v>-1.7820550420083237E-2</v>
          </cell>
          <cell r="DJ22">
            <v>0.47833491178994336</v>
          </cell>
          <cell r="DK22">
            <v>3.9561937919397678</v>
          </cell>
          <cell r="DL22">
            <v>0.40405160206046276</v>
          </cell>
          <cell r="DM22">
            <v>0</v>
          </cell>
          <cell r="DN22">
            <v>4.3709297723808049</v>
          </cell>
          <cell r="DO22">
            <v>0</v>
          </cell>
          <cell r="DP22">
            <v>0</v>
          </cell>
          <cell r="DQ22">
            <v>0</v>
          </cell>
          <cell r="DR22">
            <v>8.1071541282799444</v>
          </cell>
          <cell r="DS22">
            <v>0</v>
          </cell>
          <cell r="DT22">
            <v>0</v>
          </cell>
          <cell r="DU22">
            <v>-8.0526219350076644E-2</v>
          </cell>
          <cell r="DV22">
            <v>1.3799120916399943</v>
          </cell>
          <cell r="DW22">
            <v>0</v>
          </cell>
          <cell r="DX22">
            <v>1.7772431721100475</v>
          </cell>
          <cell r="DY22">
            <v>0</v>
          </cell>
          <cell r="DZ22">
            <v>3.4836640739704308</v>
          </cell>
          <cell r="EA22">
            <v>0.72113807995992829</v>
          </cell>
          <cell r="EB22">
            <v>0.8257229299501887</v>
          </cell>
          <cell r="EC22">
            <v>0</v>
          </cell>
          <cell r="ED22">
            <v>0</v>
          </cell>
          <cell r="EE22">
            <v>0.31739852813916514</v>
          </cell>
          <cell r="EF22">
            <v>0</v>
          </cell>
          <cell r="EG22">
            <v>0</v>
          </cell>
          <cell r="EH22">
            <v>3.4172178260178043E-2</v>
          </cell>
          <cell r="EI22">
            <v>0.12630311868986155</v>
          </cell>
          <cell r="EJ22">
            <v>-0.48924290417005523</v>
          </cell>
          <cell r="EK22">
            <v>0.30006021157987561</v>
          </cell>
          <cell r="EL22">
            <v>-1.7115833682801167</v>
          </cell>
          <cell r="EM22">
            <v>-1.8534266130200194</v>
          </cell>
          <cell r="EN22">
            <v>2.221323455178208</v>
          </cell>
          <cell r="EO22">
            <v>1.6897924498998691</v>
          </cell>
          <cell r="EP22">
            <v>0</v>
          </cell>
          <cell r="EQ22">
            <v>0</v>
          </cell>
          <cell r="ER22">
            <v>-2.75907111530978</v>
          </cell>
          <cell r="ES22">
            <v>0</v>
          </cell>
          <cell r="ET22">
            <v>0.57905883034982253</v>
          </cell>
          <cell r="EU22">
            <v>-0.56719943383995997</v>
          </cell>
          <cell r="EV22">
            <v>-0.78114305123017402</v>
          </cell>
          <cell r="EW22">
            <v>-2.0503310322700372</v>
          </cell>
          <cell r="EX22">
            <v>8.3493179800370854E-2</v>
          </cell>
          <cell r="EY22">
            <v>0.28438073278994125</v>
          </cell>
          <cell r="EZ22">
            <v>-5.8097724145409302</v>
          </cell>
          <cell r="FA22">
            <v>2.1423583728501399</v>
          </cell>
          <cell r="FB22">
            <v>1.5744871816698378</v>
          </cell>
          <cell r="FC22">
            <v>0</v>
          </cell>
          <cell r="FD22">
            <v>1.7855965191101859</v>
          </cell>
          <cell r="FE22">
            <v>12.798625131268636</v>
          </cell>
          <cell r="FF22">
            <v>1.4638342545301839</v>
          </cell>
          <cell r="FG22">
            <v>2.5371339180082941E-2</v>
          </cell>
          <cell r="FH22">
            <v>-0.5289965417100575</v>
          </cell>
          <cell r="FI22">
            <v>0</v>
          </cell>
          <cell r="FJ22">
            <v>0.61320636671996454</v>
          </cell>
          <cell r="FK22">
            <v>0.10511670933010464</v>
          </cell>
          <cell r="FL22">
            <v>0</v>
          </cell>
          <cell r="FM22">
            <v>7.9013434460648568E-2</v>
          </cell>
          <cell r="FN22">
            <v>10.901848528251321</v>
          </cell>
          <cell r="FO22">
            <v>-0.22353477160004331</v>
          </cell>
          <cell r="FP22">
            <v>0.36276581210995573</v>
          </cell>
          <cell r="FQ22">
            <v>0</v>
          </cell>
          <cell r="FR22">
            <v>5.0510428450579639</v>
          </cell>
          <cell r="FS22">
            <v>1.6778886518900435</v>
          </cell>
          <cell r="FT22">
            <v>5.1291032989865926E-2</v>
          </cell>
          <cell r="FU22">
            <v>0</v>
          </cell>
          <cell r="FV22">
            <v>1.6182323863799866</v>
          </cell>
          <cell r="FW22">
            <v>2.4064867179959037E-2</v>
          </cell>
          <cell r="FX22">
            <v>0</v>
          </cell>
          <cell r="FY22">
            <v>1.6760447129599925</v>
          </cell>
          <cell r="FZ22">
            <v>-1.9649802584399367</v>
          </cell>
          <cell r="GA22">
            <v>0</v>
          </cell>
          <cell r="GB22">
            <v>1.968501452090095</v>
          </cell>
          <cell r="GC22">
            <v>0</v>
          </cell>
          <cell r="GD22">
            <v>0</v>
          </cell>
          <cell r="GE22">
            <v>0.96082175222545629</v>
          </cell>
          <cell r="GF22">
            <v>1.5511748749299841</v>
          </cell>
          <cell r="GG22">
            <v>0</v>
          </cell>
          <cell r="GH22">
            <v>0</v>
          </cell>
          <cell r="GI22">
            <v>0</v>
          </cell>
          <cell r="GJ22">
            <v>-1.4871535844000618</v>
          </cell>
          <cell r="GK22">
            <v>-0.10036483120984485</v>
          </cell>
          <cell r="GL22">
            <v>1.6283797238702391</v>
          </cell>
          <cell r="GM22">
            <v>0</v>
          </cell>
          <cell r="GN22">
            <v>-0.6312144309604264</v>
          </cell>
          <cell r="GO22">
            <v>0</v>
          </cell>
          <cell r="GP22">
            <v>0</v>
          </cell>
          <cell r="GQ22">
            <v>0</v>
          </cell>
          <cell r="GR22">
            <v>-10.391549656596908</v>
          </cell>
          <cell r="GS22">
            <v>0</v>
          </cell>
          <cell r="GT22">
            <v>-0.40758762541008764</v>
          </cell>
          <cell r="GU22">
            <v>0.11963184888986689</v>
          </cell>
          <cell r="GV22">
            <v>0</v>
          </cell>
          <cell r="GW22">
            <v>0.22729422155998691</v>
          </cell>
          <cell r="GX22">
            <v>-7.4720795862399427</v>
          </cell>
          <cell r="GY22">
            <v>-3.2008644974803246</v>
          </cell>
          <cell r="GZ22">
            <v>0</v>
          </cell>
          <cell r="HA22">
            <v>1.3195090619001348</v>
          </cell>
          <cell r="HB22">
            <v>0</v>
          </cell>
          <cell r="HC22">
            <v>1.0072575050899104</v>
          </cell>
          <cell r="HD22">
            <v>-1.9847105849098625</v>
          </cell>
          <cell r="HE22">
            <v>18.653028036645992</v>
          </cell>
          <cell r="HF22">
            <v>0.60074058487998627</v>
          </cell>
          <cell r="HG22">
            <v>0</v>
          </cell>
          <cell r="HH22">
            <v>0.16827522120001959</v>
          </cell>
          <cell r="HI22">
            <v>0</v>
          </cell>
          <cell r="HJ22">
            <v>-0.10885538046989041</v>
          </cell>
          <cell r="HK22">
            <v>-2.3901983482001015</v>
          </cell>
          <cell r="HL22">
            <v>6.5779288367903064</v>
          </cell>
          <cell r="HM22">
            <v>4.0672557161087752</v>
          </cell>
          <cell r="HN22">
            <v>3.1397937917790841</v>
          </cell>
          <cell r="HO22">
            <v>1.3740352917197924</v>
          </cell>
          <cell r="HP22">
            <v>0</v>
          </cell>
          <cell r="HQ22">
            <v>5.2240523228399525</v>
          </cell>
          <cell r="HR22">
            <v>4.1302657558189821</v>
          </cell>
          <cell r="HS22">
            <v>1.3684380821800914</v>
          </cell>
          <cell r="HT22">
            <v>0</v>
          </cell>
          <cell r="HU22">
            <v>0</v>
          </cell>
          <cell r="HV22">
            <v>2.2111193098301101</v>
          </cell>
          <cell r="HW22">
            <v>0</v>
          </cell>
          <cell r="HX22">
            <v>-6.5345612669716502E-2</v>
          </cell>
          <cell r="HY22">
            <v>0</v>
          </cell>
          <cell r="HZ22">
            <v>-0.96846505788016657</v>
          </cell>
          <cell r="IA22">
            <v>-3.5629953800707881E-2</v>
          </cell>
          <cell r="IB22">
            <v>1.4336392837501535</v>
          </cell>
          <cell r="IC22">
            <v>0.18650970440967285</v>
          </cell>
          <cell r="ID22">
            <v>0</v>
          </cell>
          <cell r="IE22">
            <v>-4.893806745443726</v>
          </cell>
          <cell r="IF22">
            <v>5.856804746119451</v>
          </cell>
          <cell r="IG22">
            <v>0</v>
          </cell>
          <cell r="IH22">
            <v>2.8216143423098856</v>
          </cell>
          <cell r="II22">
            <v>7.1233181506000847</v>
          </cell>
          <cell r="IJ22">
            <v>1.2374660146600718</v>
          </cell>
          <cell r="IK22">
            <v>1.5251884505601083</v>
          </cell>
          <cell r="IL22">
            <v>-10.746142702510042</v>
          </cell>
          <cell r="IM22">
            <v>-14.098101687278358</v>
          </cell>
          <cell r="IN22">
            <v>-0.40618325636023656</v>
          </cell>
          <cell r="IO22">
            <v>0.77098467897008049</v>
          </cell>
          <cell r="IP22">
            <v>1.0212445174802269</v>
          </cell>
          <cell r="IQ22">
            <v>0</v>
          </cell>
          <cell r="IR22">
            <v>12.781244944017089</v>
          </cell>
          <cell r="IS22">
            <v>-1.9401291587000742</v>
          </cell>
          <cell r="IT22">
            <v>0</v>
          </cell>
          <cell r="IU22">
            <v>6.1459529940066204E-2</v>
          </cell>
          <cell r="IV22">
            <v>0</v>
          </cell>
          <cell r="IW22">
            <v>11.237946997509994</v>
          </cell>
          <cell r="IX22">
            <v>1.5141854414100635</v>
          </cell>
          <cell r="IY22">
            <v>-2.5872140536794177</v>
          </cell>
          <cell r="IZ22">
            <v>8.0072880501811596</v>
          </cell>
          <cell r="JA22">
            <v>0.50042364572982478</v>
          </cell>
          <cell r="JB22">
            <v>0</v>
          </cell>
          <cell r="JC22">
            <v>-2.6556487796501642</v>
          </cell>
          <cell r="JD22">
            <v>-1.3570667287299329</v>
          </cell>
          <cell r="JE22">
            <v>-50.111098890956782</v>
          </cell>
          <cell r="JF22">
            <v>-1.6234558756200386</v>
          </cell>
          <cell r="JG22">
            <v>0</v>
          </cell>
          <cell r="JH22">
            <v>0</v>
          </cell>
          <cell r="JI22">
            <v>-5.834013345997846E-2</v>
          </cell>
          <cell r="JJ22">
            <v>-8.6933846887499158</v>
          </cell>
          <cell r="JK22">
            <v>-2.2804909067899644</v>
          </cell>
          <cell r="JL22">
            <v>-7.2305227174401807</v>
          </cell>
          <cell r="JM22">
            <v>-2.9643396351302727</v>
          </cell>
          <cell r="JN22">
            <v>-17.745616936659644</v>
          </cell>
          <cell r="JO22">
            <v>-2.140170960839896</v>
          </cell>
          <cell r="JP22">
            <v>0</v>
          </cell>
          <cell r="JQ22">
            <v>-7.3747770362597294</v>
          </cell>
        </row>
        <row r="23">
          <cell r="F23">
            <v>-0.28562325039001735</v>
          </cell>
          <cell r="G23">
            <v>3.0579810384601842</v>
          </cell>
          <cell r="H23">
            <v>2.6653237208497558</v>
          </cell>
          <cell r="I23">
            <v>-1.9965807746399378</v>
          </cell>
          <cell r="J23">
            <v>1.5286851849999721</v>
          </cell>
          <cell r="K23">
            <v>-0.29823924866997231</v>
          </cell>
          <cell r="L23">
            <v>3.8300376363699797</v>
          </cell>
          <cell r="M23">
            <v>3.9268348473099195</v>
          </cell>
          <cell r="N23">
            <v>2.1384781826109247</v>
          </cell>
          <cell r="O23">
            <v>4.5017389332101629</v>
          </cell>
          <cell r="P23">
            <v>2.0666528207199235</v>
          </cell>
          <cell r="Q23">
            <v>-1.5819715929500262</v>
          </cell>
          <cell r="R23">
            <v>20.571561267090146</v>
          </cell>
          <cell r="S23">
            <v>-0.13926769683985185</v>
          </cell>
          <cell r="T23">
            <v>1.1512871959999984</v>
          </cell>
          <cell r="U23">
            <v>1.6062828691400455</v>
          </cell>
          <cell r="V23">
            <v>2.6021436899900436</v>
          </cell>
          <cell r="W23">
            <v>4.567355035229923</v>
          </cell>
          <cell r="X23">
            <v>1.2808434093199992</v>
          </cell>
          <cell r="Y23">
            <v>2.5662536813399583</v>
          </cell>
          <cell r="Z23">
            <v>4.5224145781498919</v>
          </cell>
          <cell r="AA23">
            <v>2.5748535941111186</v>
          </cell>
          <cell r="AB23">
            <v>0</v>
          </cell>
          <cell r="AC23">
            <v>0</v>
          </cell>
          <cell r="AD23">
            <v>-0.1606050893497013</v>
          </cell>
          <cell r="AE23">
            <v>26.674260943818808</v>
          </cell>
          <cell r="AF23">
            <v>7.1614739908909542E-5</v>
          </cell>
          <cell r="AG23">
            <v>-1.2684874211801116</v>
          </cell>
          <cell r="AH23">
            <v>1.0807294434300729</v>
          </cell>
          <cell r="AI23">
            <v>6.6485703071500666</v>
          </cell>
          <cell r="AJ23">
            <v>2.5654411335699479</v>
          </cell>
          <cell r="AK23">
            <v>1.1323533954399636</v>
          </cell>
          <cell r="AL23">
            <v>3.4671538168599909</v>
          </cell>
          <cell r="AM23">
            <v>0.60305164463989058</v>
          </cell>
          <cell r="AN23">
            <v>13.529451707198859</v>
          </cell>
          <cell r="AO23">
            <v>0.1192771020996588</v>
          </cell>
          <cell r="AP23">
            <v>-1.1411852901801467E-3</v>
          </cell>
          <cell r="AQ23">
            <v>-1.202210614840169</v>
          </cell>
          <cell r="AR23">
            <v>14.832600350957364</v>
          </cell>
          <cell r="AS23">
            <v>0</v>
          </cell>
          <cell r="AT23">
            <v>2.7436834557202019</v>
          </cell>
          <cell r="AU23">
            <v>-0.58803381569009616</v>
          </cell>
          <cell r="AV23">
            <v>3.285625525990099</v>
          </cell>
          <cell r="AW23">
            <v>2.4699075710001352</v>
          </cell>
          <cell r="AX23">
            <v>1.7001184758499335</v>
          </cell>
          <cell r="AY23">
            <v>3.9839775490008833E-2</v>
          </cell>
          <cell r="AZ23">
            <v>2.1582934963203115</v>
          </cell>
          <cell r="BA23">
            <v>3.023165866281488</v>
          </cell>
          <cell r="BB23">
            <v>0</v>
          </cell>
          <cell r="BC23">
            <v>0</v>
          </cell>
          <cell r="BD23">
            <v>0</v>
          </cell>
          <cell r="BE23">
            <v>25.672887042721413</v>
          </cell>
          <cell r="BF23">
            <v>0</v>
          </cell>
          <cell r="BG23">
            <v>1.3041016456900252</v>
          </cell>
          <cell r="BH23">
            <v>1.9455226059201323</v>
          </cell>
          <cell r="BI23">
            <v>8.3689036732100703</v>
          </cell>
          <cell r="BJ23">
            <v>0.40095340175003003</v>
          </cell>
          <cell r="BK23">
            <v>0.12048628628997449</v>
          </cell>
          <cell r="BL23">
            <v>3.4235800255100912</v>
          </cell>
          <cell r="BM23">
            <v>6.0562547928893764</v>
          </cell>
          <cell r="BN23">
            <v>4.0530846114597807</v>
          </cell>
          <cell r="BO23">
            <v>0</v>
          </cell>
          <cell r="BP23">
            <v>0</v>
          </cell>
          <cell r="BQ23">
            <v>0</v>
          </cell>
          <cell r="BR23">
            <v>-0.9161503005962004</v>
          </cell>
          <cell r="BS23">
            <v>0</v>
          </cell>
          <cell r="BT23">
            <v>0</v>
          </cell>
          <cell r="BU23">
            <v>-1.1619547619798141</v>
          </cell>
          <cell r="BV23">
            <v>-2.0474041241598115</v>
          </cell>
          <cell r="BW23">
            <v>2.5547595927000657</v>
          </cell>
          <cell r="BX23">
            <v>1.7107470361899004</v>
          </cell>
          <cell r="BY23">
            <v>0</v>
          </cell>
          <cell r="BZ23">
            <v>0.15570297668000421</v>
          </cell>
          <cell r="CA23">
            <v>0</v>
          </cell>
          <cell r="CB23">
            <v>0</v>
          </cell>
          <cell r="CC23">
            <v>0</v>
          </cell>
          <cell r="CD23">
            <v>-2.1280010200302968</v>
          </cell>
          <cell r="CE23">
            <v>13.920885830870247</v>
          </cell>
          <cell r="CF23">
            <v>0</v>
          </cell>
          <cell r="CG23">
            <v>5.7700349165399984</v>
          </cell>
          <cell r="CH23">
            <v>0.81754843302951485</v>
          </cell>
          <cell r="CI23">
            <v>5.8512343296397376</v>
          </cell>
          <cell r="CJ23">
            <v>0.6411611888599964</v>
          </cell>
          <cell r="CK23">
            <v>-7.8154657859954568E-2</v>
          </cell>
          <cell r="CL23">
            <v>6.0258516280100594E-2</v>
          </cell>
          <cell r="CM23">
            <v>0</v>
          </cell>
          <cell r="CN23">
            <v>0.85880310438005836</v>
          </cell>
          <cell r="CO23">
            <v>0</v>
          </cell>
          <cell r="CP23">
            <v>0</v>
          </cell>
          <cell r="CQ23">
            <v>0</v>
          </cell>
          <cell r="CR23">
            <v>13.076887474344403</v>
          </cell>
          <cell r="CS23">
            <v>0</v>
          </cell>
          <cell r="CT23">
            <v>-1.4595031007902435</v>
          </cell>
          <cell r="CU23">
            <v>-1.9485893790033515E-2</v>
          </cell>
          <cell r="CV23">
            <v>-1.1199136878103673</v>
          </cell>
          <cell r="CW23">
            <v>0</v>
          </cell>
          <cell r="CX23">
            <v>0</v>
          </cell>
          <cell r="CY23">
            <v>2.9902234454402787</v>
          </cell>
          <cell r="CZ23">
            <v>0</v>
          </cell>
          <cell r="DA23">
            <v>3.9222973532996548</v>
          </cell>
          <cell r="DB23">
            <v>0</v>
          </cell>
          <cell r="DC23">
            <v>0</v>
          </cell>
          <cell r="DD23">
            <v>8.7632693579903389</v>
          </cell>
          <cell r="DE23">
            <v>-5.5278516160105937</v>
          </cell>
          <cell r="DF23">
            <v>0</v>
          </cell>
          <cell r="DG23">
            <v>0</v>
          </cell>
          <cell r="DH23">
            <v>0.87842696284997146</v>
          </cell>
          <cell r="DI23">
            <v>0.5745226755798285</v>
          </cell>
          <cell r="DJ23">
            <v>-2.592536809009971</v>
          </cell>
          <cell r="DK23">
            <v>-0.73915539752010773</v>
          </cell>
          <cell r="DL23">
            <v>0</v>
          </cell>
          <cell r="DM23">
            <v>0</v>
          </cell>
          <cell r="DN23">
            <v>-3.649109047910315</v>
          </cell>
          <cell r="DO23">
            <v>0</v>
          </cell>
          <cell r="DP23">
            <v>0</v>
          </cell>
          <cell r="DQ23">
            <v>0</v>
          </cell>
          <cell r="DR23">
            <v>15.997612730789115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7.5315526751901416</v>
          </cell>
          <cell r="EA23">
            <v>3.1498669547891041</v>
          </cell>
          <cell r="EB23">
            <v>0</v>
          </cell>
          <cell r="EC23">
            <v>0</v>
          </cell>
          <cell r="ED23">
            <v>5.3161931008098691</v>
          </cell>
          <cell r="EE23">
            <v>2.9143698825719184</v>
          </cell>
          <cell r="EF23">
            <v>0</v>
          </cell>
          <cell r="EG23">
            <v>1.3099260200078788E-2</v>
          </cell>
          <cell r="EH23">
            <v>4.5891499300068972E-2</v>
          </cell>
          <cell r="EI23">
            <v>1.5168704249699658</v>
          </cell>
          <cell r="EJ23">
            <v>0</v>
          </cell>
          <cell r="EK23">
            <v>1.3385086980999858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-15.220043142864597</v>
          </cell>
          <cell r="ES23">
            <v>0</v>
          </cell>
          <cell r="ET23">
            <v>1.6765633901100045</v>
          </cell>
          <cell r="EU23">
            <v>-1.5031334393597717</v>
          </cell>
          <cell r="EV23">
            <v>1.0367068873997596</v>
          </cell>
          <cell r="EW23">
            <v>0</v>
          </cell>
          <cell r="EX23">
            <v>0.88745684694993088</v>
          </cell>
          <cell r="EY23">
            <v>0.89753742708080608</v>
          </cell>
          <cell r="EZ23">
            <v>-18.215174255050442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-1.3034031944625895</v>
          </cell>
          <cell r="FF23">
            <v>0</v>
          </cell>
          <cell r="FG23">
            <v>0</v>
          </cell>
          <cell r="FH23">
            <v>0</v>
          </cell>
          <cell r="FI23">
            <v>2.7138971537397083</v>
          </cell>
          <cell r="FJ23">
            <v>-2.9983200118499553</v>
          </cell>
          <cell r="FK23">
            <v>0.4881138139299992</v>
          </cell>
          <cell r="FL23">
            <v>0.13094500995975977</v>
          </cell>
          <cell r="FM23">
            <v>2.4017272739201871</v>
          </cell>
          <cell r="FN23">
            <v>-4.0397664341599011</v>
          </cell>
          <cell r="FO23">
            <v>0</v>
          </cell>
          <cell r="FP23">
            <v>0</v>
          </cell>
          <cell r="FQ23">
            <v>0</v>
          </cell>
          <cell r="FR23">
            <v>1.5815493081754539</v>
          </cell>
          <cell r="FS23">
            <v>0</v>
          </cell>
          <cell r="FT23">
            <v>0</v>
          </cell>
          <cell r="FU23">
            <v>1.1465152094197038</v>
          </cell>
          <cell r="FV23">
            <v>-1.0157395240184997E-2</v>
          </cell>
          <cell r="FW23">
            <v>2.0690401237800415</v>
          </cell>
          <cell r="FX23">
            <v>0</v>
          </cell>
          <cell r="FY23">
            <v>0</v>
          </cell>
          <cell r="FZ23">
            <v>-0.72201428229891462</v>
          </cell>
          <cell r="GA23">
            <v>-0.90183434748905711</v>
          </cell>
          <cell r="GB23">
            <v>0</v>
          </cell>
          <cell r="GC23">
            <v>0</v>
          </cell>
          <cell r="GD23">
            <v>0</v>
          </cell>
          <cell r="GE23">
            <v>-1.0418649589919369</v>
          </cell>
          <cell r="GF23">
            <v>0</v>
          </cell>
          <cell r="GG23">
            <v>0</v>
          </cell>
          <cell r="GH23">
            <v>7.3825846479849133E-2</v>
          </cell>
          <cell r="GI23">
            <v>-0.93826587113971982</v>
          </cell>
          <cell r="GJ23">
            <v>0.99328035687994998</v>
          </cell>
          <cell r="GK23">
            <v>0</v>
          </cell>
          <cell r="GL23">
            <v>0</v>
          </cell>
          <cell r="GM23">
            <v>0</v>
          </cell>
          <cell r="GN23">
            <v>-1.1707052912097424</v>
          </cell>
          <cell r="GO23">
            <v>0</v>
          </cell>
          <cell r="GP23">
            <v>0</v>
          </cell>
          <cell r="GQ23">
            <v>0</v>
          </cell>
          <cell r="GR23">
            <v>19.786592023461708</v>
          </cell>
          <cell r="GS23">
            <v>0</v>
          </cell>
          <cell r="GT23">
            <v>0</v>
          </cell>
          <cell r="GU23">
            <v>0</v>
          </cell>
          <cell r="GV23">
            <v>-2.390631451849913</v>
          </cell>
          <cell r="GW23">
            <v>5.6345375250202778E-2</v>
          </cell>
          <cell r="GX23">
            <v>0.59958638121997865</v>
          </cell>
          <cell r="GY23">
            <v>2.6437349031002668</v>
          </cell>
          <cell r="GZ23">
            <v>0</v>
          </cell>
          <cell r="HA23">
            <v>-4.5711402889992314</v>
          </cell>
          <cell r="HB23">
            <v>4.7018435412501276</v>
          </cell>
          <cell r="HC23">
            <v>0</v>
          </cell>
          <cell r="HD23">
            <v>18.746853563490731</v>
          </cell>
          <cell r="HE23">
            <v>-0.26463732279808028</v>
          </cell>
          <cell r="HF23">
            <v>0</v>
          </cell>
          <cell r="HG23">
            <v>0.43703833172003215</v>
          </cell>
          <cell r="HH23">
            <v>1.7413797735398475</v>
          </cell>
          <cell r="HI23">
            <v>0.32177527335988998</v>
          </cell>
          <cell r="HJ23">
            <v>-3.0217205775500133</v>
          </cell>
          <cell r="HK23">
            <v>0.25367193702004442</v>
          </cell>
          <cell r="HL23">
            <v>5.1500479302098938</v>
          </cell>
          <cell r="HM23">
            <v>-1.795412651580591</v>
          </cell>
          <cell r="HN23">
            <v>4.2734430472792155</v>
          </cell>
          <cell r="HO23">
            <v>-3.0676364820101298</v>
          </cell>
          <cell r="HP23">
            <v>0</v>
          </cell>
          <cell r="HQ23">
            <v>-4.5572239047796756</v>
          </cell>
          <cell r="HR23">
            <v>12.240266303000681</v>
          </cell>
          <cell r="HS23">
            <v>0</v>
          </cell>
          <cell r="HT23">
            <v>0</v>
          </cell>
          <cell r="HU23">
            <v>0.81655447135017312</v>
          </cell>
          <cell r="HV23">
            <v>1.7733666346894097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0.42592031892309024</v>
          </cell>
          <cell r="IB23">
            <v>5.0373222241496478</v>
          </cell>
          <cell r="IC23">
            <v>0</v>
          </cell>
          <cell r="ID23">
            <v>4.1871026538810838</v>
          </cell>
          <cell r="IE23">
            <v>-6.5767739809671184</v>
          </cell>
          <cell r="IF23">
            <v>0</v>
          </cell>
          <cell r="IG23">
            <v>0</v>
          </cell>
          <cell r="IH23">
            <v>-0.69524211721000029</v>
          </cell>
          <cell r="II23">
            <v>6.7943875467803991</v>
          </cell>
          <cell r="IJ23">
            <v>2.1083164204601417</v>
          </cell>
          <cell r="IK23">
            <v>0</v>
          </cell>
          <cell r="IL23">
            <v>1.2874552244297774</v>
          </cell>
          <cell r="IM23">
            <v>-11.813105422979788</v>
          </cell>
          <cell r="IN23">
            <v>1.1117377369791939</v>
          </cell>
          <cell r="IO23">
            <v>-3.9069553664303385</v>
          </cell>
          <cell r="IP23">
            <v>-1.4633680030001415</v>
          </cell>
          <cell r="IQ23">
            <v>0</v>
          </cell>
          <cell r="IR23">
            <v>14.417763133031258</v>
          </cell>
          <cell r="IS23">
            <v>5.5462339307605362</v>
          </cell>
          <cell r="IT23">
            <v>-0.83848565568041522</v>
          </cell>
          <cell r="IU23">
            <v>-4.5247666932800712</v>
          </cell>
          <cell r="IV23">
            <v>0.45668007098993257</v>
          </cell>
          <cell r="IW23">
            <v>3.6799686001500049</v>
          </cell>
          <cell r="IX23">
            <v>0</v>
          </cell>
          <cell r="IY23">
            <v>0</v>
          </cell>
          <cell r="IZ23">
            <v>3.9316214381697137</v>
          </cell>
          <cell r="JA23">
            <v>5.1712365251896699</v>
          </cell>
          <cell r="JB23">
            <v>1.9586407929000416</v>
          </cell>
          <cell r="JC23">
            <v>-0.96336587616997349</v>
          </cell>
          <cell r="JD23">
            <v>0</v>
          </cell>
          <cell r="JE23">
            <v>-1.2680948575944058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-0.26292476577998514</v>
          </cell>
          <cell r="JL23">
            <v>1.2663001039895789</v>
          </cell>
          <cell r="JM23">
            <v>1.2703057039698251</v>
          </cell>
          <cell r="JN23">
            <v>0</v>
          </cell>
          <cell r="JO23">
            <v>-3.5417758997800775</v>
          </cell>
          <cell r="JP23">
            <v>0</v>
          </cell>
          <cell r="JQ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</row>
        <row r="26">
          <cell r="F26">
            <v>0.27017832781007201</v>
          </cell>
          <cell r="G26">
            <v>0.79310085793008511</v>
          </cell>
          <cell r="H26">
            <v>-0.30081014594998123</v>
          </cell>
          <cell r="I26">
            <v>-0.24817584776008061</v>
          </cell>
          <cell r="J26">
            <v>1.2262811614800739</v>
          </cell>
          <cell r="K26">
            <v>0.96535677973997736</v>
          </cell>
          <cell r="L26">
            <v>9.8134090290045606E-2</v>
          </cell>
          <cell r="M26">
            <v>-0.83963392146017668</v>
          </cell>
          <cell r="N26">
            <v>2.1220583810077187E-2</v>
          </cell>
          <cell r="O26">
            <v>0.47344729435997124</v>
          </cell>
          <cell r="P26">
            <v>0.13489513994983326</v>
          </cell>
          <cell r="Q26">
            <v>0.33450756369001056</v>
          </cell>
          <cell r="R26">
            <v>6.8994003984898882</v>
          </cell>
          <cell r="S26">
            <v>0.21016594046000137</v>
          </cell>
          <cell r="T26">
            <v>-0.21005863262996627</v>
          </cell>
          <cell r="U26">
            <v>-8.8023624239951914E-2</v>
          </cell>
          <cell r="V26">
            <v>0.4637020943800394</v>
          </cell>
          <cell r="W26">
            <v>0.2563418303900562</v>
          </cell>
          <cell r="X26">
            <v>0</v>
          </cell>
          <cell r="Y26">
            <v>1.0880079254700377</v>
          </cell>
          <cell r="Z26">
            <v>1.9516191440998227</v>
          </cell>
          <cell r="AA26">
            <v>2.2515163240399261</v>
          </cell>
          <cell r="AB26">
            <v>3.9847111569997651E-2</v>
          </cell>
          <cell r="AC26">
            <v>1.0435263180600032</v>
          </cell>
          <cell r="AD26">
            <v>-0.10724403310996422</v>
          </cell>
          <cell r="AE26">
            <v>3.6569177630390186</v>
          </cell>
          <cell r="AF26">
            <v>1.8352695963998258</v>
          </cell>
          <cell r="AG26">
            <v>1.1051225528000259</v>
          </cell>
          <cell r="AH26">
            <v>1.4939073789099666</v>
          </cell>
          <cell r="AI26">
            <v>-0.62844445647999692</v>
          </cell>
          <cell r="AJ26">
            <v>-6.8314629149995199E-2</v>
          </cell>
          <cell r="AK26">
            <v>0.24227488962003463</v>
          </cell>
          <cell r="AL26">
            <v>0</v>
          </cell>
          <cell r="AM26">
            <v>0</v>
          </cell>
          <cell r="AN26">
            <v>0</v>
          </cell>
          <cell r="AO26">
            <v>0.4172733662399537</v>
          </cell>
          <cell r="AP26">
            <v>-1.2119575219600165</v>
          </cell>
          <cell r="AQ26">
            <v>0.47178658665995954</v>
          </cell>
          <cell r="AR26">
            <v>12.978204111559535</v>
          </cell>
          <cell r="AS26">
            <v>2.2681899894400885</v>
          </cell>
          <cell r="AT26">
            <v>0</v>
          </cell>
          <cell r="AU26">
            <v>0.19814854261005621</v>
          </cell>
          <cell r="AV26">
            <v>0</v>
          </cell>
          <cell r="AW26">
            <v>0</v>
          </cell>
          <cell r="AX26">
            <v>0.67804352113995492</v>
          </cell>
          <cell r="AY26">
            <v>0.44446966260989029</v>
          </cell>
          <cell r="AZ26">
            <v>7.2179870576799203</v>
          </cell>
          <cell r="BA26">
            <v>1.15632558548009</v>
          </cell>
          <cell r="BB26">
            <v>0.44786679391000916</v>
          </cell>
          <cell r="BC26">
            <v>0.56717295868998008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</row>
        <row r="30">
          <cell r="F30">
            <v>0.21429700438056898</v>
          </cell>
          <cell r="G30">
            <v>2.6876080491210814</v>
          </cell>
          <cell r="H30">
            <v>2.2472070923890897</v>
          </cell>
          <cell r="I30">
            <v>-1.9591391913700136</v>
          </cell>
          <cell r="J30">
            <v>8.8694598633001078</v>
          </cell>
          <cell r="K30">
            <v>2.1316290774307163</v>
          </cell>
          <cell r="L30">
            <v>6.9157648448399414</v>
          </cell>
          <cell r="M30">
            <v>8.3032580542503638</v>
          </cell>
          <cell r="N30">
            <v>1.5415387823904894</v>
          </cell>
          <cell r="O30">
            <v>6.0473701714108756</v>
          </cell>
          <cell r="P30">
            <v>9.6464393921387455</v>
          </cell>
          <cell r="Q30">
            <v>3.6077364929201394</v>
          </cell>
          <cell r="R30">
            <v>49.631473146306234</v>
          </cell>
          <cell r="S30">
            <v>4.6441416044099242</v>
          </cell>
          <cell r="T30">
            <v>0.52053527268026301</v>
          </cell>
          <cell r="U30">
            <v>3.3971506882903668</v>
          </cell>
          <cell r="V30">
            <v>4.29696924711061</v>
          </cell>
          <cell r="W30">
            <v>7.2876949015198988</v>
          </cell>
          <cell r="X30">
            <v>4.0272417462201702</v>
          </cell>
          <cell r="Y30">
            <v>7.160430332280157</v>
          </cell>
          <cell r="Z30">
            <v>9.6899466731410939</v>
          </cell>
          <cell r="AA30">
            <v>10.607391182500578</v>
          </cell>
          <cell r="AB30">
            <v>1.9790920941204604</v>
          </cell>
          <cell r="AC30">
            <v>-2.3123474206504397</v>
          </cell>
          <cell r="AD30">
            <v>-1.6667731753295811</v>
          </cell>
          <cell r="AE30">
            <v>74.866877552121878</v>
          </cell>
          <cell r="AF30">
            <v>5.7675505495299149</v>
          </cell>
          <cell r="AG30">
            <v>3.8540855164801542</v>
          </cell>
          <cell r="AH30">
            <v>8.4815648644507746</v>
          </cell>
          <cell r="AI30">
            <v>5.9030767227100114</v>
          </cell>
          <cell r="AJ30">
            <v>4.7280514702501932</v>
          </cell>
          <cell r="AK30">
            <v>4.7419728777099408</v>
          </cell>
          <cell r="AL30">
            <v>4.4529444505205902</v>
          </cell>
          <cell r="AM30">
            <v>10.82157101357916</v>
          </cell>
          <cell r="AN30">
            <v>16.837373659787772</v>
          </cell>
          <cell r="AO30">
            <v>3.3000475750504847</v>
          </cell>
          <cell r="AP30">
            <v>3.7882944994498757</v>
          </cell>
          <cell r="AQ30">
            <v>2.1903443525898183</v>
          </cell>
          <cell r="AR30">
            <v>69.262851579085691</v>
          </cell>
          <cell r="AS30">
            <v>9.6024031549877691</v>
          </cell>
          <cell r="AT30">
            <v>2.7436834557192924</v>
          </cell>
          <cell r="AU30">
            <v>0.19927867265960231</v>
          </cell>
          <cell r="AV30">
            <v>3.3625972664099208</v>
          </cell>
          <cell r="AW30">
            <v>3.3281793459900655</v>
          </cell>
          <cell r="AX30">
            <v>3.1129876615996181</v>
          </cell>
          <cell r="AY30">
            <v>2.822336614908636</v>
          </cell>
          <cell r="AZ30">
            <v>28.80215112586302</v>
          </cell>
          <cell r="BA30">
            <v>7.9794239710099646</v>
          </cell>
          <cell r="BB30">
            <v>8.0704893497195371</v>
          </cell>
          <cell r="BC30">
            <v>-0.19711650197041308</v>
          </cell>
          <cell r="BD30">
            <v>-0.56356253782905696</v>
          </cell>
          <cell r="BE30">
            <v>40.335059997843928</v>
          </cell>
          <cell r="BF30">
            <v>5.615113561920225</v>
          </cell>
          <cell r="BG30">
            <v>2.5457420123393604</v>
          </cell>
          <cell r="BH30">
            <v>1.7465037411702724</v>
          </cell>
          <cell r="BI30">
            <v>8.6430699323805129</v>
          </cell>
          <cell r="BJ30">
            <v>2.4162130513800548</v>
          </cell>
          <cell r="BK30">
            <v>1.8362973934399633</v>
          </cell>
          <cell r="BL30">
            <v>-1.1703827799683495</v>
          </cell>
          <cell r="BM30">
            <v>12.471690447760921</v>
          </cell>
          <cell r="BN30">
            <v>2.5969436292616592</v>
          </cell>
          <cell r="BO30">
            <v>11.455227720290168</v>
          </cell>
          <cell r="BP30">
            <v>-0.58924972189015534</v>
          </cell>
          <cell r="BQ30">
            <v>-7.2321089902488893</v>
          </cell>
          <cell r="BR30">
            <v>17.718530825179187</v>
          </cell>
          <cell r="BS30">
            <v>18.136012373159247</v>
          </cell>
          <cell r="BT30">
            <v>-0.11650738798107341</v>
          </cell>
          <cell r="BU30">
            <v>-1.7402679196202371</v>
          </cell>
          <cell r="BV30">
            <v>-0.17837814559970866</v>
          </cell>
          <cell r="BW30">
            <v>4.1915698152001823</v>
          </cell>
          <cell r="BX30">
            <v>6.0875548435501514</v>
          </cell>
          <cell r="BY30">
            <v>2.2157114272904437</v>
          </cell>
          <cell r="BZ30">
            <v>1.2070072667102067</v>
          </cell>
          <cell r="CA30">
            <v>0.98660138808190823</v>
          </cell>
          <cell r="CB30">
            <v>2.2682564899196223</v>
          </cell>
          <cell r="CC30">
            <v>-13.073923235980146</v>
          </cell>
          <cell r="CD30">
            <v>-2.2651060895695991</v>
          </cell>
          <cell r="CE30">
            <v>35.120482314465335</v>
          </cell>
          <cell r="CF30">
            <v>-3.7547776871306269</v>
          </cell>
          <cell r="CG30">
            <v>8.9753907982903911</v>
          </cell>
          <cell r="CH30">
            <v>-6.6273446559798685</v>
          </cell>
          <cell r="CI30">
            <v>7.3050575582801685</v>
          </cell>
          <cell r="CJ30">
            <v>7.42088463348</v>
          </cell>
          <cell r="CK30">
            <v>4.7463782653298949</v>
          </cell>
          <cell r="CL30">
            <v>7.4036068027799047</v>
          </cell>
          <cell r="CM30">
            <v>0.56363838039760594</v>
          </cell>
          <cell r="CN30">
            <v>-1.6332680354607874</v>
          </cell>
          <cell r="CO30">
            <v>-0.80218791671995859</v>
          </cell>
          <cell r="CP30">
            <v>1.0885987850288075</v>
          </cell>
          <cell r="CQ30">
            <v>10.434505386181627</v>
          </cell>
          <cell r="CR30">
            <v>29.530885759872035</v>
          </cell>
          <cell r="CS30">
            <v>5.0057760011395658</v>
          </cell>
          <cell r="CT30">
            <v>-1.7683003621395983</v>
          </cell>
          <cell r="CU30">
            <v>-4.3818053177301408</v>
          </cell>
          <cell r="CV30">
            <v>-3.3780653183803224</v>
          </cell>
          <cell r="CW30">
            <v>-0.38360620171079063</v>
          </cell>
          <cell r="CX30">
            <v>1.5314268417405401</v>
          </cell>
          <cell r="CY30">
            <v>3.642401155178959</v>
          </cell>
          <cell r="CZ30">
            <v>1.9624855516303796</v>
          </cell>
          <cell r="DA30">
            <v>21.074541015379509</v>
          </cell>
          <cell r="DB30">
            <v>3.4155558004804334</v>
          </cell>
          <cell r="DC30">
            <v>-10.613301280540327</v>
          </cell>
          <cell r="DD30">
            <v>13.423777874821099</v>
          </cell>
          <cell r="DE30">
            <v>1.8308842124097282</v>
          </cell>
          <cell r="DF30">
            <v>1.863313890149584</v>
          </cell>
          <cell r="DG30">
            <v>1.8152989685313514</v>
          </cell>
          <cell r="DH30">
            <v>2.9690017974598959</v>
          </cell>
          <cell r="DI30">
            <v>1.2525230736500816</v>
          </cell>
          <cell r="DJ30">
            <v>-0.37780841643007079</v>
          </cell>
          <cell r="DK30">
            <v>2.9550644488595026</v>
          </cell>
          <cell r="DL30">
            <v>-1.0182717048592167</v>
          </cell>
          <cell r="DM30">
            <v>0</v>
          </cell>
          <cell r="DN30">
            <v>9.7495192208989465</v>
          </cell>
          <cell r="DO30">
            <v>1.3112706333777169</v>
          </cell>
          <cell r="DP30">
            <v>-0.65037276147995726</v>
          </cell>
          <cell r="DQ30">
            <v>-18.038654937759929</v>
          </cell>
          <cell r="DR30">
            <v>39.118616346575436</v>
          </cell>
          <cell r="DS30">
            <v>-3.8347475261398358</v>
          </cell>
          <cell r="DT30">
            <v>8.9116220197811344</v>
          </cell>
          <cell r="DU30">
            <v>3.2450395263294922</v>
          </cell>
          <cell r="DV30">
            <v>0.93270117850988754</v>
          </cell>
          <cell r="DW30">
            <v>-0.22331943563040113</v>
          </cell>
          <cell r="DX30">
            <v>6.5908400947801056</v>
          </cell>
          <cell r="DY30">
            <v>1.7757479260690161</v>
          </cell>
          <cell r="DZ30">
            <v>9.3304639853522531</v>
          </cell>
          <cell r="EA30">
            <v>3.7475126005119819</v>
          </cell>
          <cell r="EB30">
            <v>1.0577280696397793</v>
          </cell>
          <cell r="EC30">
            <v>-4.353076182449513</v>
          </cell>
          <cell r="ED30">
            <v>11.938104089811532</v>
          </cell>
          <cell r="EE30">
            <v>1.2893655852676602</v>
          </cell>
          <cell r="EF30">
            <v>5.9951931795985729</v>
          </cell>
          <cell r="EG30">
            <v>-1.6496873012802098</v>
          </cell>
          <cell r="EH30">
            <v>4.7573123440088239E-2</v>
          </cell>
          <cell r="EI30">
            <v>1.7752967605993035</v>
          </cell>
          <cell r="EJ30">
            <v>1.6289463470898227</v>
          </cell>
          <cell r="EK30">
            <v>2.970513664419741</v>
          </cell>
          <cell r="EL30">
            <v>-1.0865850734189735</v>
          </cell>
          <cell r="EM30">
            <v>2.2533399738604203</v>
          </cell>
          <cell r="EN30">
            <v>4.5928070687295985</v>
          </cell>
          <cell r="EO30">
            <v>4.7684561479891272</v>
          </cell>
          <cell r="EP30">
            <v>-1.4887438642908819</v>
          </cell>
          <cell r="EQ30">
            <v>-18.517744441489413</v>
          </cell>
          <cell r="ER30">
            <v>-8.2495446324755903</v>
          </cell>
          <cell r="ES30">
            <v>13.992344305370352</v>
          </cell>
          <cell r="ET30">
            <v>11.622731871411816</v>
          </cell>
          <cell r="EU30">
            <v>-0.90247696272035682</v>
          </cell>
          <cell r="EV30">
            <v>2.9978626457095743</v>
          </cell>
          <cell r="EW30">
            <v>-0.81415451045040754</v>
          </cell>
          <cell r="EX30">
            <v>5.8943721971299965</v>
          </cell>
          <cell r="EY30">
            <v>1.1819181598712021</v>
          </cell>
          <cell r="EZ30">
            <v>-20.971098078534851</v>
          </cell>
          <cell r="FA30">
            <v>-3.2625058042394812</v>
          </cell>
          <cell r="FB30">
            <v>-2.1213930803387484</v>
          </cell>
          <cell r="FC30">
            <v>-4.0524899004794861</v>
          </cell>
          <cell r="FD30">
            <v>-11.814655475220206</v>
          </cell>
          <cell r="FE30">
            <v>-1.4905914980918169</v>
          </cell>
          <cell r="FF30">
            <v>7.9142384808292263</v>
          </cell>
          <cell r="FG30">
            <v>8.3886711442319211</v>
          </cell>
          <cell r="FH30">
            <v>-1.3848052974699385</v>
          </cell>
          <cell r="FI30">
            <v>6.6678841253396968</v>
          </cell>
          <cell r="FJ30">
            <v>-6.6071039189864678E-2</v>
          </cell>
          <cell r="FK30">
            <v>-0.29999045562999527</v>
          </cell>
          <cell r="FL30">
            <v>0.13094500996157876</v>
          </cell>
          <cell r="FM30">
            <v>7.089417338513158</v>
          </cell>
          <cell r="FN30">
            <v>10.326864009948622</v>
          </cell>
          <cell r="FO30">
            <v>-3.6004484327513637</v>
          </cell>
          <cell r="FP30">
            <v>-18.962792812339103</v>
          </cell>
          <cell r="FQ30">
            <v>-17.694503569509834</v>
          </cell>
          <cell r="FR30">
            <v>-0.98226589593105018</v>
          </cell>
          <cell r="FS30">
            <v>5.0949126362193056</v>
          </cell>
          <cell r="FT30">
            <v>-2.4796090069103229</v>
          </cell>
          <cell r="FU30">
            <v>10.952492072290624</v>
          </cell>
          <cell r="FV30">
            <v>8.1961498570308322E-2</v>
          </cell>
          <cell r="FW30">
            <v>2.5845872384902577</v>
          </cell>
          <cell r="FX30">
            <v>-1.9136171834798006</v>
          </cell>
          <cell r="FY30">
            <v>1.4785258450883703</v>
          </cell>
          <cell r="FZ30">
            <v>-2.8767932570772246</v>
          </cell>
          <cell r="GA30">
            <v>-6.5209572352396208</v>
          </cell>
          <cell r="GB30">
            <v>12.537648271900252</v>
          </cell>
          <cell r="GC30">
            <v>-5.0224064174581144</v>
          </cell>
          <cell r="GD30">
            <v>-14.899010358330997</v>
          </cell>
          <cell r="GE30">
            <v>11.565947428447544</v>
          </cell>
          <cell r="GF30">
            <v>3.8821520433884871</v>
          </cell>
          <cell r="GG30">
            <v>-3.8981612967909314</v>
          </cell>
          <cell r="GH30">
            <v>5.5160134222314809</v>
          </cell>
          <cell r="GI30">
            <v>1.1046261333303846</v>
          </cell>
          <cell r="GJ30">
            <v>7.0976863789837807E-2</v>
          </cell>
          <cell r="GK30">
            <v>2.474869535220023</v>
          </cell>
          <cell r="GL30">
            <v>1.8286351046317577</v>
          </cell>
          <cell r="GM30">
            <v>4.169027009029378</v>
          </cell>
          <cell r="GN30">
            <v>4.6515834596393688</v>
          </cell>
          <cell r="GO30">
            <v>3.8145325933001004</v>
          </cell>
          <cell r="GP30">
            <v>-6.1736192693897465</v>
          </cell>
          <cell r="GQ30">
            <v>-5.8746881699371443</v>
          </cell>
          <cell r="GR30">
            <v>52.674988301514531</v>
          </cell>
          <cell r="GS30">
            <v>17.151668971160689</v>
          </cell>
          <cell r="GT30">
            <v>4.1811321598906943</v>
          </cell>
          <cell r="GU30">
            <v>0.91470796528938081</v>
          </cell>
          <cell r="GV30">
            <v>-2.4522387577799236</v>
          </cell>
          <cell r="GW30">
            <v>1.5680789300604374</v>
          </cell>
          <cell r="GX30">
            <v>-10.677804914999797</v>
          </cell>
          <cell r="GY30">
            <v>-6.4642809947999922</v>
          </cell>
          <cell r="GZ30">
            <v>11.678883339001914</v>
          </cell>
          <cell r="HA30">
            <v>-6.5570648955217621</v>
          </cell>
          <cell r="HB30">
            <v>13.459100720850984</v>
          </cell>
          <cell r="HC30">
            <v>-9.401432627289978</v>
          </cell>
          <cell r="HD30">
            <v>39.274238405660071</v>
          </cell>
          <cell r="HE30">
            <v>50.571848149324069</v>
          </cell>
          <cell r="HF30">
            <v>20.83662503593041</v>
          </cell>
          <cell r="HG30">
            <v>3.9512734255113173</v>
          </cell>
          <cell r="HH30">
            <v>3.6920279640489753</v>
          </cell>
          <cell r="HI30">
            <v>3.4787833177197172</v>
          </cell>
          <cell r="HJ30">
            <v>-0.92962720208970495</v>
          </cell>
          <cell r="HK30">
            <v>-3.4620589822407055</v>
          </cell>
          <cell r="HL30">
            <v>16.008772180870437</v>
          </cell>
          <cell r="HM30">
            <v>10.845656993726152</v>
          </cell>
          <cell r="HN30">
            <v>11.770231173719367</v>
          </cell>
          <cell r="HO30">
            <v>15.908443533469836</v>
          </cell>
          <cell r="HP30">
            <v>4.7385277783287165</v>
          </cell>
          <cell r="HQ30">
            <v>-36.26680706965999</v>
          </cell>
          <cell r="HR30">
            <v>10.446261555887759</v>
          </cell>
          <cell r="HS30">
            <v>-5.2585684538589703</v>
          </cell>
          <cell r="HT30">
            <v>-0.68183149487958872</v>
          </cell>
          <cell r="HU30">
            <v>-1.2994370116693972</v>
          </cell>
          <cell r="HV30">
            <v>6.8217330860297807</v>
          </cell>
          <cell r="HW30">
            <v>-0.8078513402997487</v>
          </cell>
          <cell r="HX30">
            <v>1.018288756410584</v>
          </cell>
          <cell r="HY30">
            <v>-1.3401950726583891</v>
          </cell>
          <cell r="HZ30">
            <v>0.70347243951982819</v>
          </cell>
          <cell r="IA30">
            <v>6.7260418252044474</v>
          </cell>
          <cell r="IB30">
            <v>18.166308214760647</v>
          </cell>
          <cell r="IC30">
            <v>-6.7623517204010568</v>
          </cell>
          <cell r="ID30">
            <v>-6.8393476722685591</v>
          </cell>
          <cell r="IE30">
            <v>-62.853405654896051</v>
          </cell>
          <cell r="IF30">
            <v>-22.499747396101156</v>
          </cell>
          <cell r="IG30">
            <v>-0.92583886306965724</v>
          </cell>
          <cell r="IH30">
            <v>9.4633560327802115</v>
          </cell>
          <cell r="II30">
            <v>8.7773061300404152</v>
          </cell>
          <cell r="IJ30">
            <v>2.7578240057296171</v>
          </cell>
          <cell r="IK30">
            <v>-4.8550016920598864</v>
          </cell>
          <cell r="IL30">
            <v>-8.2384357630289742</v>
          </cell>
          <cell r="IM30">
            <v>-26.643431512140523</v>
          </cell>
          <cell r="IN30">
            <v>-4.1915408546628896</v>
          </cell>
          <cell r="IO30">
            <v>-6.1868089027902897</v>
          </cell>
          <cell r="IP30">
            <v>-17.13808952852014</v>
          </cell>
          <cell r="IQ30">
            <v>6.8270026889313158</v>
          </cell>
          <cell r="IR30">
            <v>-11.120809956060839</v>
          </cell>
          <cell r="IS30">
            <v>-21.939476009460122</v>
          </cell>
          <cell r="IT30">
            <v>-3.5620887526711158</v>
          </cell>
          <cell r="IU30">
            <v>-1.4537565486407402</v>
          </cell>
          <cell r="IV30">
            <v>-2.9804325785198671</v>
          </cell>
          <cell r="IW30">
            <v>20.000918734770039</v>
          </cell>
          <cell r="IX30">
            <v>3.0948592184604422</v>
          </cell>
          <cell r="IY30">
            <v>-3.1976447471570282</v>
          </cell>
          <cell r="IZ30">
            <v>17.802224773950002</v>
          </cell>
          <cell r="JA30">
            <v>6.0560477423314296</v>
          </cell>
          <cell r="JB30">
            <v>0.50475203356108977</v>
          </cell>
          <cell r="JC30">
            <v>-2.9648627338592632</v>
          </cell>
          <cell r="JD30">
            <v>-22.481351088819792</v>
          </cell>
          <cell r="JE30">
            <v>-147.69116501568351</v>
          </cell>
          <cell r="JF30">
            <v>-24.317035726338872</v>
          </cell>
          <cell r="JG30">
            <v>0</v>
          </cell>
          <cell r="JH30">
            <v>-20.682237119110141</v>
          </cell>
          <cell r="JI30">
            <v>3.5380554431103519</v>
          </cell>
          <cell r="JJ30">
            <v>-6.3852779385297254</v>
          </cell>
          <cell r="JK30">
            <v>-5.556926807779746</v>
          </cell>
          <cell r="JL30">
            <v>-9.7844493214688555</v>
          </cell>
          <cell r="JM30">
            <v>-4.8441325544808933</v>
          </cell>
          <cell r="JN30">
            <v>-22.167045739821333</v>
          </cell>
          <cell r="JO30">
            <v>-8.0683039409996127</v>
          </cell>
          <cell r="JP30">
            <v>-27.526838758140002</v>
          </cell>
          <cell r="JQ30">
            <v>-21.896972552140141</v>
          </cell>
        </row>
        <row r="33">
          <cell r="F33">
            <v>0.21429700438056898</v>
          </cell>
          <cell r="G33">
            <v>2.6876080491210814</v>
          </cell>
          <cell r="H33">
            <v>2.2472070923890897</v>
          </cell>
          <cell r="I33">
            <v>-1.9591391913700136</v>
          </cell>
          <cell r="J33">
            <v>8.8694598633001078</v>
          </cell>
          <cell r="K33">
            <v>2.1316290774307163</v>
          </cell>
          <cell r="L33">
            <v>6.9157648448399414</v>
          </cell>
          <cell r="M33">
            <v>8.3032580542503638</v>
          </cell>
          <cell r="N33">
            <v>1.5415387823904894</v>
          </cell>
          <cell r="O33">
            <v>6.0473701714108756</v>
          </cell>
          <cell r="P33">
            <v>9.6464393921387455</v>
          </cell>
          <cell r="Q33">
            <v>3.6077364929201394</v>
          </cell>
          <cell r="R33">
            <v>49.631473146306234</v>
          </cell>
          <cell r="S33">
            <v>4.6441416044099242</v>
          </cell>
          <cell r="T33">
            <v>0.52053527268026301</v>
          </cell>
          <cell r="U33">
            <v>3.3971506882903668</v>
          </cell>
          <cell r="V33">
            <v>4.29696924711061</v>
          </cell>
          <cell r="W33">
            <v>7.2876949015198988</v>
          </cell>
          <cell r="X33">
            <v>4.0272417462201702</v>
          </cell>
          <cell r="Y33">
            <v>7.160430332280157</v>
          </cell>
          <cell r="Z33">
            <v>9.6899466731410939</v>
          </cell>
          <cell r="AA33">
            <v>10.607391182500578</v>
          </cell>
          <cell r="AB33">
            <v>1.9790920941204604</v>
          </cell>
          <cell r="AC33">
            <v>-2.3123474206504397</v>
          </cell>
          <cell r="AD33">
            <v>-1.6667731753295811</v>
          </cell>
          <cell r="AE33">
            <v>74.866877552121878</v>
          </cell>
          <cell r="AF33">
            <v>5.7675505495299149</v>
          </cell>
          <cell r="AG33">
            <v>3.8540855164801542</v>
          </cell>
          <cell r="AH33">
            <v>8.4815648644507746</v>
          </cell>
          <cell r="AI33">
            <v>5.9030767227100114</v>
          </cell>
          <cell r="AJ33">
            <v>4.7280514702501932</v>
          </cell>
          <cell r="AK33">
            <v>4.7419728777099408</v>
          </cell>
          <cell r="AL33">
            <v>4.4529444505205902</v>
          </cell>
          <cell r="AM33">
            <v>10.82157101357916</v>
          </cell>
          <cell r="AN33">
            <v>16.837373659787772</v>
          </cell>
          <cell r="AO33">
            <v>3.3000475750504847</v>
          </cell>
          <cell r="AP33">
            <v>3.7882944994498757</v>
          </cell>
          <cell r="AQ33">
            <v>2.1903443525898183</v>
          </cell>
          <cell r="AR33">
            <v>69.262851579085691</v>
          </cell>
          <cell r="AS33">
            <v>9.6024031549877691</v>
          </cell>
          <cell r="AT33">
            <v>2.7436834557192924</v>
          </cell>
          <cell r="AU33">
            <v>0.19927867265960231</v>
          </cell>
          <cell r="AV33">
            <v>3.3625972664099208</v>
          </cell>
          <cell r="AW33">
            <v>3.3281793459900655</v>
          </cell>
          <cell r="AX33">
            <v>3.1129876615996181</v>
          </cell>
          <cell r="AY33">
            <v>2.822336614908636</v>
          </cell>
          <cell r="AZ33">
            <v>28.80215112586302</v>
          </cell>
          <cell r="BA33">
            <v>7.9794239710099646</v>
          </cell>
          <cell r="BB33">
            <v>8.0704893497195371</v>
          </cell>
          <cell r="BC33">
            <v>-0.19711650197041308</v>
          </cell>
          <cell r="BD33">
            <v>-0.56356253782905696</v>
          </cell>
          <cell r="BE33">
            <v>40.335059997843928</v>
          </cell>
          <cell r="BF33">
            <v>5.615113561920225</v>
          </cell>
          <cell r="BG33">
            <v>2.5457420123393604</v>
          </cell>
          <cell r="BH33">
            <v>1.7465037411702724</v>
          </cell>
          <cell r="BI33">
            <v>8.6430699323805129</v>
          </cell>
          <cell r="BJ33">
            <v>2.4162130513800548</v>
          </cell>
          <cell r="BK33">
            <v>1.8362973934399633</v>
          </cell>
          <cell r="BL33">
            <v>-1.1703827799683495</v>
          </cell>
          <cell r="BM33">
            <v>12.471690447760921</v>
          </cell>
          <cell r="BN33">
            <v>2.5969436292616592</v>
          </cell>
          <cell r="BO33">
            <v>11.455227720290168</v>
          </cell>
          <cell r="BP33">
            <v>-0.58924972189015534</v>
          </cell>
          <cell r="BQ33">
            <v>-7.2321089902488893</v>
          </cell>
          <cell r="BR33">
            <v>17.718530825179187</v>
          </cell>
          <cell r="BS33">
            <v>18.136012373159247</v>
          </cell>
          <cell r="BT33">
            <v>-0.11650738798107341</v>
          </cell>
          <cell r="BU33">
            <v>-1.7402679196202371</v>
          </cell>
          <cell r="BV33">
            <v>-0.17837814559970866</v>
          </cell>
          <cell r="BW33">
            <v>4.1915698152001823</v>
          </cell>
          <cell r="BX33">
            <v>6.0875548435501514</v>
          </cell>
          <cell r="BY33">
            <v>2.2157114272904437</v>
          </cell>
          <cell r="BZ33">
            <v>1.2070072667102067</v>
          </cell>
          <cell r="CA33">
            <v>0.98660138808190823</v>
          </cell>
          <cell r="CB33">
            <v>2.2682564899196223</v>
          </cell>
          <cell r="CC33">
            <v>-13.073923235980146</v>
          </cell>
          <cell r="CD33">
            <v>-2.2651060895695991</v>
          </cell>
          <cell r="CE33">
            <v>35.120482314465335</v>
          </cell>
          <cell r="CF33">
            <v>-3.7547776871306269</v>
          </cell>
          <cell r="CG33">
            <v>8.9753907982903911</v>
          </cell>
          <cell r="CH33">
            <v>-6.6273446559798685</v>
          </cell>
          <cell r="CI33">
            <v>7.3050575582801685</v>
          </cell>
          <cell r="CJ33">
            <v>7.42088463348</v>
          </cell>
          <cell r="CK33">
            <v>4.7463782653298949</v>
          </cell>
          <cell r="CL33">
            <v>7.4036068027799047</v>
          </cell>
          <cell r="CM33">
            <v>0.56363838039760594</v>
          </cell>
          <cell r="CN33">
            <v>-1.6332680354607874</v>
          </cell>
          <cell r="CO33">
            <v>-0.80218791671995859</v>
          </cell>
          <cell r="CP33">
            <v>1.0885987850288075</v>
          </cell>
          <cell r="CQ33">
            <v>10.434505386181627</v>
          </cell>
          <cell r="CR33">
            <v>29.530885759872035</v>
          </cell>
          <cell r="CS33">
            <v>5.0057760011395658</v>
          </cell>
          <cell r="CT33">
            <v>-1.7683003621395983</v>
          </cell>
          <cell r="CU33">
            <v>-4.3818053177301408</v>
          </cell>
          <cell r="CV33">
            <v>-3.3780653183803224</v>
          </cell>
          <cell r="CW33">
            <v>-0.38360620171079063</v>
          </cell>
          <cell r="CX33">
            <v>1.5314268417405401</v>
          </cell>
          <cell r="CY33">
            <v>3.642401155178959</v>
          </cell>
          <cell r="CZ33">
            <v>1.9624855516303796</v>
          </cell>
          <cell r="DA33">
            <v>21.074541015379509</v>
          </cell>
          <cell r="DB33">
            <v>3.4155558004804334</v>
          </cell>
          <cell r="DC33">
            <v>-10.613301280540327</v>
          </cell>
          <cell r="DD33">
            <v>13.423777874821099</v>
          </cell>
          <cell r="DE33">
            <v>1.8308842124097282</v>
          </cell>
          <cell r="DF33">
            <v>1.863313890149584</v>
          </cell>
          <cell r="DG33">
            <v>1.8152989685313514</v>
          </cell>
          <cell r="DH33">
            <v>2.9690017974598959</v>
          </cell>
          <cell r="DI33">
            <v>1.2525230736500816</v>
          </cell>
          <cell r="DJ33">
            <v>-0.37780841643007079</v>
          </cell>
          <cell r="DK33">
            <v>2.9550644488595026</v>
          </cell>
          <cell r="DL33">
            <v>-1.0182717048592167</v>
          </cell>
          <cell r="DM33">
            <v>0</v>
          </cell>
          <cell r="DN33">
            <v>9.7495192208989465</v>
          </cell>
          <cell r="DO33">
            <v>1.3112706333777169</v>
          </cell>
          <cell r="DP33">
            <v>-0.65037276147995726</v>
          </cell>
          <cell r="DQ33">
            <v>-18.038654937759929</v>
          </cell>
          <cell r="DR33">
            <v>39.118616346575436</v>
          </cell>
          <cell r="DS33">
            <v>-3.8347475261398358</v>
          </cell>
          <cell r="DT33">
            <v>8.9116220197811344</v>
          </cell>
          <cell r="DU33">
            <v>3.2450395263294922</v>
          </cell>
          <cell r="DV33">
            <v>0.93270117850988754</v>
          </cell>
          <cell r="DW33">
            <v>-0.22331943563040113</v>
          </cell>
          <cell r="DX33">
            <v>6.5908400947801056</v>
          </cell>
          <cell r="DY33">
            <v>1.7757479260690161</v>
          </cell>
          <cell r="DZ33">
            <v>9.3304639853522531</v>
          </cell>
          <cell r="EA33">
            <v>3.7475126005119819</v>
          </cell>
          <cell r="EB33">
            <v>1.0577280696397793</v>
          </cell>
          <cell r="EC33">
            <v>-4.353076182449513</v>
          </cell>
          <cell r="ED33">
            <v>11.938104089811532</v>
          </cell>
          <cell r="EE33">
            <v>1.2893655852676602</v>
          </cell>
          <cell r="EF33">
            <v>5.9951931795985729</v>
          </cell>
          <cell r="EG33">
            <v>-1.6496873012802098</v>
          </cell>
          <cell r="EH33">
            <v>4.7573123440088239E-2</v>
          </cell>
          <cell r="EI33">
            <v>1.7752967605993035</v>
          </cell>
          <cell r="EJ33">
            <v>1.6289463470898227</v>
          </cell>
          <cell r="EK33">
            <v>2.970513664419741</v>
          </cell>
          <cell r="EL33">
            <v>-1.0865850734189735</v>
          </cell>
          <cell r="EM33">
            <v>2.2533399738604203</v>
          </cell>
          <cell r="EN33">
            <v>4.5928070687295985</v>
          </cell>
          <cell r="EO33">
            <v>4.7684561479891272</v>
          </cell>
          <cell r="EP33">
            <v>-1.4887438642908819</v>
          </cell>
          <cell r="EQ33">
            <v>-18.517744441489413</v>
          </cell>
          <cell r="ER33">
            <v>-8.2495446324755903</v>
          </cell>
          <cell r="ES33">
            <v>13.992344305370352</v>
          </cell>
          <cell r="ET33">
            <v>11.622731871411816</v>
          </cell>
          <cell r="EU33">
            <v>-0.90247696272035682</v>
          </cell>
          <cell r="EV33">
            <v>2.9978626457095743</v>
          </cell>
          <cell r="EW33">
            <v>-0.81415451045040754</v>
          </cell>
          <cell r="EX33">
            <v>5.8943721971299965</v>
          </cell>
          <cell r="EY33">
            <v>1.1819181598712021</v>
          </cell>
          <cell r="EZ33">
            <v>-20.971098078534851</v>
          </cell>
          <cell r="FA33">
            <v>-3.2625058042394812</v>
          </cell>
          <cell r="FB33">
            <v>-2.1213930803387484</v>
          </cell>
          <cell r="FC33">
            <v>-4.0524899004794861</v>
          </cell>
          <cell r="FD33">
            <v>-11.814655475220206</v>
          </cell>
          <cell r="FE33">
            <v>-1.4905914980918169</v>
          </cell>
          <cell r="FF33">
            <v>7.9142384808292263</v>
          </cell>
          <cell r="FG33">
            <v>8.3886711442319211</v>
          </cell>
          <cell r="FH33">
            <v>-1.3848052974699385</v>
          </cell>
          <cell r="FI33">
            <v>6.6678841253396968</v>
          </cell>
          <cell r="FJ33">
            <v>-6.6071039189864678E-2</v>
          </cell>
          <cell r="FK33">
            <v>-0.29999045562999527</v>
          </cell>
          <cell r="FL33">
            <v>0.13094500996157876</v>
          </cell>
          <cell r="FM33">
            <v>7.089417338513158</v>
          </cell>
          <cell r="FN33">
            <v>10.326864009948622</v>
          </cell>
          <cell r="FO33">
            <v>-3.6004484327513637</v>
          </cell>
          <cell r="FP33">
            <v>-18.962792812339103</v>
          </cell>
          <cell r="FQ33">
            <v>-17.694503569509834</v>
          </cell>
          <cell r="FR33">
            <v>-0.98226589593105018</v>
          </cell>
          <cell r="FS33">
            <v>5.0949126362193056</v>
          </cell>
          <cell r="FT33">
            <v>-2.4796090069103229</v>
          </cell>
          <cell r="FU33">
            <v>10.952492072290624</v>
          </cell>
          <cell r="FV33">
            <v>8.1961498570308322E-2</v>
          </cell>
          <cell r="FW33">
            <v>2.5845872384902577</v>
          </cell>
          <cell r="FX33">
            <v>-1.9136171834798006</v>
          </cell>
          <cell r="FY33">
            <v>1.4785258450883703</v>
          </cell>
          <cell r="FZ33">
            <v>-2.8767932570772246</v>
          </cell>
          <cell r="GA33">
            <v>-6.5209572352396208</v>
          </cell>
          <cell r="GB33">
            <v>12.537648271900252</v>
          </cell>
          <cell r="GC33">
            <v>-5.0224064174581144</v>
          </cell>
          <cell r="GD33">
            <v>-14.899010358330997</v>
          </cell>
          <cell r="GE33">
            <v>11.565947428447544</v>
          </cell>
          <cell r="GF33">
            <v>3.8821520433884871</v>
          </cell>
          <cell r="GG33">
            <v>-3.8981612967909314</v>
          </cell>
          <cell r="GH33">
            <v>5.5160134222314809</v>
          </cell>
          <cell r="GI33">
            <v>1.1046261333303846</v>
          </cell>
          <cell r="GJ33">
            <v>7.0976863789837807E-2</v>
          </cell>
          <cell r="GK33">
            <v>2.474869535220023</v>
          </cell>
          <cell r="GL33">
            <v>1.8286351046317577</v>
          </cell>
          <cell r="GM33">
            <v>4.169027009029378</v>
          </cell>
          <cell r="GN33">
            <v>4.6515834596393688</v>
          </cell>
          <cell r="GO33">
            <v>3.8145325933001004</v>
          </cell>
          <cell r="GP33">
            <v>-6.1736192693897465</v>
          </cell>
          <cell r="GQ33">
            <v>-5.8746881699371443</v>
          </cell>
          <cell r="GR33">
            <v>52.674988301514531</v>
          </cell>
          <cell r="GS33">
            <v>17.151668971160689</v>
          </cell>
          <cell r="GT33">
            <v>4.1811321598906943</v>
          </cell>
          <cell r="GU33">
            <v>0.91470796528938081</v>
          </cell>
          <cell r="GV33">
            <v>-2.4522387577799236</v>
          </cell>
          <cell r="GW33">
            <v>1.5680789300604374</v>
          </cell>
          <cell r="GX33">
            <v>-10.677804914999797</v>
          </cell>
          <cell r="GY33">
            <v>-6.4642809947999922</v>
          </cell>
          <cell r="GZ33">
            <v>11.678883339001914</v>
          </cell>
          <cell r="HA33">
            <v>-6.5570648955217621</v>
          </cell>
          <cell r="HB33">
            <v>13.459100720850984</v>
          </cell>
          <cell r="HC33">
            <v>-9.401432627289978</v>
          </cell>
          <cell r="HD33">
            <v>39.274238405660071</v>
          </cell>
          <cell r="HE33">
            <v>50.571848149324069</v>
          </cell>
          <cell r="HF33">
            <v>20.83662503593041</v>
          </cell>
          <cell r="HG33">
            <v>3.9512734255113173</v>
          </cell>
          <cell r="HH33">
            <v>3.6920279640489753</v>
          </cell>
          <cell r="HI33">
            <v>3.4787833177197172</v>
          </cell>
          <cell r="HJ33">
            <v>-0.92962720208970495</v>
          </cell>
          <cell r="HK33">
            <v>-3.4620589822407055</v>
          </cell>
          <cell r="HL33">
            <v>16.008772180870437</v>
          </cell>
          <cell r="HM33">
            <v>10.845656993726152</v>
          </cell>
          <cell r="HN33">
            <v>11.770231173719367</v>
          </cell>
          <cell r="HO33">
            <v>15.908443533469836</v>
          </cell>
          <cell r="HP33">
            <v>4.7385277783287165</v>
          </cell>
          <cell r="HQ33">
            <v>-36.26680706965999</v>
          </cell>
          <cell r="HR33">
            <v>10.446261555887759</v>
          </cell>
          <cell r="HS33">
            <v>-5.2585684538589703</v>
          </cell>
          <cell r="HT33">
            <v>-0.68183149487958872</v>
          </cell>
          <cell r="HU33">
            <v>-1.2994370116693972</v>
          </cell>
          <cell r="HV33">
            <v>6.8217330860297807</v>
          </cell>
          <cell r="HW33">
            <v>-0.8078513402997487</v>
          </cell>
          <cell r="HX33">
            <v>1.018288756410584</v>
          </cell>
          <cell r="HY33">
            <v>-1.3401950726583891</v>
          </cell>
          <cell r="HZ33">
            <v>0.70347243951982819</v>
          </cell>
          <cell r="IA33">
            <v>6.7260418252044474</v>
          </cell>
          <cell r="IB33">
            <v>18.166308214760647</v>
          </cell>
          <cell r="IC33">
            <v>-6.7623517204010568</v>
          </cell>
          <cell r="ID33">
            <v>-6.8393476722685591</v>
          </cell>
          <cell r="IE33">
            <v>-62.853405654896051</v>
          </cell>
          <cell r="IF33">
            <v>-22.499747396101156</v>
          </cell>
          <cell r="IG33">
            <v>-0.92583886306965724</v>
          </cell>
          <cell r="IH33">
            <v>9.4633560327802115</v>
          </cell>
          <cell r="II33">
            <v>8.7773061300404152</v>
          </cell>
          <cell r="IJ33">
            <v>2.7578240057296171</v>
          </cell>
          <cell r="IK33">
            <v>-4.8550016920598864</v>
          </cell>
          <cell r="IL33">
            <v>-8.2384357630289742</v>
          </cell>
          <cell r="IM33">
            <v>-26.643431512140523</v>
          </cell>
          <cell r="IN33">
            <v>-4.1915408546628896</v>
          </cell>
          <cell r="IO33">
            <v>-6.1868089027902897</v>
          </cell>
          <cell r="IP33">
            <v>-17.13808952852014</v>
          </cell>
          <cell r="IQ33">
            <v>6.8270026889313158</v>
          </cell>
          <cell r="IR33">
            <v>-11.120809956060839</v>
          </cell>
          <cell r="IS33">
            <v>-21.939476009460122</v>
          </cell>
          <cell r="IT33">
            <v>-3.5620887526711158</v>
          </cell>
          <cell r="IU33">
            <v>-1.4537565486407402</v>
          </cell>
          <cell r="IV33">
            <v>-2.9804325785198671</v>
          </cell>
          <cell r="IW33">
            <v>20.000918734770039</v>
          </cell>
          <cell r="IX33">
            <v>3.0948592184604422</v>
          </cell>
          <cell r="IY33">
            <v>-3.1976447471570282</v>
          </cell>
          <cell r="IZ33">
            <v>17.802224773950002</v>
          </cell>
          <cell r="JA33">
            <v>6.0560477423314296</v>
          </cell>
          <cell r="JB33">
            <v>0.50475203356108977</v>
          </cell>
          <cell r="JC33">
            <v>-2.9648627338592632</v>
          </cell>
          <cell r="JD33">
            <v>-22.481351088819792</v>
          </cell>
          <cell r="JE33">
            <v>-147.69116501568351</v>
          </cell>
          <cell r="JF33">
            <v>-24.317035726338872</v>
          </cell>
          <cell r="JG33">
            <v>0</v>
          </cell>
          <cell r="JH33">
            <v>-20.682237119110141</v>
          </cell>
          <cell r="JI33">
            <v>3.5380554431103519</v>
          </cell>
          <cell r="JJ33">
            <v>-6.3852779385297254</v>
          </cell>
          <cell r="JK33">
            <v>-5.556926807779746</v>
          </cell>
          <cell r="JL33">
            <v>-9.7844493214688555</v>
          </cell>
          <cell r="JM33">
            <v>-4.8441325544808933</v>
          </cell>
          <cell r="JN33">
            <v>-22.167045739821333</v>
          </cell>
          <cell r="JO33">
            <v>-8.0683039409996127</v>
          </cell>
          <cell r="JP33">
            <v>-27.526838758140002</v>
          </cell>
          <cell r="JQ33">
            <v>-21.896972552140141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</row>
        <row r="42">
          <cell r="F42">
            <v>0</v>
          </cell>
          <cell r="G42">
            <v>0</v>
          </cell>
          <cell r="H42">
            <v>0.87814163068000539</v>
          </cell>
          <cell r="I42">
            <v>1.2283950421399936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8.1645679839994045E-2</v>
          </cell>
          <cell r="O42">
            <v>0.14127616998999315</v>
          </cell>
          <cell r="P42">
            <v>0</v>
          </cell>
          <cell r="Q42">
            <v>0</v>
          </cell>
          <cell r="R42">
            <v>3.9000428791998729</v>
          </cell>
          <cell r="S42">
            <v>0.18186754230999469</v>
          </cell>
          <cell r="T42">
            <v>0.82876755016002335</v>
          </cell>
          <cell r="U42">
            <v>3.2388001939978039E-2</v>
          </cell>
          <cell r="V42">
            <v>0.73393101949000084</v>
          </cell>
          <cell r="W42">
            <v>1.8272096089199863</v>
          </cell>
          <cell r="X42">
            <v>0.46300793486000202</v>
          </cell>
          <cell r="Y42">
            <v>0</v>
          </cell>
          <cell r="Z42">
            <v>0</v>
          </cell>
          <cell r="AA42">
            <v>0</v>
          </cell>
          <cell r="AB42">
            <v>-0.16712877847999152</v>
          </cell>
          <cell r="AC42">
            <v>0</v>
          </cell>
          <cell r="AD42">
            <v>0</v>
          </cell>
          <cell r="AE42">
            <v>2.8078801493900301</v>
          </cell>
          <cell r="AF42">
            <v>2.3215934090003998E-2</v>
          </cell>
          <cell r="AG42">
            <v>0</v>
          </cell>
          <cell r="AH42">
            <v>2.8867843150010231E-2</v>
          </cell>
          <cell r="AI42">
            <v>2.6922394145800013</v>
          </cell>
          <cell r="AJ42">
            <v>-4.9476772660000279E-2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2.6047272450000492E-2</v>
          </cell>
          <cell r="AP42">
            <v>0</v>
          </cell>
          <cell r="AQ42">
            <v>8.6986457780000137E-2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5.137466981280113</v>
          </cell>
          <cell r="BF42">
            <v>0</v>
          </cell>
          <cell r="BG42">
            <v>0</v>
          </cell>
          <cell r="BH42">
            <v>0</v>
          </cell>
          <cell r="BI42">
            <v>3.0896195956300119</v>
          </cell>
          <cell r="BJ42">
            <v>2.0478473856499875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0.51815841441975863</v>
          </cell>
          <cell r="BS42">
            <v>0</v>
          </cell>
          <cell r="BT42">
            <v>0</v>
          </cell>
          <cell r="BU42">
            <v>0.16046097823999617</v>
          </cell>
          <cell r="BV42">
            <v>0.35769743618001826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0.69896141161007108</v>
          </cell>
          <cell r="CF42">
            <v>0</v>
          </cell>
          <cell r="CG42">
            <v>0</v>
          </cell>
          <cell r="CH42">
            <v>0.29043637970997338</v>
          </cell>
          <cell r="CI42">
            <v>0.11026498068997626</v>
          </cell>
          <cell r="CJ42">
            <v>0.29826005120997934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3.0083691447200636</v>
          </cell>
          <cell r="CS42">
            <v>0</v>
          </cell>
          <cell r="CT42">
            <v>0</v>
          </cell>
          <cell r="CU42">
            <v>1.7108446154000205</v>
          </cell>
          <cell r="CV42">
            <v>0.57471551962999001</v>
          </cell>
          <cell r="CW42">
            <v>0</v>
          </cell>
          <cell r="CX42">
            <v>0.7228090096900246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1.3783754001699435</v>
          </cell>
          <cell r="DF42">
            <v>0</v>
          </cell>
          <cell r="DG42">
            <v>0</v>
          </cell>
          <cell r="DH42">
            <v>-1.6035580130008498E-2</v>
          </cell>
          <cell r="DI42">
            <v>1.0195289991299887</v>
          </cell>
          <cell r="DJ42">
            <v>0.37488198117000593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2.7254824931701478</v>
          </cell>
          <cell r="DS42">
            <v>0</v>
          </cell>
          <cell r="DT42">
            <v>0</v>
          </cell>
          <cell r="DU42">
            <v>0.31424249378000013</v>
          </cell>
          <cell r="DV42">
            <v>-0.19195569456999806</v>
          </cell>
          <cell r="DW42">
            <v>2.6031956939600036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0.51636734148996766</v>
          </cell>
          <cell r="EF42">
            <v>0</v>
          </cell>
          <cell r="EG42">
            <v>0</v>
          </cell>
          <cell r="EH42">
            <v>0.44850509217999956</v>
          </cell>
          <cell r="EI42">
            <v>6.7862249309996514E-2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0.27773956707005709</v>
          </cell>
          <cell r="ES42">
            <v>0</v>
          </cell>
          <cell r="ET42">
            <v>0</v>
          </cell>
          <cell r="EU42">
            <v>0</v>
          </cell>
          <cell r="EV42">
            <v>9.1614249419990301E-2</v>
          </cell>
          <cell r="EW42">
            <v>0</v>
          </cell>
          <cell r="EX42">
            <v>0.18612531765000995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0.44184047838007245</v>
          </cell>
          <cell r="FF42">
            <v>0</v>
          </cell>
          <cell r="FG42">
            <v>0</v>
          </cell>
          <cell r="FH42">
            <v>0.38579449972002067</v>
          </cell>
          <cell r="FI42">
            <v>0.66277809026001933</v>
          </cell>
          <cell r="FJ42">
            <v>-0.60673211159999596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-0.45234560958033398</v>
          </cell>
          <cell r="FS42">
            <v>0</v>
          </cell>
          <cell r="FT42">
            <v>0</v>
          </cell>
          <cell r="FU42">
            <v>0</v>
          </cell>
          <cell r="FV42">
            <v>-0.37582865909001839</v>
          </cell>
          <cell r="FW42">
            <v>-7.6516950490002955E-2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0.37100830620988745</v>
          </cell>
          <cell r="GF42">
            <v>0</v>
          </cell>
          <cell r="GG42">
            <v>0</v>
          </cell>
          <cell r="GH42">
            <v>0</v>
          </cell>
          <cell r="GI42">
            <v>0.78404857339000955</v>
          </cell>
          <cell r="GJ42">
            <v>0</v>
          </cell>
          <cell r="GK42">
            <v>-0.41304026718000841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</row>
        <row r="43">
          <cell r="F43">
            <v>0</v>
          </cell>
          <cell r="G43">
            <v>0</v>
          </cell>
          <cell r="H43">
            <v>0.13182943354999566</v>
          </cell>
          <cell r="I43">
            <v>0.78522813224998345</v>
          </cell>
          <cell r="J43">
            <v>0.33635049624996327</v>
          </cell>
          <cell r="K43">
            <v>0</v>
          </cell>
          <cell r="L43">
            <v>0</v>
          </cell>
          <cell r="M43">
            <v>0</v>
          </cell>
          <cell r="N43">
            <v>0.11339610750999896</v>
          </cell>
          <cell r="O43">
            <v>1.4194364632600127</v>
          </cell>
          <cell r="P43">
            <v>0</v>
          </cell>
          <cell r="Q43">
            <v>0</v>
          </cell>
          <cell r="R43">
            <v>1.9607744679899497</v>
          </cell>
          <cell r="S43">
            <v>0.34062535768000402</v>
          </cell>
          <cell r="T43">
            <v>0</v>
          </cell>
          <cell r="U43">
            <v>0</v>
          </cell>
          <cell r="V43">
            <v>1.0186580094700162</v>
          </cell>
          <cell r="W43">
            <v>6.1773466109997344E-2</v>
          </cell>
          <cell r="X43">
            <v>4.0466374019985096E-2</v>
          </cell>
          <cell r="Y43">
            <v>0</v>
          </cell>
          <cell r="Z43">
            <v>0</v>
          </cell>
          <cell r="AA43">
            <v>0</v>
          </cell>
          <cell r="AB43">
            <v>0.49925126070999681</v>
          </cell>
          <cell r="AC43">
            <v>0</v>
          </cell>
          <cell r="AD43">
            <v>0</v>
          </cell>
          <cell r="AE43">
            <v>2.3963678853699548</v>
          </cell>
          <cell r="AF43">
            <v>-7.6214968149997731E-2</v>
          </cell>
          <cell r="AG43">
            <v>0</v>
          </cell>
          <cell r="AH43">
            <v>0.47401803559999678</v>
          </cell>
          <cell r="AI43">
            <v>1.5263777579500015</v>
          </cell>
          <cell r="AJ43">
            <v>0.35077387063998344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0.12141318932999923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3.6872170249803276</v>
          </cell>
          <cell r="BF43">
            <v>0</v>
          </cell>
          <cell r="BG43">
            <v>0</v>
          </cell>
          <cell r="BH43">
            <v>0</v>
          </cell>
          <cell r="BI43">
            <v>2.6907215499799833</v>
          </cell>
          <cell r="BJ43">
            <v>0.99649547500001745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0.73553082047988028</v>
          </cell>
          <cell r="BS43">
            <v>0</v>
          </cell>
          <cell r="BT43">
            <v>0</v>
          </cell>
          <cell r="BU43">
            <v>0</v>
          </cell>
          <cell r="BV43">
            <v>0.39352713110000082</v>
          </cell>
          <cell r="BW43">
            <v>0.34200368937999315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1.8404841920701074</v>
          </cell>
          <cell r="CF43">
            <v>0</v>
          </cell>
          <cell r="CG43">
            <v>0</v>
          </cell>
          <cell r="CH43">
            <v>0.59153481915001294</v>
          </cell>
          <cell r="CI43">
            <v>0.19327024147000316</v>
          </cell>
          <cell r="CJ43">
            <v>1.0556791314499776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2.3391485404799823</v>
          </cell>
          <cell r="CS43">
            <v>0</v>
          </cell>
          <cell r="CT43">
            <v>0</v>
          </cell>
          <cell r="CU43">
            <v>0.90251356549998718</v>
          </cell>
          <cell r="CV43">
            <v>0.62942289881999613</v>
          </cell>
          <cell r="CW43">
            <v>0</v>
          </cell>
          <cell r="CX43">
            <v>0.80721207615999901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1.2480349900101828</v>
          </cell>
          <cell r="DF43">
            <v>0</v>
          </cell>
          <cell r="DG43">
            <v>0</v>
          </cell>
          <cell r="DH43">
            <v>0</v>
          </cell>
          <cell r="DI43">
            <v>0.7709147371700027</v>
          </cell>
          <cell r="DJ43">
            <v>0.47712025283999537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2.005643754130233</v>
          </cell>
          <cell r="DS43">
            <v>0</v>
          </cell>
          <cell r="DT43">
            <v>0</v>
          </cell>
          <cell r="DU43">
            <v>0</v>
          </cell>
          <cell r="DV43">
            <v>0.25915805198999919</v>
          </cell>
          <cell r="DW43">
            <v>1.7464857021400064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-0.27368400522982483</v>
          </cell>
          <cell r="EF43">
            <v>0</v>
          </cell>
          <cell r="EG43">
            <v>0</v>
          </cell>
          <cell r="EH43">
            <v>-0.12604960810000421</v>
          </cell>
          <cell r="EI43">
            <v>-0.14763439712999116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-0.13271408149012132</v>
          </cell>
          <cell r="ES43">
            <v>0</v>
          </cell>
          <cell r="ET43">
            <v>0</v>
          </cell>
          <cell r="EU43">
            <v>0</v>
          </cell>
          <cell r="EV43">
            <v>5.3411236170006759E-2</v>
          </cell>
          <cell r="EW43">
            <v>0</v>
          </cell>
          <cell r="EX43">
            <v>-0.18612531766001439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0.1747889259997919</v>
          </cell>
          <cell r="FF43">
            <v>0</v>
          </cell>
          <cell r="FG43">
            <v>0</v>
          </cell>
          <cell r="FH43">
            <v>-0.38579449960001</v>
          </cell>
          <cell r="FI43">
            <v>-4.614868614000045E-2</v>
          </cell>
          <cell r="FJ43">
            <v>0.6067321117400013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0.12165500689980036</v>
          </cell>
          <cell r="FS43">
            <v>0</v>
          </cell>
          <cell r="FT43">
            <v>0</v>
          </cell>
          <cell r="FU43">
            <v>0</v>
          </cell>
          <cell r="FV43">
            <v>0.12165500689999931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0.76536635278989706</v>
          </cell>
          <cell r="GF43">
            <v>0</v>
          </cell>
          <cell r="GG43">
            <v>0</v>
          </cell>
          <cell r="GH43">
            <v>0</v>
          </cell>
          <cell r="GI43">
            <v>0.35232608561999257</v>
          </cell>
          <cell r="GJ43">
            <v>0</v>
          </cell>
          <cell r="GK43">
            <v>0.41304026717000397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4.4627506411798095</v>
          </cell>
          <cell r="S54">
            <v>0.78784260173995335</v>
          </cell>
          <cell r="T54">
            <v>0</v>
          </cell>
          <cell r="U54">
            <v>0.40545813860990165</v>
          </cell>
          <cell r="V54">
            <v>3.2694499008300681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4.0711791465582792E-2</v>
          </cell>
          <cell r="S55">
            <v>-0.81130787904999124</v>
          </cell>
          <cell r="T55">
            <v>0</v>
          </cell>
          <cell r="U55">
            <v>0.30084401686963247</v>
          </cell>
          <cell r="V55">
            <v>0.55117565363980248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</row>
        <row r="57">
          <cell r="F57">
            <v>0</v>
          </cell>
          <cell r="G57">
            <v>0</v>
          </cell>
          <cell r="H57">
            <v>0.36239997346999786</v>
          </cell>
          <cell r="I57">
            <v>1.0240517690000672E-2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0.65684562208999608</v>
          </cell>
          <cell r="P57">
            <v>0</v>
          </cell>
          <cell r="Q57">
            <v>0.19478695566999704</v>
          </cell>
          <cell r="R57">
            <v>6.2958742729200594</v>
          </cell>
          <cell r="S57">
            <v>0</v>
          </cell>
          <cell r="T57">
            <v>3.2027009450004584E-2</v>
          </cell>
          <cell r="U57">
            <v>2.6556864739994523E-2</v>
          </cell>
          <cell r="V57">
            <v>0.91165442430001065</v>
          </cell>
          <cell r="W57">
            <v>0.81646961701999032</v>
          </cell>
          <cell r="X57">
            <v>3.044462748000015</v>
          </cell>
          <cell r="Y57">
            <v>0</v>
          </cell>
          <cell r="Z57">
            <v>0</v>
          </cell>
          <cell r="AA57">
            <v>0</v>
          </cell>
          <cell r="AB57">
            <v>1.4647036094100017</v>
          </cell>
          <cell r="AC57">
            <v>0</v>
          </cell>
          <cell r="AD57">
            <v>0</v>
          </cell>
          <cell r="AE57">
            <v>1.4972474522900256</v>
          </cell>
          <cell r="AF57">
            <v>2.0085676440004363E-2</v>
          </cell>
          <cell r="AG57">
            <v>0.13871592979000269</v>
          </cell>
          <cell r="AH57">
            <v>0.85525907561999759</v>
          </cell>
          <cell r="AI57">
            <v>0.21600313526000292</v>
          </cell>
          <cell r="AJ57">
            <v>4.0585527589996673E-2</v>
          </cell>
          <cell r="AK57">
            <v>2.222136593999835E-2</v>
          </cell>
          <cell r="AL57">
            <v>0</v>
          </cell>
          <cell r="AM57">
            <v>0</v>
          </cell>
          <cell r="AN57">
            <v>0</v>
          </cell>
          <cell r="AO57">
            <v>0.14617794276000495</v>
          </cell>
          <cell r="AP57">
            <v>0</v>
          </cell>
          <cell r="AQ57">
            <v>5.8198798890000347E-2</v>
          </cell>
          <cell r="AR57">
            <v>1.8497357114900979</v>
          </cell>
          <cell r="AS57">
            <v>0</v>
          </cell>
          <cell r="AT57">
            <v>0</v>
          </cell>
          <cell r="AU57">
            <v>0.69951943694000107</v>
          </cell>
          <cell r="AV57">
            <v>3.8696451459998116E-2</v>
          </cell>
          <cell r="AW57">
            <v>0.11251264359000857</v>
          </cell>
          <cell r="AX57">
            <v>0</v>
          </cell>
          <cell r="AY57">
            <v>0</v>
          </cell>
          <cell r="AZ57">
            <v>0.99900717949999773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2.5485338068101555</v>
          </cell>
          <cell r="BF57">
            <v>0</v>
          </cell>
          <cell r="BG57">
            <v>0</v>
          </cell>
          <cell r="BH57">
            <v>0</v>
          </cell>
          <cell r="BI57">
            <v>0.14516336778999772</v>
          </cell>
          <cell r="BJ57">
            <v>0</v>
          </cell>
          <cell r="BK57">
            <v>0</v>
          </cell>
          <cell r="BL57">
            <v>0</v>
          </cell>
          <cell r="BM57">
            <v>0.1299313751599982</v>
          </cell>
          <cell r="BN57">
            <v>0.45983950776000881</v>
          </cell>
          <cell r="BO57">
            <v>1.8135995561000016</v>
          </cell>
          <cell r="BP57">
            <v>0</v>
          </cell>
          <cell r="BQ57">
            <v>0</v>
          </cell>
          <cell r="BR57">
            <v>1.118144869039952</v>
          </cell>
          <cell r="BS57">
            <v>0</v>
          </cell>
          <cell r="BT57">
            <v>0.51644217863000108</v>
          </cell>
          <cell r="BU57">
            <v>0.53692384920998393</v>
          </cell>
          <cell r="BV57">
            <v>6.4778841199995441E-2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-0.94178333337004005</v>
          </cell>
          <cell r="CF57">
            <v>0</v>
          </cell>
          <cell r="CG57">
            <v>0</v>
          </cell>
          <cell r="CH57">
            <v>9.291130279997617E-3</v>
          </cell>
          <cell r="CI57">
            <v>8.405171327000005E-2</v>
          </cell>
          <cell r="CJ57">
            <v>-1.035126176919988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0.67114870126999904</v>
          </cell>
          <cell r="CS57">
            <v>0</v>
          </cell>
          <cell r="CT57">
            <v>0</v>
          </cell>
          <cell r="CU57">
            <v>0.42826143380001014</v>
          </cell>
          <cell r="CV57">
            <v>0</v>
          </cell>
          <cell r="CW57">
            <v>7.4663645309996696E-2</v>
          </cell>
          <cell r="CX57">
            <v>0.16822362215999931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0.36277081192997684</v>
          </cell>
          <cell r="DF57">
            <v>0</v>
          </cell>
          <cell r="DG57">
            <v>0</v>
          </cell>
          <cell r="DH57">
            <v>-6.9365438970002913E-2</v>
          </cell>
          <cell r="DI57">
            <v>0</v>
          </cell>
          <cell r="DJ57">
            <v>0.43213625089998686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-0.51800951799009454</v>
          </cell>
          <cell r="DS57">
            <v>0</v>
          </cell>
          <cell r="DT57">
            <v>0</v>
          </cell>
          <cell r="DU57">
            <v>5.9297450539979479E-2</v>
          </cell>
          <cell r="DV57">
            <v>-0.51496423106000577</v>
          </cell>
          <cell r="DW57">
            <v>-6.2342737470004295E-2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0.10564287865008737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0.1056428786500021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-5.2128000760149007E-2</v>
          </cell>
          <cell r="FF57">
            <v>0</v>
          </cell>
          <cell r="FG57">
            <v>0</v>
          </cell>
          <cell r="FH57">
            <v>-5.2128000759992688E-2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1.1048542736799618</v>
          </cell>
          <cell r="GF57">
            <v>0</v>
          </cell>
          <cell r="GG57">
            <v>0</v>
          </cell>
          <cell r="GH57">
            <v>0.10444528289999511</v>
          </cell>
          <cell r="GI57">
            <v>1.0004089907800022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</row>
        <row r="59">
          <cell r="F59">
            <v>0</v>
          </cell>
          <cell r="G59">
            <v>0.2204155870600033</v>
          </cell>
          <cell r="H59">
            <v>8.5028231140000798E-2</v>
          </cell>
          <cell r="I59">
            <v>0.74047869608999406</v>
          </cell>
          <cell r="J59">
            <v>1.0573816254800192</v>
          </cell>
          <cell r="K59">
            <v>0</v>
          </cell>
          <cell r="L59">
            <v>0</v>
          </cell>
          <cell r="M59">
            <v>0</v>
          </cell>
          <cell r="N59">
            <v>0.19442317640999818</v>
          </cell>
          <cell r="O59">
            <v>0.3816465374899991</v>
          </cell>
          <cell r="P59">
            <v>0.11775054330999524</v>
          </cell>
          <cell r="Q59">
            <v>3.5628542520001361E-2</v>
          </cell>
          <cell r="R59">
            <v>5.1062148405499102</v>
          </cell>
          <cell r="S59">
            <v>0.16556591805000664</v>
          </cell>
          <cell r="T59">
            <v>0.44188655031000224</v>
          </cell>
          <cell r="U59">
            <v>0.55192168362999183</v>
          </cell>
          <cell r="V59">
            <v>0.99331520920998884</v>
          </cell>
          <cell r="W59">
            <v>0.1716171691000028</v>
          </cell>
          <cell r="X59">
            <v>0.85696273570999892</v>
          </cell>
          <cell r="Y59">
            <v>0.23284531786001139</v>
          </cell>
          <cell r="Z59">
            <v>0</v>
          </cell>
          <cell r="AA59">
            <v>0.11499637126999573</v>
          </cell>
          <cell r="AB59">
            <v>1.577103885409997</v>
          </cell>
          <cell r="AC59">
            <v>0</v>
          </cell>
          <cell r="AD59">
            <v>0</v>
          </cell>
          <cell r="AE59">
            <v>4.7156399654201095</v>
          </cell>
          <cell r="AF59">
            <v>0</v>
          </cell>
          <cell r="AG59">
            <v>0.12228545207000252</v>
          </cell>
          <cell r="AH59">
            <v>0.5752941509300058</v>
          </cell>
          <cell r="AI59">
            <v>2.7333710821799713</v>
          </cell>
          <cell r="AJ59">
            <v>3.2114845060007724E-2</v>
          </cell>
          <cell r="AK59">
            <v>0.46746596824000619</v>
          </cell>
          <cell r="AL59">
            <v>0</v>
          </cell>
          <cell r="AM59">
            <v>0</v>
          </cell>
          <cell r="AN59">
            <v>3.5858877700007952E-2</v>
          </cell>
          <cell r="AO59">
            <v>0.74924958923999441</v>
          </cell>
          <cell r="AP59">
            <v>0</v>
          </cell>
          <cell r="AQ59">
            <v>0</v>
          </cell>
          <cell r="AR59">
            <v>2.5688592608498766</v>
          </cell>
          <cell r="AS59">
            <v>0</v>
          </cell>
          <cell r="AT59">
            <v>0.62349970130999566</v>
          </cell>
          <cell r="AU59">
            <v>1.2199195347599954</v>
          </cell>
          <cell r="AV59">
            <v>0.34460102414999483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0.38083900062999021</v>
          </cell>
          <cell r="BC59">
            <v>0</v>
          </cell>
          <cell r="BD59">
            <v>0</v>
          </cell>
          <cell r="BE59">
            <v>5.44446514285994</v>
          </cell>
          <cell r="BF59">
            <v>0</v>
          </cell>
          <cell r="BG59">
            <v>0</v>
          </cell>
          <cell r="BH59">
            <v>2.2481309928599984</v>
          </cell>
          <cell r="BI59">
            <v>0.32737725508002313</v>
          </cell>
          <cell r="BJ59">
            <v>1.4908339227000056</v>
          </cell>
          <cell r="BK59">
            <v>0</v>
          </cell>
          <cell r="BL59">
            <v>0</v>
          </cell>
          <cell r="BM59">
            <v>0</v>
          </cell>
          <cell r="BN59">
            <v>5.8954315490012732E-2</v>
          </cell>
          <cell r="BO59">
            <v>1.3191686567300138</v>
          </cell>
          <cell r="BP59">
            <v>0</v>
          </cell>
          <cell r="BQ59">
            <v>0</v>
          </cell>
          <cell r="BR59">
            <v>1.6149976568300417</v>
          </cell>
          <cell r="BS59">
            <v>0</v>
          </cell>
          <cell r="BT59">
            <v>0</v>
          </cell>
          <cell r="BU59">
            <v>0.11590870480999627</v>
          </cell>
          <cell r="BV59">
            <v>0.1118429061599997</v>
          </cell>
          <cell r="BW59">
            <v>5.3940875479995043E-2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1.333305170380001</v>
          </cell>
          <cell r="CC59">
            <v>0</v>
          </cell>
          <cell r="CD59">
            <v>0</v>
          </cell>
          <cell r="CE59">
            <v>1.579138104229969</v>
          </cell>
          <cell r="CF59">
            <v>0</v>
          </cell>
          <cell r="CG59">
            <v>0</v>
          </cell>
          <cell r="CH59">
            <v>1.0406890948100056</v>
          </cell>
          <cell r="CI59">
            <v>0.17972732932000213</v>
          </cell>
          <cell r="CJ59">
            <v>-0.44206530909997355</v>
          </cell>
          <cell r="CK59">
            <v>0.80078698920000591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2.2157006061499942</v>
          </cell>
          <cell r="CS59">
            <v>0</v>
          </cell>
          <cell r="CT59">
            <v>0</v>
          </cell>
          <cell r="CU59">
            <v>1.1275327329899909</v>
          </cell>
          <cell r="CV59">
            <v>0</v>
          </cell>
          <cell r="CW59">
            <v>1.0881678731600175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0.16061164257996552</v>
          </cell>
          <cell r="DF59">
            <v>0</v>
          </cell>
          <cell r="DG59">
            <v>0.23851058194999553</v>
          </cell>
          <cell r="DH59">
            <v>0.43436495275999931</v>
          </cell>
          <cell r="DI59">
            <v>-0.63346491375999392</v>
          </cell>
          <cell r="DJ59">
            <v>0</v>
          </cell>
          <cell r="DK59">
            <v>5.4850361419994442E-2</v>
          </cell>
          <cell r="DL59">
            <v>0</v>
          </cell>
          <cell r="DM59">
            <v>0</v>
          </cell>
          <cell r="DN59">
            <v>0</v>
          </cell>
          <cell r="DO59">
            <v>6.6350660210005685E-2</v>
          </cell>
          <cell r="DP59">
            <v>0</v>
          </cell>
          <cell r="DQ59">
            <v>0</v>
          </cell>
          <cell r="DR59">
            <v>2.5424631703600653</v>
          </cell>
          <cell r="DS59">
            <v>0</v>
          </cell>
          <cell r="DT59">
            <v>0.19539841280999326</v>
          </cell>
          <cell r="DU59">
            <v>1.5779143246999965</v>
          </cell>
          <cell r="DV59">
            <v>0</v>
          </cell>
          <cell r="DW59">
            <v>-0.11877847581000367</v>
          </cell>
          <cell r="DX59">
            <v>0.88792890866000107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0.23283880710994254</v>
          </cell>
          <cell r="EF59">
            <v>0</v>
          </cell>
          <cell r="EG59">
            <v>0</v>
          </cell>
          <cell r="EH59">
            <v>-0.1715297596299763</v>
          </cell>
          <cell r="EI59">
            <v>0</v>
          </cell>
          <cell r="EJ59">
            <v>0.40436856673998989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0.55268743158990219</v>
          </cell>
          <cell r="ES59">
            <v>0</v>
          </cell>
          <cell r="ET59">
            <v>0</v>
          </cell>
          <cell r="EU59">
            <v>0</v>
          </cell>
          <cell r="EV59">
            <v>8.2101256599997896E-2</v>
          </cell>
          <cell r="EW59">
            <v>0.47058617499000377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0.84737742005995642</v>
          </cell>
          <cell r="FF59">
            <v>0</v>
          </cell>
          <cell r="FG59">
            <v>0</v>
          </cell>
          <cell r="FH59">
            <v>4.2275409760009097E-2</v>
          </cell>
          <cell r="FI59">
            <v>0.80510201030000417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0.69347194323995609</v>
          </cell>
          <cell r="FS59">
            <v>0</v>
          </cell>
          <cell r="FT59">
            <v>0</v>
          </cell>
          <cell r="FU59">
            <v>0</v>
          </cell>
          <cell r="FV59">
            <v>0.69347194323999872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0.59923488735000774</v>
          </cell>
          <cell r="GF59">
            <v>0</v>
          </cell>
          <cell r="GG59">
            <v>0</v>
          </cell>
          <cell r="GH59">
            <v>8.8427411790007682E-2</v>
          </cell>
          <cell r="GI59">
            <v>4.0147280360002924E-2</v>
          </cell>
          <cell r="GJ59">
            <v>0.47066019519999713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1.4474623507899764</v>
          </cell>
          <cell r="J60">
            <v>0.5104123547899917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1.3496844057800033</v>
          </cell>
          <cell r="P60">
            <v>0.31657567268000264</v>
          </cell>
          <cell r="Q60">
            <v>-0.1386752946200005</v>
          </cell>
          <cell r="R60">
            <v>3.4950936777499919</v>
          </cell>
          <cell r="S60">
            <v>0.19244348304000169</v>
          </cell>
          <cell r="T60">
            <v>0.30571235948999487</v>
          </cell>
          <cell r="U60">
            <v>0.35493753890000335</v>
          </cell>
          <cell r="V60">
            <v>0.52213193902999677</v>
          </cell>
          <cell r="W60">
            <v>0.28330179505000785</v>
          </cell>
          <cell r="X60">
            <v>1.6144012977599971</v>
          </cell>
          <cell r="Y60">
            <v>0.11734385469000586</v>
          </cell>
          <cell r="Z60">
            <v>0</v>
          </cell>
          <cell r="AA60">
            <v>0</v>
          </cell>
          <cell r="AB60">
            <v>0.10482140979000576</v>
          </cell>
          <cell r="AC60">
            <v>0</v>
          </cell>
          <cell r="AD60">
            <v>0</v>
          </cell>
          <cell r="AE60">
            <v>4.5185284829196917</v>
          </cell>
          <cell r="AF60">
            <v>0</v>
          </cell>
          <cell r="AG60">
            <v>-6.198955628000391E-2</v>
          </cell>
          <cell r="AH60">
            <v>0.21866981916999606</v>
          </cell>
          <cell r="AI60">
            <v>1.5041277353099929</v>
          </cell>
          <cell r="AJ60">
            <v>0</v>
          </cell>
          <cell r="AK60">
            <v>1.2115759193400066</v>
          </cell>
          <cell r="AL60">
            <v>0</v>
          </cell>
          <cell r="AM60">
            <v>0</v>
          </cell>
          <cell r="AN60">
            <v>9.6754380609993973E-2</v>
          </cell>
          <cell r="AO60">
            <v>1.5493901847699902</v>
          </cell>
          <cell r="AP60">
            <v>0</v>
          </cell>
          <cell r="AQ60">
            <v>0</v>
          </cell>
          <cell r="AR60">
            <v>2.4823168967299125</v>
          </cell>
          <cell r="AS60">
            <v>0</v>
          </cell>
          <cell r="AT60">
            <v>1.6460568104299966</v>
          </cell>
          <cell r="AU60">
            <v>0.20013187074999905</v>
          </cell>
          <cell r="AV60">
            <v>0.2649971441700103</v>
          </cell>
          <cell r="AW60">
            <v>0.25827281720999906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0.11285825417000694</v>
          </cell>
          <cell r="BC60">
            <v>0</v>
          </cell>
          <cell r="BD60">
            <v>0</v>
          </cell>
          <cell r="BE60">
            <v>2.9120211988499705</v>
          </cell>
          <cell r="BF60">
            <v>0</v>
          </cell>
          <cell r="BG60">
            <v>0</v>
          </cell>
          <cell r="BH60">
            <v>1.8930641195500044</v>
          </cell>
          <cell r="BI60">
            <v>0.14849960380999505</v>
          </cell>
          <cell r="BJ60">
            <v>0.86582372905999705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4.6337464300023612E-3</v>
          </cell>
          <cell r="BP60">
            <v>0</v>
          </cell>
          <cell r="BQ60">
            <v>0</v>
          </cell>
          <cell r="BR60">
            <v>1.3272383624399708</v>
          </cell>
          <cell r="BS60">
            <v>0</v>
          </cell>
          <cell r="BT60">
            <v>0</v>
          </cell>
          <cell r="BU60">
            <v>0.21774115238000036</v>
          </cell>
          <cell r="BV60">
            <v>0.26988787318001073</v>
          </cell>
          <cell r="BW60">
            <v>0.83960933688000239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0.41901786933999574</v>
          </cell>
          <cell r="CF60">
            <v>0</v>
          </cell>
          <cell r="CG60">
            <v>-0.49927602626999601</v>
          </cell>
          <cell r="CH60">
            <v>0.23189906635000312</v>
          </cell>
          <cell r="CI60">
            <v>0.60723209223999675</v>
          </cell>
          <cell r="CJ60">
            <v>7.9162737019998985E-2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0.4434733928200103</v>
          </cell>
          <cell r="CS60">
            <v>0</v>
          </cell>
          <cell r="CT60">
            <v>3.2493848719994389E-2</v>
          </cell>
          <cell r="CU60">
            <v>0.15832834116000072</v>
          </cell>
          <cell r="CV60">
            <v>0</v>
          </cell>
          <cell r="CW60">
            <v>0.17679196210998782</v>
          </cell>
          <cell r="CX60">
            <v>7.5859240829998953E-2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2.9133941160298491</v>
          </cell>
          <cell r="DF60">
            <v>0</v>
          </cell>
          <cell r="DG60">
            <v>0</v>
          </cell>
          <cell r="DH60">
            <v>0.32658782949999932</v>
          </cell>
          <cell r="DI60">
            <v>1.2370382521900041</v>
          </cell>
          <cell r="DJ60">
            <v>0.14781374700999095</v>
          </cell>
          <cell r="DK60">
            <v>1.2019542873299827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1.7722714473599126</v>
          </cell>
          <cell r="DS60">
            <v>0</v>
          </cell>
          <cell r="DT60">
            <v>0</v>
          </cell>
          <cell r="DU60">
            <v>0.31564455990999107</v>
          </cell>
          <cell r="DV60">
            <v>1.425829070160006</v>
          </cell>
          <cell r="DW60">
            <v>-3.0232785860022204E-2</v>
          </cell>
          <cell r="DX60">
            <v>6.1030603149987428E-2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-0.60118005927995455</v>
          </cell>
          <cell r="EF60">
            <v>0</v>
          </cell>
          <cell r="EG60">
            <v>0</v>
          </cell>
          <cell r="EH60">
            <v>-0.55203117509000776</v>
          </cell>
          <cell r="EI60">
            <v>0</v>
          </cell>
          <cell r="EJ60">
            <v>-4.9148884189989417E-2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9.0373474150055699E-2</v>
          </cell>
          <cell r="ES60">
            <v>0</v>
          </cell>
          <cell r="ET60">
            <v>0</v>
          </cell>
          <cell r="EU60">
            <v>9.0373474149998856E-2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0.3581857862900506</v>
          </cell>
          <cell r="FF60">
            <v>0</v>
          </cell>
          <cell r="FG60">
            <v>0</v>
          </cell>
          <cell r="FH60">
            <v>0.30701794769001367</v>
          </cell>
          <cell r="FI60">
            <v>5.1167838600008508E-2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-0.10051142259999324</v>
          </cell>
          <cell r="FS60">
            <v>0</v>
          </cell>
          <cell r="FT60">
            <v>0</v>
          </cell>
          <cell r="FU60">
            <v>-0.10051142260000745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7.5002019869998549E-2</v>
          </cell>
          <cell r="GF60">
            <v>0</v>
          </cell>
          <cell r="GG60">
            <v>0</v>
          </cell>
          <cell r="GH60">
            <v>-6.7336056099946973E-3</v>
          </cell>
          <cell r="GI60">
            <v>8.1735625480007457E-2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</row>
        <row r="61">
          <cell r="F61">
            <v>0</v>
          </cell>
          <cell r="G61">
            <v>0</v>
          </cell>
          <cell r="H61">
            <v>0.2514421824099955</v>
          </cell>
          <cell r="I61">
            <v>0.38155761348001249</v>
          </cell>
          <cell r="J61">
            <v>0.35855283444999486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0.82581685442001174</v>
          </cell>
          <cell r="P61">
            <v>0.20493001754000062</v>
          </cell>
          <cell r="Q61">
            <v>8.3426511699968842E-3</v>
          </cell>
          <cell r="R61">
            <v>3.6795307301499633</v>
          </cell>
          <cell r="S61">
            <v>0.10121771361000498</v>
          </cell>
          <cell r="T61">
            <v>0.39621099873999555</v>
          </cell>
          <cell r="U61">
            <v>0.20696574425999614</v>
          </cell>
          <cell r="V61">
            <v>1.0749832337700056</v>
          </cell>
          <cell r="W61">
            <v>0.80027424389000146</v>
          </cell>
          <cell r="X61">
            <v>0.67972592832001055</v>
          </cell>
          <cell r="Y61">
            <v>0.20642022590000408</v>
          </cell>
          <cell r="Z61">
            <v>0</v>
          </cell>
          <cell r="AA61">
            <v>0</v>
          </cell>
          <cell r="AB61">
            <v>0.21373264166000183</v>
          </cell>
          <cell r="AC61">
            <v>0</v>
          </cell>
          <cell r="AD61">
            <v>0</v>
          </cell>
          <cell r="AE61">
            <v>4.0667464055499067</v>
          </cell>
          <cell r="AF61">
            <v>0</v>
          </cell>
          <cell r="AG61">
            <v>2.3900497310009428E-2</v>
          </cell>
          <cell r="AH61">
            <v>0.42167288361999766</v>
          </cell>
          <cell r="AI61">
            <v>1.1982516736200068</v>
          </cell>
          <cell r="AJ61">
            <v>1.9871466425200026</v>
          </cell>
          <cell r="AK61">
            <v>0.24752170473999513</v>
          </cell>
          <cell r="AL61">
            <v>0</v>
          </cell>
          <cell r="AM61">
            <v>0</v>
          </cell>
          <cell r="AN61">
            <v>0</v>
          </cell>
          <cell r="AO61">
            <v>0.18824140368000997</v>
          </cell>
          <cell r="AP61">
            <v>0</v>
          </cell>
          <cell r="AQ61">
            <v>1.1600059998784218E-5</v>
          </cell>
          <cell r="AR61">
            <v>1.8339290172900746</v>
          </cell>
          <cell r="AS61">
            <v>0</v>
          </cell>
          <cell r="AT61">
            <v>1.9574573900001724E-2</v>
          </cell>
          <cell r="AU61">
            <v>0.15736486552999907</v>
          </cell>
          <cell r="AV61">
            <v>0</v>
          </cell>
          <cell r="AW61">
            <v>1.540699916600019</v>
          </cell>
          <cell r="AX61">
            <v>0.11628966125999796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5.2355253987600463</v>
          </cell>
          <cell r="BF61">
            <v>0</v>
          </cell>
          <cell r="BG61">
            <v>0</v>
          </cell>
          <cell r="BH61">
            <v>0</v>
          </cell>
          <cell r="BI61">
            <v>0.31209597596000549</v>
          </cell>
          <cell r="BJ61">
            <v>2.7134109324500031</v>
          </cell>
          <cell r="BK61">
            <v>0</v>
          </cell>
          <cell r="BL61">
            <v>0</v>
          </cell>
          <cell r="BM61">
            <v>0.99704288564998933</v>
          </cell>
          <cell r="BN61">
            <v>1.142093771459983</v>
          </cell>
          <cell r="BO61">
            <v>7.0881833240008518E-2</v>
          </cell>
          <cell r="BP61">
            <v>0</v>
          </cell>
          <cell r="BQ61">
            <v>0</v>
          </cell>
          <cell r="BR61">
            <v>1.6025091174600448</v>
          </cell>
          <cell r="BS61">
            <v>0</v>
          </cell>
          <cell r="BT61">
            <v>1.4301106231100036</v>
          </cell>
          <cell r="BU61">
            <v>1.59194309800057E-2</v>
          </cell>
          <cell r="BV61">
            <v>0.15647906336999995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0.71724953249008649</v>
          </cell>
          <cell r="CF61">
            <v>0</v>
          </cell>
          <cell r="CG61">
            <v>0</v>
          </cell>
          <cell r="CH61">
            <v>0</v>
          </cell>
          <cell r="CI61">
            <v>0.78657050335002054</v>
          </cell>
          <cell r="CJ61">
            <v>-6.9320970859990894E-2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6.8868013920109661E-2</v>
          </cell>
          <cell r="CS61">
            <v>0</v>
          </cell>
          <cell r="CT61">
            <v>0</v>
          </cell>
          <cell r="CU61">
            <v>6.3721052399998257E-2</v>
          </cell>
          <cell r="CV61">
            <v>0</v>
          </cell>
          <cell r="CW61">
            <v>0</v>
          </cell>
          <cell r="CX61">
            <v>5.1469615200119279E-3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0.46294800214013776</v>
          </cell>
          <cell r="DF61">
            <v>0</v>
          </cell>
          <cell r="DG61">
            <v>0</v>
          </cell>
          <cell r="DH61">
            <v>0.12024071264000469</v>
          </cell>
          <cell r="DI61">
            <v>0.26855443387999856</v>
          </cell>
          <cell r="DJ61">
            <v>7.4152855619999514E-2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-0.7421824801499497</v>
          </cell>
          <cell r="DS61">
            <v>0</v>
          </cell>
          <cell r="DT61">
            <v>0</v>
          </cell>
          <cell r="DU61">
            <v>0.27841944319999357</v>
          </cell>
          <cell r="DV61">
            <v>0</v>
          </cell>
          <cell r="DW61">
            <v>-1.0376566316799938</v>
          </cell>
          <cell r="DX61">
            <v>1.7054708330007884E-2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0.85144368176997887</v>
          </cell>
          <cell r="EF61">
            <v>0</v>
          </cell>
          <cell r="EG61">
            <v>0</v>
          </cell>
          <cell r="EH61">
            <v>0.78240948244999942</v>
          </cell>
          <cell r="EI61">
            <v>6.9034199320000766E-2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0.20200615665999067</v>
          </cell>
          <cell r="ES61">
            <v>0</v>
          </cell>
          <cell r="ET61">
            <v>0</v>
          </cell>
          <cell r="EU61">
            <v>0.1740795412700038</v>
          </cell>
          <cell r="EV61">
            <v>0</v>
          </cell>
          <cell r="EW61">
            <v>2.7926615390001075E-2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-9.2199051740067262E-2</v>
          </cell>
          <cell r="FF61">
            <v>0</v>
          </cell>
          <cell r="FG61">
            <v>0</v>
          </cell>
          <cell r="FH61">
            <v>-5.4299404190004452E-2</v>
          </cell>
          <cell r="FI61">
            <v>-3.7899647550005966E-2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0.63200028420999388</v>
          </cell>
          <cell r="FS61">
            <v>0</v>
          </cell>
          <cell r="FT61">
            <v>0</v>
          </cell>
          <cell r="FU61">
            <v>0.12979846278000196</v>
          </cell>
          <cell r="FV61">
            <v>0.50220182143000613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0.4241002645600247</v>
          </cell>
          <cell r="GF61">
            <v>0</v>
          </cell>
          <cell r="GG61">
            <v>0</v>
          </cell>
          <cell r="GH61">
            <v>0.12329584143000716</v>
          </cell>
          <cell r="GI61">
            <v>0.30224744163999162</v>
          </cell>
          <cell r="GJ61">
            <v>-1.4430185100025028E-3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1.9286855969294265</v>
          </cell>
          <cell r="P64">
            <v>0</v>
          </cell>
          <cell r="Q64">
            <v>0.74102140719014642</v>
          </cell>
          <cell r="R64">
            <v>65.391136325677508</v>
          </cell>
          <cell r="S64">
            <v>2.1438866992898511</v>
          </cell>
          <cell r="T64">
            <v>12.841337768099947</v>
          </cell>
          <cell r="U64">
            <v>14.717844137439897</v>
          </cell>
          <cell r="V64">
            <v>18.124466505011696</v>
          </cell>
          <cell r="W64">
            <v>12.476951347160139</v>
          </cell>
          <cell r="X64">
            <v>0</v>
          </cell>
          <cell r="Y64">
            <v>0</v>
          </cell>
          <cell r="Z64">
            <v>-0.13027512941971509</v>
          </cell>
          <cell r="AA64">
            <v>0.22386045819985156</v>
          </cell>
          <cell r="AB64">
            <v>4.9930645399108471</v>
          </cell>
          <cell r="AC64">
            <v>0</v>
          </cell>
          <cell r="AD64">
            <v>0</v>
          </cell>
          <cell r="AE64">
            <v>4.2125782934162999</v>
          </cell>
          <cell r="AF64">
            <v>0.22220871202034687</v>
          </cell>
          <cell r="AG64">
            <v>0</v>
          </cell>
          <cell r="AH64">
            <v>0.82395053843993082</v>
          </cell>
          <cell r="AI64">
            <v>1.092740486718867</v>
          </cell>
          <cell r="AJ64">
            <v>2.0875476522396639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-0.1710531090702716</v>
          </cell>
          <cell r="AP64">
            <v>0</v>
          </cell>
          <cell r="AQ64">
            <v>0.1571840130700366</v>
          </cell>
          <cell r="AR64">
            <v>2.39809253544081E-2</v>
          </cell>
          <cell r="AS64">
            <v>0</v>
          </cell>
          <cell r="AT64">
            <v>0</v>
          </cell>
          <cell r="AU64">
            <v>2.3980925359865068E-2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-0.13253313176392112</v>
          </cell>
          <cell r="BS64">
            <v>0</v>
          </cell>
          <cell r="BT64">
            <v>0</v>
          </cell>
          <cell r="BU64">
            <v>-0.3000365060306649</v>
          </cell>
          <cell r="BV64">
            <v>0.16564457411914191</v>
          </cell>
          <cell r="BW64">
            <v>1.8588001494208584E-3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2.2278685656638118</v>
          </cell>
          <cell r="CF64">
            <v>0</v>
          </cell>
          <cell r="CG64">
            <v>0</v>
          </cell>
          <cell r="CH64">
            <v>-0.17252113677022862</v>
          </cell>
          <cell r="CI64">
            <v>1.8993187267506073</v>
          </cell>
          <cell r="CJ64">
            <v>0.50107097567888559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10.137150711583672</v>
          </cell>
          <cell r="CS64">
            <v>0</v>
          </cell>
          <cell r="CT64">
            <v>0</v>
          </cell>
          <cell r="CU64">
            <v>1.4434865123212148</v>
          </cell>
          <cell r="CV64">
            <v>5.4200290486005542</v>
          </cell>
          <cell r="CW64">
            <v>3.2736351506482606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1.6928483868978219</v>
          </cell>
          <cell r="DF64">
            <v>0</v>
          </cell>
          <cell r="DG64">
            <v>0</v>
          </cell>
          <cell r="DH64">
            <v>-0.54054962817099295</v>
          </cell>
          <cell r="DI64">
            <v>0.31749221870995825</v>
          </cell>
          <cell r="DJ64">
            <v>2.9774902345507144</v>
          </cell>
          <cell r="DK64">
            <v>-1.0615844381900388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-10.475351601577131</v>
          </cell>
          <cell r="DS64">
            <v>0</v>
          </cell>
          <cell r="DT64">
            <v>0</v>
          </cell>
          <cell r="DU64">
            <v>-0.40110214925880427</v>
          </cell>
          <cell r="DV64">
            <v>-10.07424945233015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-1.6937731659782003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-0.76207723186962539</v>
          </cell>
          <cell r="AA65">
            <v>-3.0110650105698369</v>
          </cell>
          <cell r="AB65">
            <v>2.0793690764603525</v>
          </cell>
          <cell r="AC65">
            <v>0</v>
          </cell>
          <cell r="AD65">
            <v>0</v>
          </cell>
          <cell r="AE65">
            <v>5.0381603779824218</v>
          </cell>
          <cell r="AF65">
            <v>-3.8095263998911832E-3</v>
          </cell>
          <cell r="AG65">
            <v>3.6773582557598274</v>
          </cell>
          <cell r="AH65">
            <v>5.6406288533603401</v>
          </cell>
          <cell r="AI65">
            <v>-5.0589928575300291</v>
          </cell>
          <cell r="AJ65">
            <v>-7.695204330048E-3</v>
          </cell>
          <cell r="AK65">
            <v>5.4412008789768151E-3</v>
          </cell>
          <cell r="AL65">
            <v>-1.5390401870263304E-2</v>
          </cell>
          <cell r="AM65">
            <v>-2.0831603649639874E-2</v>
          </cell>
          <cell r="AN65">
            <v>-7.6952065601290087E-3</v>
          </cell>
          <cell r="AO65">
            <v>0.49347588546970655</v>
          </cell>
          <cell r="AP65">
            <v>1.378635300170572E-3</v>
          </cell>
          <cell r="AQ65">
            <v>0.33429234755021753</v>
          </cell>
          <cell r="AR65">
            <v>-0.68220034638216021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-0.73055990338070842</v>
          </cell>
          <cell r="BA65">
            <v>0</v>
          </cell>
          <cell r="BB65">
            <v>4.8359556999912456E-2</v>
          </cell>
          <cell r="BC65">
            <v>0</v>
          </cell>
          <cell r="BD65">
            <v>0</v>
          </cell>
          <cell r="BE65">
            <v>0.53062874393071979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0.5306287439298103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-3.4493987244786695</v>
          </cell>
          <cell r="BS65">
            <v>0</v>
          </cell>
          <cell r="BT65">
            <v>0</v>
          </cell>
          <cell r="BU65">
            <v>-2.2095736601295357</v>
          </cell>
          <cell r="BV65">
            <v>-1.2398250643500432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-0.28342426250310382</v>
          </cell>
          <cell r="CF65">
            <v>0</v>
          </cell>
          <cell r="CG65">
            <v>0</v>
          </cell>
          <cell r="CH65">
            <v>-0.79936165336084741</v>
          </cell>
          <cell r="CI65">
            <v>1.7048836009098522</v>
          </cell>
          <cell r="CJ65">
            <v>-1.4206250530405669</v>
          </cell>
          <cell r="CK65">
            <v>1.3261224561574636E-2</v>
          </cell>
          <cell r="CL65">
            <v>0</v>
          </cell>
          <cell r="CM65">
            <v>0</v>
          </cell>
          <cell r="CN65">
            <v>0</v>
          </cell>
          <cell r="CO65">
            <v>0.2184176184300668</v>
          </cell>
          <cell r="CP65">
            <v>0</v>
          </cell>
          <cell r="CQ65">
            <v>0</v>
          </cell>
          <cell r="CR65">
            <v>3.6282117122464115</v>
          </cell>
          <cell r="CS65">
            <v>0</v>
          </cell>
          <cell r="CT65">
            <v>0</v>
          </cell>
          <cell r="CU65">
            <v>4.6299369277403457</v>
          </cell>
          <cell r="CV65">
            <v>-3.400257000066631E-3</v>
          </cell>
          <cell r="CW65">
            <v>-0.99832495849022962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1.3746579103317345</v>
          </cell>
          <cell r="DF65">
            <v>0</v>
          </cell>
          <cell r="DG65">
            <v>0</v>
          </cell>
          <cell r="DH65">
            <v>0.94060052563963836</v>
          </cell>
          <cell r="DI65">
            <v>0.98952113074938097</v>
          </cell>
          <cell r="DJ65">
            <v>0</v>
          </cell>
          <cell r="DK65">
            <v>-0.79170759113003442</v>
          </cell>
          <cell r="DL65">
            <v>0</v>
          </cell>
          <cell r="DM65">
            <v>0</v>
          </cell>
          <cell r="DN65">
            <v>0</v>
          </cell>
          <cell r="DO65">
            <v>0.23624384508002549</v>
          </cell>
          <cell r="DP65">
            <v>0</v>
          </cell>
          <cell r="DQ65">
            <v>0</v>
          </cell>
          <cell r="DR65">
            <v>-0.38923226622137008</v>
          </cell>
          <cell r="DS65">
            <v>0</v>
          </cell>
          <cell r="DT65">
            <v>0</v>
          </cell>
          <cell r="DU65">
            <v>0</v>
          </cell>
          <cell r="DV65">
            <v>-0.62222552449929935</v>
          </cell>
          <cell r="DW65">
            <v>0</v>
          </cell>
          <cell r="DX65">
            <v>0.23299325827974826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-1.3610249596240465E-2</v>
          </cell>
          <cell r="EF65">
            <v>0</v>
          </cell>
          <cell r="EG65">
            <v>5.728353909944417E-3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-1.933860350982286E-2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-1.4250306148496747</v>
          </cell>
          <cell r="ES65">
            <v>0</v>
          </cell>
          <cell r="ET65">
            <v>6.5244373990935856E-4</v>
          </cell>
          <cell r="EU65">
            <v>0</v>
          </cell>
          <cell r="EV65">
            <v>0.11195268174924422</v>
          </cell>
          <cell r="EW65">
            <v>-1.5376328531801846</v>
          </cell>
          <cell r="EX65">
            <v>2.7899999997804681E-8</v>
          </cell>
          <cell r="EY65">
            <v>0</v>
          </cell>
          <cell r="EZ65">
            <v>0</v>
          </cell>
          <cell r="FA65">
            <v>0</v>
          </cell>
          <cell r="FB65">
            <v>3.2736600000006499E-6</v>
          </cell>
          <cell r="FC65">
            <v>0</v>
          </cell>
          <cell r="FD65">
            <v>-6.1887199999995784E-6</v>
          </cell>
          <cell r="FE65">
            <v>1.5390419999999905E-4</v>
          </cell>
          <cell r="FF65">
            <v>0</v>
          </cell>
          <cell r="FG65">
            <v>-9.5064700000070668E-6</v>
          </cell>
          <cell r="FH65">
            <v>5.3368020000003208E-5</v>
          </cell>
          <cell r="FI65">
            <v>9.717936999999871E-5</v>
          </cell>
          <cell r="FJ65">
            <v>1.5029909999998703E-5</v>
          </cell>
          <cell r="FK65">
            <v>1.5669999998968454E-8</v>
          </cell>
          <cell r="FL65">
            <v>0</v>
          </cell>
          <cell r="FM65">
            <v>0</v>
          </cell>
          <cell r="FN65">
            <v>0</v>
          </cell>
          <cell r="FO65">
            <v>-2.182299999996945E-6</v>
          </cell>
          <cell r="FP65">
            <v>0</v>
          </cell>
          <cell r="FQ65">
            <v>0</v>
          </cell>
          <cell r="FR65">
            <v>2.0751756999998205E-4</v>
          </cell>
          <cell r="FS65">
            <v>0</v>
          </cell>
          <cell r="FT65">
            <v>4.6371700000019667E-6</v>
          </cell>
          <cell r="FU65">
            <v>8.5667440000002787E-5</v>
          </cell>
          <cell r="FV65">
            <v>2.0600949999997897E-5</v>
          </cell>
          <cell r="FW65">
            <v>9.3624960000003588E-5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2.9870500000001021E-6</v>
          </cell>
          <cell r="GC65">
            <v>0</v>
          </cell>
          <cell r="GD65">
            <v>0</v>
          </cell>
          <cell r="GE65">
            <v>3.481554599999992E-4</v>
          </cell>
          <cell r="GF65">
            <v>0</v>
          </cell>
          <cell r="GG65">
            <v>1.7724109999998905E-5</v>
          </cell>
          <cell r="GH65">
            <v>1.3451033999999779E-4</v>
          </cell>
          <cell r="GI65">
            <v>8.6285339999998822E-5</v>
          </cell>
          <cell r="GJ65">
            <v>9.4041300000000105E-5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1.5594369999996638E-5</v>
          </cell>
          <cell r="GP65">
            <v>0</v>
          </cell>
          <cell r="GQ65">
            <v>0</v>
          </cell>
          <cell r="GR65">
            <v>3.917056799999652E-4</v>
          </cell>
          <cell r="GS65">
            <v>0</v>
          </cell>
          <cell r="GT65">
            <v>-1.9727240000003143E-5</v>
          </cell>
          <cell r="GU65">
            <v>2.3957725999999846E-4</v>
          </cell>
          <cell r="GV65">
            <v>1.2135476000000103E-4</v>
          </cell>
          <cell r="GW65">
            <v>4.1602300000005699E-5</v>
          </cell>
          <cell r="GX65">
            <v>-4.3610000000082749E-8</v>
          </cell>
          <cell r="GY65">
            <v>0</v>
          </cell>
          <cell r="GZ65">
            <v>0</v>
          </cell>
          <cell r="HA65">
            <v>0</v>
          </cell>
          <cell r="HB65">
            <v>9.1482200000013447E-6</v>
          </cell>
          <cell r="HC65">
            <v>-2.060100000034204E-7</v>
          </cell>
          <cell r="HD65">
            <v>0</v>
          </cell>
          <cell r="HE65">
            <v>1.2208779999967057E-5</v>
          </cell>
          <cell r="HF65">
            <v>0</v>
          </cell>
          <cell r="HG65">
            <v>2.5073869999999582E-5</v>
          </cell>
          <cell r="HH65">
            <v>-1.347323000000511E-5</v>
          </cell>
          <cell r="HI65">
            <v>6.0813999999687063E-7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</row>
        <row r="71">
          <cell r="F71">
            <v>0</v>
          </cell>
          <cell r="G71">
            <v>0.22041558706041542</v>
          </cell>
          <cell r="H71">
            <v>1.7088414512495547</v>
          </cell>
          <cell r="I71">
            <v>4.5933623524406357</v>
          </cell>
          <cell r="J71">
            <v>2.2626973109699975</v>
          </cell>
          <cell r="K71">
            <v>0</v>
          </cell>
          <cell r="L71">
            <v>0</v>
          </cell>
          <cell r="M71">
            <v>0</v>
          </cell>
          <cell r="N71">
            <v>0.3894649637600196</v>
          </cell>
          <cell r="O71">
            <v>6.7033916499594852</v>
          </cell>
          <cell r="P71">
            <v>0.63925623352952243</v>
          </cell>
          <cell r="Q71">
            <v>0.84110426193046806</v>
          </cell>
          <cell r="R71">
            <v>92.638356460913201</v>
          </cell>
          <cell r="S71">
            <v>3.1021414366696263</v>
          </cell>
          <cell r="T71">
            <v>14.845942236250266</v>
          </cell>
          <cell r="U71">
            <v>16.59691612638926</v>
          </cell>
          <cell r="V71">
            <v>27.19976589475209</v>
          </cell>
          <cell r="W71">
            <v>16.437597247249869</v>
          </cell>
          <cell r="X71">
            <v>6.6990270186706766</v>
          </cell>
          <cell r="Y71">
            <v>0.55660939845074608</v>
          </cell>
          <cell r="Z71">
            <v>-0.89235236129024997</v>
          </cell>
          <cell r="AA71">
            <v>-2.6722081810985401</v>
          </cell>
          <cell r="AB71">
            <v>10.764917644870366</v>
          </cell>
          <cell r="AC71">
            <v>0</v>
          </cell>
          <cell r="AD71">
            <v>0</v>
          </cell>
          <cell r="AE71">
            <v>29.253149012336507</v>
          </cell>
          <cell r="AF71">
            <v>0.18548582800030999</v>
          </cell>
          <cell r="AG71">
            <v>3.9002705786497245</v>
          </cell>
          <cell r="AH71">
            <v>9.0383611998904598</v>
          </cell>
          <cell r="AI71">
            <v>5.9041184280886227</v>
          </cell>
          <cell r="AJ71">
            <v>4.4409965610575455</v>
          </cell>
          <cell r="AK71">
            <v>1.95422615913958</v>
          </cell>
          <cell r="AL71">
            <v>-1.5390401869808557E-2</v>
          </cell>
          <cell r="AM71">
            <v>-2.0831603649639874E-2</v>
          </cell>
          <cell r="AN71">
            <v>0.12491805175159243</v>
          </cell>
          <cell r="AO71">
            <v>2.9815291692993924</v>
          </cell>
          <cell r="AP71">
            <v>1.378635300170572E-3</v>
          </cell>
          <cell r="AQ71">
            <v>0.75808640668037697</v>
          </cell>
          <cell r="AR71">
            <v>8.0766214653267525</v>
          </cell>
          <cell r="AS71">
            <v>0</v>
          </cell>
          <cell r="AT71">
            <v>2.2891310856393829</v>
          </cell>
          <cell r="AU71">
            <v>2.3009166333395115</v>
          </cell>
          <cell r="AV71">
            <v>0.64829461977933533</v>
          </cell>
          <cell r="AW71">
            <v>1.9114853773990035</v>
          </cell>
          <cell r="AX71">
            <v>0.1162896612604527</v>
          </cell>
          <cell r="AY71">
            <v>0</v>
          </cell>
          <cell r="AZ71">
            <v>0.26844727611933195</v>
          </cell>
          <cell r="BA71">
            <v>0</v>
          </cell>
          <cell r="BB71">
            <v>0.54205681180064857</v>
          </cell>
          <cell r="BC71">
            <v>0</v>
          </cell>
          <cell r="BD71">
            <v>0</v>
          </cell>
          <cell r="BE71">
            <v>25.495858297479572</v>
          </cell>
          <cell r="BF71">
            <v>0</v>
          </cell>
          <cell r="BG71">
            <v>0</v>
          </cell>
          <cell r="BH71">
            <v>4.1411951124100597</v>
          </cell>
          <cell r="BI71">
            <v>6.7134773482484889</v>
          </cell>
          <cell r="BJ71">
            <v>8.1144114448616165</v>
          </cell>
          <cell r="BK71">
            <v>0</v>
          </cell>
          <cell r="BL71">
            <v>0.53062874393071979</v>
          </cell>
          <cell r="BM71">
            <v>1.1269742608092201</v>
          </cell>
          <cell r="BN71">
            <v>1.660887594709493</v>
          </cell>
          <cell r="BO71">
            <v>3.2082837925008789</v>
          </cell>
          <cell r="BP71">
            <v>0</v>
          </cell>
          <cell r="BQ71">
            <v>0</v>
          </cell>
          <cell r="BR71">
            <v>3.3346473844430875</v>
          </cell>
          <cell r="BS71">
            <v>0</v>
          </cell>
          <cell r="BT71">
            <v>1.946552801740836</v>
          </cell>
          <cell r="BU71">
            <v>-1.4626560505384987</v>
          </cell>
          <cell r="BV71">
            <v>0.2800327609602391</v>
          </cell>
          <cell r="BW71">
            <v>1.2374127018883883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1.3333051703812089</v>
          </cell>
          <cell r="CC71">
            <v>0</v>
          </cell>
          <cell r="CD71">
            <v>0</v>
          </cell>
          <cell r="CE71">
            <v>6.2575120795227122</v>
          </cell>
          <cell r="CF71">
            <v>0</v>
          </cell>
          <cell r="CG71">
            <v>-0.49927602627030865</v>
          </cell>
          <cell r="CH71">
            <v>1.1919677001678792</v>
          </cell>
          <cell r="CI71">
            <v>5.5653191879991937</v>
          </cell>
          <cell r="CJ71">
            <v>-1.0329646145619336</v>
          </cell>
          <cell r="CK71">
            <v>0.81404821376418113</v>
          </cell>
          <cell r="CL71">
            <v>0</v>
          </cell>
          <cell r="CM71">
            <v>0</v>
          </cell>
          <cell r="CN71">
            <v>0</v>
          </cell>
          <cell r="CO71">
            <v>0.21841761843097629</v>
          </cell>
          <cell r="CP71">
            <v>0</v>
          </cell>
          <cell r="CQ71">
            <v>0</v>
          </cell>
          <cell r="CR71">
            <v>22.512070823169779</v>
          </cell>
          <cell r="CS71">
            <v>0</v>
          </cell>
          <cell r="CT71">
            <v>3.2493848719241214E-2</v>
          </cell>
          <cell r="CU71">
            <v>10.464625181311931</v>
          </cell>
          <cell r="CV71">
            <v>6.6207672100499622</v>
          </cell>
          <cell r="CW71">
            <v>3.6149336727357877</v>
          </cell>
          <cell r="CX71">
            <v>1.7792509103601333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9.5936412600858603</v>
          </cell>
          <cell r="DF71">
            <v>0</v>
          </cell>
          <cell r="DG71">
            <v>0.23851058195032238</v>
          </cell>
          <cell r="DH71">
            <v>1.1958433732688718</v>
          </cell>
          <cell r="DI71">
            <v>3.9695848580704478</v>
          </cell>
          <cell r="DJ71">
            <v>4.4835953220899682</v>
          </cell>
          <cell r="DK71">
            <v>-0.59648738056785078</v>
          </cell>
          <cell r="DL71">
            <v>0</v>
          </cell>
          <cell r="DM71">
            <v>0</v>
          </cell>
          <cell r="DN71">
            <v>0</v>
          </cell>
          <cell r="DO71">
            <v>0.30259450529047172</v>
          </cell>
          <cell r="DP71">
            <v>0</v>
          </cell>
          <cell r="DQ71">
            <v>0</v>
          </cell>
          <cell r="DR71">
            <v>-3.0789150009222794</v>
          </cell>
          <cell r="DS71">
            <v>0</v>
          </cell>
          <cell r="DT71">
            <v>0.19539841281039116</v>
          </cell>
          <cell r="DU71">
            <v>2.1444161228719167</v>
          </cell>
          <cell r="DV71">
            <v>-9.7184077803103719</v>
          </cell>
          <cell r="DW71">
            <v>3.100670765281393</v>
          </cell>
          <cell r="DX71">
            <v>1.1990074784189346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0.81781839491304709</v>
          </cell>
          <cell r="EF71">
            <v>0</v>
          </cell>
          <cell r="EG71">
            <v>5.728353909944417E-3</v>
          </cell>
          <cell r="EH71">
            <v>0.38130403181003203</v>
          </cell>
          <cell r="EI71">
            <v>-1.0737948498899641E-2</v>
          </cell>
          <cell r="EJ71">
            <v>0.46086256119997415</v>
          </cell>
          <cell r="EK71">
            <v>0</v>
          </cell>
          <cell r="EL71">
            <v>-1.933860350982286E-2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-0.43493806687274628</v>
          </cell>
          <cell r="ES71">
            <v>0</v>
          </cell>
          <cell r="ET71">
            <v>6.5244373990935856E-4</v>
          </cell>
          <cell r="EU71">
            <v>0.26445301541980371</v>
          </cell>
          <cell r="EV71">
            <v>0.33907942393898338</v>
          </cell>
          <cell r="EW71">
            <v>-1.0391200628005208</v>
          </cell>
          <cell r="EX71">
            <v>2.7890109777217731E-8</v>
          </cell>
          <cell r="EY71">
            <v>0</v>
          </cell>
          <cell r="EZ71">
            <v>0</v>
          </cell>
          <cell r="FA71">
            <v>0</v>
          </cell>
          <cell r="FB71">
            <v>3.2736597859184258E-6</v>
          </cell>
          <cell r="FC71">
            <v>0</v>
          </cell>
          <cell r="FD71">
            <v>-6.1887200217825011E-6</v>
          </cell>
          <cell r="FE71">
            <v>1.6780194624298019</v>
          </cell>
          <cell r="FF71">
            <v>0</v>
          </cell>
          <cell r="FG71">
            <v>-9.5064699507929618E-6</v>
          </cell>
          <cell r="FH71">
            <v>0.24291932063988497</v>
          </cell>
          <cell r="FI71">
            <v>1.4350967848395157</v>
          </cell>
          <cell r="FJ71">
            <v>1.5030049780762056E-5</v>
          </cell>
          <cell r="FK71">
            <v>1.5669684216845781E-8</v>
          </cell>
          <cell r="FL71">
            <v>0</v>
          </cell>
          <cell r="FM71">
            <v>0</v>
          </cell>
          <cell r="FN71">
            <v>0</v>
          </cell>
          <cell r="FO71">
            <v>-2.1823000224685529E-6</v>
          </cell>
          <cell r="FP71">
            <v>0</v>
          </cell>
          <cell r="FQ71">
            <v>0</v>
          </cell>
          <cell r="FR71">
            <v>0.89447771973937051</v>
          </cell>
          <cell r="FS71">
            <v>0</v>
          </cell>
          <cell r="FT71">
            <v>4.6371699227165664E-6</v>
          </cell>
          <cell r="FU71">
            <v>2.9372707620041183E-2</v>
          </cell>
          <cell r="FV71">
            <v>0.94152071343000898</v>
          </cell>
          <cell r="FW71">
            <v>-7.6423325529503927E-2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2.9870498110540211E-6</v>
          </cell>
          <cell r="GC71">
            <v>0</v>
          </cell>
          <cell r="GD71">
            <v>0</v>
          </cell>
          <cell r="GE71">
            <v>3.3399142599155311</v>
          </cell>
          <cell r="GF71">
            <v>0</v>
          </cell>
          <cell r="GG71">
            <v>1.7724109966366086E-5</v>
          </cell>
          <cell r="GH71">
            <v>0.30956944084937277</v>
          </cell>
          <cell r="GI71">
            <v>2.5610002826097116</v>
          </cell>
          <cell r="GJ71">
            <v>0.46931121798979802</v>
          </cell>
          <cell r="GK71">
            <v>-1.0004441719502211E-11</v>
          </cell>
          <cell r="GL71">
            <v>0</v>
          </cell>
          <cell r="GM71">
            <v>0</v>
          </cell>
          <cell r="GN71">
            <v>0</v>
          </cell>
          <cell r="GO71">
            <v>1.5594369870086666E-5</v>
          </cell>
          <cell r="GP71">
            <v>0</v>
          </cell>
          <cell r="GQ71">
            <v>0</v>
          </cell>
          <cell r="GR71">
            <v>3.9170567833934911E-4</v>
          </cell>
          <cell r="GS71">
            <v>0</v>
          </cell>
          <cell r="GT71">
            <v>-1.9727239987332723E-5</v>
          </cell>
          <cell r="GU71">
            <v>2.3957725989021128E-4</v>
          </cell>
          <cell r="GV71">
            <v>1.2135476004004886E-4</v>
          </cell>
          <cell r="GW71">
            <v>4.160229991612141E-5</v>
          </cell>
          <cell r="GX71">
            <v>-4.3609816202661023E-8</v>
          </cell>
          <cell r="GY71">
            <v>0</v>
          </cell>
          <cell r="GZ71">
            <v>0</v>
          </cell>
          <cell r="HA71">
            <v>0</v>
          </cell>
          <cell r="HB71">
            <v>9.1482199877646053E-6</v>
          </cell>
          <cell r="HC71">
            <v>-2.0601009964593686E-7</v>
          </cell>
          <cell r="HD71">
            <v>0</v>
          </cell>
          <cell r="HE71">
            <v>1.220878039021045E-5</v>
          </cell>
          <cell r="HF71">
            <v>0</v>
          </cell>
          <cell r="HG71">
            <v>2.5073869892366929E-5</v>
          </cell>
          <cell r="HH71">
            <v>-1.3473230183080886E-5</v>
          </cell>
          <cell r="HI71">
            <v>6.0813999880338088E-7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</row>
        <row r="73">
          <cell r="F73">
            <v>0</v>
          </cell>
          <cell r="G73">
            <v>-2.9740355216304124</v>
          </cell>
          <cell r="H73">
            <v>-0.61835653724006079</v>
          </cell>
          <cell r="I73">
            <v>1.9007410888502818</v>
          </cell>
          <cell r="J73">
            <v>-0.31425861963998614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20.269500604119912</v>
          </cell>
          <cell r="P73">
            <v>-2.6613324769302835</v>
          </cell>
          <cell r="Q73">
            <v>-2.456475409650011</v>
          </cell>
          <cell r="R73">
            <v>20.225796490565699</v>
          </cell>
          <cell r="S73">
            <v>17.348814394489636</v>
          </cell>
          <cell r="T73">
            <v>2.6936365189599201</v>
          </cell>
          <cell r="U73">
            <v>0.95531346401025985</v>
          </cell>
          <cell r="V73">
            <v>-4.6857573370502905</v>
          </cell>
          <cell r="W73">
            <v>0.91037184173956121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3.0034176084200226</v>
          </cell>
          <cell r="AC73">
            <v>0</v>
          </cell>
          <cell r="AD73">
            <v>0</v>
          </cell>
          <cell r="AE73">
            <v>7.2867019155964954</v>
          </cell>
          <cell r="AF73">
            <v>-0.13962485335014208</v>
          </cell>
          <cell r="AG73">
            <v>6.5172138941197773</v>
          </cell>
          <cell r="AH73">
            <v>-0.9647945215499476</v>
          </cell>
          <cell r="AI73">
            <v>2.4987848037403637</v>
          </cell>
          <cell r="AJ73">
            <v>-0.6248774073601453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6.381990175381361</v>
          </cell>
          <cell r="AS73">
            <v>0</v>
          </cell>
          <cell r="AT73">
            <v>0</v>
          </cell>
          <cell r="AU73">
            <v>3.2034906398300791</v>
          </cell>
          <cell r="AV73">
            <v>0</v>
          </cell>
          <cell r="AW73">
            <v>3.1784995355501451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5.3641602898496785</v>
          </cell>
          <cell r="BF73">
            <v>0</v>
          </cell>
          <cell r="BG73">
            <v>0</v>
          </cell>
          <cell r="BH73">
            <v>0</v>
          </cell>
          <cell r="BI73">
            <v>5.3641602898501333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12.729446335957618</v>
          </cell>
          <cell r="BS73">
            <v>0</v>
          </cell>
          <cell r="BT73">
            <v>0</v>
          </cell>
          <cell r="BU73">
            <v>3.0337560388200018</v>
          </cell>
          <cell r="BV73">
            <v>6.2968333072499263</v>
          </cell>
          <cell r="BW73">
            <v>3.3988569898906462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2.5598431079088186</v>
          </cell>
          <cell r="CF73">
            <v>0</v>
          </cell>
          <cell r="CG73">
            <v>0</v>
          </cell>
          <cell r="CH73">
            <v>3.6064251350126142E-2</v>
          </cell>
          <cell r="CI73">
            <v>1.2780913518099624</v>
          </cell>
          <cell r="CJ73">
            <v>0.85867127005030852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0.3870162347002406</v>
          </cell>
          <cell r="CP73">
            <v>0</v>
          </cell>
          <cell r="CQ73">
            <v>0</v>
          </cell>
          <cell r="CR73">
            <v>8.4940595991647569</v>
          </cell>
          <cell r="CS73">
            <v>0</v>
          </cell>
          <cell r="CT73">
            <v>0</v>
          </cell>
          <cell r="CU73">
            <v>1.3191482561501289</v>
          </cell>
          <cell r="CV73">
            <v>6.0575592781001433</v>
          </cell>
          <cell r="CW73">
            <v>1.1173520649099373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1.1785124317830196</v>
          </cell>
          <cell r="DF73">
            <v>0</v>
          </cell>
          <cell r="DG73">
            <v>0</v>
          </cell>
          <cell r="DH73">
            <v>-1.5724961602297753</v>
          </cell>
          <cell r="DI73">
            <v>4.5460688497769297E-3</v>
          </cell>
          <cell r="DJ73">
            <v>2.7464625231600621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7.2070370151777752E-5</v>
          </cell>
          <cell r="DS73">
            <v>0</v>
          </cell>
          <cell r="DT73">
            <v>0</v>
          </cell>
          <cell r="DU73">
            <v>-3.6327801353763789E-6</v>
          </cell>
          <cell r="DV73">
            <v>9.2589000000014438E-6</v>
          </cell>
          <cell r="DW73">
            <v>6.0051490000000846E-5</v>
          </cell>
          <cell r="DX73">
            <v>0</v>
          </cell>
          <cell r="DY73">
            <v>-1.1931099999987205E-6</v>
          </cell>
          <cell r="DZ73">
            <v>0</v>
          </cell>
          <cell r="EA73">
            <v>-6.1000000016464551E-10</v>
          </cell>
          <cell r="EB73">
            <v>7.58647999999848E-6</v>
          </cell>
          <cell r="EC73">
            <v>0</v>
          </cell>
          <cell r="ED73">
            <v>0</v>
          </cell>
          <cell r="EE73">
            <v>1.445403600000561E-4</v>
          </cell>
          <cell r="EF73">
            <v>0</v>
          </cell>
          <cell r="EG73">
            <v>3.7863519999997014E-5</v>
          </cell>
          <cell r="EH73">
            <v>-1.4754899999996907E-6</v>
          </cell>
          <cell r="EI73">
            <v>8.1063740000001522E-5</v>
          </cell>
          <cell r="EJ73">
            <v>3.6530809999999261E-5</v>
          </cell>
          <cell r="EK73">
            <v>0</v>
          </cell>
          <cell r="EL73">
            <v>0</v>
          </cell>
          <cell r="EM73">
            <v>-9.4422199999992518E-6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3.0777560000000426E-5</v>
          </cell>
          <cell r="ES73">
            <v>0</v>
          </cell>
          <cell r="ET73">
            <v>0</v>
          </cell>
          <cell r="EU73">
            <v>1.8417109999998432E-5</v>
          </cell>
          <cell r="EV73">
            <v>1.2360450000001993E-5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-4.8579570000040206E-5</v>
          </cell>
          <cell r="FF73">
            <v>0</v>
          </cell>
          <cell r="FG73">
            <v>3.7892410000000404E-5</v>
          </cell>
          <cell r="FH73">
            <v>-5.7832580000001868E-5</v>
          </cell>
          <cell r="FI73">
            <v>-2.8639399999998844E-5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4.3188470000010692E-5</v>
          </cell>
          <cell r="FS73">
            <v>0</v>
          </cell>
          <cell r="FT73">
            <v>3.1332999999994504E-6</v>
          </cell>
          <cell r="FU73">
            <v>2.5194630000002771E-5</v>
          </cell>
          <cell r="FV73">
            <v>2.6265099999991937E-6</v>
          </cell>
          <cell r="FW73">
            <v>1.2234029999998869E-5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5.8580059999979728E-5</v>
          </cell>
          <cell r="GF73">
            <v>0</v>
          </cell>
          <cell r="GG73">
            <v>0</v>
          </cell>
          <cell r="GH73">
            <v>5.0134319999999011E-5</v>
          </cell>
          <cell r="GI73">
            <v>8.4457400000015337E-6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7.5185850000020205E-5</v>
          </cell>
          <cell r="GS73">
            <v>0</v>
          </cell>
          <cell r="GT73">
            <v>0</v>
          </cell>
          <cell r="GU73">
            <v>-3.794397999999817E-5</v>
          </cell>
          <cell r="GV73">
            <v>2.6129210000003233E-5</v>
          </cell>
          <cell r="GW73">
            <v>8.7000620000002998E-5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</row>
        <row r="74">
          <cell r="F74">
            <v>0</v>
          </cell>
          <cell r="G74">
            <v>0</v>
          </cell>
          <cell r="H74">
            <v>0.12915626784000001</v>
          </cell>
          <cell r="I74">
            <v>0</v>
          </cell>
          <cell r="J74">
            <v>0</v>
          </cell>
          <cell r="K74">
            <v>0.33341032497</v>
          </cell>
          <cell r="L74">
            <v>0</v>
          </cell>
          <cell r="M74">
            <v>0.60136958097999837</v>
          </cell>
          <cell r="N74">
            <v>-0.17789691950000019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1.5937747130099922</v>
          </cell>
          <cell r="EF75">
            <v>0.26233926736001223</v>
          </cell>
          <cell r="EG75">
            <v>-0.13789578896000165</v>
          </cell>
          <cell r="EH75">
            <v>0.12008131040000336</v>
          </cell>
          <cell r="EI75">
            <v>3.943254826000242E-2</v>
          </cell>
          <cell r="EJ75">
            <v>2.541353356000009E-2</v>
          </cell>
          <cell r="EK75">
            <v>0.22013561031999984</v>
          </cell>
          <cell r="EL75">
            <v>-0.11947517600999547</v>
          </cell>
          <cell r="EM75">
            <v>-1.2835405170001479E-2</v>
          </cell>
          <cell r="EN75">
            <v>0.2971226953799988</v>
          </cell>
          <cell r="EO75">
            <v>0.31951016209000116</v>
          </cell>
          <cell r="EP75">
            <v>0.10159330842000358</v>
          </cell>
          <cell r="EQ75">
            <v>0.47835264735999772</v>
          </cell>
          <cell r="ER75">
            <v>1.3673231279800007</v>
          </cell>
          <cell r="ES75">
            <v>0.31743979808000233</v>
          </cell>
          <cell r="ET75">
            <v>4.9234571370000424E-2</v>
          </cell>
          <cell r="EU75">
            <v>2.8995606730001455E-2</v>
          </cell>
          <cell r="EV75">
            <v>0.11481702521000514</v>
          </cell>
          <cell r="EW75">
            <v>-0.17490780948999962</v>
          </cell>
          <cell r="EX75">
            <v>0.18349674930000148</v>
          </cell>
          <cell r="EY75">
            <v>1.4487005669998609E-2</v>
          </cell>
          <cell r="EZ75">
            <v>0.13578824568999792</v>
          </cell>
          <cell r="FA75">
            <v>-7.728221826999615E-2</v>
          </cell>
          <cell r="FB75">
            <v>0.55831047643999554</v>
          </cell>
          <cell r="FC75">
            <v>0.11440378497000125</v>
          </cell>
          <cell r="FD75">
            <v>0.10253989228000648</v>
          </cell>
          <cell r="FE75">
            <v>1.4336238339100191</v>
          </cell>
          <cell r="FF75">
            <v>0.37606645418000539</v>
          </cell>
          <cell r="FG75">
            <v>0.26913391035999368</v>
          </cell>
          <cell r="FH75">
            <v>0.10413404160000184</v>
          </cell>
          <cell r="FI75">
            <v>0.10801003311000024</v>
          </cell>
          <cell r="FJ75">
            <v>-0.24638101831999748</v>
          </cell>
          <cell r="FK75">
            <v>-0.4096058734600021</v>
          </cell>
          <cell r="FL75">
            <v>4.1011944560001012E-2</v>
          </cell>
          <cell r="FM75">
            <v>3.9289747449998913E-2</v>
          </cell>
          <cell r="FN75">
            <v>0.25961357129000007</v>
          </cell>
          <cell r="FO75">
            <v>0.6961327714499923</v>
          </cell>
          <cell r="FP75">
            <v>4.7744689179999966E-2</v>
          </cell>
          <cell r="FQ75">
            <v>0.14847356250999866</v>
          </cell>
          <cell r="FR75">
            <v>-5.703358783995327E-2</v>
          </cell>
          <cell r="FS75">
            <v>-0.27486605462000568</v>
          </cell>
          <cell r="FT75">
            <v>0.15161386871000104</v>
          </cell>
          <cell r="FU75">
            <v>0.17177719896000099</v>
          </cell>
          <cell r="FV75">
            <v>-2.1394737479999648E-2</v>
          </cell>
          <cell r="FW75">
            <v>-0.32599031310000193</v>
          </cell>
          <cell r="FX75">
            <v>-0.35658266892999713</v>
          </cell>
          <cell r="FY75">
            <v>-5.5739636390001124E-2</v>
          </cell>
          <cell r="FZ75">
            <v>-5.7502934900000469E-2</v>
          </cell>
          <cell r="GA75">
            <v>-0.22958331833999601</v>
          </cell>
          <cell r="GB75">
            <v>0.92049394078000191</v>
          </cell>
          <cell r="GC75">
            <v>5.0366946019998693E-2</v>
          </cell>
          <cell r="GD75">
            <v>-2.962587854999299E-2</v>
          </cell>
          <cell r="GE75">
            <v>-5.2246591450000324E-2</v>
          </cell>
          <cell r="GF75">
            <v>6.9420417100118925E-3</v>
          </cell>
          <cell r="GG75">
            <v>8.4897183589998093E-2</v>
          </cell>
          <cell r="GH75">
            <v>-6.0806449999972756E-3</v>
          </cell>
          <cell r="GI75">
            <v>6.1749817600000867E-2</v>
          </cell>
          <cell r="GJ75">
            <v>6.5264386189999968E-2</v>
          </cell>
          <cell r="GK75">
            <v>-0.55649306066000115</v>
          </cell>
          <cell r="GL75">
            <v>0.13786054358000044</v>
          </cell>
          <cell r="GM75">
            <v>0.17185299178999713</v>
          </cell>
          <cell r="GN75">
            <v>0.23148554169999969</v>
          </cell>
          <cell r="GO75">
            <v>-0.53715748334000679</v>
          </cell>
          <cell r="GP75">
            <v>9.4569989459998283E-2</v>
          </cell>
          <cell r="GQ75">
            <v>0.19286210192999675</v>
          </cell>
          <cell r="GR75">
            <v>1.6808297011900208</v>
          </cell>
          <cell r="GS75">
            <v>0.3399820965599929</v>
          </cell>
          <cell r="GT75">
            <v>0.33901202262000041</v>
          </cell>
          <cell r="GU75">
            <v>0.23831497628000164</v>
          </cell>
          <cell r="GV75">
            <v>0.27892874137000234</v>
          </cell>
          <cell r="GW75">
            <v>-0.14198349875999838</v>
          </cell>
          <cell r="GX75">
            <v>0.14250539916999827</v>
          </cell>
          <cell r="GY75">
            <v>-3.432245180000848E-3</v>
          </cell>
          <cell r="GZ75">
            <v>0</v>
          </cell>
          <cell r="HA75">
            <v>-8.7104805500004545E-3</v>
          </cell>
          <cell r="HB75">
            <v>0.31508637345000068</v>
          </cell>
          <cell r="HC75">
            <v>0.12102770655999961</v>
          </cell>
          <cell r="HD75">
            <v>6.0098609669999803E-2</v>
          </cell>
          <cell r="HE75">
            <v>0.40571188088000554</v>
          </cell>
          <cell r="HF75">
            <v>-1.8387566899988883E-3</v>
          </cell>
          <cell r="HG75">
            <v>5.9143756419999249E-2</v>
          </cell>
          <cell r="HH75">
            <v>1.6247371459998661E-2</v>
          </cell>
          <cell r="HI75">
            <v>-9.0543264300002591E-3</v>
          </cell>
          <cell r="HJ75">
            <v>0.20844847494999996</v>
          </cell>
          <cell r="HK75">
            <v>0.24041893166999628</v>
          </cell>
          <cell r="HL75">
            <v>0</v>
          </cell>
          <cell r="HM75">
            <v>0</v>
          </cell>
          <cell r="HN75">
            <v>-8.080684165000207E-2</v>
          </cell>
          <cell r="HO75">
            <v>-0.10005452922000302</v>
          </cell>
          <cell r="HP75">
            <v>-1.7810210650004876E-2</v>
          </cell>
          <cell r="HQ75">
            <v>9.1018011020004508E-2</v>
          </cell>
          <cell r="HR75">
            <v>0.62635392654999578</v>
          </cell>
          <cell r="HS75">
            <v>0.12161993656999925</v>
          </cell>
          <cell r="HT75">
            <v>-2.9282574109998905E-2</v>
          </cell>
          <cell r="HU75">
            <v>-0.11117162275000148</v>
          </cell>
          <cell r="HV75">
            <v>0.21564495776999948</v>
          </cell>
          <cell r="HW75">
            <v>0.36826318710999928</v>
          </cell>
          <cell r="HX75">
            <v>3.1983173549999577E-2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2.9296868410000343E-2</v>
          </cell>
          <cell r="IE75">
            <v>0.69152225239997733</v>
          </cell>
          <cell r="IF75">
            <v>5.023425369000023E-2</v>
          </cell>
          <cell r="IG75">
            <v>-0.10046850738000046</v>
          </cell>
          <cell r="IH75">
            <v>-5.7224858090002328E-2</v>
          </cell>
          <cell r="II75">
            <v>0.24310415270000263</v>
          </cell>
          <cell r="IJ75">
            <v>0.25468252953000103</v>
          </cell>
          <cell r="IK75">
            <v>0.30119468194999754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0.61290035145003685</v>
          </cell>
          <cell r="IS75">
            <v>0</v>
          </cell>
          <cell r="IT75">
            <v>1.1893898999204566E-4</v>
          </cell>
          <cell r="IU75">
            <v>0.23663660490999661</v>
          </cell>
          <cell r="IV75">
            <v>8.3835808030002568E-2</v>
          </cell>
          <cell r="IW75">
            <v>0.2928059289800018</v>
          </cell>
          <cell r="IX75">
            <v>-4.9692946000234883E-4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-0.55213401119993932</v>
          </cell>
          <cell r="JF75">
            <v>0</v>
          </cell>
          <cell r="JG75">
            <v>0.12136656702000437</v>
          </cell>
          <cell r="JH75">
            <v>-0.53284677334000463</v>
          </cell>
          <cell r="JI75">
            <v>-9.5968171570000038E-2</v>
          </cell>
          <cell r="JJ75">
            <v>-6.4000502459997222E-2</v>
          </cell>
          <cell r="JK75">
            <v>-3.0919384539998873E-2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5.023425369000023E-2</v>
          </cell>
        </row>
        <row r="76">
          <cell r="F76">
            <v>2.8473303549399134</v>
          </cell>
          <cell r="G76">
            <v>8.9907896714603339</v>
          </cell>
          <cell r="H76">
            <v>9.6276176722494711</v>
          </cell>
          <cell r="I76">
            <v>-4.893568001289168</v>
          </cell>
          <cell r="J76">
            <v>2.6364992858198093</v>
          </cell>
          <cell r="K76">
            <v>0</v>
          </cell>
          <cell r="L76">
            <v>0</v>
          </cell>
          <cell r="M76">
            <v>0</v>
          </cell>
          <cell r="N76">
            <v>5.5333638164900094</v>
          </cell>
          <cell r="O76">
            <v>-1.2167125214095904</v>
          </cell>
          <cell r="P76">
            <v>-2.4018918982601463</v>
          </cell>
          <cell r="Q76">
            <v>12.758143815271524</v>
          </cell>
          <cell r="R76">
            <v>57.533726324185409</v>
          </cell>
          <cell r="S76">
            <v>7.6843165976506498</v>
          </cell>
          <cell r="T76">
            <v>22.869160016270143</v>
          </cell>
          <cell r="U76">
            <v>17.894954055509515</v>
          </cell>
          <cell r="V76">
            <v>24.376285505260057</v>
          </cell>
          <cell r="W76">
            <v>-7.242233817639999</v>
          </cell>
          <cell r="X76">
            <v>-5.9363968063698849</v>
          </cell>
          <cell r="Y76">
            <v>0</v>
          </cell>
          <cell r="Z76">
            <v>0</v>
          </cell>
          <cell r="AA76">
            <v>0.65679320714002642</v>
          </cell>
          <cell r="AB76">
            <v>2.2981895461398381</v>
          </cell>
          <cell r="AC76">
            <v>0</v>
          </cell>
          <cell r="AD76">
            <v>-5.0673419797803945</v>
          </cell>
          <cell r="AE76">
            <v>-2.6878358143512742</v>
          </cell>
          <cell r="AF76">
            <v>-0.63211628323097102</v>
          </cell>
          <cell r="AG76">
            <v>13.254492529750678</v>
          </cell>
          <cell r="AH76">
            <v>-5.0565273376300865</v>
          </cell>
          <cell r="AI76">
            <v>-6.8519360484501703</v>
          </cell>
          <cell r="AJ76">
            <v>-1.7470801281001513</v>
          </cell>
          <cell r="AK76">
            <v>-5.4266352454701519</v>
          </cell>
          <cell r="AL76">
            <v>0</v>
          </cell>
          <cell r="AM76">
            <v>0</v>
          </cell>
          <cell r="AN76">
            <v>0</v>
          </cell>
          <cell r="AO76">
            <v>-1.9201879277597982</v>
          </cell>
          <cell r="AP76">
            <v>0</v>
          </cell>
          <cell r="AQ76">
            <v>5.6921546265402867</v>
          </cell>
          <cell r="AR76">
            <v>-2.6734035955742002</v>
          </cell>
          <cell r="AS76">
            <v>0.35181077976994857</v>
          </cell>
          <cell r="AT76">
            <v>0</v>
          </cell>
          <cell r="AU76">
            <v>0.6281570866904076</v>
          </cell>
          <cell r="AV76">
            <v>7.6407426820501314</v>
          </cell>
          <cell r="AW76">
            <v>-5.5068825032299173</v>
          </cell>
          <cell r="AX76">
            <v>-7.1550669044299866</v>
          </cell>
          <cell r="AY76">
            <v>0</v>
          </cell>
          <cell r="AZ76">
            <v>0</v>
          </cell>
          <cell r="BA76">
            <v>0</v>
          </cell>
          <cell r="BB76">
            <v>0.87998479782982031</v>
          </cell>
          <cell r="BC76">
            <v>0</v>
          </cell>
          <cell r="BD76">
            <v>0.4878504657499434</v>
          </cell>
          <cell r="BE76">
            <v>-27.2195798068351</v>
          </cell>
          <cell r="BF76">
            <v>2.6472814449807629</v>
          </cell>
          <cell r="BG76">
            <v>0.8051822665902364</v>
          </cell>
          <cell r="BH76">
            <v>6.7455833812095989</v>
          </cell>
          <cell r="BI76">
            <v>-18.835853151150332</v>
          </cell>
          <cell r="BJ76">
            <v>0</v>
          </cell>
          <cell r="BK76">
            <v>-1.4518325211697629</v>
          </cell>
          <cell r="BL76">
            <v>0</v>
          </cell>
          <cell r="BM76">
            <v>0</v>
          </cell>
          <cell r="BN76">
            <v>0</v>
          </cell>
          <cell r="BO76">
            <v>-4.3685574314195037</v>
          </cell>
          <cell r="BP76">
            <v>0</v>
          </cell>
          <cell r="BQ76">
            <v>-12.761383795879738</v>
          </cell>
          <cell r="BR76">
            <v>-17.045938096212922</v>
          </cell>
          <cell r="BS76">
            <v>5.1961004184304329</v>
          </cell>
          <cell r="BT76">
            <v>-7.0016512291499566</v>
          </cell>
          <cell r="BU76">
            <v>-2.6849341815495791</v>
          </cell>
          <cell r="BV76">
            <v>-10.969093647189311</v>
          </cell>
          <cell r="BW76">
            <v>2.1343793351898057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-3.4852173166100329</v>
          </cell>
          <cell r="CC76">
            <v>-0.23552147534019241</v>
          </cell>
          <cell r="CD76">
            <v>0</v>
          </cell>
          <cell r="CE76">
            <v>8.3734504152307636</v>
          </cell>
          <cell r="CF76">
            <v>0</v>
          </cell>
          <cell r="CG76">
            <v>-0.31485510827951657</v>
          </cell>
          <cell r="CH76">
            <v>1.7043746215299507</v>
          </cell>
          <cell r="CI76">
            <v>3.1304133524399731</v>
          </cell>
          <cell r="CJ76">
            <v>1.2781612785902325</v>
          </cell>
          <cell r="CK76">
            <v>-0.37828689303978535</v>
          </cell>
          <cell r="CL76">
            <v>0</v>
          </cell>
          <cell r="CM76">
            <v>0</v>
          </cell>
          <cell r="CN76">
            <v>0</v>
          </cell>
          <cell r="CO76">
            <v>2.9536431639899092</v>
          </cell>
          <cell r="CP76">
            <v>0</v>
          </cell>
          <cell r="CQ76">
            <v>0</v>
          </cell>
          <cell r="CR76">
            <v>27.978479933357448</v>
          </cell>
          <cell r="CS76">
            <v>0</v>
          </cell>
          <cell r="CT76">
            <v>0</v>
          </cell>
          <cell r="CU76">
            <v>8.188447835560055</v>
          </cell>
          <cell r="CV76">
            <v>12.124141889999919</v>
          </cell>
          <cell r="CW76">
            <v>11.085180404499852</v>
          </cell>
          <cell r="CX76">
            <v>-3.4192901966998761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-3.1573227498229244</v>
          </cell>
          <cell r="DF76">
            <v>0</v>
          </cell>
          <cell r="DG76">
            <v>0</v>
          </cell>
          <cell r="DH76">
            <v>5.6061980552103705</v>
          </cell>
          <cell r="DI76">
            <v>0.79023097420031263</v>
          </cell>
          <cell r="DJ76">
            <v>-8.9708219380695482</v>
          </cell>
          <cell r="DK76">
            <v>-0.5829298411599666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28.990120106042014</v>
          </cell>
          <cell r="DS76">
            <v>0</v>
          </cell>
          <cell r="DT76">
            <v>0</v>
          </cell>
          <cell r="DU76">
            <v>-2.9167025103406559</v>
          </cell>
          <cell r="DV76">
            <v>31.66426214051944</v>
          </cell>
          <cell r="DW76">
            <v>2.1070059898499949</v>
          </cell>
          <cell r="DX76">
            <v>-1.8644455139897218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1.0638023750200318</v>
          </cell>
          <cell r="EF76">
            <v>1.9352896718699952</v>
          </cell>
          <cell r="EG76">
            <v>0.7845015295299973</v>
          </cell>
          <cell r="EH76">
            <v>0.2173029651600018</v>
          </cell>
          <cell r="EI76">
            <v>-0.49427269139999908</v>
          </cell>
          <cell r="EJ76">
            <v>-1.2038306458800037</v>
          </cell>
          <cell r="EK76">
            <v>-0.73605492229000191</v>
          </cell>
          <cell r="EL76">
            <v>0.41361729906999756</v>
          </cell>
          <cell r="EM76">
            <v>-0.57784696702999838</v>
          </cell>
          <cell r="EN76">
            <v>-0.34197069577999883</v>
          </cell>
          <cell r="EO76">
            <v>-0.19063085266998314</v>
          </cell>
          <cell r="EP76">
            <v>0.63301055526000027</v>
          </cell>
          <cell r="EQ76">
            <v>0.62468712918000335</v>
          </cell>
          <cell r="ER76">
            <v>3.4422880035698427</v>
          </cell>
          <cell r="ES76">
            <v>0.6438423188700142</v>
          </cell>
          <cell r="ET76">
            <v>0.77742436580000174</v>
          </cell>
          <cell r="EU76">
            <v>0.39777024830999608</v>
          </cell>
          <cell r="EV76">
            <v>-7.39108560799977E-2</v>
          </cell>
          <cell r="EW76">
            <v>-0.58502421222000223</v>
          </cell>
          <cell r="EX76">
            <v>1.1066480523600077</v>
          </cell>
          <cell r="EY76">
            <v>1.4670958609997342E-2</v>
          </cell>
          <cell r="EZ76">
            <v>-0.92017840375999782</v>
          </cell>
          <cell r="FA76">
            <v>0.47550789502999891</v>
          </cell>
          <cell r="FB76">
            <v>1.4880613001100187</v>
          </cell>
          <cell r="FC76">
            <v>0.15841599993999012</v>
          </cell>
          <cell r="FD76">
            <v>-4.0939663400024529E-2</v>
          </cell>
          <cell r="FE76">
            <v>-2.5345572269899321</v>
          </cell>
          <cell r="FF76">
            <v>-5.1631259299966814E-3</v>
          </cell>
          <cell r="FG76">
            <v>0.47410889991002136</v>
          </cell>
          <cell r="FH76">
            <v>-0.85415158875998998</v>
          </cell>
          <cell r="FI76">
            <v>1.5767634218400133</v>
          </cell>
          <cell r="FJ76">
            <v>-0.58042589485000917</v>
          </cell>
          <cell r="FK76">
            <v>-1.4389373510999945</v>
          </cell>
          <cell r="FL76">
            <v>4.3147092199973258E-3</v>
          </cell>
          <cell r="FM76">
            <v>0.12103470693999796</v>
          </cell>
          <cell r="FN76">
            <v>-0.41515337110000061</v>
          </cell>
          <cell r="FO76">
            <v>-2.2190063987699915</v>
          </cell>
          <cell r="FP76">
            <v>0.30766072020999502</v>
          </cell>
          <cell r="FQ76">
            <v>0.49439804540000409</v>
          </cell>
          <cell r="FR76">
            <v>-1.775927670719966</v>
          </cell>
          <cell r="FS76">
            <v>0.92626210810998089</v>
          </cell>
          <cell r="FT76">
            <v>8.5305098929993051E-2</v>
          </cell>
          <cell r="FU76">
            <v>2.8867041479998079E-2</v>
          </cell>
          <cell r="FV76">
            <v>8.4361539219990789E-2</v>
          </cell>
          <cell r="FW76">
            <v>0.2644558129400032</v>
          </cell>
          <cell r="FX76">
            <v>-2.3151834155199964</v>
          </cell>
          <cell r="FY76">
            <v>-0.25274336436000056</v>
          </cell>
          <cell r="FZ76">
            <v>0.32972005047999886</v>
          </cell>
          <cell r="GA76">
            <v>0.10625141490999823</v>
          </cell>
          <cell r="GB76">
            <v>-1.5490563377899917</v>
          </cell>
          <cell r="GC76">
            <v>-5.2458321479988967E-2</v>
          </cell>
          <cell r="GD76">
            <v>0.56829070236000234</v>
          </cell>
          <cell r="GE76">
            <v>1.6145089445599297</v>
          </cell>
          <cell r="GF76">
            <v>0.28832847862000222</v>
          </cell>
          <cell r="GG76">
            <v>0.55088298503999766</v>
          </cell>
          <cell r="GH76">
            <v>0.21670700952000033</v>
          </cell>
          <cell r="GI76">
            <v>-2.488101891999861E-2</v>
          </cell>
          <cell r="GJ76">
            <v>0.41913128946999834</v>
          </cell>
          <cell r="GK76">
            <v>-1.5170050174599936</v>
          </cell>
          <cell r="GL76">
            <v>-6.8230542999998534E-3</v>
          </cell>
          <cell r="GM76">
            <v>0.44906069958000927</v>
          </cell>
          <cell r="GN76">
            <v>-1.4290315050001112E-2</v>
          </cell>
          <cell r="GO76">
            <v>0.71070377464999979</v>
          </cell>
          <cell r="GP76">
            <v>0.23406957194001166</v>
          </cell>
          <cell r="GQ76">
            <v>0.30862454146999596</v>
          </cell>
          <cell r="GR76">
            <v>5.5330922132799287</v>
          </cell>
          <cell r="GS76">
            <v>-0.1805225495699716</v>
          </cell>
          <cell r="GT76">
            <v>0.89577699166999025</v>
          </cell>
          <cell r="GU76">
            <v>1.0575152916399873</v>
          </cell>
          <cell r="GV76">
            <v>0.44690050856999619</v>
          </cell>
          <cell r="GW76">
            <v>1.0855999171100024</v>
          </cell>
          <cell r="GX76">
            <v>0.73175021741000279</v>
          </cell>
          <cell r="GY76">
            <v>0.14486468326000335</v>
          </cell>
          <cell r="GZ76">
            <v>2.4841822749991138E-2</v>
          </cell>
          <cell r="HA76">
            <v>-1.181741149000004E-2</v>
          </cell>
          <cell r="HB76">
            <v>1.0123472779000053</v>
          </cell>
          <cell r="HC76">
            <v>0.10015451677999465</v>
          </cell>
          <cell r="HD76">
            <v>0.2256809472499981</v>
          </cell>
          <cell r="HE76">
            <v>-3.2534450614400612</v>
          </cell>
          <cell r="HF76">
            <v>-0.2511688932000169</v>
          </cell>
          <cell r="HG76">
            <v>-0.41346162354999194</v>
          </cell>
          <cell r="HH76">
            <v>-1.7391413136399976</v>
          </cell>
          <cell r="HI76">
            <v>-1.0236237731200077</v>
          </cell>
          <cell r="HJ76">
            <v>-0.342828839740001</v>
          </cell>
          <cell r="HK76">
            <v>4.1393791749996467E-2</v>
          </cell>
          <cell r="HL76">
            <v>0</v>
          </cell>
          <cell r="HM76">
            <v>0</v>
          </cell>
          <cell r="HN76">
            <v>0.19496209476999837</v>
          </cell>
          <cell r="HO76">
            <v>8.5228372560010257E-2</v>
          </cell>
          <cell r="HP76">
            <v>3.3534209670008863E-2</v>
          </cell>
          <cell r="HQ76">
            <v>0.16166091306001817</v>
          </cell>
          <cell r="HR76">
            <v>-1.7589160368301009</v>
          </cell>
          <cell r="HS76">
            <v>-6.7623253489998092E-2</v>
          </cell>
          <cell r="HT76">
            <v>0.35214254068000628</v>
          </cell>
          <cell r="HU76">
            <v>-1.4302580045700068</v>
          </cell>
          <cell r="HV76">
            <v>0.61837159889999072</v>
          </cell>
          <cell r="HW76">
            <v>-0.45190763278998958</v>
          </cell>
          <cell r="HX76">
            <v>-0.9256644712099984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0.1460231856499945</v>
          </cell>
          <cell r="IE76">
            <v>-0.22943389974000183</v>
          </cell>
          <cell r="IF76">
            <v>0.14570177509999382</v>
          </cell>
          <cell r="IG76">
            <v>0.24316147342999272</v>
          </cell>
          <cell r="IH76">
            <v>-0.84176027806002196</v>
          </cell>
          <cell r="II76">
            <v>0.97342549782000276</v>
          </cell>
          <cell r="IJ76">
            <v>-0.82364308516000051</v>
          </cell>
          <cell r="IK76">
            <v>-5.3909844719996158E-2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0.12759056184998485</v>
          </cell>
          <cell r="IR76">
            <v>-0.39444298468993111</v>
          </cell>
          <cell r="IS76">
            <v>0</v>
          </cell>
          <cell r="IT76">
            <v>-3.7767141780008728E-2</v>
          </cell>
          <cell r="IU76">
            <v>-0.54066778237998392</v>
          </cell>
          <cell r="IV76">
            <v>-0.50041122072998689</v>
          </cell>
          <cell r="IW76">
            <v>0.44605533680999798</v>
          </cell>
          <cell r="IX76">
            <v>0.23834782339000071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3.1660078554800748</v>
          </cell>
          <cell r="JF76">
            <v>0</v>
          </cell>
          <cell r="JG76">
            <v>1.2573660774200022</v>
          </cell>
          <cell r="JH76">
            <v>0.19092754704999493</v>
          </cell>
          <cell r="JI76">
            <v>0.67365215582000815</v>
          </cell>
          <cell r="JJ76">
            <v>0.1438994556199944</v>
          </cell>
          <cell r="JK76">
            <v>0.90016261956999699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-0.23584255897003459</v>
          </cell>
          <cell r="S77">
            <v>0</v>
          </cell>
          <cell r="T77">
            <v>0</v>
          </cell>
          <cell r="U77">
            <v>0</v>
          </cell>
          <cell r="V77">
            <v>-0.23584255897003459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-1.6563331634388305</v>
          </cell>
          <cell r="BF77">
            <v>0</v>
          </cell>
          <cell r="BG77">
            <v>0</v>
          </cell>
          <cell r="BH77">
            <v>-1.6563331634399674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-5.9406698522579973</v>
          </cell>
          <cell r="BS77">
            <v>0</v>
          </cell>
          <cell r="BT77">
            <v>0</v>
          </cell>
          <cell r="BU77">
            <v>-6.4686838160600928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0.52801396380016286</v>
          </cell>
          <cell r="CE77">
            <v>0.89674175734000983</v>
          </cell>
          <cell r="CF77">
            <v>0.16686972370000319</v>
          </cell>
          <cell r="CG77">
            <v>4.5055140729992615E-2</v>
          </cell>
          <cell r="CH77">
            <v>0.52964505719000243</v>
          </cell>
          <cell r="CI77">
            <v>0.17640126911999943</v>
          </cell>
          <cell r="CJ77">
            <v>0.21982741778999326</v>
          </cell>
          <cell r="CK77">
            <v>-0.19082676752000083</v>
          </cell>
          <cell r="CL77">
            <v>0.19107628921999975</v>
          </cell>
          <cell r="CM77">
            <v>-0.12905648737999798</v>
          </cell>
          <cell r="CN77">
            <v>1.9245854739999402E-2</v>
          </cell>
          <cell r="CO77">
            <v>-0.12405526699001257</v>
          </cell>
          <cell r="CP77">
            <v>2.6887641840005472E-2</v>
          </cell>
          <cell r="CQ77">
            <v>-3.432811509998146E-2</v>
          </cell>
          <cell r="CR77">
            <v>1.7670462019401612</v>
          </cell>
          <cell r="CS77">
            <v>-7.3316004319991634E-2</v>
          </cell>
          <cell r="CT77">
            <v>0.28233240323999809</v>
          </cell>
          <cell r="CU77">
            <v>1.1212615246200031</v>
          </cell>
          <cell r="CV77">
            <v>7.8430437089991756E-2</v>
          </cell>
          <cell r="CW77">
            <v>-1.222890257000131E-2</v>
          </cell>
          <cell r="CX77">
            <v>-6.0589554400038992E-3</v>
          </cell>
          <cell r="CY77">
            <v>2.7480504910002423E-2</v>
          </cell>
          <cell r="CZ77">
            <v>0</v>
          </cell>
          <cell r="DA77">
            <v>0.13594316614000235</v>
          </cell>
          <cell r="DB77">
            <v>0.39767132653000203</v>
          </cell>
          <cell r="DC77">
            <v>0</v>
          </cell>
          <cell r="DD77">
            <v>-0.18446929826001224</v>
          </cell>
          <cell r="DE77">
            <v>1.2479858459900015</v>
          </cell>
          <cell r="DF77">
            <v>0.24007571319999954</v>
          </cell>
          <cell r="DG77">
            <v>0.56827659898000604</v>
          </cell>
          <cell r="DH77">
            <v>0.4363414507400023</v>
          </cell>
          <cell r="DI77">
            <v>-0.74501043589999938</v>
          </cell>
          <cell r="DJ77">
            <v>0.23204390375001083</v>
          </cell>
          <cell r="DK77">
            <v>-0.36376799935000292</v>
          </cell>
          <cell r="DL77">
            <v>-0.19140031336999641</v>
          </cell>
          <cell r="DM77">
            <v>-7.1364490179995244E-2</v>
          </cell>
          <cell r="DN77">
            <v>-0.23675343588999809</v>
          </cell>
          <cell r="DO77">
            <v>1.343508909149989</v>
          </cell>
          <cell r="DP77">
            <v>-3.3501913500018077E-3</v>
          </cell>
          <cell r="DQ77">
            <v>3.9386136209998313E-2</v>
          </cell>
          <cell r="DR77">
            <v>0.21232229884992648</v>
          </cell>
          <cell r="DS77">
            <v>0.38422469137999826</v>
          </cell>
          <cell r="DT77">
            <v>0.14386356136999723</v>
          </cell>
          <cell r="DU77">
            <v>0.30345200193000466</v>
          </cell>
          <cell r="DV77">
            <v>-4.4702047829993319E-2</v>
          </cell>
          <cell r="DW77">
            <v>-0.39451264814000098</v>
          </cell>
          <cell r="DX77">
            <v>-0.10609631071000081</v>
          </cell>
          <cell r="DY77">
            <v>-1.5251460900032043E-3</v>
          </cell>
          <cell r="DZ77">
            <v>-0.21637407058000235</v>
          </cell>
          <cell r="EA77">
            <v>-0.39280938881000083</v>
          </cell>
          <cell r="EB77">
            <v>0.11497144394000713</v>
          </cell>
          <cell r="EC77">
            <v>7.7933480300060864E-3</v>
          </cell>
          <cell r="ED77">
            <v>0.41403686436001408</v>
          </cell>
          <cell r="EE77">
            <v>-1.5268265176301838</v>
          </cell>
          <cell r="EF77">
            <v>0</v>
          </cell>
          <cell r="EG77">
            <v>-0.23182603510999655</v>
          </cell>
          <cell r="EH77">
            <v>-0.32343470416000741</v>
          </cell>
          <cell r="EI77">
            <v>-0.38416378809000662</v>
          </cell>
          <cell r="EJ77">
            <v>-0.31405100109000017</v>
          </cell>
          <cell r="EK77">
            <v>0.1386278514399919</v>
          </cell>
          <cell r="EL77">
            <v>0</v>
          </cell>
          <cell r="EM77">
            <v>-0.11959007738000338</v>
          </cell>
          <cell r="EN77">
            <v>-0.41423584479000297</v>
          </cell>
          <cell r="EO77">
            <v>0.12184708155000123</v>
          </cell>
          <cell r="EP77">
            <v>0</v>
          </cell>
          <cell r="EQ77">
            <v>0</v>
          </cell>
          <cell r="ER77">
            <v>-1.3409702708200939</v>
          </cell>
          <cell r="ES77">
            <v>0</v>
          </cell>
          <cell r="ET77">
            <v>-0.23023650556000064</v>
          </cell>
          <cell r="EU77">
            <v>-1.3298822380001241E-2</v>
          </cell>
          <cell r="EV77">
            <v>0.14344210786999412</v>
          </cell>
          <cell r="EW77">
            <v>-4.4821992110001929E-2</v>
          </cell>
          <cell r="EX77">
            <v>-0.60820197372999729</v>
          </cell>
          <cell r="EY77">
            <v>-0.54091151783000413</v>
          </cell>
          <cell r="EZ77">
            <v>-0.11062297621000283</v>
          </cell>
          <cell r="FA77">
            <v>0.46737048903999323</v>
          </cell>
          <cell r="FB77">
            <v>-0.40368907990999503</v>
          </cell>
          <cell r="FC77">
            <v>0</v>
          </cell>
          <cell r="FD77">
            <v>0</v>
          </cell>
          <cell r="FE77">
            <v>-1.7456408198999043</v>
          </cell>
          <cell r="FF77">
            <v>-7.4997581000957325E-4</v>
          </cell>
          <cell r="FG77">
            <v>-6.0074059379999767E-2</v>
          </cell>
          <cell r="FH77">
            <v>6.9451817160008034E-2</v>
          </cell>
          <cell r="FI77">
            <v>-1.0057996978800006</v>
          </cell>
          <cell r="FJ77">
            <v>-7.9116421389997527E-2</v>
          </cell>
          <cell r="FK77">
            <v>-8.2035156210011451E-2</v>
          </cell>
          <cell r="FL77">
            <v>0</v>
          </cell>
          <cell r="FM77">
            <v>2.654003321000431E-2</v>
          </cell>
          <cell r="FN77">
            <v>-0.4015555902700001</v>
          </cell>
          <cell r="FO77">
            <v>-0.21230176933001133</v>
          </cell>
          <cell r="FP77">
            <v>0</v>
          </cell>
          <cell r="FQ77">
            <v>0</v>
          </cell>
          <cell r="FR77">
            <v>1.0538694040599239</v>
          </cell>
          <cell r="FS77">
            <v>1.1849523750001367E-2</v>
          </cell>
          <cell r="FT77">
            <v>3.1663319779994481E-2</v>
          </cell>
          <cell r="FU77">
            <v>-9.6383315640018452E-2</v>
          </cell>
          <cell r="FV77">
            <v>-0.33882361132000938</v>
          </cell>
          <cell r="FW77">
            <v>-0.11726308122000262</v>
          </cell>
          <cell r="FX77">
            <v>1.0268377664400035</v>
          </cell>
          <cell r="FY77">
            <v>0</v>
          </cell>
          <cell r="FZ77">
            <v>0</v>
          </cell>
          <cell r="GA77">
            <v>0.31690428821999816</v>
          </cell>
          <cell r="GB77">
            <v>0.21908451404999596</v>
          </cell>
          <cell r="GC77">
            <v>0</v>
          </cell>
          <cell r="GD77">
            <v>0</v>
          </cell>
          <cell r="GE77">
            <v>1.4684740995107859E-4</v>
          </cell>
          <cell r="GF77">
            <v>0</v>
          </cell>
          <cell r="GG77">
            <v>4.2902084249988093E-2</v>
          </cell>
          <cell r="GH77">
            <v>-0.20281046694999816</v>
          </cell>
          <cell r="GI77">
            <v>0.67828901696999822</v>
          </cell>
          <cell r="GJ77">
            <v>-3.0902713729986431E-2</v>
          </cell>
          <cell r="GK77">
            <v>-0.4194122703000005</v>
          </cell>
          <cell r="GL77">
            <v>0</v>
          </cell>
          <cell r="GM77">
            <v>-1.6721825999994167E-2</v>
          </cell>
          <cell r="GN77">
            <v>-0.27221020970000254</v>
          </cell>
          <cell r="GO77">
            <v>0.22101323287000696</v>
          </cell>
          <cell r="GP77">
            <v>0</v>
          </cell>
          <cell r="GQ77">
            <v>0</v>
          </cell>
          <cell r="GR77">
            <v>-1.6017375044899609</v>
          </cell>
          <cell r="GS77">
            <v>0</v>
          </cell>
          <cell r="GT77">
            <v>-0.154594960659999</v>
          </cell>
          <cell r="GU77">
            <v>-0.27741209269000677</v>
          </cell>
          <cell r="GV77">
            <v>-0.68747962233999971</v>
          </cell>
          <cell r="GW77">
            <v>-0.49961643251000254</v>
          </cell>
          <cell r="GX77">
            <v>1.7365603709990296E-2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1.2175252825181815</v>
          </cell>
          <cell r="S78">
            <v>0</v>
          </cell>
          <cell r="T78">
            <v>0</v>
          </cell>
          <cell r="U78">
            <v>0</v>
          </cell>
          <cell r="V78">
            <v>1.2175252825200005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2.7688311120400613</v>
          </cell>
          <cell r="BS78">
            <v>0</v>
          </cell>
          <cell r="BT78">
            <v>0</v>
          </cell>
          <cell r="BU78">
            <v>1.5790043468698514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1.1898267651697552</v>
          </cell>
          <cell r="CE78">
            <v>9.3116681100499932</v>
          </cell>
          <cell r="CF78">
            <v>2.4099291513899956</v>
          </cell>
          <cell r="CG78">
            <v>1.068255251410001</v>
          </cell>
          <cell r="CH78">
            <v>0.3506505567299989</v>
          </cell>
          <cell r="CI78">
            <v>0.58596130157000204</v>
          </cell>
          <cell r="CJ78">
            <v>9.2098130269995693E-2</v>
          </cell>
          <cell r="CK78">
            <v>0.21249000530999851</v>
          </cell>
          <cell r="CL78">
            <v>0.15382109523999432</v>
          </cell>
          <cell r="CM78">
            <v>0.22658966339000131</v>
          </cell>
          <cell r="CN78">
            <v>2.5099390750000339E-2</v>
          </cell>
          <cell r="CO78">
            <v>0.62827186387998779</v>
          </cell>
          <cell r="CP78">
            <v>1.6084877786800007</v>
          </cell>
          <cell r="CQ78">
            <v>1.9500139214300134</v>
          </cell>
          <cell r="CR78">
            <v>7.6989154050499451</v>
          </cell>
          <cell r="CS78">
            <v>2.2820054841299893</v>
          </cell>
          <cell r="CT78">
            <v>1.080388384159999</v>
          </cell>
          <cell r="CU78">
            <v>0.28481662104999472</v>
          </cell>
          <cell r="CV78">
            <v>-0.22025905527000234</v>
          </cell>
          <cell r="CW78">
            <v>-0.24268218355000215</v>
          </cell>
          <cell r="CX78">
            <v>0.36108604666000232</v>
          </cell>
          <cell r="CY78">
            <v>1.3533720719998144E-2</v>
          </cell>
          <cell r="CZ78">
            <v>0.26689010253999612</v>
          </cell>
          <cell r="DA78">
            <v>0.15614118599999571</v>
          </cell>
          <cell r="DB78">
            <v>0.52861316371999578</v>
          </cell>
          <cell r="DC78">
            <v>1.3876467246600015</v>
          </cell>
          <cell r="DD78">
            <v>1.8007352102300018</v>
          </cell>
          <cell r="DE78">
            <v>8.4836449348600809</v>
          </cell>
          <cell r="DF78">
            <v>2.4023063374400166</v>
          </cell>
          <cell r="DG78">
            <v>0.66822181769000366</v>
          </cell>
          <cell r="DH78">
            <v>0.30015851299999952</v>
          </cell>
          <cell r="DI78">
            <v>0.56648181859000957</v>
          </cell>
          <cell r="DJ78">
            <v>2.5953845490001015E-2</v>
          </cell>
          <cell r="DK78">
            <v>0.18226929500999489</v>
          </cell>
          <cell r="DL78">
            <v>6.7368289600004516E-2</v>
          </cell>
          <cell r="DM78">
            <v>0.32220661459000155</v>
          </cell>
          <cell r="DN78">
            <v>0.12476053106000151</v>
          </cell>
          <cell r="DO78">
            <v>0.44798545584999516</v>
          </cell>
          <cell r="DP78">
            <v>1.4047654312699933</v>
          </cell>
          <cell r="DQ78">
            <v>1.9711669852700098</v>
          </cell>
          <cell r="DR78">
            <v>8.1543756689800375</v>
          </cell>
          <cell r="DS78">
            <v>2.0002454989799929</v>
          </cell>
          <cell r="DT78">
            <v>0.82963344279999873</v>
          </cell>
          <cell r="DU78">
            <v>0.26008165032999742</v>
          </cell>
          <cell r="DV78">
            <v>0.20795211997999985</v>
          </cell>
          <cell r="DW78">
            <v>5.1556657150001683E-2</v>
          </cell>
          <cell r="DX78">
            <v>0.15272082163999912</v>
          </cell>
          <cell r="DY78">
            <v>7.4450876880000294E-2</v>
          </cell>
          <cell r="DZ78">
            <v>0.14457640053000276</v>
          </cell>
          <cell r="EA78">
            <v>0.11109532393999899</v>
          </cell>
          <cell r="EB78">
            <v>0.60184021483999572</v>
          </cell>
          <cell r="EC78">
            <v>1.6097282240700039</v>
          </cell>
          <cell r="ED78">
            <v>2.1104944378400106</v>
          </cell>
          <cell r="EE78">
            <v>8.5040317246300674</v>
          </cell>
          <cell r="EF78">
            <v>2.5960677698900128</v>
          </cell>
          <cell r="EG78">
            <v>0.50429882421000016</v>
          </cell>
          <cell r="EH78">
            <v>0.34532282293000094</v>
          </cell>
          <cell r="EI78">
            <v>0.56165157151000145</v>
          </cell>
          <cell r="EJ78">
            <v>0.16004978521000623</v>
          </cell>
          <cell r="EK78">
            <v>0.22085511207000152</v>
          </cell>
          <cell r="EL78">
            <v>8.1839620780002065E-2</v>
          </cell>
          <cell r="EM78">
            <v>0.32206696134999646</v>
          </cell>
          <cell r="EN78">
            <v>9.8535900779999963E-2</v>
          </cell>
          <cell r="EO78">
            <v>0.44971207340000063</v>
          </cell>
          <cell r="EP78">
            <v>1.2504723914300016</v>
          </cell>
          <cell r="EQ78">
            <v>1.9131588910700046</v>
          </cell>
          <cell r="ER78">
            <v>8.6708597398599636</v>
          </cell>
          <cell r="ES78">
            <v>2.2036237762100086</v>
          </cell>
          <cell r="ET78">
            <v>0.46047360137999505</v>
          </cell>
          <cell r="EU78">
            <v>0.29932036883000279</v>
          </cell>
          <cell r="EV78">
            <v>0.92651173989000668</v>
          </cell>
          <cell r="EW78">
            <v>2.7834006070001749E-2</v>
          </cell>
          <cell r="EX78">
            <v>6.8126518589998852E-2</v>
          </cell>
          <cell r="EY78">
            <v>8.3123752420000585E-2</v>
          </cell>
          <cell r="EZ78">
            <v>0.31070319374000022</v>
          </cell>
          <cell r="FA78">
            <v>0.16727496146999954</v>
          </cell>
          <cell r="FB78">
            <v>0.61378379045000031</v>
          </cell>
          <cell r="FC78">
            <v>1.2520994013499873</v>
          </cell>
          <cell r="FD78">
            <v>2.2579846294599974</v>
          </cell>
          <cell r="FE78">
            <v>7.9057570502899353</v>
          </cell>
          <cell r="FF78">
            <v>2.2335728536000019</v>
          </cell>
          <cell r="FG78">
            <v>1.0637366440199933</v>
          </cell>
          <cell r="FH78">
            <v>0.2535788218099988</v>
          </cell>
          <cell r="FI78">
            <v>0.21671482532000041</v>
          </cell>
          <cell r="FJ78">
            <v>6.8469754000233252E-4</v>
          </cell>
          <cell r="FK78">
            <v>-2.3482084329998543E-2</v>
          </cell>
          <cell r="FL78">
            <v>0.22030474721999838</v>
          </cell>
          <cell r="FM78">
            <v>0.30658259035000057</v>
          </cell>
          <cell r="FN78">
            <v>-0.12780932765999964</v>
          </cell>
          <cell r="FO78">
            <v>0.70374520637999893</v>
          </cell>
          <cell r="FP78">
            <v>1.220072636249995</v>
          </cell>
          <cell r="FQ78">
            <v>1.8380554397900042</v>
          </cell>
          <cell r="FR78">
            <v>7.7100252815600356</v>
          </cell>
          <cell r="FS78">
            <v>1.8051671324599923</v>
          </cell>
          <cell r="FT78">
            <v>0.89452221752999961</v>
          </cell>
          <cell r="FU78">
            <v>0.44293449847000588</v>
          </cell>
          <cell r="FV78">
            <v>0.12157917999999768</v>
          </cell>
          <cell r="FW78">
            <v>-0.19228671488999893</v>
          </cell>
          <cell r="FX78">
            <v>0.46126405149000149</v>
          </cell>
          <cell r="FY78">
            <v>6.7368275409997125E-2</v>
          </cell>
          <cell r="FZ78">
            <v>0.25443933541000519</v>
          </cell>
          <cell r="GA78">
            <v>0.10622180919000002</v>
          </cell>
          <cell r="GB78">
            <v>0.74804184725000056</v>
          </cell>
          <cell r="GC78">
            <v>1.0759961962399984</v>
          </cell>
          <cell r="GD78">
            <v>1.9247774530000044</v>
          </cell>
          <cell r="GE78">
            <v>6.5732031234500141</v>
          </cell>
          <cell r="GF78">
            <v>1.5586014537599979</v>
          </cell>
          <cell r="GG78">
            <v>0.65512699543000252</v>
          </cell>
          <cell r="GH78">
            <v>0.24964719398000668</v>
          </cell>
          <cell r="GI78">
            <v>8.8705483320001832E-2</v>
          </cell>
          <cell r="GJ78">
            <v>7.5249897610000005E-2</v>
          </cell>
          <cell r="GK78">
            <v>0.22597185004000409</v>
          </cell>
          <cell r="GL78">
            <v>3.1046356739999226E-2</v>
          </cell>
          <cell r="GM78">
            <v>0.29648189091000177</v>
          </cell>
          <cell r="GN78">
            <v>9.0834642909999985E-2</v>
          </cell>
          <cell r="GO78">
            <v>0.42397630263000252</v>
          </cell>
          <cell r="GP78">
            <v>0.91047921031000101</v>
          </cell>
          <cell r="GQ78">
            <v>1.9670818458100001</v>
          </cell>
          <cell r="GR78">
            <v>7.5117909870700146</v>
          </cell>
          <cell r="GS78">
            <v>2.4204289350199986</v>
          </cell>
          <cell r="GT78">
            <v>0.16840803877000354</v>
          </cell>
          <cell r="GU78">
            <v>0.38173275738000711</v>
          </cell>
          <cell r="GV78">
            <v>0.60103665482000679</v>
          </cell>
          <cell r="GW78">
            <v>-1.1733477639996437E-2</v>
          </cell>
          <cell r="GX78">
            <v>0.14139224315999854</v>
          </cell>
          <cell r="GY78">
            <v>0.12333287572000273</v>
          </cell>
          <cell r="GZ78">
            <v>0.18985823062000406</v>
          </cell>
          <cell r="HA78">
            <v>7.862487202000068E-2</v>
          </cell>
          <cell r="HB78">
            <v>1.0892985197899989</v>
          </cell>
          <cell r="HC78">
            <v>1.216957114799996</v>
          </cell>
          <cell r="HD78">
            <v>1.1124542226099976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</row>
        <row r="79">
          <cell r="F79">
            <v>-1.6824910204813932</v>
          </cell>
          <cell r="G79">
            <v>-6.2035412843706581</v>
          </cell>
          <cell r="H79">
            <v>-7.0081466736401126</v>
          </cell>
          <cell r="I79">
            <v>4.7545059420199323</v>
          </cell>
          <cell r="J79">
            <v>-1.6413488703797157</v>
          </cell>
          <cell r="K79">
            <v>0</v>
          </cell>
          <cell r="L79">
            <v>0</v>
          </cell>
          <cell r="M79">
            <v>0</v>
          </cell>
          <cell r="N79">
            <v>0.22171656838008857</v>
          </cell>
          <cell r="O79">
            <v>41.283268142090492</v>
          </cell>
          <cell r="P79">
            <v>14.232713571319891</v>
          </cell>
          <cell r="Q79">
            <v>12.007474518190065</v>
          </cell>
          <cell r="R79">
            <v>80.591363457075204</v>
          </cell>
          <cell r="S79">
            <v>-5.5827006488589177</v>
          </cell>
          <cell r="T79">
            <v>-9.1564776366099068</v>
          </cell>
          <cell r="U79">
            <v>4.0219037395199848</v>
          </cell>
          <cell r="V79">
            <v>64.016193378049593</v>
          </cell>
          <cell r="W79">
            <v>18.333628596210019</v>
          </cell>
          <cell r="X79">
            <v>3.0790466938697136</v>
          </cell>
          <cell r="Y79">
            <v>0</v>
          </cell>
          <cell r="Z79">
            <v>0</v>
          </cell>
          <cell r="AA79">
            <v>0</v>
          </cell>
          <cell r="AB79">
            <v>0.93103847486054292</v>
          </cell>
          <cell r="AC79">
            <v>0</v>
          </cell>
          <cell r="AD79">
            <v>4.9487308600300821</v>
          </cell>
          <cell r="AE79">
            <v>15.561374493372568</v>
          </cell>
          <cell r="AF79">
            <v>2.5521147642202777</v>
          </cell>
          <cell r="AG79">
            <v>-9.9612721141497786</v>
          </cell>
          <cell r="AH79">
            <v>7.8085273824799515</v>
          </cell>
          <cell r="AI79">
            <v>3.6048261424994053</v>
          </cell>
          <cell r="AJ79">
            <v>8.761200153039681</v>
          </cell>
          <cell r="AK79">
            <v>5.3759689692296888</v>
          </cell>
          <cell r="AL79">
            <v>0</v>
          </cell>
          <cell r="AM79">
            <v>0</v>
          </cell>
          <cell r="AN79">
            <v>0</v>
          </cell>
          <cell r="AO79">
            <v>-0.35966903558983176</v>
          </cell>
          <cell r="AP79">
            <v>0</v>
          </cell>
          <cell r="AQ79">
            <v>-2.2203217683600087</v>
          </cell>
          <cell r="AR79">
            <v>-7.4254481332900468E-2</v>
          </cell>
          <cell r="AS79">
            <v>-0.35181077933975757</v>
          </cell>
          <cell r="AT79">
            <v>0</v>
          </cell>
          <cell r="AU79">
            <v>-3.8166372093401151</v>
          </cell>
          <cell r="AV79">
            <v>-5.1303120181300983</v>
          </cell>
          <cell r="AW79">
            <v>2.446438781640154</v>
          </cell>
          <cell r="AX79">
            <v>7.2659172095800386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-0.4878504657499434</v>
          </cell>
          <cell r="BE79">
            <v>-20.803141186857829</v>
          </cell>
          <cell r="BF79">
            <v>-4.5919738543207131</v>
          </cell>
          <cell r="BG79">
            <v>-3.7555572504697921</v>
          </cell>
          <cell r="BH79">
            <v>-15.808150724039479</v>
          </cell>
          <cell r="BI79">
            <v>9.1814726219990916</v>
          </cell>
          <cell r="BJ79">
            <v>0</v>
          </cell>
          <cell r="BK79">
            <v>-2.3956163334901248</v>
          </cell>
          <cell r="BL79">
            <v>0</v>
          </cell>
          <cell r="BM79">
            <v>0</v>
          </cell>
          <cell r="BN79">
            <v>0</v>
          </cell>
          <cell r="BO79">
            <v>1.1448096500107567</v>
          </cell>
          <cell r="BP79">
            <v>0</v>
          </cell>
          <cell r="BQ79">
            <v>-4.5781252965607564</v>
          </cell>
          <cell r="BR79">
            <v>2.3319800367971766</v>
          </cell>
          <cell r="BS79">
            <v>-7.6668080959207145</v>
          </cell>
          <cell r="BT79">
            <v>2.0602358741798525</v>
          </cell>
          <cell r="BU79">
            <v>-3.5202187124500597</v>
          </cell>
          <cell r="BV79">
            <v>11.867785144730078</v>
          </cell>
          <cell r="BW79">
            <v>-3.0953205647197137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2.6863063909795528</v>
          </cell>
          <cell r="CC79">
            <v>0</v>
          </cell>
          <cell r="CD79">
            <v>0</v>
          </cell>
          <cell r="CE79">
            <v>-2.4810862874874147</v>
          </cell>
          <cell r="CF79">
            <v>0</v>
          </cell>
          <cell r="CG79">
            <v>0</v>
          </cell>
          <cell r="CH79">
            <v>-5.2607335235998107</v>
          </cell>
          <cell r="CI79">
            <v>-1.8447106182902644</v>
          </cell>
          <cell r="CJ79">
            <v>6.378307723889975</v>
          </cell>
          <cell r="CK79">
            <v>0.39599477134015615</v>
          </cell>
          <cell r="CL79">
            <v>0</v>
          </cell>
          <cell r="CM79">
            <v>0</v>
          </cell>
          <cell r="CN79">
            <v>0</v>
          </cell>
          <cell r="CO79">
            <v>-2.1499446408297445</v>
          </cell>
          <cell r="CP79">
            <v>0</v>
          </cell>
          <cell r="CQ79">
            <v>0</v>
          </cell>
          <cell r="CR79">
            <v>-17.035568063132814</v>
          </cell>
          <cell r="CS79">
            <v>0</v>
          </cell>
          <cell r="CT79">
            <v>0</v>
          </cell>
          <cell r="CU79">
            <v>-12.451360998710243</v>
          </cell>
          <cell r="CV79">
            <v>-9.5699923599495378</v>
          </cell>
          <cell r="CW79">
            <v>1.5534085489098288</v>
          </cell>
          <cell r="CX79">
            <v>3.4323767466203208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30.118004114832729</v>
          </cell>
          <cell r="DF79">
            <v>0</v>
          </cell>
          <cell r="DG79">
            <v>0</v>
          </cell>
          <cell r="DH79">
            <v>5.1766580469297878</v>
          </cell>
          <cell r="DI79">
            <v>4.2042818679101401</v>
          </cell>
          <cell r="DJ79">
            <v>12.557102015600321</v>
          </cell>
          <cell r="DK79">
            <v>8.1799621843997556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30.044488794956123</v>
          </cell>
          <cell r="DS79">
            <v>0</v>
          </cell>
          <cell r="DT79">
            <v>0</v>
          </cell>
          <cell r="DU79">
            <v>10.370426185069846</v>
          </cell>
          <cell r="DV79">
            <v>-5.3134734970399222</v>
          </cell>
          <cell r="DW79">
            <v>6.1060506814797009</v>
          </cell>
          <cell r="DX79">
            <v>18.881485425450137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2.7652871125098955</v>
          </cell>
          <cell r="EF79">
            <v>0.5936344486599836</v>
          </cell>
          <cell r="EG79">
            <v>0.49812409239999056</v>
          </cell>
          <cell r="EH79">
            <v>-0.40228369052999113</v>
          </cell>
          <cell r="EI79">
            <v>0.15726210954000663</v>
          </cell>
          <cell r="EJ79">
            <v>-6.1639405360011779E-2</v>
          </cell>
          <cell r="EK79">
            <v>0.95166481128001124</v>
          </cell>
          <cell r="EL79">
            <v>0.32071452414000134</v>
          </cell>
          <cell r="EM79">
            <v>-0.27577286943999724</v>
          </cell>
          <cell r="EN79">
            <v>0.57355679902999412</v>
          </cell>
          <cell r="EO79">
            <v>-0.3750336747199583</v>
          </cell>
          <cell r="EP79">
            <v>-1.5430204909989698E-2</v>
          </cell>
          <cell r="EQ79">
            <v>0.80049017242001241</v>
          </cell>
          <cell r="ER79">
            <v>1.6944784551699286</v>
          </cell>
          <cell r="ES79">
            <v>0.38027912218998949</v>
          </cell>
          <cell r="ET79">
            <v>0.11878757143000485</v>
          </cell>
          <cell r="EU79">
            <v>-0.15443212343000567</v>
          </cell>
          <cell r="EV79">
            <v>0.87265403407000974</v>
          </cell>
          <cell r="EW79">
            <v>-0.5136522131599861</v>
          </cell>
          <cell r="EX79">
            <v>-0.17079643633999808</v>
          </cell>
          <cell r="EY79">
            <v>0.59338974541999789</v>
          </cell>
          <cell r="EZ79">
            <v>-6.594155800009105E-3</v>
          </cell>
          <cell r="FA79">
            <v>-0.5756141677099933</v>
          </cell>
          <cell r="FB79">
            <v>0.70340252265999936</v>
          </cell>
          <cell r="FC79">
            <v>0.18560319619999177</v>
          </cell>
          <cell r="FD79">
            <v>0.26145135963997745</v>
          </cell>
          <cell r="FE79">
            <v>-2.0686878061098923</v>
          </cell>
          <cell r="FF79">
            <v>-0.63964615723000406</v>
          </cell>
          <cell r="FG79">
            <v>-0.12817149762999236</v>
          </cell>
          <cell r="FH79">
            <v>-3.3674908540007209E-2</v>
          </cell>
          <cell r="FI79">
            <v>0.2253904301900036</v>
          </cell>
          <cell r="FJ79">
            <v>-1.1986495256999987</v>
          </cell>
          <cell r="FK79">
            <v>-1.2863133575099965</v>
          </cell>
          <cell r="FL79">
            <v>-0.42592415555000684</v>
          </cell>
          <cell r="FM79">
            <v>0.48616212642000534</v>
          </cell>
          <cell r="FN79">
            <v>1.3455572556399957</v>
          </cell>
          <cell r="FO79">
            <v>-0.79136567394998281</v>
          </cell>
          <cell r="FP79">
            <v>1.8541796859977921E-2</v>
          </cell>
          <cell r="FQ79">
            <v>0.35940586089000703</v>
          </cell>
          <cell r="FR79">
            <v>4.6016748507402099</v>
          </cell>
          <cell r="FS79">
            <v>-1.4478968160034356E-2</v>
          </cell>
          <cell r="FT79">
            <v>0.15096977820999768</v>
          </cell>
          <cell r="FU79">
            <v>1.0427375497299991</v>
          </cell>
          <cell r="FV79">
            <v>-0.22735177343000146</v>
          </cell>
          <cell r="FW79">
            <v>0.58643916385998551</v>
          </cell>
          <cell r="FX79">
            <v>0.20592992372000651</v>
          </cell>
          <cell r="FY79">
            <v>-9.2760135900036289E-3</v>
          </cell>
          <cell r="FZ79">
            <v>-0.27878179771000333</v>
          </cell>
          <cell r="GA79">
            <v>0.56331933418999824</v>
          </cell>
          <cell r="GB79">
            <v>2.5659830104000036</v>
          </cell>
          <cell r="GC79">
            <v>0.18953425104000132</v>
          </cell>
          <cell r="GD79">
            <v>-0.17334960751998096</v>
          </cell>
          <cell r="GE79">
            <v>7.2128819474501142</v>
          </cell>
          <cell r="GF79">
            <v>1.2344186237500026</v>
          </cell>
          <cell r="GG79">
            <v>1.7604600929999776</v>
          </cell>
          <cell r="GH79">
            <v>-0.10613588450998179</v>
          </cell>
          <cell r="GI79">
            <v>-0.54500242672997956</v>
          </cell>
          <cell r="GJ79">
            <v>-0.61761272940000111</v>
          </cell>
          <cell r="GK79">
            <v>3.1131350202200068</v>
          </cell>
          <cell r="GL79">
            <v>-7.9766787449997878E-2</v>
          </cell>
          <cell r="GM79">
            <v>-0.28628551545999414</v>
          </cell>
          <cell r="GN79">
            <v>0.95367673103000072</v>
          </cell>
          <cell r="GO79">
            <v>1.2349058845399981</v>
          </cell>
          <cell r="GP79">
            <v>6.0822574099987037E-2</v>
          </cell>
          <cell r="GQ79">
            <v>0.49026636436002491</v>
          </cell>
          <cell r="GR79">
            <v>0.76751875849004136</v>
          </cell>
          <cell r="GS79">
            <v>0.53135757616001911</v>
          </cell>
          <cell r="GT79">
            <v>-0.49649364829998888</v>
          </cell>
          <cell r="GU79">
            <v>0.6848796001199986</v>
          </cell>
          <cell r="GV79">
            <v>-0.39226183744000309</v>
          </cell>
          <cell r="GW79">
            <v>-1.0726368014300078</v>
          </cell>
          <cell r="GX79">
            <v>0.46353237386999524</v>
          </cell>
          <cell r="GY79">
            <v>0.17999162326999851</v>
          </cell>
          <cell r="GZ79">
            <v>-1.2803971300002104E-2</v>
          </cell>
          <cell r="HA79">
            <v>0.14416324731000429</v>
          </cell>
          <cell r="HB79">
            <v>0.51651241890000676</v>
          </cell>
          <cell r="HC79">
            <v>0.21526932067001781</v>
          </cell>
          <cell r="HD79">
            <v>6.008856660002948E-3</v>
          </cell>
          <cell r="HE79">
            <v>0.22846146823007984</v>
          </cell>
          <cell r="HF79">
            <v>0.55195336248999638</v>
          </cell>
          <cell r="HG79">
            <v>0.80053531576000125</v>
          </cell>
          <cell r="HH79">
            <v>-3.5850899099983735E-2</v>
          </cell>
          <cell r="HI79">
            <v>6.9326923970024268E-2</v>
          </cell>
          <cell r="HJ79">
            <v>-0.72901732095002103</v>
          </cell>
          <cell r="HK79">
            <v>-0.27384625948999997</v>
          </cell>
          <cell r="HL79">
            <v>0</v>
          </cell>
          <cell r="HM79">
            <v>0</v>
          </cell>
          <cell r="HN79">
            <v>-0.16731027796998887</v>
          </cell>
          <cell r="HO79">
            <v>2.9306325900222419E-3</v>
          </cell>
          <cell r="HP79">
            <v>6.5302795279990278E-2</v>
          </cell>
          <cell r="HQ79">
            <v>-5.5562804350017814E-2</v>
          </cell>
          <cell r="HR79">
            <v>-0.12430302867005594</v>
          </cell>
          <cell r="HS79">
            <v>0.11645603110000025</v>
          </cell>
          <cell r="HT79">
            <v>-0.55669088260998478</v>
          </cell>
          <cell r="HU79">
            <v>0.88856680513998754</v>
          </cell>
          <cell r="HV79">
            <v>8.5248654050005257E-2</v>
          </cell>
          <cell r="HW79">
            <v>0.73947706409001057</v>
          </cell>
          <cell r="HX79">
            <v>-1.222215601000002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-0.17514509943998746</v>
          </cell>
          <cell r="IE79">
            <v>-0.77711650595983883</v>
          </cell>
          <cell r="IF79">
            <v>0</v>
          </cell>
          <cell r="IG79">
            <v>-7.3845203230007428E-2</v>
          </cell>
          <cell r="IH79">
            <v>1.1752856958700164</v>
          </cell>
          <cell r="II79">
            <v>0.98321865504000527</v>
          </cell>
          <cell r="IJ79">
            <v>-2.3234881352399839</v>
          </cell>
          <cell r="IK79">
            <v>-0.50599406445000739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-3.2293453949989726E-2</v>
          </cell>
          <cell r="IR79">
            <v>2.6776260055901275</v>
          </cell>
          <cell r="IS79">
            <v>0</v>
          </cell>
          <cell r="IT79">
            <v>0.61590707261999</v>
          </cell>
          <cell r="IU79">
            <v>0.62247312755002326</v>
          </cell>
          <cell r="IV79">
            <v>0.34982305258000679</v>
          </cell>
          <cell r="IW79">
            <v>1.2020271673699909</v>
          </cell>
          <cell r="IX79">
            <v>-0.11260441452999714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0.66265489665011046</v>
          </cell>
          <cell r="JF79">
            <v>0</v>
          </cell>
          <cell r="JG79">
            <v>0.76489859628000545</v>
          </cell>
          <cell r="JH79">
            <v>0.69546294026994815</v>
          </cell>
          <cell r="JI79">
            <v>-1.3526342859989882E-2</v>
          </cell>
          <cell r="JJ79">
            <v>-0.51395333559000278</v>
          </cell>
          <cell r="JK79">
            <v>-0.37121899345000031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0.10099203199999351</v>
          </cell>
        </row>
        <row r="80">
          <cell r="F80">
            <v>9.9983359999998231E-5</v>
          </cell>
          <cell r="G80">
            <v>-3.2251949999997573E-5</v>
          </cell>
          <cell r="H80">
            <v>7.9328410000001001E-5</v>
          </cell>
          <cell r="I80">
            <v>1.9951550000001095E-5</v>
          </cell>
          <cell r="J80">
            <v>8.325749000000042E-5</v>
          </cell>
          <cell r="K80">
            <v>-3.2909059999999997E-5</v>
          </cell>
          <cell r="L80">
            <v>2.3319699999999749E-5</v>
          </cell>
          <cell r="M80">
            <v>3.6892589999999552E-5</v>
          </cell>
          <cell r="N80">
            <v>9.3235299999999341E-6</v>
          </cell>
          <cell r="O80">
            <v>3.598201999999856E-5</v>
          </cell>
          <cell r="P80">
            <v>3.5428400000000679E-5</v>
          </cell>
          <cell r="Q80">
            <v>-6.2505120000002148E-5</v>
          </cell>
          <cell r="R80">
            <v>3.1442679000000251E-4</v>
          </cell>
          <cell r="S80">
            <v>4.6690450000002812E-5</v>
          </cell>
          <cell r="T80">
            <v>1.5283359999999045E-5</v>
          </cell>
          <cell r="U80">
            <v>8.9180020000001123E-5</v>
          </cell>
          <cell r="V80">
            <v>1.2408651000000038E-4</v>
          </cell>
          <cell r="W80">
            <v>1.2087609999999332E-5</v>
          </cell>
          <cell r="X80">
            <v>4.5100010000000135E-5</v>
          </cell>
          <cell r="Y80">
            <v>4.6916200000003683E-6</v>
          </cell>
          <cell r="Z80">
            <v>0</v>
          </cell>
          <cell r="AA80">
            <v>-2.3994010000000232E-5</v>
          </cell>
          <cell r="AB80">
            <v>4.6996259999999498E-5</v>
          </cell>
          <cell r="AC80">
            <v>-1.2736100000014516E-6</v>
          </cell>
          <cell r="AD80">
            <v>-4.4421430000001969E-5</v>
          </cell>
          <cell r="AE80">
            <v>6.578987699999983E-4</v>
          </cell>
          <cell r="AF80">
            <v>-1.1924399999996629E-5</v>
          </cell>
          <cell r="AG80">
            <v>1.1956411000000038E-4</v>
          </cell>
          <cell r="AH80">
            <v>1.4971271000000039E-4</v>
          </cell>
          <cell r="AI80">
            <v>7.2652709999999204E-5</v>
          </cell>
          <cell r="AJ80">
            <v>1.236915000000019E-5</v>
          </cell>
          <cell r="AK80">
            <v>1.9352500000005199E-6</v>
          </cell>
          <cell r="AL80">
            <v>2.3683660000000002E-5</v>
          </cell>
          <cell r="AM80">
            <v>3.5502629999999841E-5</v>
          </cell>
          <cell r="AN80">
            <v>-1.1913350000000017E-5</v>
          </cell>
          <cell r="AO80">
            <v>1.7499965999999943E-4</v>
          </cell>
          <cell r="AP80">
            <v>1.0553073000000093E-4</v>
          </cell>
          <cell r="AQ80">
            <v>-1.4214090000002483E-5</v>
          </cell>
          <cell r="AR80">
            <v>-2.6999559999998923E-4</v>
          </cell>
          <cell r="AS80">
            <v>1.5526850000002757E-5</v>
          </cell>
          <cell r="AT80">
            <v>-2.0836110000000199E-5</v>
          </cell>
          <cell r="AU80">
            <v>1.499475999999951E-5</v>
          </cell>
          <cell r="AV80">
            <v>1.6128530000001154E-5</v>
          </cell>
          <cell r="AW80">
            <v>-4.0920959999999479E-5</v>
          </cell>
          <cell r="AX80">
            <v>-2.6622759999999149E-5</v>
          </cell>
          <cell r="AY80">
            <v>-1.987229999999944E-5</v>
          </cell>
          <cell r="AZ80">
            <v>2.0729999999566373E-8</v>
          </cell>
          <cell r="BA80">
            <v>4.4000790000000081E-5</v>
          </cell>
          <cell r="BB80">
            <v>3.0212499999997949E-5</v>
          </cell>
          <cell r="BC80">
            <v>-3.1133169999999349E-5</v>
          </cell>
          <cell r="BD80">
            <v>-2.5149445999999957E-4</v>
          </cell>
          <cell r="BE80">
            <v>-1.4597601099999996E-3</v>
          </cell>
          <cell r="BF80">
            <v>-1.8012690000000428E-4</v>
          </cell>
          <cell r="BG80">
            <v>-4.3727730000000034E-4</v>
          </cell>
          <cell r="BH80">
            <v>-1.2936857999999891E-4</v>
          </cell>
          <cell r="BI80">
            <v>-7.6820530000000498E-5</v>
          </cell>
          <cell r="BJ80">
            <v>-7.2006630000000411E-5</v>
          </cell>
          <cell r="BK80">
            <v>-1.3013152000000087E-4</v>
          </cell>
          <cell r="BL80">
            <v>1.0435429999999628E-5</v>
          </cell>
          <cell r="BM80">
            <v>-6.3538600000000341E-5</v>
          </cell>
          <cell r="BN80">
            <v>9.0951200000001509E-6</v>
          </cell>
          <cell r="BO80">
            <v>-8.417745000000032E-5</v>
          </cell>
          <cell r="BP80">
            <v>-3.0584314999999862E-4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</row>
        <row r="81">
          <cell r="F81">
            <v>-9.506307000000172E-5</v>
          </cell>
          <cell r="G81">
            <v>1.5197365999999879E-4</v>
          </cell>
          <cell r="H81">
            <v>-3.8350649999997766E-5</v>
          </cell>
          <cell r="I81">
            <v>1.0670419000000098E-4</v>
          </cell>
          <cell r="J81">
            <v>1.3031699999999959E-4</v>
          </cell>
          <cell r="K81">
            <v>-6.7848150000000829E-5</v>
          </cell>
          <cell r="L81">
            <v>-2.3859030000000087E-5</v>
          </cell>
          <cell r="M81">
            <v>8.2672700000008259E-6</v>
          </cell>
          <cell r="N81">
            <v>-1.2626489999999733E-5</v>
          </cell>
          <cell r="O81">
            <v>1.2487838000000383E-4</v>
          </cell>
          <cell r="P81">
            <v>5.7367949999997947E-5</v>
          </cell>
          <cell r="Q81">
            <v>1.9687242000000077E-4</v>
          </cell>
          <cell r="R81">
            <v>6.1168386999996271E-4</v>
          </cell>
          <cell r="S81">
            <v>2.8733788999999593E-4</v>
          </cell>
          <cell r="T81">
            <v>7.682072000000234E-5</v>
          </cell>
          <cell r="U81">
            <v>-3.3107749999998839E-5</v>
          </cell>
          <cell r="V81">
            <v>6.8256949999999719E-5</v>
          </cell>
          <cell r="W81">
            <v>4.1484289999999327E-5</v>
          </cell>
          <cell r="X81">
            <v>1.1333091999999982E-4</v>
          </cell>
          <cell r="Y81">
            <v>3.3545509999999973E-5</v>
          </cell>
          <cell r="Z81">
            <v>-4.60992999999979E-6</v>
          </cell>
          <cell r="AA81">
            <v>3.1878529999999558E-5</v>
          </cell>
          <cell r="AB81">
            <v>-2.5453650000001674E-5</v>
          </cell>
          <cell r="AC81">
            <v>2.4141650000000098E-5</v>
          </cell>
          <cell r="AD81">
            <v>-1.941260000002526E-6</v>
          </cell>
          <cell r="AE81">
            <v>-1.7940425000001481E-4</v>
          </cell>
          <cell r="AF81">
            <v>-2.0694230000003339E-5</v>
          </cell>
          <cell r="AG81">
            <v>-8.666117999999931E-5</v>
          </cell>
          <cell r="AH81">
            <v>-2.3540290000000422E-5</v>
          </cell>
          <cell r="AI81">
            <v>5.6485809999999581E-5</v>
          </cell>
          <cell r="AJ81">
            <v>4.8759000000012792E-6</v>
          </cell>
          <cell r="AK81">
            <v>-1.928236000000097E-5</v>
          </cell>
          <cell r="AL81">
            <v>9.8227900000000083E-5</v>
          </cell>
          <cell r="AM81">
            <v>-4.6295849999999222E-5</v>
          </cell>
          <cell r="AN81">
            <v>3.1932200000002811E-6</v>
          </cell>
          <cell r="AO81">
            <v>-1.5870868000000121E-4</v>
          </cell>
          <cell r="AP81">
            <v>2.5652250000000876E-5</v>
          </cell>
          <cell r="AQ81">
            <v>-1.2656739999995087E-5</v>
          </cell>
          <cell r="AR81">
            <v>6.9443253000001093E-4</v>
          </cell>
          <cell r="AS81">
            <v>-1.5526829999990693E-5</v>
          </cell>
          <cell r="AT81">
            <v>2.6034140000002343E-5</v>
          </cell>
          <cell r="AU81">
            <v>-2.3983760000000423E-5</v>
          </cell>
          <cell r="AV81">
            <v>3.7066697000000086E-4</v>
          </cell>
          <cell r="AW81">
            <v>4.0920959999999479E-5</v>
          </cell>
          <cell r="AX81">
            <v>5.4902540000002081E-5</v>
          </cell>
          <cell r="AY81">
            <v>2.202000000048332E-8</v>
          </cell>
          <cell r="AZ81">
            <v>-9.9299999993529564E-9</v>
          </cell>
          <cell r="BA81">
            <v>-3.2276020000000273E-5</v>
          </cell>
          <cell r="BB81">
            <v>-2.9245599999991323E-6</v>
          </cell>
          <cell r="BC81">
            <v>2.7617780000002701E-5</v>
          </cell>
          <cell r="BD81">
            <v>2.4898922000000587E-4</v>
          </cell>
          <cell r="BE81">
            <v>-3.7916929699999824E-3</v>
          </cell>
          <cell r="BF81">
            <v>-8.5481952999999847E-4</v>
          </cell>
          <cell r="BG81">
            <v>-3.5351708000000079E-4</v>
          </cell>
          <cell r="BH81">
            <v>-1.8732958000000112E-4</v>
          </cell>
          <cell r="BI81">
            <v>-3.6652599999999723E-4</v>
          </cell>
          <cell r="BJ81">
            <v>-1.0733108000000186E-4</v>
          </cell>
          <cell r="BK81">
            <v>-2.1884949999999986E-4</v>
          </cell>
          <cell r="BL81">
            <v>-7.6132760000000022E-5</v>
          </cell>
          <cell r="BM81">
            <v>-9.0332849999999465E-5</v>
          </cell>
          <cell r="BN81">
            <v>-7.6859559999999799E-5</v>
          </cell>
          <cell r="BO81">
            <v>-3.4391396999999477E-4</v>
          </cell>
          <cell r="BP81">
            <v>-4.5367170000000165E-4</v>
          </cell>
          <cell r="BQ81">
            <v>-6.6240936000000125E-4</v>
          </cell>
          <cell r="BR81">
            <v>-2.2406977399999778E-3</v>
          </cell>
          <cell r="BS81">
            <v>-6.4090065999999196E-4</v>
          </cell>
          <cell r="BT81">
            <v>-4.2575351999999886E-4</v>
          </cell>
          <cell r="BU81">
            <v>-1.9575599999999832E-4</v>
          </cell>
          <cell r="BV81">
            <v>-3.2311015999999908E-4</v>
          </cell>
          <cell r="BW81">
            <v>-1.7814102999999873E-4</v>
          </cell>
          <cell r="BX81">
            <v>-1.5723532999999817E-4</v>
          </cell>
          <cell r="BY81">
            <v>-1.1225975000000044E-4</v>
          </cell>
          <cell r="BZ81">
            <v>-1.7040947000000056E-4</v>
          </cell>
          <cell r="CA81">
            <v>-3.7131819999999469E-5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</row>
        <row r="102">
          <cell r="F102">
            <v>1.1648442547448212</v>
          </cell>
          <cell r="G102">
            <v>-0.18666741282868315</v>
          </cell>
          <cell r="H102">
            <v>2.1303117069710424</v>
          </cell>
          <cell r="I102">
            <v>1.7618056853243615</v>
          </cell>
          <cell r="J102">
            <v>0.68110537029133411</v>
          </cell>
          <cell r="K102">
            <v>0.33330956775898812</v>
          </cell>
          <cell r="L102">
            <v>-5.3933035815134645E-7</v>
          </cell>
          <cell r="M102">
            <v>0.60141474083866342</v>
          </cell>
          <cell r="N102">
            <v>5.5771801624096042</v>
          </cell>
          <cell r="O102">
            <v>60.336217085201497</v>
          </cell>
          <cell r="P102">
            <v>9.1695819924771058</v>
          </cell>
          <cell r="Q102">
            <v>22.309277291107719</v>
          </cell>
          <cell r="R102">
            <v>159.3334951060242</v>
          </cell>
          <cell r="S102">
            <v>19.450764371620608</v>
          </cell>
          <cell r="T102">
            <v>16.406411002701134</v>
          </cell>
          <cell r="U102">
            <v>22.872227331310569</v>
          </cell>
          <cell r="V102">
            <v>84.68859661327042</v>
          </cell>
          <cell r="W102">
            <v>12.00182019220847</v>
          </cell>
          <cell r="X102">
            <v>-2.8571916815708391</v>
          </cell>
          <cell r="Y102">
            <v>3.823713086603675E-5</v>
          </cell>
          <cell r="Z102">
            <v>-4.6099303290247917E-6</v>
          </cell>
          <cell r="AA102">
            <v>0.65680109166169132</v>
          </cell>
          <cell r="AB102">
            <v>6.2326671720329614</v>
          </cell>
          <cell r="AC102">
            <v>2.2868041924084537E-5</v>
          </cell>
          <cell r="AD102">
            <v>-0.11865748243872076</v>
          </cell>
          <cell r="AE102">
            <v>20.160719089064514</v>
          </cell>
          <cell r="AF102">
            <v>1.7803410090091347</v>
          </cell>
          <cell r="AG102">
            <v>9.810467212651929</v>
          </cell>
          <cell r="AH102">
            <v>1.78733169572115</v>
          </cell>
          <cell r="AI102">
            <v>-0.74819596368979546</v>
          </cell>
          <cell r="AJ102">
            <v>6.3892598626298422</v>
          </cell>
          <cell r="AK102">
            <v>-5.0683623350778362E-2</v>
          </cell>
          <cell r="AL102">
            <v>1.2191156019980554E-4</v>
          </cell>
          <cell r="AM102">
            <v>-1.0793221008498222E-5</v>
          </cell>
          <cell r="AN102">
            <v>-8.7201315182028338E-6</v>
          </cell>
          <cell r="AO102">
            <v>-2.279840672366845</v>
          </cell>
          <cell r="AP102">
            <v>1.3118297829350922E-4</v>
          </cell>
          <cell r="AQ102">
            <v>3.471805987348489</v>
          </cell>
          <cell r="AR102">
            <v>3.6347565353789832</v>
          </cell>
          <cell r="AS102">
            <v>4.4747139327228069E-10</v>
          </cell>
          <cell r="AT102">
            <v>5.1980296120746061E-6</v>
          </cell>
          <cell r="AU102">
            <v>1.5001528181528556E-2</v>
          </cell>
          <cell r="AV102">
            <v>2.5108174594188313</v>
          </cell>
          <cell r="AW102">
            <v>0.11805581395856279</v>
          </cell>
          <cell r="AX102">
            <v>0.11087858493010572</v>
          </cell>
          <cell r="AY102">
            <v>-1.9850280295941047E-5</v>
          </cell>
          <cell r="AZ102">
            <v>1.0801159078255296E-8</v>
          </cell>
          <cell r="BA102">
            <v>1.172476913779974E-5</v>
          </cell>
          <cell r="BB102">
            <v>0.88001208577043144</v>
          </cell>
          <cell r="BC102">
            <v>-3.515391654218547E-6</v>
          </cell>
          <cell r="BD102">
            <v>-2.5052431738004088E-6</v>
          </cell>
          <cell r="BE102">
            <v>-44.320145320351003</v>
          </cell>
          <cell r="BF102">
            <v>-1.9457273557745793</v>
          </cell>
          <cell r="BG102">
            <v>-2.9511657782586553</v>
          </cell>
          <cell r="BH102">
            <v>-10.719217204430606</v>
          </cell>
          <cell r="BI102">
            <v>-4.2906635858325899</v>
          </cell>
          <cell r="BJ102">
            <v>-1.793377105059335E-4</v>
          </cell>
          <cell r="BK102">
            <v>-3.847797835678648</v>
          </cell>
          <cell r="BL102">
            <v>-6.5697329773684032E-5</v>
          </cell>
          <cell r="BM102">
            <v>-1.5387144958367571E-4</v>
          </cell>
          <cell r="BN102">
            <v>-6.7764440245809965E-5</v>
          </cell>
          <cell r="BO102">
            <v>-3.2241758728268906</v>
          </cell>
          <cell r="BP102">
            <v>-7.5951484905090183E-4</v>
          </cell>
          <cell r="BQ102">
            <v>-17.340171501800796</v>
          </cell>
          <cell r="BR102">
            <v>-5.1585911613656208</v>
          </cell>
          <cell r="BS102">
            <v>-2.471348578153993</v>
          </cell>
          <cell r="BT102">
            <v>-4.9418411084898253</v>
          </cell>
          <cell r="BU102">
            <v>-8.0612720803710545</v>
          </cell>
          <cell r="BV102">
            <v>7.1952016946306685</v>
          </cell>
          <cell r="BW102">
            <v>2.4377376193333475</v>
          </cell>
          <cell r="BX102">
            <v>-1.5723533033451531E-4</v>
          </cell>
          <cell r="BY102">
            <v>-1.1225974958506413E-4</v>
          </cell>
          <cell r="BZ102">
            <v>-1.7040947022906039E-4</v>
          </cell>
          <cell r="CA102">
            <v>-3.7131820135982707E-5</v>
          </cell>
          <cell r="CB102">
            <v>-0.79891092563048005</v>
          </cell>
          <cell r="CC102">
            <v>-0.23552147534064716</v>
          </cell>
          <cell r="CD102">
            <v>1.7178407289684401</v>
          </cell>
          <cell r="CE102">
            <v>18.660617103014374</v>
          </cell>
          <cell r="CF102">
            <v>2.5767988750885706</v>
          </cell>
          <cell r="CG102">
            <v>0.79845528386067599</v>
          </cell>
          <cell r="CH102">
            <v>-2.639999036800873</v>
          </cell>
          <cell r="CI102">
            <v>3.3261566566488909</v>
          </cell>
          <cell r="CJ102">
            <v>8.8270658205910877</v>
          </cell>
          <cell r="CK102">
            <v>3.9371116092297598E-2</v>
          </cell>
          <cell r="CL102">
            <v>0.34489738445972762</v>
          </cell>
          <cell r="CM102">
            <v>9.7533176010074385E-2</v>
          </cell>
          <cell r="CN102">
            <v>4.4345245491058449E-2</v>
          </cell>
          <cell r="CO102">
            <v>1.6949313547502243</v>
          </cell>
          <cell r="CP102">
            <v>1.6353754205210862</v>
          </cell>
          <cell r="CQ102">
            <v>1.9156858063288382</v>
          </cell>
          <cell r="CR102">
            <v>28.902933076373301</v>
          </cell>
          <cell r="CS102">
            <v>2.2086894798121648</v>
          </cell>
          <cell r="CT102">
            <v>1.3627207873996667</v>
          </cell>
          <cell r="CU102">
            <v>-1.5376867613304057</v>
          </cell>
          <cell r="CV102">
            <v>8.469880189972173</v>
          </cell>
          <cell r="CW102">
            <v>13.501029932200254</v>
          </cell>
          <cell r="CX102">
            <v>0.36811364113964373</v>
          </cell>
          <cell r="CY102">
            <v>4.1014225629623979E-2</v>
          </cell>
          <cell r="CZ102">
            <v>0.26689010253903689</v>
          </cell>
          <cell r="DA102">
            <v>0.29208435213968187</v>
          </cell>
          <cell r="DB102">
            <v>0.92628449024959991</v>
          </cell>
          <cell r="DC102">
            <v>1.3876467246591346</v>
          </cell>
          <cell r="DD102">
            <v>1.6162659119727323</v>
          </cell>
          <cell r="DE102">
            <v>37.870824577636085</v>
          </cell>
          <cell r="DF102">
            <v>2.6423820506388438</v>
          </cell>
          <cell r="DG102">
            <v>1.2364984166688373</v>
          </cell>
          <cell r="DH102">
            <v>9.9468599056490348</v>
          </cell>
          <cell r="DI102">
            <v>4.8205302936512453</v>
          </cell>
          <cell r="DJ102">
            <v>6.5907403499295469</v>
          </cell>
          <cell r="DK102">
            <v>7.4155336389012518</v>
          </cell>
          <cell r="DL102">
            <v>-0.12403202376845002</v>
          </cell>
          <cell r="DM102">
            <v>0.25084212441106502</v>
          </cell>
          <cell r="DN102">
            <v>-0.11199290483000368</v>
          </cell>
          <cell r="DO102">
            <v>1.7914943650011992</v>
          </cell>
          <cell r="DP102">
            <v>1.4014152399195154</v>
          </cell>
          <cell r="DQ102">
            <v>2.010553121479461</v>
          </cell>
          <cell r="DR102">
            <v>67.401378939204733</v>
          </cell>
          <cell r="DS102">
            <v>2.3844701903581154</v>
          </cell>
          <cell r="DT102">
            <v>0.9734970041699853</v>
          </cell>
          <cell r="DU102">
            <v>8.0172536942081933</v>
          </cell>
          <cell r="DV102">
            <v>26.514047974529603</v>
          </cell>
          <cell r="DW102">
            <v>7.8701607318289462</v>
          </cell>
          <cell r="DX102">
            <v>17.063664422391412</v>
          </cell>
          <cell r="DY102">
            <v>7.2924537679682544E-2</v>
          </cell>
          <cell r="DZ102">
            <v>-7.1797670049818407E-2</v>
          </cell>
          <cell r="EA102">
            <v>-0.28171406548062805</v>
          </cell>
          <cell r="EB102">
            <v>0.71681924526274088</v>
          </cell>
          <cell r="EC102">
            <v>1.6175215720995766</v>
          </cell>
          <cell r="ED102">
            <v>2.5245313022005575</v>
          </cell>
          <cell r="EE102">
            <v>12.400213947899829</v>
          </cell>
          <cell r="EF102">
            <v>5.3873311577800109</v>
          </cell>
          <cell r="EG102">
            <v>1.4172404855899856</v>
          </cell>
          <cell r="EH102">
            <v>-4.3012771690001728E-2</v>
          </cell>
          <cell r="EI102">
            <v>-0.1200091864400008</v>
          </cell>
          <cell r="EJ102">
            <v>-1.3940212027499967</v>
          </cell>
          <cell r="EK102">
            <v>0.79522846281997772</v>
          </cell>
          <cell r="EL102">
            <v>0.69669626798000195</v>
          </cell>
          <cell r="EM102">
            <v>-0.663987799890009</v>
          </cell>
          <cell r="EN102">
            <v>0.21300885461997154</v>
          </cell>
          <cell r="EO102">
            <v>0.32540478965012198</v>
          </cell>
          <cell r="EP102">
            <v>1.9696460502000832</v>
          </cell>
          <cell r="EQ102">
            <v>3.8166888400300536</v>
          </cell>
          <cell r="ER102">
            <v>13.834009833319215</v>
          </cell>
          <cell r="ES102">
            <v>3.5451850153500573</v>
          </cell>
          <cell r="ET102">
            <v>1.1756836044199872</v>
          </cell>
          <cell r="EU102">
            <v>0.55837369517001889</v>
          </cell>
          <cell r="EV102">
            <v>1.9835264114099971</v>
          </cell>
          <cell r="EW102">
            <v>-1.2905722209099793</v>
          </cell>
          <cell r="EX102">
            <v>0.57927291018000915</v>
          </cell>
          <cell r="EY102">
            <v>0.1647599442899832</v>
          </cell>
          <cell r="EZ102">
            <v>-0.59090409634001162</v>
          </cell>
          <cell r="FA102">
            <v>0.45725695955997026</v>
          </cell>
          <cell r="FB102">
            <v>2.9598690097500366</v>
          </cell>
          <cell r="FC102">
            <v>1.7105223824599989</v>
          </cell>
          <cell r="FD102">
            <v>2.5810362179798858</v>
          </cell>
          <cell r="FE102">
            <v>2.9904464516303051</v>
          </cell>
          <cell r="FF102">
            <v>1.9640800488100467</v>
          </cell>
          <cell r="FG102">
            <v>1.6187717896900153</v>
          </cell>
          <cell r="FH102">
            <v>-0.46071964930999343</v>
          </cell>
          <cell r="FI102">
            <v>1.1210503731800259</v>
          </cell>
          <cell r="FJ102">
            <v>-2.1038881627200112</v>
          </cell>
          <cell r="FK102">
            <v>-3.2403738226099961</v>
          </cell>
          <cell r="FL102">
            <v>-0.16029275455002789</v>
          </cell>
          <cell r="FM102">
            <v>0.97960920437000709</v>
          </cell>
          <cell r="FN102">
            <v>0.66065253789997769</v>
          </cell>
          <cell r="FO102">
            <v>-1.8227958642199837</v>
          </cell>
          <cell r="FP102">
            <v>1.5940198424999608</v>
          </cell>
          <cell r="FQ102">
            <v>2.8403329085899713</v>
          </cell>
          <cell r="FR102">
            <v>11.532651466269726</v>
          </cell>
          <cell r="FS102">
            <v>2.45393374153997</v>
          </cell>
          <cell r="FT102">
            <v>1.314077416459952</v>
          </cell>
          <cell r="FU102">
            <v>1.5899581676300159</v>
          </cell>
          <cell r="FV102">
            <v>-0.38162677650004184</v>
          </cell>
          <cell r="FW102">
            <v>0.2153671016199894</v>
          </cell>
          <cell r="FX102">
            <v>-0.97773434279997673</v>
          </cell>
          <cell r="FY102">
            <v>-0.2503907389300366</v>
          </cell>
          <cell r="FZ102">
            <v>0.24787465327997893</v>
          </cell>
          <cell r="GA102">
            <v>0.86311352817000397</v>
          </cell>
          <cell r="GB102">
            <v>2.9045469746900494</v>
          </cell>
          <cell r="GC102">
            <v>1.2634390718200166</v>
          </cell>
          <cell r="GD102">
            <v>2.2900926692900043</v>
          </cell>
          <cell r="GE102">
            <v>15.34855285148069</v>
          </cell>
          <cell r="GF102">
            <v>3.0882905978400004</v>
          </cell>
          <cell r="GG102">
            <v>3.0942693413099391</v>
          </cell>
          <cell r="GH102">
            <v>0.15137734136001768</v>
          </cell>
          <cell r="GI102">
            <v>0.25886931798004298</v>
          </cell>
          <cell r="GJ102">
            <v>-8.8869869859991013E-2</v>
          </cell>
          <cell r="GK102">
            <v>0.8461965218399996</v>
          </cell>
          <cell r="GL102">
            <v>8.231705856999838E-2</v>
          </cell>
          <cell r="GM102">
            <v>0.61438824082003407</v>
          </cell>
          <cell r="GN102">
            <v>0.98949639088999675</v>
          </cell>
          <cell r="GO102">
            <v>2.0534417113500467</v>
          </cell>
          <cell r="GP102">
            <v>1.299941345809998</v>
          </cell>
          <cell r="GQ102">
            <v>2.9588348535700675</v>
          </cell>
          <cell r="GR102">
            <v>13.891569341390095</v>
          </cell>
          <cell r="GS102">
            <v>3.1112460581700248</v>
          </cell>
          <cell r="GT102">
            <v>0.75210844409997435</v>
          </cell>
          <cell r="GU102">
            <v>2.0849925887499978</v>
          </cell>
          <cell r="GV102">
            <v>0.24715057418998754</v>
          </cell>
          <cell r="GW102">
            <v>-0.64028329261000749</v>
          </cell>
          <cell r="GX102">
            <v>1.4965458373200136</v>
          </cell>
          <cell r="GY102">
            <v>0.44475693706999664</v>
          </cell>
          <cell r="GZ102">
            <v>0.2018960820699931</v>
          </cell>
          <cell r="HA102">
            <v>0.2022602272900258</v>
          </cell>
          <cell r="HB102">
            <v>2.9332445900399762</v>
          </cell>
          <cell r="HC102">
            <v>1.6534086588100081</v>
          </cell>
          <cell r="HD102">
            <v>1.4042426361899629</v>
          </cell>
          <cell r="HE102">
            <v>-2.619271712329919</v>
          </cell>
          <cell r="HF102">
            <v>0.29894571259995928</v>
          </cell>
          <cell r="HG102">
            <v>0.44621744863002277</v>
          </cell>
          <cell r="HH102">
            <v>-1.7587448412799915</v>
          </cell>
          <cell r="HI102">
            <v>-0.96335117557998728</v>
          </cell>
          <cell r="HJ102">
            <v>-0.86339768574001141</v>
          </cell>
          <cell r="HK102">
            <v>7.9664639300176532E-3</v>
          </cell>
          <cell r="HL102">
            <v>0</v>
          </cell>
          <cell r="HM102">
            <v>0</v>
          </cell>
          <cell r="HN102">
            <v>-5.3155024849999677E-2</v>
          </cell>
          <cell r="HO102">
            <v>-1.1895524069984731E-2</v>
          </cell>
          <cell r="HP102">
            <v>8.1026794300015581E-2</v>
          </cell>
          <cell r="HQ102">
            <v>0.19711611973002618</v>
          </cell>
          <cell r="HR102">
            <v>-1.2568651389497063</v>
          </cell>
          <cell r="HS102">
            <v>0.17045271418004404</v>
          </cell>
          <cell r="HT102">
            <v>-0.23383091603997741</v>
          </cell>
          <cell r="HU102">
            <v>-0.65286282217999769</v>
          </cell>
          <cell r="HV102">
            <v>0.91926521071997058</v>
          </cell>
          <cell r="HW102">
            <v>0.65583261841001672</v>
          </cell>
          <cell r="HX102">
            <v>-2.1158968986599689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1.7495462009264884E-4</v>
          </cell>
          <cell r="IE102">
            <v>-0.31502815329986333</v>
          </cell>
          <cell r="IF102">
            <v>0.19593602879001537</v>
          </cell>
          <cell r="IG102">
            <v>6.8847762819984837E-2</v>
          </cell>
          <cell r="IH102">
            <v>0.27630055971999923</v>
          </cell>
          <cell r="II102">
            <v>2.1997483055600071</v>
          </cell>
          <cell r="IJ102">
            <v>-2.8924486908699976</v>
          </cell>
          <cell r="IK102">
            <v>-0.25870922722003797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9.5297107900023548E-2</v>
          </cell>
          <cell r="IR102">
            <v>2.8960833723504038</v>
          </cell>
          <cell r="IS102">
            <v>0</v>
          </cell>
          <cell r="IT102">
            <v>0.57825886982993779</v>
          </cell>
          <cell r="IU102">
            <v>0.31844195008005727</v>
          </cell>
          <cell r="IV102">
            <v>-6.6752360119977538E-2</v>
          </cell>
          <cell r="IW102">
            <v>1.940888433160012</v>
          </cell>
          <cell r="IX102">
            <v>0.12524647940000477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3.2765287409301891</v>
          </cell>
          <cell r="JF102">
            <v>0</v>
          </cell>
          <cell r="JG102">
            <v>2.1436312407199978</v>
          </cell>
          <cell r="JH102">
            <v>0.35354371397994555</v>
          </cell>
          <cell r="JI102">
            <v>0.56415764139001112</v>
          </cell>
          <cell r="JJ102">
            <v>-0.43405438242999139</v>
          </cell>
          <cell r="JK102">
            <v>0.49802424157996938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0.15122628569002927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W197">
            <v>0</v>
          </cell>
          <cell r="IX197">
            <v>0</v>
          </cell>
          <cell r="IY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0</v>
          </cell>
          <cell r="JJ197">
            <v>0</v>
          </cell>
          <cell r="JK197">
            <v>0</v>
          </cell>
          <cell r="JL197">
            <v>0</v>
          </cell>
          <cell r="JM197">
            <v>0</v>
          </cell>
          <cell r="JN197">
            <v>0</v>
          </cell>
          <cell r="JO197">
            <v>0</v>
          </cell>
          <cell r="JP197">
            <v>0</v>
          </cell>
          <cell r="JQ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IW198">
            <v>0</v>
          </cell>
          <cell r="IX198">
            <v>0</v>
          </cell>
          <cell r="IY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>
            <v>0</v>
          </cell>
          <cell r="IM199">
            <v>0</v>
          </cell>
          <cell r="IN199">
            <v>0</v>
          </cell>
          <cell r="IO199">
            <v>0</v>
          </cell>
          <cell r="IP199">
            <v>0</v>
          </cell>
          <cell r="IQ199">
            <v>0</v>
          </cell>
          <cell r="IR199">
            <v>0</v>
          </cell>
          <cell r="IS199">
            <v>0</v>
          </cell>
          <cell r="IT199">
            <v>0</v>
          </cell>
          <cell r="IU199">
            <v>0</v>
          </cell>
          <cell r="IV199">
            <v>0</v>
          </cell>
          <cell r="IW199">
            <v>0</v>
          </cell>
          <cell r="IX199">
            <v>0</v>
          </cell>
          <cell r="IY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  <cell r="JF199">
            <v>0</v>
          </cell>
          <cell r="JG199">
            <v>0</v>
          </cell>
          <cell r="JH199">
            <v>0</v>
          </cell>
          <cell r="JI199">
            <v>0</v>
          </cell>
          <cell r="JJ199">
            <v>0</v>
          </cell>
          <cell r="JK199">
            <v>0</v>
          </cell>
          <cell r="JL199">
            <v>0</v>
          </cell>
          <cell r="JM199">
            <v>0</v>
          </cell>
          <cell r="JN199">
            <v>0</v>
          </cell>
          <cell r="JO199">
            <v>0</v>
          </cell>
          <cell r="JP199">
            <v>0</v>
          </cell>
          <cell r="JQ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>
            <v>0</v>
          </cell>
          <cell r="IM200">
            <v>0</v>
          </cell>
          <cell r="IN200">
            <v>0</v>
          </cell>
          <cell r="IO200">
            <v>0</v>
          </cell>
          <cell r="IP200">
            <v>0</v>
          </cell>
          <cell r="IQ200">
            <v>0</v>
          </cell>
          <cell r="IR200">
            <v>0</v>
          </cell>
          <cell r="IS200">
            <v>0</v>
          </cell>
          <cell r="IT200">
            <v>0</v>
          </cell>
          <cell r="IU200">
            <v>0</v>
          </cell>
          <cell r="IV200">
            <v>0</v>
          </cell>
          <cell r="IW200">
            <v>0</v>
          </cell>
          <cell r="IX200">
            <v>0</v>
          </cell>
          <cell r="IY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  <cell r="JF200">
            <v>0</v>
          </cell>
          <cell r="JG200">
            <v>0</v>
          </cell>
          <cell r="JH200">
            <v>0</v>
          </cell>
          <cell r="JI200">
            <v>0</v>
          </cell>
          <cell r="JJ200">
            <v>0</v>
          </cell>
          <cell r="JK200">
            <v>0</v>
          </cell>
          <cell r="JL200">
            <v>0</v>
          </cell>
          <cell r="JM200">
            <v>0</v>
          </cell>
          <cell r="JN200">
            <v>0</v>
          </cell>
          <cell r="JO200">
            <v>0</v>
          </cell>
          <cell r="JP200">
            <v>0</v>
          </cell>
          <cell r="JQ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  <cell r="IS201">
            <v>0</v>
          </cell>
          <cell r="IT201">
            <v>0</v>
          </cell>
          <cell r="IU201">
            <v>0</v>
          </cell>
          <cell r="IV201">
            <v>0</v>
          </cell>
          <cell r="IW201">
            <v>0</v>
          </cell>
          <cell r="IX201">
            <v>0</v>
          </cell>
          <cell r="IY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  <cell r="JF201">
            <v>0</v>
          </cell>
          <cell r="JG201">
            <v>0</v>
          </cell>
          <cell r="JH201">
            <v>0</v>
          </cell>
          <cell r="JI201">
            <v>0</v>
          </cell>
          <cell r="JJ201">
            <v>0</v>
          </cell>
          <cell r="JK201">
            <v>0</v>
          </cell>
          <cell r="JL201">
            <v>0</v>
          </cell>
          <cell r="JM201">
            <v>0</v>
          </cell>
          <cell r="JN201">
            <v>0</v>
          </cell>
          <cell r="JO201">
            <v>0</v>
          </cell>
          <cell r="JP201">
            <v>0</v>
          </cell>
          <cell r="J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>
            <v>0</v>
          </cell>
          <cell r="IM202">
            <v>0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W202">
            <v>0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</v>
          </cell>
          <cell r="JI202">
            <v>0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  <cell r="JF204">
            <v>0</v>
          </cell>
          <cell r="JG204">
            <v>0</v>
          </cell>
          <cell r="JH204">
            <v>0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</v>
          </cell>
          <cell r="JO204">
            <v>0</v>
          </cell>
          <cell r="JP204">
            <v>0</v>
          </cell>
          <cell r="JQ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0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0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0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0</v>
          </cell>
          <cell r="IK209">
            <v>0</v>
          </cell>
          <cell r="IL209">
            <v>0</v>
          </cell>
          <cell r="IM209">
            <v>0</v>
          </cell>
          <cell r="IN209">
            <v>0</v>
          </cell>
          <cell r="IO209">
            <v>0</v>
          </cell>
          <cell r="IP209">
            <v>0</v>
          </cell>
          <cell r="IQ209">
            <v>0</v>
          </cell>
          <cell r="IR209">
            <v>0</v>
          </cell>
          <cell r="IS209">
            <v>0</v>
          </cell>
          <cell r="IT209">
            <v>0</v>
          </cell>
          <cell r="IU209">
            <v>0</v>
          </cell>
          <cell r="IV209">
            <v>0</v>
          </cell>
          <cell r="IW209">
            <v>0</v>
          </cell>
          <cell r="IX209">
            <v>0</v>
          </cell>
          <cell r="IY209">
            <v>0</v>
          </cell>
          <cell r="IZ209">
            <v>0</v>
          </cell>
          <cell r="JA209">
            <v>0</v>
          </cell>
          <cell r="JB209">
            <v>0</v>
          </cell>
          <cell r="JC209">
            <v>0</v>
          </cell>
          <cell r="JD209">
            <v>0</v>
          </cell>
          <cell r="JE209">
            <v>0</v>
          </cell>
          <cell r="JF209">
            <v>0</v>
          </cell>
          <cell r="JG209">
            <v>0</v>
          </cell>
          <cell r="JH209">
            <v>0</v>
          </cell>
          <cell r="JI209">
            <v>0</v>
          </cell>
          <cell r="JJ209">
            <v>0</v>
          </cell>
          <cell r="JK209">
            <v>0</v>
          </cell>
          <cell r="JL209">
            <v>0</v>
          </cell>
          <cell r="JM209">
            <v>0</v>
          </cell>
          <cell r="JN209">
            <v>0</v>
          </cell>
          <cell r="JO209">
            <v>0</v>
          </cell>
          <cell r="JP209">
            <v>0</v>
          </cell>
          <cell r="JQ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  <cell r="IS210">
            <v>0</v>
          </cell>
          <cell r="IT210">
            <v>0</v>
          </cell>
          <cell r="IU210">
            <v>0</v>
          </cell>
          <cell r="IV210">
            <v>0</v>
          </cell>
          <cell r="IW210">
            <v>0</v>
          </cell>
          <cell r="IX210">
            <v>0</v>
          </cell>
          <cell r="IY210">
            <v>0</v>
          </cell>
          <cell r="IZ210">
            <v>0</v>
          </cell>
          <cell r="JA210">
            <v>0</v>
          </cell>
          <cell r="JB210">
            <v>0</v>
          </cell>
          <cell r="JC210">
            <v>0</v>
          </cell>
          <cell r="JD210">
            <v>0</v>
          </cell>
          <cell r="JE210">
            <v>0</v>
          </cell>
          <cell r="JF210">
            <v>0</v>
          </cell>
          <cell r="JG210">
            <v>0</v>
          </cell>
          <cell r="JH210">
            <v>0</v>
          </cell>
          <cell r="JI210">
            <v>0</v>
          </cell>
          <cell r="JJ210">
            <v>0</v>
          </cell>
          <cell r="JK210">
            <v>0</v>
          </cell>
          <cell r="JL210">
            <v>0</v>
          </cell>
          <cell r="JM210">
            <v>0</v>
          </cell>
          <cell r="JN210">
            <v>0</v>
          </cell>
          <cell r="JO210">
            <v>0</v>
          </cell>
          <cell r="JP210">
            <v>0</v>
          </cell>
          <cell r="JQ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0</v>
          </cell>
          <cell r="IU211">
            <v>0</v>
          </cell>
          <cell r="IV211">
            <v>0</v>
          </cell>
          <cell r="IW211">
            <v>0</v>
          </cell>
          <cell r="IX211">
            <v>0</v>
          </cell>
          <cell r="IY211">
            <v>0</v>
          </cell>
          <cell r="IZ211">
            <v>0</v>
          </cell>
          <cell r="JA211">
            <v>0</v>
          </cell>
          <cell r="JB211">
            <v>0</v>
          </cell>
          <cell r="JC211">
            <v>0</v>
          </cell>
          <cell r="JD211">
            <v>0</v>
          </cell>
          <cell r="JE211">
            <v>0</v>
          </cell>
          <cell r="JF211">
            <v>0</v>
          </cell>
          <cell r="JG211">
            <v>0</v>
          </cell>
          <cell r="JH211">
            <v>0</v>
          </cell>
          <cell r="JI211">
            <v>0</v>
          </cell>
          <cell r="JJ211">
            <v>0</v>
          </cell>
          <cell r="JK211">
            <v>0</v>
          </cell>
          <cell r="JL211">
            <v>0</v>
          </cell>
          <cell r="JM211">
            <v>0</v>
          </cell>
          <cell r="JN211">
            <v>0</v>
          </cell>
          <cell r="JO211">
            <v>0</v>
          </cell>
          <cell r="JP211">
            <v>0</v>
          </cell>
          <cell r="JQ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  <cell r="IO213">
            <v>0</v>
          </cell>
          <cell r="IP213">
            <v>0</v>
          </cell>
          <cell r="IQ213">
            <v>0</v>
          </cell>
          <cell r="IR213">
            <v>0</v>
          </cell>
          <cell r="IS213">
            <v>0</v>
          </cell>
          <cell r="IT213">
            <v>0</v>
          </cell>
          <cell r="IU213">
            <v>0</v>
          </cell>
          <cell r="IV213">
            <v>0</v>
          </cell>
          <cell r="IW213">
            <v>0</v>
          </cell>
          <cell r="IX213">
            <v>0</v>
          </cell>
          <cell r="IY213">
            <v>0</v>
          </cell>
          <cell r="IZ213">
            <v>0</v>
          </cell>
          <cell r="JA213">
            <v>0</v>
          </cell>
          <cell r="JB213">
            <v>0</v>
          </cell>
          <cell r="JC213">
            <v>0</v>
          </cell>
          <cell r="JD213">
            <v>0</v>
          </cell>
          <cell r="JE213">
            <v>0</v>
          </cell>
          <cell r="JF213">
            <v>0</v>
          </cell>
          <cell r="JG213">
            <v>0</v>
          </cell>
          <cell r="JH213">
            <v>0</v>
          </cell>
          <cell r="JI213">
            <v>0</v>
          </cell>
          <cell r="JJ213">
            <v>0</v>
          </cell>
          <cell r="JK213">
            <v>0</v>
          </cell>
          <cell r="JL213">
            <v>0</v>
          </cell>
          <cell r="JM213">
            <v>0</v>
          </cell>
          <cell r="JN213">
            <v>0</v>
          </cell>
          <cell r="JO213">
            <v>0</v>
          </cell>
          <cell r="JP213">
            <v>0</v>
          </cell>
          <cell r="JQ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  <cell r="IO214">
            <v>0</v>
          </cell>
          <cell r="IP214">
            <v>0</v>
          </cell>
          <cell r="IQ214">
            <v>0</v>
          </cell>
          <cell r="IR214">
            <v>0</v>
          </cell>
          <cell r="IS214">
            <v>0</v>
          </cell>
          <cell r="IT214">
            <v>0</v>
          </cell>
          <cell r="IU214">
            <v>0</v>
          </cell>
          <cell r="IV214">
            <v>0</v>
          </cell>
          <cell r="IW214">
            <v>0</v>
          </cell>
          <cell r="IX214">
            <v>0</v>
          </cell>
          <cell r="IY214">
            <v>0</v>
          </cell>
          <cell r="IZ214">
            <v>0</v>
          </cell>
          <cell r="JA214">
            <v>0</v>
          </cell>
          <cell r="JB214">
            <v>0</v>
          </cell>
          <cell r="JC214">
            <v>0</v>
          </cell>
          <cell r="JD214">
            <v>0</v>
          </cell>
          <cell r="JE214">
            <v>0</v>
          </cell>
          <cell r="JF214">
            <v>0</v>
          </cell>
          <cell r="JG214">
            <v>0</v>
          </cell>
          <cell r="JH214">
            <v>0</v>
          </cell>
          <cell r="JI214">
            <v>0</v>
          </cell>
          <cell r="JJ214">
            <v>0</v>
          </cell>
          <cell r="JK214">
            <v>0</v>
          </cell>
          <cell r="JL214">
            <v>0</v>
          </cell>
          <cell r="JM214">
            <v>0</v>
          </cell>
          <cell r="JN214">
            <v>0</v>
          </cell>
          <cell r="JO214">
            <v>0</v>
          </cell>
          <cell r="JP214">
            <v>0</v>
          </cell>
          <cell r="JQ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0</v>
          </cell>
          <cell r="IK215">
            <v>0</v>
          </cell>
          <cell r="IL215">
            <v>0</v>
          </cell>
          <cell r="IM215">
            <v>0</v>
          </cell>
          <cell r="IN215">
            <v>0</v>
          </cell>
          <cell r="IO215">
            <v>0</v>
          </cell>
          <cell r="IP215">
            <v>0</v>
          </cell>
          <cell r="IQ215">
            <v>0</v>
          </cell>
          <cell r="IR215">
            <v>0</v>
          </cell>
          <cell r="IS215">
            <v>0</v>
          </cell>
          <cell r="IT215">
            <v>0</v>
          </cell>
          <cell r="IU215">
            <v>0</v>
          </cell>
          <cell r="IV215">
            <v>0</v>
          </cell>
          <cell r="IW215">
            <v>0</v>
          </cell>
          <cell r="IX215">
            <v>0</v>
          </cell>
          <cell r="IY215">
            <v>0</v>
          </cell>
          <cell r="IZ215">
            <v>0</v>
          </cell>
          <cell r="JA215">
            <v>0</v>
          </cell>
          <cell r="JB215">
            <v>0</v>
          </cell>
          <cell r="JC215">
            <v>0</v>
          </cell>
          <cell r="JD215">
            <v>0</v>
          </cell>
          <cell r="JE215">
            <v>0</v>
          </cell>
          <cell r="JF215">
            <v>0</v>
          </cell>
          <cell r="JG215">
            <v>0</v>
          </cell>
          <cell r="JH215">
            <v>0</v>
          </cell>
          <cell r="JI215">
            <v>0</v>
          </cell>
          <cell r="JJ215">
            <v>0</v>
          </cell>
          <cell r="JK215">
            <v>0</v>
          </cell>
          <cell r="JL215">
            <v>0</v>
          </cell>
          <cell r="JM215">
            <v>0</v>
          </cell>
          <cell r="JN215">
            <v>0</v>
          </cell>
          <cell r="JO215">
            <v>0</v>
          </cell>
          <cell r="JP215">
            <v>0</v>
          </cell>
          <cell r="JQ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0</v>
          </cell>
          <cell r="IK218">
            <v>0</v>
          </cell>
          <cell r="IL218">
            <v>0</v>
          </cell>
          <cell r="IM218">
            <v>0</v>
          </cell>
          <cell r="IN218">
            <v>0</v>
          </cell>
          <cell r="IO218">
            <v>0</v>
          </cell>
          <cell r="IP218">
            <v>0</v>
          </cell>
          <cell r="IQ218">
            <v>0</v>
          </cell>
          <cell r="IR218">
            <v>0</v>
          </cell>
          <cell r="IS218">
            <v>0</v>
          </cell>
          <cell r="IT218">
            <v>0</v>
          </cell>
          <cell r="IU218">
            <v>0</v>
          </cell>
          <cell r="IV218">
            <v>0</v>
          </cell>
          <cell r="IW218">
            <v>0</v>
          </cell>
          <cell r="IX218">
            <v>0</v>
          </cell>
          <cell r="IY218">
            <v>0</v>
          </cell>
          <cell r="IZ218">
            <v>0</v>
          </cell>
          <cell r="JA218">
            <v>0</v>
          </cell>
          <cell r="JB218">
            <v>0</v>
          </cell>
          <cell r="JC218">
            <v>0</v>
          </cell>
          <cell r="JD218">
            <v>0</v>
          </cell>
          <cell r="JE218">
            <v>0</v>
          </cell>
          <cell r="JF218">
            <v>0</v>
          </cell>
          <cell r="JG218">
            <v>0</v>
          </cell>
          <cell r="JH218">
            <v>0</v>
          </cell>
          <cell r="JI218">
            <v>0</v>
          </cell>
          <cell r="JJ218">
            <v>0</v>
          </cell>
          <cell r="JK218">
            <v>0</v>
          </cell>
          <cell r="JL218">
            <v>0</v>
          </cell>
          <cell r="JM218">
            <v>0</v>
          </cell>
          <cell r="JN218">
            <v>0</v>
          </cell>
          <cell r="JO218">
            <v>0</v>
          </cell>
          <cell r="JP218">
            <v>0</v>
          </cell>
          <cell r="J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0</v>
          </cell>
          <cell r="IU219">
            <v>0</v>
          </cell>
          <cell r="IV219">
            <v>0</v>
          </cell>
          <cell r="IW219">
            <v>0</v>
          </cell>
          <cell r="IX219">
            <v>0</v>
          </cell>
          <cell r="IY219">
            <v>0</v>
          </cell>
          <cell r="IZ219">
            <v>0</v>
          </cell>
          <cell r="JA219">
            <v>0</v>
          </cell>
          <cell r="JB219">
            <v>0</v>
          </cell>
          <cell r="JC219">
            <v>0</v>
          </cell>
          <cell r="JD219">
            <v>0</v>
          </cell>
          <cell r="JE219">
            <v>0</v>
          </cell>
          <cell r="JF219">
            <v>0</v>
          </cell>
          <cell r="JG219">
            <v>0</v>
          </cell>
          <cell r="JH219">
            <v>0</v>
          </cell>
          <cell r="JI219">
            <v>0</v>
          </cell>
          <cell r="JJ219">
            <v>0</v>
          </cell>
          <cell r="JK219">
            <v>0</v>
          </cell>
          <cell r="JL219">
            <v>0</v>
          </cell>
          <cell r="JM219">
            <v>0</v>
          </cell>
          <cell r="JN219">
            <v>0</v>
          </cell>
          <cell r="JO219">
            <v>0</v>
          </cell>
          <cell r="JP219">
            <v>0</v>
          </cell>
          <cell r="J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0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0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0</v>
          </cell>
          <cell r="IK221">
            <v>0</v>
          </cell>
          <cell r="IL221">
            <v>0</v>
          </cell>
          <cell r="IM221">
            <v>0</v>
          </cell>
          <cell r="IN221">
            <v>0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  <cell r="IS221">
            <v>0</v>
          </cell>
          <cell r="IT221">
            <v>0</v>
          </cell>
          <cell r="IU221">
            <v>0</v>
          </cell>
          <cell r="IV221">
            <v>0</v>
          </cell>
          <cell r="IW221">
            <v>0</v>
          </cell>
          <cell r="IX221">
            <v>0</v>
          </cell>
          <cell r="IY221">
            <v>0</v>
          </cell>
          <cell r="IZ221">
            <v>0</v>
          </cell>
          <cell r="JA221">
            <v>0</v>
          </cell>
          <cell r="JB221">
            <v>0</v>
          </cell>
          <cell r="JC221">
            <v>0</v>
          </cell>
          <cell r="JD221">
            <v>0</v>
          </cell>
          <cell r="JE221">
            <v>0</v>
          </cell>
          <cell r="JF221">
            <v>0</v>
          </cell>
          <cell r="JG221">
            <v>0</v>
          </cell>
          <cell r="JH221">
            <v>0</v>
          </cell>
          <cell r="JI221">
            <v>0</v>
          </cell>
          <cell r="JJ221">
            <v>0</v>
          </cell>
          <cell r="JK221">
            <v>0</v>
          </cell>
          <cell r="JL221">
            <v>0</v>
          </cell>
          <cell r="JM221">
            <v>0</v>
          </cell>
          <cell r="JN221">
            <v>0</v>
          </cell>
          <cell r="JO221">
            <v>0</v>
          </cell>
          <cell r="JP221">
            <v>0</v>
          </cell>
          <cell r="J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0</v>
          </cell>
          <cell r="IK223">
            <v>0</v>
          </cell>
          <cell r="IL223">
            <v>0</v>
          </cell>
          <cell r="IM223">
            <v>0</v>
          </cell>
          <cell r="IN223">
            <v>0</v>
          </cell>
          <cell r="IO223">
            <v>0</v>
          </cell>
          <cell r="IP223">
            <v>0</v>
          </cell>
          <cell r="IQ223">
            <v>0</v>
          </cell>
          <cell r="IR223">
            <v>0</v>
          </cell>
          <cell r="IS223">
            <v>0</v>
          </cell>
          <cell r="IT223">
            <v>0</v>
          </cell>
          <cell r="IU223">
            <v>0</v>
          </cell>
          <cell r="IV223">
            <v>0</v>
          </cell>
          <cell r="IW223">
            <v>0</v>
          </cell>
          <cell r="IX223">
            <v>0</v>
          </cell>
          <cell r="IY223">
            <v>0</v>
          </cell>
          <cell r="IZ223">
            <v>0</v>
          </cell>
          <cell r="JA223">
            <v>0</v>
          </cell>
          <cell r="JB223">
            <v>0</v>
          </cell>
          <cell r="JC223">
            <v>0</v>
          </cell>
          <cell r="JD223">
            <v>0</v>
          </cell>
          <cell r="JE223">
            <v>0</v>
          </cell>
          <cell r="JF223">
            <v>0</v>
          </cell>
          <cell r="JG223">
            <v>0</v>
          </cell>
          <cell r="JH223">
            <v>0</v>
          </cell>
          <cell r="JI223">
            <v>0</v>
          </cell>
          <cell r="JJ223">
            <v>0</v>
          </cell>
          <cell r="JK223">
            <v>0</v>
          </cell>
          <cell r="JL223">
            <v>0</v>
          </cell>
          <cell r="JM223">
            <v>0</v>
          </cell>
          <cell r="JN223">
            <v>0</v>
          </cell>
          <cell r="JO223">
            <v>0</v>
          </cell>
          <cell r="JP223">
            <v>0</v>
          </cell>
          <cell r="JQ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IW224">
            <v>0</v>
          </cell>
          <cell r="IX224">
            <v>0</v>
          </cell>
          <cell r="IY224">
            <v>0</v>
          </cell>
          <cell r="IZ224">
            <v>0</v>
          </cell>
          <cell r="JA224">
            <v>0</v>
          </cell>
          <cell r="JB224">
            <v>0</v>
          </cell>
          <cell r="JC224">
            <v>0</v>
          </cell>
          <cell r="JD224">
            <v>0</v>
          </cell>
          <cell r="JE224">
            <v>0</v>
          </cell>
          <cell r="JF224">
            <v>0</v>
          </cell>
          <cell r="JG224">
            <v>0</v>
          </cell>
          <cell r="JH224">
            <v>0</v>
          </cell>
          <cell r="JI224">
            <v>0</v>
          </cell>
          <cell r="JJ224">
            <v>0</v>
          </cell>
          <cell r="JK224">
            <v>0</v>
          </cell>
          <cell r="JL224">
            <v>0</v>
          </cell>
          <cell r="JM224">
            <v>0</v>
          </cell>
          <cell r="JN224">
            <v>0</v>
          </cell>
          <cell r="JO224">
            <v>0</v>
          </cell>
          <cell r="JP224">
            <v>0</v>
          </cell>
          <cell r="JQ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0</v>
          </cell>
          <cell r="IK225">
            <v>0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0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0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0</v>
          </cell>
          <cell r="II227">
            <v>0</v>
          </cell>
          <cell r="IJ227">
            <v>0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  <cell r="IO227">
            <v>0</v>
          </cell>
          <cell r="IP227">
            <v>0</v>
          </cell>
          <cell r="IQ227">
            <v>0</v>
          </cell>
          <cell r="IR227">
            <v>0</v>
          </cell>
          <cell r="IS227">
            <v>0</v>
          </cell>
          <cell r="IT227">
            <v>0</v>
          </cell>
          <cell r="IU227">
            <v>0</v>
          </cell>
          <cell r="IV227">
            <v>0</v>
          </cell>
          <cell r="IW227">
            <v>0</v>
          </cell>
          <cell r="IX227">
            <v>0</v>
          </cell>
          <cell r="IY227">
            <v>0</v>
          </cell>
          <cell r="IZ227">
            <v>0</v>
          </cell>
          <cell r="JA227">
            <v>0</v>
          </cell>
          <cell r="JB227">
            <v>0</v>
          </cell>
          <cell r="JC227">
            <v>0</v>
          </cell>
          <cell r="JD227">
            <v>0</v>
          </cell>
          <cell r="JE227">
            <v>0</v>
          </cell>
          <cell r="JF227">
            <v>0</v>
          </cell>
          <cell r="JG227">
            <v>0</v>
          </cell>
          <cell r="JH227">
            <v>0</v>
          </cell>
          <cell r="JI227">
            <v>0</v>
          </cell>
          <cell r="JJ227">
            <v>0</v>
          </cell>
          <cell r="JK227">
            <v>0</v>
          </cell>
          <cell r="JL227">
            <v>0</v>
          </cell>
          <cell r="JM227">
            <v>0</v>
          </cell>
          <cell r="JN227">
            <v>0</v>
          </cell>
          <cell r="JO227">
            <v>0</v>
          </cell>
          <cell r="JP227">
            <v>0</v>
          </cell>
          <cell r="JQ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  <cell r="IO228">
            <v>0</v>
          </cell>
          <cell r="IP228">
            <v>0</v>
          </cell>
          <cell r="IQ228">
            <v>0</v>
          </cell>
          <cell r="IR228">
            <v>0</v>
          </cell>
          <cell r="IS228">
            <v>0</v>
          </cell>
          <cell r="IT228">
            <v>0</v>
          </cell>
          <cell r="IU228">
            <v>0</v>
          </cell>
          <cell r="IV228">
            <v>0</v>
          </cell>
          <cell r="IW228">
            <v>0</v>
          </cell>
          <cell r="IX228">
            <v>0</v>
          </cell>
          <cell r="IY228">
            <v>0</v>
          </cell>
          <cell r="IZ228">
            <v>0</v>
          </cell>
          <cell r="JA228">
            <v>0</v>
          </cell>
          <cell r="JB228">
            <v>0</v>
          </cell>
          <cell r="JC228">
            <v>0</v>
          </cell>
          <cell r="JD228">
            <v>0</v>
          </cell>
          <cell r="JE228">
            <v>0</v>
          </cell>
          <cell r="JF228">
            <v>0</v>
          </cell>
          <cell r="JG228">
            <v>0</v>
          </cell>
          <cell r="JH228">
            <v>0</v>
          </cell>
          <cell r="JI228">
            <v>0</v>
          </cell>
          <cell r="JJ228">
            <v>0</v>
          </cell>
          <cell r="JK228">
            <v>0</v>
          </cell>
          <cell r="JL228">
            <v>0</v>
          </cell>
          <cell r="JM228">
            <v>0</v>
          </cell>
          <cell r="JN228">
            <v>0</v>
          </cell>
          <cell r="JO228">
            <v>0</v>
          </cell>
          <cell r="JP228">
            <v>0</v>
          </cell>
          <cell r="JQ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  <cell r="IO230">
            <v>0</v>
          </cell>
          <cell r="IP230">
            <v>0</v>
          </cell>
          <cell r="IQ230">
            <v>0</v>
          </cell>
          <cell r="IR230">
            <v>0</v>
          </cell>
          <cell r="IS230">
            <v>0</v>
          </cell>
          <cell r="IT230">
            <v>0</v>
          </cell>
          <cell r="IU230">
            <v>0</v>
          </cell>
          <cell r="IV230">
            <v>0</v>
          </cell>
          <cell r="IW230">
            <v>0</v>
          </cell>
          <cell r="IX230">
            <v>0</v>
          </cell>
          <cell r="IY230">
            <v>0</v>
          </cell>
          <cell r="IZ230">
            <v>0</v>
          </cell>
          <cell r="JA230">
            <v>0</v>
          </cell>
          <cell r="JB230">
            <v>0</v>
          </cell>
          <cell r="JC230">
            <v>0</v>
          </cell>
          <cell r="JD230">
            <v>0</v>
          </cell>
          <cell r="JE230">
            <v>0</v>
          </cell>
          <cell r="JF230">
            <v>0</v>
          </cell>
          <cell r="JG230">
            <v>0</v>
          </cell>
          <cell r="JH230">
            <v>0</v>
          </cell>
          <cell r="JI230">
            <v>0</v>
          </cell>
          <cell r="JJ230">
            <v>0</v>
          </cell>
          <cell r="JK230">
            <v>0</v>
          </cell>
          <cell r="JL230">
            <v>0</v>
          </cell>
          <cell r="JM230">
            <v>0</v>
          </cell>
          <cell r="JN230">
            <v>0</v>
          </cell>
          <cell r="JO230">
            <v>0</v>
          </cell>
          <cell r="JP230">
            <v>0</v>
          </cell>
          <cell r="J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IW231">
            <v>0</v>
          </cell>
          <cell r="IX231">
            <v>0</v>
          </cell>
          <cell r="IY231">
            <v>0</v>
          </cell>
          <cell r="IZ231">
            <v>0</v>
          </cell>
          <cell r="JA231">
            <v>0</v>
          </cell>
          <cell r="JB231">
            <v>0</v>
          </cell>
          <cell r="JC231">
            <v>0</v>
          </cell>
          <cell r="JD231">
            <v>0</v>
          </cell>
          <cell r="JE231">
            <v>0</v>
          </cell>
          <cell r="JF231">
            <v>0</v>
          </cell>
          <cell r="JG231">
            <v>0</v>
          </cell>
          <cell r="JH231">
            <v>0</v>
          </cell>
          <cell r="JI231">
            <v>0</v>
          </cell>
          <cell r="JJ231">
            <v>0</v>
          </cell>
          <cell r="JK231">
            <v>0</v>
          </cell>
          <cell r="JL231">
            <v>0</v>
          </cell>
          <cell r="JM231">
            <v>0</v>
          </cell>
          <cell r="JN231">
            <v>0</v>
          </cell>
          <cell r="JO231">
            <v>0</v>
          </cell>
          <cell r="JP231">
            <v>0</v>
          </cell>
          <cell r="JQ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0</v>
          </cell>
          <cell r="IS232">
            <v>0</v>
          </cell>
          <cell r="IT232">
            <v>0</v>
          </cell>
          <cell r="IU232">
            <v>0</v>
          </cell>
          <cell r="IV232">
            <v>0</v>
          </cell>
          <cell r="IW232">
            <v>0</v>
          </cell>
          <cell r="IX232">
            <v>0</v>
          </cell>
          <cell r="IY232">
            <v>0</v>
          </cell>
          <cell r="IZ232">
            <v>0</v>
          </cell>
          <cell r="JA232">
            <v>0</v>
          </cell>
          <cell r="JB232">
            <v>0</v>
          </cell>
          <cell r="JC232">
            <v>0</v>
          </cell>
          <cell r="JD232">
            <v>0</v>
          </cell>
          <cell r="JE232">
            <v>0</v>
          </cell>
          <cell r="JF232">
            <v>0</v>
          </cell>
          <cell r="JG232">
            <v>0</v>
          </cell>
          <cell r="JH232">
            <v>0</v>
          </cell>
          <cell r="JI232">
            <v>0</v>
          </cell>
          <cell r="JJ232">
            <v>0</v>
          </cell>
          <cell r="JK232">
            <v>0</v>
          </cell>
          <cell r="JL232">
            <v>0</v>
          </cell>
          <cell r="JM232">
            <v>0</v>
          </cell>
          <cell r="JN232">
            <v>0</v>
          </cell>
          <cell r="JO232">
            <v>0</v>
          </cell>
          <cell r="JP232">
            <v>0</v>
          </cell>
          <cell r="JQ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IW233">
            <v>0</v>
          </cell>
          <cell r="IX233">
            <v>0</v>
          </cell>
          <cell r="IY233">
            <v>0</v>
          </cell>
          <cell r="IZ233">
            <v>0</v>
          </cell>
          <cell r="JA233">
            <v>0</v>
          </cell>
          <cell r="JB233">
            <v>0</v>
          </cell>
          <cell r="JC233">
            <v>0</v>
          </cell>
          <cell r="JD233">
            <v>0</v>
          </cell>
          <cell r="JE233">
            <v>0</v>
          </cell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  <cell r="IS235">
            <v>0</v>
          </cell>
          <cell r="IT235">
            <v>0</v>
          </cell>
          <cell r="IU235">
            <v>0</v>
          </cell>
          <cell r="IV235">
            <v>0</v>
          </cell>
          <cell r="IW235">
            <v>0</v>
          </cell>
          <cell r="IX235">
            <v>0</v>
          </cell>
          <cell r="IY235">
            <v>0</v>
          </cell>
          <cell r="IZ235">
            <v>0</v>
          </cell>
          <cell r="JA235">
            <v>0</v>
          </cell>
          <cell r="JB235">
            <v>0</v>
          </cell>
          <cell r="JC235">
            <v>0</v>
          </cell>
          <cell r="JD235">
            <v>0</v>
          </cell>
          <cell r="JE235">
            <v>0</v>
          </cell>
          <cell r="JF235">
            <v>0</v>
          </cell>
          <cell r="JG235">
            <v>0</v>
          </cell>
          <cell r="JH235">
            <v>0</v>
          </cell>
          <cell r="JI235">
            <v>0</v>
          </cell>
          <cell r="JJ235">
            <v>0</v>
          </cell>
          <cell r="JK235">
            <v>0</v>
          </cell>
          <cell r="JL235">
            <v>0</v>
          </cell>
          <cell r="JM235">
            <v>0</v>
          </cell>
          <cell r="JN235">
            <v>0</v>
          </cell>
          <cell r="JO235">
            <v>0</v>
          </cell>
          <cell r="JP235">
            <v>0</v>
          </cell>
          <cell r="JQ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  <cell r="IO236">
            <v>0</v>
          </cell>
          <cell r="IP236">
            <v>0</v>
          </cell>
          <cell r="IQ236">
            <v>0</v>
          </cell>
          <cell r="IR236">
            <v>0</v>
          </cell>
          <cell r="IS236">
            <v>0</v>
          </cell>
          <cell r="IT236">
            <v>0</v>
          </cell>
          <cell r="IU236">
            <v>0</v>
          </cell>
          <cell r="IV236">
            <v>0</v>
          </cell>
          <cell r="IW236">
            <v>0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0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0</v>
          </cell>
          <cell r="JP236">
            <v>0</v>
          </cell>
          <cell r="JQ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0</v>
          </cell>
          <cell r="IR237">
            <v>0</v>
          </cell>
          <cell r="IS237">
            <v>0</v>
          </cell>
          <cell r="IT237">
            <v>0</v>
          </cell>
          <cell r="IU237">
            <v>0</v>
          </cell>
          <cell r="IV237">
            <v>0</v>
          </cell>
          <cell r="IW237">
            <v>0</v>
          </cell>
          <cell r="IX237">
            <v>0</v>
          </cell>
          <cell r="IY237">
            <v>0</v>
          </cell>
          <cell r="IZ237">
            <v>0</v>
          </cell>
          <cell r="JA237">
            <v>0</v>
          </cell>
          <cell r="JB237">
            <v>0</v>
          </cell>
          <cell r="JC237">
            <v>0</v>
          </cell>
          <cell r="JD237">
            <v>0</v>
          </cell>
          <cell r="JE237">
            <v>0</v>
          </cell>
          <cell r="JF237">
            <v>0</v>
          </cell>
          <cell r="JG237">
            <v>0</v>
          </cell>
          <cell r="JH237">
            <v>0</v>
          </cell>
          <cell r="JI237">
            <v>0</v>
          </cell>
          <cell r="JJ237">
            <v>0</v>
          </cell>
          <cell r="JK237">
            <v>0</v>
          </cell>
          <cell r="JL237">
            <v>0</v>
          </cell>
          <cell r="JM237">
            <v>0</v>
          </cell>
          <cell r="JN237">
            <v>0</v>
          </cell>
          <cell r="JO237">
            <v>0</v>
          </cell>
          <cell r="JP237">
            <v>0</v>
          </cell>
          <cell r="JQ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0</v>
          </cell>
          <cell r="IN238">
            <v>0</v>
          </cell>
          <cell r="IO238">
            <v>0</v>
          </cell>
          <cell r="IP238">
            <v>0</v>
          </cell>
          <cell r="IQ238">
            <v>0</v>
          </cell>
          <cell r="IR238">
            <v>0</v>
          </cell>
          <cell r="IS238">
            <v>0</v>
          </cell>
          <cell r="IT238">
            <v>0</v>
          </cell>
          <cell r="IU238">
            <v>0</v>
          </cell>
          <cell r="IV238">
            <v>0</v>
          </cell>
          <cell r="IW238">
            <v>0</v>
          </cell>
          <cell r="IX238">
            <v>0</v>
          </cell>
          <cell r="IY238">
            <v>0</v>
          </cell>
          <cell r="IZ238">
            <v>0</v>
          </cell>
          <cell r="JA238">
            <v>0</v>
          </cell>
          <cell r="JB238">
            <v>0</v>
          </cell>
          <cell r="JC238">
            <v>0</v>
          </cell>
          <cell r="JD238">
            <v>0</v>
          </cell>
          <cell r="JE238">
            <v>0</v>
          </cell>
          <cell r="JF238">
            <v>0</v>
          </cell>
          <cell r="JG238">
            <v>0</v>
          </cell>
          <cell r="JH238">
            <v>0</v>
          </cell>
          <cell r="JI238">
            <v>0</v>
          </cell>
          <cell r="JJ238">
            <v>0</v>
          </cell>
          <cell r="JK238">
            <v>0</v>
          </cell>
          <cell r="JL238">
            <v>0</v>
          </cell>
          <cell r="JM238">
            <v>0</v>
          </cell>
          <cell r="JN238">
            <v>0</v>
          </cell>
          <cell r="JO238">
            <v>0</v>
          </cell>
          <cell r="JP238">
            <v>0</v>
          </cell>
          <cell r="JQ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0</v>
          </cell>
          <cell r="IN239">
            <v>0</v>
          </cell>
          <cell r="IO239">
            <v>0</v>
          </cell>
          <cell r="IP239">
            <v>0</v>
          </cell>
          <cell r="IQ239">
            <v>0</v>
          </cell>
          <cell r="IR239">
            <v>0</v>
          </cell>
          <cell r="IS239">
            <v>0</v>
          </cell>
          <cell r="IT239">
            <v>0</v>
          </cell>
          <cell r="IU239">
            <v>0</v>
          </cell>
          <cell r="IV239">
            <v>0</v>
          </cell>
          <cell r="IW239">
            <v>0</v>
          </cell>
          <cell r="IX239">
            <v>0</v>
          </cell>
          <cell r="IY239">
            <v>0</v>
          </cell>
          <cell r="IZ239">
            <v>0</v>
          </cell>
          <cell r="JA239">
            <v>0</v>
          </cell>
          <cell r="JB239">
            <v>0</v>
          </cell>
          <cell r="JC239">
            <v>0</v>
          </cell>
          <cell r="JD239">
            <v>0</v>
          </cell>
          <cell r="JE239">
            <v>0</v>
          </cell>
          <cell r="JF239">
            <v>0</v>
          </cell>
          <cell r="JG239">
            <v>0</v>
          </cell>
          <cell r="JH239">
            <v>0</v>
          </cell>
          <cell r="JI239">
            <v>0</v>
          </cell>
          <cell r="JJ239">
            <v>0</v>
          </cell>
          <cell r="JK239">
            <v>0</v>
          </cell>
          <cell r="JL239">
            <v>0</v>
          </cell>
          <cell r="JM239">
            <v>0</v>
          </cell>
          <cell r="JN239">
            <v>0</v>
          </cell>
          <cell r="JO239">
            <v>0</v>
          </cell>
          <cell r="JP239">
            <v>0</v>
          </cell>
          <cell r="JQ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0</v>
          </cell>
          <cell r="IN240">
            <v>0</v>
          </cell>
          <cell r="IO240">
            <v>0</v>
          </cell>
          <cell r="IP240">
            <v>0</v>
          </cell>
          <cell r="IQ240">
            <v>0</v>
          </cell>
          <cell r="IR240">
            <v>0</v>
          </cell>
          <cell r="IS240">
            <v>0</v>
          </cell>
          <cell r="IT240">
            <v>0</v>
          </cell>
          <cell r="IU240">
            <v>0</v>
          </cell>
          <cell r="IV240">
            <v>0</v>
          </cell>
          <cell r="IW240">
            <v>0</v>
          </cell>
          <cell r="IX240">
            <v>0</v>
          </cell>
          <cell r="IY240">
            <v>0</v>
          </cell>
          <cell r="IZ240">
            <v>0</v>
          </cell>
          <cell r="JA240">
            <v>0</v>
          </cell>
          <cell r="JB240">
            <v>0</v>
          </cell>
          <cell r="JC240">
            <v>0</v>
          </cell>
          <cell r="JD240">
            <v>0</v>
          </cell>
          <cell r="JE240">
            <v>0</v>
          </cell>
          <cell r="JF240">
            <v>0</v>
          </cell>
          <cell r="JG240">
            <v>0</v>
          </cell>
          <cell r="JH240">
            <v>0</v>
          </cell>
          <cell r="JI240">
            <v>0</v>
          </cell>
          <cell r="JJ240">
            <v>0</v>
          </cell>
          <cell r="JK240">
            <v>0</v>
          </cell>
          <cell r="JL240">
            <v>0</v>
          </cell>
          <cell r="JM240">
            <v>0</v>
          </cell>
          <cell r="JN240">
            <v>0</v>
          </cell>
          <cell r="JO240">
            <v>0</v>
          </cell>
          <cell r="JP240">
            <v>0</v>
          </cell>
          <cell r="JQ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0</v>
          </cell>
          <cell r="IY241">
            <v>0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0</v>
          </cell>
          <cell r="JF241">
            <v>0</v>
          </cell>
          <cell r="JG241">
            <v>0</v>
          </cell>
          <cell r="JH241">
            <v>0</v>
          </cell>
          <cell r="JI241">
            <v>0</v>
          </cell>
          <cell r="JJ241">
            <v>0</v>
          </cell>
          <cell r="JK241">
            <v>0</v>
          </cell>
          <cell r="JL241">
            <v>0</v>
          </cell>
          <cell r="JM241">
            <v>0</v>
          </cell>
          <cell r="JN241">
            <v>0</v>
          </cell>
          <cell r="JO241">
            <v>0</v>
          </cell>
          <cell r="JP241">
            <v>0</v>
          </cell>
          <cell r="JQ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0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</v>
          </cell>
          <cell r="JA242">
            <v>0</v>
          </cell>
          <cell r="JB242">
            <v>0</v>
          </cell>
          <cell r="JC242">
            <v>0</v>
          </cell>
          <cell r="JD242">
            <v>0</v>
          </cell>
          <cell r="JE242">
            <v>0</v>
          </cell>
          <cell r="JF242">
            <v>0</v>
          </cell>
          <cell r="JG242">
            <v>0</v>
          </cell>
          <cell r="JH242">
            <v>0</v>
          </cell>
          <cell r="JI242">
            <v>0</v>
          </cell>
          <cell r="JJ242">
            <v>0</v>
          </cell>
          <cell r="JK242">
            <v>0</v>
          </cell>
          <cell r="JL242">
            <v>0</v>
          </cell>
          <cell r="JM242">
            <v>0</v>
          </cell>
          <cell r="JN242">
            <v>0</v>
          </cell>
          <cell r="JO242">
            <v>0</v>
          </cell>
          <cell r="JP242">
            <v>0</v>
          </cell>
          <cell r="JQ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  <cell r="IO243">
            <v>0</v>
          </cell>
          <cell r="IP243">
            <v>0</v>
          </cell>
          <cell r="IQ243">
            <v>0</v>
          </cell>
          <cell r="IR243">
            <v>0</v>
          </cell>
          <cell r="IS243">
            <v>0</v>
          </cell>
          <cell r="IT243">
            <v>0</v>
          </cell>
          <cell r="IU243">
            <v>0</v>
          </cell>
          <cell r="IV243">
            <v>0</v>
          </cell>
          <cell r="IW243">
            <v>0</v>
          </cell>
          <cell r="IX243">
            <v>0</v>
          </cell>
          <cell r="IY243">
            <v>0</v>
          </cell>
          <cell r="IZ243">
            <v>0</v>
          </cell>
          <cell r="JA243">
            <v>0</v>
          </cell>
          <cell r="JB243">
            <v>0</v>
          </cell>
          <cell r="JC243">
            <v>0</v>
          </cell>
          <cell r="JD243">
            <v>0</v>
          </cell>
          <cell r="JE243">
            <v>0</v>
          </cell>
          <cell r="JF243">
            <v>0</v>
          </cell>
          <cell r="JG243">
            <v>0</v>
          </cell>
          <cell r="JH243">
            <v>0</v>
          </cell>
          <cell r="JI243">
            <v>0</v>
          </cell>
          <cell r="JJ243">
            <v>0</v>
          </cell>
          <cell r="JK243">
            <v>0</v>
          </cell>
          <cell r="JL243">
            <v>0</v>
          </cell>
          <cell r="JM243">
            <v>0</v>
          </cell>
          <cell r="JN243">
            <v>0</v>
          </cell>
          <cell r="JO243">
            <v>0</v>
          </cell>
          <cell r="JP243">
            <v>0</v>
          </cell>
          <cell r="JQ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  <cell r="IO244">
            <v>0</v>
          </cell>
          <cell r="IP244">
            <v>0</v>
          </cell>
          <cell r="IQ244">
            <v>0</v>
          </cell>
          <cell r="IR244">
            <v>0</v>
          </cell>
          <cell r="IS244">
            <v>0</v>
          </cell>
          <cell r="IT244">
            <v>0</v>
          </cell>
          <cell r="IU244">
            <v>0</v>
          </cell>
          <cell r="IV244">
            <v>0</v>
          </cell>
          <cell r="IW244">
            <v>0</v>
          </cell>
          <cell r="IX244">
            <v>0</v>
          </cell>
          <cell r="IY244">
            <v>0</v>
          </cell>
          <cell r="IZ244">
            <v>0</v>
          </cell>
          <cell r="JA244">
            <v>0</v>
          </cell>
          <cell r="JB244">
            <v>0</v>
          </cell>
          <cell r="JC244">
            <v>0</v>
          </cell>
          <cell r="JD244">
            <v>0</v>
          </cell>
          <cell r="JE244">
            <v>0</v>
          </cell>
          <cell r="JF244">
            <v>0</v>
          </cell>
          <cell r="JG244">
            <v>0</v>
          </cell>
          <cell r="JH244">
            <v>0</v>
          </cell>
          <cell r="JI244">
            <v>0</v>
          </cell>
          <cell r="JJ244">
            <v>0</v>
          </cell>
          <cell r="JK244">
            <v>0</v>
          </cell>
          <cell r="JL244">
            <v>0</v>
          </cell>
          <cell r="JM244">
            <v>0</v>
          </cell>
          <cell r="JN244">
            <v>0</v>
          </cell>
          <cell r="JO244">
            <v>0</v>
          </cell>
          <cell r="JP244">
            <v>0</v>
          </cell>
          <cell r="JQ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IW245">
            <v>0</v>
          </cell>
          <cell r="IX245">
            <v>0</v>
          </cell>
          <cell r="IY245">
            <v>0</v>
          </cell>
          <cell r="IZ245">
            <v>0</v>
          </cell>
          <cell r="JA245">
            <v>0</v>
          </cell>
          <cell r="JB245">
            <v>0</v>
          </cell>
          <cell r="JC245">
            <v>0</v>
          </cell>
          <cell r="JD245">
            <v>0</v>
          </cell>
          <cell r="JE245">
            <v>0</v>
          </cell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0</v>
          </cell>
          <cell r="IS246">
            <v>0</v>
          </cell>
          <cell r="IT246">
            <v>0</v>
          </cell>
          <cell r="IU246">
            <v>0</v>
          </cell>
          <cell r="IV246">
            <v>0</v>
          </cell>
          <cell r="IW246">
            <v>0</v>
          </cell>
          <cell r="IX246">
            <v>0</v>
          </cell>
          <cell r="IY246">
            <v>0</v>
          </cell>
          <cell r="IZ246">
            <v>0</v>
          </cell>
          <cell r="JA246">
            <v>0</v>
          </cell>
          <cell r="JB246">
            <v>0</v>
          </cell>
          <cell r="JC246">
            <v>0</v>
          </cell>
          <cell r="JD246">
            <v>0</v>
          </cell>
          <cell r="JE246">
            <v>0</v>
          </cell>
          <cell r="JF246">
            <v>0</v>
          </cell>
          <cell r="JG246">
            <v>0</v>
          </cell>
          <cell r="JH246">
            <v>0</v>
          </cell>
          <cell r="JI246">
            <v>0</v>
          </cell>
          <cell r="JJ246">
            <v>0</v>
          </cell>
          <cell r="JK246">
            <v>0</v>
          </cell>
          <cell r="JL246">
            <v>0</v>
          </cell>
          <cell r="JM246">
            <v>0</v>
          </cell>
          <cell r="JN246">
            <v>0</v>
          </cell>
          <cell r="JO246">
            <v>0</v>
          </cell>
          <cell r="JP246">
            <v>0</v>
          </cell>
          <cell r="JQ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0</v>
          </cell>
          <cell r="JC247">
            <v>0</v>
          </cell>
          <cell r="JD247">
            <v>0</v>
          </cell>
          <cell r="JE247">
            <v>0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  <cell r="JF248">
            <v>0</v>
          </cell>
          <cell r="JG248">
            <v>0</v>
          </cell>
          <cell r="JH248">
            <v>0</v>
          </cell>
          <cell r="JI248">
            <v>0</v>
          </cell>
          <cell r="JJ248">
            <v>0</v>
          </cell>
          <cell r="JK248">
            <v>0</v>
          </cell>
          <cell r="JL248">
            <v>0</v>
          </cell>
          <cell r="JM248">
            <v>0</v>
          </cell>
          <cell r="JN248">
            <v>0</v>
          </cell>
          <cell r="JO248">
            <v>0</v>
          </cell>
          <cell r="JP248">
            <v>0</v>
          </cell>
          <cell r="JQ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0</v>
          </cell>
          <cell r="JL249">
            <v>0</v>
          </cell>
          <cell r="JM249">
            <v>0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  <cell r="IW250">
            <v>0</v>
          </cell>
          <cell r="IX250">
            <v>0</v>
          </cell>
          <cell r="IY250">
            <v>0</v>
          </cell>
          <cell r="IZ250">
            <v>0</v>
          </cell>
          <cell r="JA250">
            <v>0</v>
          </cell>
          <cell r="JB250">
            <v>0</v>
          </cell>
          <cell r="JC250">
            <v>0</v>
          </cell>
          <cell r="JD250">
            <v>0</v>
          </cell>
          <cell r="JE250">
            <v>0</v>
          </cell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  <cell r="IO251">
            <v>0</v>
          </cell>
          <cell r="IP251">
            <v>0</v>
          </cell>
          <cell r="IQ251">
            <v>0</v>
          </cell>
          <cell r="IR251">
            <v>0</v>
          </cell>
          <cell r="IS251">
            <v>0</v>
          </cell>
          <cell r="IT251">
            <v>0</v>
          </cell>
          <cell r="IU251">
            <v>0</v>
          </cell>
          <cell r="IV251">
            <v>0</v>
          </cell>
          <cell r="IW251">
            <v>0</v>
          </cell>
          <cell r="IX251">
            <v>0</v>
          </cell>
          <cell r="IY251">
            <v>0</v>
          </cell>
          <cell r="IZ251">
            <v>0</v>
          </cell>
          <cell r="JA251">
            <v>0</v>
          </cell>
          <cell r="JB251">
            <v>0</v>
          </cell>
          <cell r="JC251">
            <v>0</v>
          </cell>
          <cell r="JD251">
            <v>0</v>
          </cell>
          <cell r="JE251">
            <v>0</v>
          </cell>
          <cell r="JF251">
            <v>0</v>
          </cell>
          <cell r="JG251">
            <v>0</v>
          </cell>
          <cell r="JH251">
            <v>0</v>
          </cell>
          <cell r="JI251">
            <v>0</v>
          </cell>
          <cell r="JJ251">
            <v>0</v>
          </cell>
          <cell r="JK251">
            <v>0</v>
          </cell>
          <cell r="JL251">
            <v>0</v>
          </cell>
          <cell r="JM251">
            <v>0</v>
          </cell>
          <cell r="JN251">
            <v>0</v>
          </cell>
          <cell r="JO251">
            <v>0</v>
          </cell>
          <cell r="JP251">
            <v>0</v>
          </cell>
          <cell r="JQ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IW253">
            <v>0</v>
          </cell>
          <cell r="IX253">
            <v>0</v>
          </cell>
          <cell r="IY253">
            <v>0</v>
          </cell>
          <cell r="IZ253">
            <v>0</v>
          </cell>
          <cell r="JA253">
            <v>0</v>
          </cell>
          <cell r="JB253">
            <v>0</v>
          </cell>
          <cell r="JC253">
            <v>0</v>
          </cell>
          <cell r="JD253">
            <v>0</v>
          </cell>
          <cell r="JE253">
            <v>0</v>
          </cell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0</v>
          </cell>
          <cell r="II254">
            <v>0</v>
          </cell>
          <cell r="IJ254">
            <v>0</v>
          </cell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  <cell r="IW254">
            <v>0</v>
          </cell>
          <cell r="IX254">
            <v>0</v>
          </cell>
          <cell r="IY254">
            <v>0</v>
          </cell>
          <cell r="IZ254">
            <v>0</v>
          </cell>
          <cell r="JA254">
            <v>0</v>
          </cell>
          <cell r="JB254">
            <v>0</v>
          </cell>
          <cell r="JC254">
            <v>0</v>
          </cell>
          <cell r="JD254">
            <v>0</v>
          </cell>
          <cell r="JE254">
            <v>0</v>
          </cell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  <cell r="IJ255">
            <v>0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  <cell r="IS255">
            <v>0</v>
          </cell>
          <cell r="IT255">
            <v>0</v>
          </cell>
          <cell r="IU255">
            <v>0</v>
          </cell>
          <cell r="IV255">
            <v>0</v>
          </cell>
          <cell r="IW255">
            <v>0</v>
          </cell>
          <cell r="IX255">
            <v>0</v>
          </cell>
          <cell r="IY255">
            <v>0</v>
          </cell>
          <cell r="IZ255">
            <v>0</v>
          </cell>
          <cell r="JA255">
            <v>0</v>
          </cell>
          <cell r="JB255">
            <v>0</v>
          </cell>
          <cell r="JC255">
            <v>0</v>
          </cell>
          <cell r="JD255">
            <v>0</v>
          </cell>
          <cell r="JE255">
            <v>0</v>
          </cell>
          <cell r="JF255">
            <v>0</v>
          </cell>
          <cell r="JG255">
            <v>0</v>
          </cell>
          <cell r="JH255">
            <v>0</v>
          </cell>
          <cell r="JI255">
            <v>0</v>
          </cell>
          <cell r="JJ255">
            <v>0</v>
          </cell>
          <cell r="JK255">
            <v>0</v>
          </cell>
          <cell r="JL255">
            <v>0</v>
          </cell>
          <cell r="JM255">
            <v>0</v>
          </cell>
          <cell r="JN255">
            <v>0</v>
          </cell>
          <cell r="JO255">
            <v>0</v>
          </cell>
          <cell r="JP255">
            <v>0</v>
          </cell>
          <cell r="JQ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0</v>
          </cell>
          <cell r="IV256">
            <v>0</v>
          </cell>
          <cell r="IW256">
            <v>0</v>
          </cell>
          <cell r="IX256">
            <v>0</v>
          </cell>
          <cell r="IY256">
            <v>0</v>
          </cell>
          <cell r="IZ256">
            <v>0</v>
          </cell>
          <cell r="JA256">
            <v>0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0</v>
          </cell>
          <cell r="JI256">
            <v>0</v>
          </cell>
          <cell r="JJ256">
            <v>0</v>
          </cell>
          <cell r="JK256">
            <v>0</v>
          </cell>
          <cell r="JL256">
            <v>0</v>
          </cell>
          <cell r="JM256">
            <v>0</v>
          </cell>
          <cell r="JN256">
            <v>0</v>
          </cell>
          <cell r="JO256">
            <v>0</v>
          </cell>
          <cell r="JP256">
            <v>0</v>
          </cell>
          <cell r="JQ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  <cell r="IS257">
            <v>0</v>
          </cell>
          <cell r="IT257">
            <v>0</v>
          </cell>
          <cell r="IU257">
            <v>0</v>
          </cell>
          <cell r="IV257">
            <v>0</v>
          </cell>
          <cell r="IW257">
            <v>0</v>
          </cell>
          <cell r="IX257">
            <v>0</v>
          </cell>
          <cell r="IY257">
            <v>0</v>
          </cell>
          <cell r="IZ257">
            <v>0</v>
          </cell>
          <cell r="JA257">
            <v>0</v>
          </cell>
          <cell r="JB257">
            <v>0</v>
          </cell>
          <cell r="JC257">
            <v>0</v>
          </cell>
          <cell r="JD257">
            <v>0</v>
          </cell>
          <cell r="JE257">
            <v>0</v>
          </cell>
          <cell r="JF257">
            <v>0</v>
          </cell>
          <cell r="JG257">
            <v>0</v>
          </cell>
          <cell r="JH257">
            <v>0</v>
          </cell>
          <cell r="JI257">
            <v>0</v>
          </cell>
          <cell r="JJ257">
            <v>0</v>
          </cell>
          <cell r="JK257">
            <v>0</v>
          </cell>
          <cell r="JL257">
            <v>0</v>
          </cell>
          <cell r="JM257">
            <v>0</v>
          </cell>
          <cell r="JN257">
            <v>0</v>
          </cell>
          <cell r="JO257">
            <v>0</v>
          </cell>
          <cell r="JP257">
            <v>0</v>
          </cell>
          <cell r="JQ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  <cell r="IO258">
            <v>0</v>
          </cell>
          <cell r="IP258">
            <v>0</v>
          </cell>
          <cell r="IQ258">
            <v>0</v>
          </cell>
          <cell r="IR258">
            <v>0</v>
          </cell>
          <cell r="IS258">
            <v>0</v>
          </cell>
          <cell r="IT258">
            <v>0</v>
          </cell>
          <cell r="IU258">
            <v>0</v>
          </cell>
          <cell r="IV258">
            <v>0</v>
          </cell>
          <cell r="IW258">
            <v>0</v>
          </cell>
          <cell r="IX258">
            <v>0</v>
          </cell>
          <cell r="IY258">
            <v>0</v>
          </cell>
          <cell r="IZ258">
            <v>0</v>
          </cell>
          <cell r="JA258">
            <v>0</v>
          </cell>
          <cell r="JB258">
            <v>0</v>
          </cell>
          <cell r="JC258">
            <v>0</v>
          </cell>
          <cell r="JD258">
            <v>0</v>
          </cell>
          <cell r="JE258">
            <v>0</v>
          </cell>
          <cell r="JF258">
            <v>0</v>
          </cell>
          <cell r="JG258">
            <v>0</v>
          </cell>
          <cell r="JH258">
            <v>0</v>
          </cell>
          <cell r="JI258">
            <v>0</v>
          </cell>
          <cell r="JJ258">
            <v>0</v>
          </cell>
          <cell r="JK258">
            <v>0</v>
          </cell>
          <cell r="JL258">
            <v>0</v>
          </cell>
          <cell r="JM258">
            <v>0</v>
          </cell>
          <cell r="JN258">
            <v>0</v>
          </cell>
          <cell r="JO258">
            <v>0</v>
          </cell>
          <cell r="JP258">
            <v>0</v>
          </cell>
          <cell r="J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0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  <cell r="IS259">
            <v>0</v>
          </cell>
          <cell r="IT259">
            <v>0</v>
          </cell>
          <cell r="IU259">
            <v>0</v>
          </cell>
          <cell r="IV259">
            <v>0</v>
          </cell>
          <cell r="IW259">
            <v>0</v>
          </cell>
          <cell r="IX259">
            <v>0</v>
          </cell>
          <cell r="IY259">
            <v>0</v>
          </cell>
          <cell r="IZ259">
            <v>0</v>
          </cell>
          <cell r="JA259">
            <v>0</v>
          </cell>
          <cell r="JB259">
            <v>0</v>
          </cell>
          <cell r="JC259">
            <v>0</v>
          </cell>
          <cell r="JD259">
            <v>0</v>
          </cell>
          <cell r="JE259">
            <v>0</v>
          </cell>
          <cell r="JF259">
            <v>0</v>
          </cell>
          <cell r="JG259">
            <v>0</v>
          </cell>
          <cell r="JH259">
            <v>0</v>
          </cell>
          <cell r="JI259">
            <v>0</v>
          </cell>
          <cell r="JJ259">
            <v>0</v>
          </cell>
          <cell r="JK259">
            <v>0</v>
          </cell>
          <cell r="JL259">
            <v>0</v>
          </cell>
          <cell r="JM259">
            <v>0</v>
          </cell>
          <cell r="JN259">
            <v>0</v>
          </cell>
          <cell r="JO259">
            <v>0</v>
          </cell>
          <cell r="JP259">
            <v>0</v>
          </cell>
          <cell r="JQ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0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0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  <cell r="IO261">
            <v>0</v>
          </cell>
          <cell r="IP261">
            <v>0</v>
          </cell>
          <cell r="IQ261">
            <v>0</v>
          </cell>
          <cell r="IR261">
            <v>0</v>
          </cell>
          <cell r="IS261">
            <v>0</v>
          </cell>
          <cell r="IT261">
            <v>0</v>
          </cell>
          <cell r="IU261">
            <v>0</v>
          </cell>
          <cell r="IV261">
            <v>0</v>
          </cell>
          <cell r="IW261">
            <v>0</v>
          </cell>
          <cell r="IX261">
            <v>0</v>
          </cell>
          <cell r="IY261">
            <v>0</v>
          </cell>
          <cell r="IZ261">
            <v>0</v>
          </cell>
          <cell r="JA261">
            <v>0</v>
          </cell>
          <cell r="JB261">
            <v>0</v>
          </cell>
          <cell r="JC261">
            <v>0</v>
          </cell>
          <cell r="JD261">
            <v>0</v>
          </cell>
          <cell r="JE261">
            <v>0</v>
          </cell>
          <cell r="JF261">
            <v>0</v>
          </cell>
          <cell r="JG261">
            <v>0</v>
          </cell>
          <cell r="JH261">
            <v>0</v>
          </cell>
          <cell r="JI261">
            <v>0</v>
          </cell>
          <cell r="JJ261">
            <v>0</v>
          </cell>
          <cell r="JK261">
            <v>0</v>
          </cell>
          <cell r="JL261">
            <v>0</v>
          </cell>
          <cell r="JM261">
            <v>0</v>
          </cell>
          <cell r="JN261">
            <v>0</v>
          </cell>
          <cell r="JO261">
            <v>0</v>
          </cell>
          <cell r="JP261">
            <v>0</v>
          </cell>
          <cell r="J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  <cell r="IS262">
            <v>0</v>
          </cell>
          <cell r="IT262">
            <v>0</v>
          </cell>
          <cell r="IU262">
            <v>0</v>
          </cell>
          <cell r="IV262">
            <v>0</v>
          </cell>
          <cell r="IW262">
            <v>0</v>
          </cell>
          <cell r="IX262">
            <v>0</v>
          </cell>
          <cell r="IY262">
            <v>0</v>
          </cell>
          <cell r="IZ262">
            <v>0</v>
          </cell>
          <cell r="JA262">
            <v>0</v>
          </cell>
          <cell r="JB262">
            <v>0</v>
          </cell>
          <cell r="JC262">
            <v>0</v>
          </cell>
          <cell r="JD262">
            <v>0</v>
          </cell>
          <cell r="JE262">
            <v>0</v>
          </cell>
          <cell r="JF262">
            <v>0</v>
          </cell>
          <cell r="JG262">
            <v>0</v>
          </cell>
          <cell r="JH262">
            <v>0</v>
          </cell>
          <cell r="JI262">
            <v>0</v>
          </cell>
          <cell r="JJ262">
            <v>0</v>
          </cell>
          <cell r="JK262">
            <v>0</v>
          </cell>
          <cell r="JL262">
            <v>0</v>
          </cell>
          <cell r="JM262">
            <v>0</v>
          </cell>
          <cell r="JN262">
            <v>0</v>
          </cell>
          <cell r="JO262">
            <v>0</v>
          </cell>
          <cell r="JP262">
            <v>0</v>
          </cell>
          <cell r="JQ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0</v>
          </cell>
          <cell r="IX266">
            <v>0</v>
          </cell>
          <cell r="IY266">
            <v>0</v>
          </cell>
          <cell r="IZ266">
            <v>0</v>
          </cell>
          <cell r="JA266">
            <v>0</v>
          </cell>
          <cell r="JB266">
            <v>0</v>
          </cell>
          <cell r="JC266">
            <v>0</v>
          </cell>
          <cell r="JD266">
            <v>0</v>
          </cell>
          <cell r="JE266">
            <v>0</v>
          </cell>
          <cell r="JF266">
            <v>0</v>
          </cell>
          <cell r="JG266">
            <v>0</v>
          </cell>
          <cell r="JH266">
            <v>0</v>
          </cell>
          <cell r="JI266">
            <v>0</v>
          </cell>
          <cell r="JJ266">
            <v>0</v>
          </cell>
          <cell r="JK266">
            <v>0</v>
          </cell>
          <cell r="JL266">
            <v>0</v>
          </cell>
          <cell r="JM266">
            <v>0</v>
          </cell>
          <cell r="JN266">
            <v>0</v>
          </cell>
          <cell r="JO266">
            <v>0</v>
          </cell>
          <cell r="JP266">
            <v>0</v>
          </cell>
          <cell r="JQ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0</v>
          </cell>
          <cell r="IN267">
            <v>0</v>
          </cell>
          <cell r="IO267">
            <v>0</v>
          </cell>
          <cell r="IP267">
            <v>0</v>
          </cell>
          <cell r="IQ267">
            <v>0</v>
          </cell>
          <cell r="IR267">
            <v>0</v>
          </cell>
          <cell r="IS267">
            <v>0</v>
          </cell>
          <cell r="IT267">
            <v>0</v>
          </cell>
          <cell r="IU267">
            <v>0</v>
          </cell>
          <cell r="IV267">
            <v>0</v>
          </cell>
          <cell r="IW267">
            <v>0</v>
          </cell>
          <cell r="IX267">
            <v>0</v>
          </cell>
          <cell r="IY267">
            <v>0</v>
          </cell>
          <cell r="IZ267">
            <v>0</v>
          </cell>
          <cell r="JA267">
            <v>0</v>
          </cell>
          <cell r="JB267">
            <v>0</v>
          </cell>
          <cell r="JC267">
            <v>0</v>
          </cell>
          <cell r="JD267">
            <v>0</v>
          </cell>
          <cell r="JE267">
            <v>0</v>
          </cell>
          <cell r="JF267">
            <v>0</v>
          </cell>
          <cell r="JG267">
            <v>0</v>
          </cell>
          <cell r="JH267">
            <v>0</v>
          </cell>
          <cell r="JI267">
            <v>0</v>
          </cell>
          <cell r="JJ267">
            <v>0</v>
          </cell>
          <cell r="JK267">
            <v>0</v>
          </cell>
          <cell r="JL267">
            <v>0</v>
          </cell>
          <cell r="JM267">
            <v>0</v>
          </cell>
          <cell r="JN267">
            <v>0</v>
          </cell>
          <cell r="JO267">
            <v>0</v>
          </cell>
          <cell r="JP267">
            <v>0</v>
          </cell>
          <cell r="JQ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0</v>
          </cell>
          <cell r="IK270">
            <v>0</v>
          </cell>
          <cell r="IL270">
            <v>0</v>
          </cell>
          <cell r="IM270">
            <v>0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0</v>
          </cell>
          <cell r="IS270">
            <v>0</v>
          </cell>
          <cell r="IT270">
            <v>0</v>
          </cell>
          <cell r="IU270">
            <v>0</v>
          </cell>
          <cell r="IV270">
            <v>0</v>
          </cell>
          <cell r="IW270">
            <v>0</v>
          </cell>
          <cell r="IX270">
            <v>0</v>
          </cell>
          <cell r="IY270">
            <v>0</v>
          </cell>
          <cell r="IZ270">
            <v>0</v>
          </cell>
          <cell r="JA270">
            <v>0</v>
          </cell>
          <cell r="JB270">
            <v>0</v>
          </cell>
          <cell r="JC270">
            <v>0</v>
          </cell>
          <cell r="JD270">
            <v>0</v>
          </cell>
          <cell r="JE270">
            <v>0</v>
          </cell>
          <cell r="JF270">
            <v>0</v>
          </cell>
          <cell r="JG270">
            <v>0</v>
          </cell>
          <cell r="JH270">
            <v>0</v>
          </cell>
          <cell r="JI270">
            <v>0</v>
          </cell>
          <cell r="JJ270">
            <v>0</v>
          </cell>
          <cell r="JK270">
            <v>0</v>
          </cell>
          <cell r="JL270">
            <v>0</v>
          </cell>
          <cell r="JM270">
            <v>0</v>
          </cell>
          <cell r="JN270">
            <v>0</v>
          </cell>
          <cell r="JO270">
            <v>0</v>
          </cell>
          <cell r="JP270">
            <v>0</v>
          </cell>
          <cell r="JQ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  <cell r="IO271">
            <v>0</v>
          </cell>
          <cell r="IP271">
            <v>0</v>
          </cell>
          <cell r="IQ271">
            <v>0</v>
          </cell>
          <cell r="IR271">
            <v>0</v>
          </cell>
          <cell r="IS271">
            <v>0</v>
          </cell>
          <cell r="IT271">
            <v>0</v>
          </cell>
          <cell r="IU271">
            <v>0</v>
          </cell>
          <cell r="IV271">
            <v>0</v>
          </cell>
          <cell r="IW271">
            <v>0</v>
          </cell>
          <cell r="IX271">
            <v>0</v>
          </cell>
          <cell r="IY271">
            <v>0</v>
          </cell>
          <cell r="IZ271">
            <v>0</v>
          </cell>
          <cell r="JA271">
            <v>0</v>
          </cell>
          <cell r="JB271">
            <v>0</v>
          </cell>
          <cell r="JC271">
            <v>0</v>
          </cell>
          <cell r="JD271">
            <v>0</v>
          </cell>
          <cell r="JE271">
            <v>0</v>
          </cell>
          <cell r="JF271">
            <v>0</v>
          </cell>
          <cell r="JG271">
            <v>0</v>
          </cell>
          <cell r="JH271">
            <v>0</v>
          </cell>
          <cell r="JI271">
            <v>0</v>
          </cell>
          <cell r="JJ271">
            <v>0</v>
          </cell>
          <cell r="JK271">
            <v>0</v>
          </cell>
          <cell r="JL271">
            <v>0</v>
          </cell>
          <cell r="JM271">
            <v>0</v>
          </cell>
          <cell r="JN271">
            <v>0</v>
          </cell>
          <cell r="JO271">
            <v>0</v>
          </cell>
          <cell r="JP271">
            <v>0</v>
          </cell>
          <cell r="JQ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0</v>
          </cell>
          <cell r="GR272">
            <v>0</v>
          </cell>
          <cell r="GS272">
            <v>0</v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  <cell r="IJ272">
            <v>0</v>
          </cell>
          <cell r="IK272">
            <v>0</v>
          </cell>
          <cell r="IL272">
            <v>0</v>
          </cell>
          <cell r="IM272">
            <v>0</v>
          </cell>
          <cell r="IN272">
            <v>0</v>
          </cell>
          <cell r="IO272">
            <v>0</v>
          </cell>
          <cell r="IP272">
            <v>0</v>
          </cell>
          <cell r="IQ272">
            <v>0</v>
          </cell>
          <cell r="IR272">
            <v>0</v>
          </cell>
          <cell r="IS272">
            <v>0</v>
          </cell>
          <cell r="IT272">
            <v>0</v>
          </cell>
          <cell r="IU272">
            <v>0</v>
          </cell>
          <cell r="IV272">
            <v>0</v>
          </cell>
          <cell r="IW272">
            <v>0</v>
          </cell>
          <cell r="IX272">
            <v>0</v>
          </cell>
          <cell r="IY272">
            <v>0</v>
          </cell>
          <cell r="IZ272">
            <v>0</v>
          </cell>
          <cell r="JA272">
            <v>0</v>
          </cell>
          <cell r="JB272">
            <v>0</v>
          </cell>
          <cell r="JC272">
            <v>0</v>
          </cell>
          <cell r="JD272">
            <v>0</v>
          </cell>
          <cell r="JE272">
            <v>0</v>
          </cell>
          <cell r="JF272">
            <v>0</v>
          </cell>
          <cell r="JG272">
            <v>0</v>
          </cell>
          <cell r="JH272">
            <v>0</v>
          </cell>
          <cell r="JI272">
            <v>0</v>
          </cell>
          <cell r="JJ272">
            <v>0</v>
          </cell>
          <cell r="JK272">
            <v>0</v>
          </cell>
          <cell r="JL272">
            <v>0</v>
          </cell>
          <cell r="JM272">
            <v>0</v>
          </cell>
          <cell r="JN272">
            <v>0</v>
          </cell>
          <cell r="JO272">
            <v>0</v>
          </cell>
          <cell r="JP272">
            <v>0</v>
          </cell>
          <cell r="JQ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  <cell r="IS273">
            <v>0</v>
          </cell>
          <cell r="IT273">
            <v>0</v>
          </cell>
          <cell r="IU273">
            <v>0</v>
          </cell>
          <cell r="IV273">
            <v>0</v>
          </cell>
          <cell r="IW273">
            <v>0</v>
          </cell>
          <cell r="IX273">
            <v>0</v>
          </cell>
          <cell r="IY273">
            <v>0</v>
          </cell>
          <cell r="IZ273">
            <v>0</v>
          </cell>
          <cell r="JA273">
            <v>0</v>
          </cell>
          <cell r="JB273">
            <v>0</v>
          </cell>
          <cell r="JC273">
            <v>0</v>
          </cell>
          <cell r="JD273">
            <v>0</v>
          </cell>
          <cell r="JE273">
            <v>0</v>
          </cell>
          <cell r="JF273">
            <v>0</v>
          </cell>
          <cell r="JG273">
            <v>0</v>
          </cell>
          <cell r="JH273">
            <v>0</v>
          </cell>
          <cell r="JI273">
            <v>0</v>
          </cell>
          <cell r="JJ273">
            <v>0</v>
          </cell>
          <cell r="JK273">
            <v>0</v>
          </cell>
          <cell r="JL273">
            <v>0</v>
          </cell>
          <cell r="JM273">
            <v>0</v>
          </cell>
          <cell r="JN273">
            <v>0</v>
          </cell>
          <cell r="JO273">
            <v>0</v>
          </cell>
          <cell r="JP273">
            <v>0</v>
          </cell>
          <cell r="JQ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0</v>
          </cell>
          <cell r="IS274">
            <v>0</v>
          </cell>
          <cell r="IT274">
            <v>0</v>
          </cell>
          <cell r="IU274">
            <v>0</v>
          </cell>
          <cell r="IV274">
            <v>0</v>
          </cell>
          <cell r="IW274">
            <v>0</v>
          </cell>
          <cell r="IX274">
            <v>0</v>
          </cell>
          <cell r="IY274">
            <v>0</v>
          </cell>
          <cell r="IZ274">
            <v>0</v>
          </cell>
          <cell r="JA274">
            <v>0</v>
          </cell>
          <cell r="JB274">
            <v>0</v>
          </cell>
          <cell r="JC274">
            <v>0</v>
          </cell>
          <cell r="JD274">
            <v>0</v>
          </cell>
          <cell r="JE274">
            <v>0</v>
          </cell>
          <cell r="JF274">
            <v>0</v>
          </cell>
          <cell r="JG274">
            <v>0</v>
          </cell>
          <cell r="JH274">
            <v>0</v>
          </cell>
          <cell r="JI274">
            <v>0</v>
          </cell>
          <cell r="JJ274">
            <v>0</v>
          </cell>
          <cell r="JK274">
            <v>0</v>
          </cell>
          <cell r="JL274">
            <v>0</v>
          </cell>
          <cell r="JM274">
            <v>0</v>
          </cell>
          <cell r="JN274">
            <v>0</v>
          </cell>
          <cell r="JO274">
            <v>0</v>
          </cell>
          <cell r="JP274">
            <v>0</v>
          </cell>
          <cell r="JQ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  <cell r="IO275">
            <v>0</v>
          </cell>
          <cell r="IP275">
            <v>0</v>
          </cell>
          <cell r="IQ275">
            <v>0</v>
          </cell>
          <cell r="IR275">
            <v>0</v>
          </cell>
          <cell r="IS275">
            <v>0</v>
          </cell>
          <cell r="IT275">
            <v>0</v>
          </cell>
          <cell r="IU275">
            <v>0</v>
          </cell>
          <cell r="IV275">
            <v>0</v>
          </cell>
          <cell r="IW275">
            <v>0</v>
          </cell>
          <cell r="IX275">
            <v>0</v>
          </cell>
          <cell r="IY275">
            <v>0</v>
          </cell>
          <cell r="IZ275">
            <v>0</v>
          </cell>
          <cell r="JA275">
            <v>0</v>
          </cell>
          <cell r="JB275">
            <v>0</v>
          </cell>
          <cell r="JC275">
            <v>0</v>
          </cell>
          <cell r="JD275">
            <v>0</v>
          </cell>
          <cell r="JE275">
            <v>0</v>
          </cell>
          <cell r="JF275">
            <v>0</v>
          </cell>
          <cell r="JG275">
            <v>0</v>
          </cell>
          <cell r="JH275">
            <v>0</v>
          </cell>
          <cell r="JI275">
            <v>0</v>
          </cell>
          <cell r="JJ275">
            <v>0</v>
          </cell>
          <cell r="JK275">
            <v>0</v>
          </cell>
          <cell r="JL275">
            <v>0</v>
          </cell>
          <cell r="JM275">
            <v>0</v>
          </cell>
          <cell r="JN275">
            <v>0</v>
          </cell>
          <cell r="JO275">
            <v>0</v>
          </cell>
          <cell r="JP275">
            <v>0</v>
          </cell>
          <cell r="JQ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  <cell r="IS276">
            <v>0</v>
          </cell>
          <cell r="IT276">
            <v>0</v>
          </cell>
          <cell r="IU276">
            <v>0</v>
          </cell>
          <cell r="IV276">
            <v>0</v>
          </cell>
          <cell r="IW276">
            <v>0</v>
          </cell>
          <cell r="IX276">
            <v>0</v>
          </cell>
          <cell r="IY276">
            <v>0</v>
          </cell>
          <cell r="IZ276">
            <v>0</v>
          </cell>
          <cell r="JA276">
            <v>0</v>
          </cell>
          <cell r="JB276">
            <v>0</v>
          </cell>
          <cell r="JC276">
            <v>0</v>
          </cell>
          <cell r="JD276">
            <v>0</v>
          </cell>
          <cell r="JE276">
            <v>0</v>
          </cell>
          <cell r="JF276">
            <v>0</v>
          </cell>
          <cell r="JG276">
            <v>0</v>
          </cell>
          <cell r="JH276">
            <v>0</v>
          </cell>
          <cell r="JI276">
            <v>0</v>
          </cell>
          <cell r="JJ276">
            <v>0</v>
          </cell>
          <cell r="JK276">
            <v>0</v>
          </cell>
          <cell r="JL276">
            <v>0</v>
          </cell>
          <cell r="JM276">
            <v>0</v>
          </cell>
          <cell r="JN276">
            <v>0</v>
          </cell>
          <cell r="JO276">
            <v>0</v>
          </cell>
          <cell r="JP276">
            <v>0</v>
          </cell>
          <cell r="J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  <cell r="IJ277">
            <v>0</v>
          </cell>
          <cell r="IK277">
            <v>0</v>
          </cell>
          <cell r="IL277">
            <v>0</v>
          </cell>
          <cell r="IM277">
            <v>0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  <cell r="IS277">
            <v>0</v>
          </cell>
          <cell r="IT277">
            <v>0</v>
          </cell>
          <cell r="IU277">
            <v>0</v>
          </cell>
          <cell r="IV277">
            <v>0</v>
          </cell>
          <cell r="IW277">
            <v>0</v>
          </cell>
          <cell r="IX277">
            <v>0</v>
          </cell>
          <cell r="IY277">
            <v>0</v>
          </cell>
          <cell r="IZ277">
            <v>0</v>
          </cell>
          <cell r="JA277">
            <v>0</v>
          </cell>
          <cell r="JB277">
            <v>0</v>
          </cell>
          <cell r="JC277">
            <v>0</v>
          </cell>
          <cell r="JD277">
            <v>0</v>
          </cell>
          <cell r="JE277">
            <v>0</v>
          </cell>
          <cell r="JF277">
            <v>0</v>
          </cell>
          <cell r="JG277">
            <v>0</v>
          </cell>
          <cell r="JH277">
            <v>0</v>
          </cell>
          <cell r="JI277">
            <v>0</v>
          </cell>
          <cell r="JJ277">
            <v>0</v>
          </cell>
          <cell r="JK277">
            <v>0</v>
          </cell>
          <cell r="JL277">
            <v>0</v>
          </cell>
          <cell r="JM277">
            <v>0</v>
          </cell>
          <cell r="JN277">
            <v>0</v>
          </cell>
          <cell r="JO277">
            <v>0</v>
          </cell>
          <cell r="JP277">
            <v>0</v>
          </cell>
          <cell r="JQ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  <cell r="IS278">
            <v>0</v>
          </cell>
          <cell r="IT278">
            <v>0</v>
          </cell>
          <cell r="IU278">
            <v>0</v>
          </cell>
          <cell r="IV278">
            <v>0</v>
          </cell>
          <cell r="IW278">
            <v>0</v>
          </cell>
          <cell r="IX278">
            <v>0</v>
          </cell>
          <cell r="IY278">
            <v>0</v>
          </cell>
          <cell r="IZ278">
            <v>0</v>
          </cell>
          <cell r="JA278">
            <v>0</v>
          </cell>
          <cell r="JB278">
            <v>0</v>
          </cell>
          <cell r="JC278">
            <v>0</v>
          </cell>
          <cell r="JD278">
            <v>0</v>
          </cell>
          <cell r="JE278">
            <v>0</v>
          </cell>
          <cell r="JF278">
            <v>0</v>
          </cell>
          <cell r="JG278">
            <v>0</v>
          </cell>
          <cell r="JH278">
            <v>0</v>
          </cell>
          <cell r="JI278">
            <v>0</v>
          </cell>
          <cell r="JJ278">
            <v>0</v>
          </cell>
          <cell r="JK278">
            <v>0</v>
          </cell>
          <cell r="JL278">
            <v>0</v>
          </cell>
          <cell r="JM278">
            <v>0</v>
          </cell>
          <cell r="JN278">
            <v>0</v>
          </cell>
          <cell r="JO278">
            <v>0</v>
          </cell>
          <cell r="JP278">
            <v>0</v>
          </cell>
          <cell r="J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0</v>
          </cell>
          <cell r="IP279">
            <v>0</v>
          </cell>
          <cell r="IQ279">
            <v>0</v>
          </cell>
          <cell r="IR279">
            <v>0</v>
          </cell>
          <cell r="IS279">
            <v>0</v>
          </cell>
          <cell r="IT279">
            <v>0</v>
          </cell>
          <cell r="IU279">
            <v>0</v>
          </cell>
          <cell r="IV279">
            <v>0</v>
          </cell>
          <cell r="IW279">
            <v>0</v>
          </cell>
          <cell r="IX279">
            <v>0</v>
          </cell>
          <cell r="IY279">
            <v>0</v>
          </cell>
          <cell r="IZ279">
            <v>0</v>
          </cell>
          <cell r="JA279">
            <v>0</v>
          </cell>
          <cell r="JB279">
            <v>0</v>
          </cell>
          <cell r="JC279">
            <v>0</v>
          </cell>
          <cell r="JD279">
            <v>0</v>
          </cell>
          <cell r="JE279">
            <v>0</v>
          </cell>
          <cell r="JF279">
            <v>0</v>
          </cell>
          <cell r="JG279">
            <v>0</v>
          </cell>
          <cell r="JH279">
            <v>0</v>
          </cell>
          <cell r="JI279">
            <v>0</v>
          </cell>
          <cell r="JJ279">
            <v>0</v>
          </cell>
          <cell r="JK279">
            <v>0</v>
          </cell>
          <cell r="JL279">
            <v>0</v>
          </cell>
          <cell r="JM279">
            <v>0</v>
          </cell>
          <cell r="JN279">
            <v>0</v>
          </cell>
          <cell r="JO279">
            <v>0</v>
          </cell>
          <cell r="JP279">
            <v>0</v>
          </cell>
          <cell r="J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0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  <cell r="IO280">
            <v>0</v>
          </cell>
          <cell r="IP280">
            <v>0</v>
          </cell>
          <cell r="IQ280">
            <v>0</v>
          </cell>
          <cell r="IR280">
            <v>0</v>
          </cell>
          <cell r="IS280">
            <v>0</v>
          </cell>
          <cell r="IT280">
            <v>0</v>
          </cell>
          <cell r="IU280">
            <v>0</v>
          </cell>
          <cell r="IV280">
            <v>0</v>
          </cell>
          <cell r="IW280">
            <v>0</v>
          </cell>
          <cell r="IX280">
            <v>0</v>
          </cell>
          <cell r="IY280">
            <v>0</v>
          </cell>
          <cell r="IZ280">
            <v>0</v>
          </cell>
          <cell r="JA280">
            <v>0</v>
          </cell>
          <cell r="JB280">
            <v>0</v>
          </cell>
          <cell r="JC280">
            <v>0</v>
          </cell>
          <cell r="JD280">
            <v>0</v>
          </cell>
          <cell r="JE280">
            <v>0</v>
          </cell>
          <cell r="JF280">
            <v>0</v>
          </cell>
          <cell r="JG280">
            <v>0</v>
          </cell>
          <cell r="JH280">
            <v>0</v>
          </cell>
          <cell r="JI280">
            <v>0</v>
          </cell>
          <cell r="JJ280">
            <v>0</v>
          </cell>
          <cell r="JK280">
            <v>0</v>
          </cell>
          <cell r="JL280">
            <v>0</v>
          </cell>
          <cell r="JM280">
            <v>0</v>
          </cell>
          <cell r="JN280">
            <v>0</v>
          </cell>
          <cell r="JO280">
            <v>0</v>
          </cell>
          <cell r="JP280">
            <v>0</v>
          </cell>
          <cell r="JQ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  <cell r="IV281">
            <v>0</v>
          </cell>
          <cell r="IW281">
            <v>0</v>
          </cell>
          <cell r="IX281">
            <v>0</v>
          </cell>
          <cell r="IY281">
            <v>0</v>
          </cell>
          <cell r="IZ281">
            <v>0</v>
          </cell>
          <cell r="JA281">
            <v>0</v>
          </cell>
          <cell r="JB281">
            <v>0</v>
          </cell>
          <cell r="JC281">
            <v>0</v>
          </cell>
          <cell r="JD281">
            <v>0</v>
          </cell>
          <cell r="JE281">
            <v>0</v>
          </cell>
          <cell r="JF281">
            <v>0</v>
          </cell>
          <cell r="JG281">
            <v>0</v>
          </cell>
          <cell r="JH281">
            <v>0</v>
          </cell>
          <cell r="JI281">
            <v>0</v>
          </cell>
          <cell r="JJ281">
            <v>0</v>
          </cell>
          <cell r="JK281">
            <v>0</v>
          </cell>
          <cell r="JL281">
            <v>0</v>
          </cell>
          <cell r="JM281">
            <v>0</v>
          </cell>
          <cell r="JN281">
            <v>0</v>
          </cell>
          <cell r="JO281">
            <v>0</v>
          </cell>
          <cell r="JP281">
            <v>0</v>
          </cell>
          <cell r="JQ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  <cell r="IO282">
            <v>0</v>
          </cell>
          <cell r="IP282">
            <v>0</v>
          </cell>
          <cell r="IQ282">
            <v>0</v>
          </cell>
          <cell r="IR282">
            <v>0</v>
          </cell>
          <cell r="IS282">
            <v>0</v>
          </cell>
          <cell r="IT282">
            <v>0</v>
          </cell>
          <cell r="IU282">
            <v>0</v>
          </cell>
          <cell r="IV282">
            <v>0</v>
          </cell>
          <cell r="IW282">
            <v>0</v>
          </cell>
          <cell r="IX282">
            <v>0</v>
          </cell>
          <cell r="IY282">
            <v>0</v>
          </cell>
          <cell r="IZ282">
            <v>0</v>
          </cell>
          <cell r="JA282">
            <v>0</v>
          </cell>
          <cell r="JB282">
            <v>0</v>
          </cell>
          <cell r="JC282">
            <v>0</v>
          </cell>
          <cell r="JD282">
            <v>0</v>
          </cell>
          <cell r="JE282">
            <v>0</v>
          </cell>
          <cell r="JF282">
            <v>0</v>
          </cell>
          <cell r="JG282">
            <v>0</v>
          </cell>
          <cell r="JH282">
            <v>0</v>
          </cell>
          <cell r="JI282">
            <v>0</v>
          </cell>
          <cell r="JJ282">
            <v>0</v>
          </cell>
          <cell r="JK282">
            <v>0</v>
          </cell>
          <cell r="JL282">
            <v>0</v>
          </cell>
          <cell r="JM282">
            <v>0</v>
          </cell>
          <cell r="JN282">
            <v>0</v>
          </cell>
          <cell r="JO282">
            <v>0</v>
          </cell>
          <cell r="JP282">
            <v>0</v>
          </cell>
          <cell r="JQ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  <cell r="IS283">
            <v>0</v>
          </cell>
          <cell r="IT283">
            <v>0</v>
          </cell>
          <cell r="IU283">
            <v>0</v>
          </cell>
          <cell r="IV283">
            <v>0</v>
          </cell>
          <cell r="IW283">
            <v>0</v>
          </cell>
          <cell r="IX283">
            <v>0</v>
          </cell>
          <cell r="IY283">
            <v>0</v>
          </cell>
          <cell r="IZ283">
            <v>0</v>
          </cell>
          <cell r="JA283">
            <v>0</v>
          </cell>
          <cell r="JB283">
            <v>0</v>
          </cell>
          <cell r="JC283">
            <v>0</v>
          </cell>
          <cell r="JD283">
            <v>0</v>
          </cell>
          <cell r="JE283">
            <v>0</v>
          </cell>
          <cell r="JF283">
            <v>0</v>
          </cell>
          <cell r="JG283">
            <v>0</v>
          </cell>
          <cell r="JH283">
            <v>0</v>
          </cell>
          <cell r="JI283">
            <v>0</v>
          </cell>
          <cell r="JJ283">
            <v>0</v>
          </cell>
          <cell r="JK283">
            <v>0</v>
          </cell>
          <cell r="JL283">
            <v>0</v>
          </cell>
          <cell r="JM283">
            <v>0</v>
          </cell>
          <cell r="JN283">
            <v>0</v>
          </cell>
          <cell r="JO283">
            <v>0</v>
          </cell>
          <cell r="JP283">
            <v>0</v>
          </cell>
          <cell r="JQ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  <cell r="IJ284">
            <v>0</v>
          </cell>
          <cell r="IK284">
            <v>0</v>
          </cell>
          <cell r="IL284">
            <v>0</v>
          </cell>
          <cell r="IM284">
            <v>0</v>
          </cell>
          <cell r="IN284">
            <v>0</v>
          </cell>
          <cell r="IO284">
            <v>0</v>
          </cell>
          <cell r="IP284">
            <v>0</v>
          </cell>
          <cell r="IQ284">
            <v>0</v>
          </cell>
          <cell r="IR284">
            <v>0</v>
          </cell>
          <cell r="IS284">
            <v>0</v>
          </cell>
          <cell r="IT284">
            <v>0</v>
          </cell>
          <cell r="IU284">
            <v>0</v>
          </cell>
          <cell r="IV284">
            <v>0</v>
          </cell>
          <cell r="IW284">
            <v>0</v>
          </cell>
          <cell r="IX284">
            <v>0</v>
          </cell>
          <cell r="IY284">
            <v>0</v>
          </cell>
          <cell r="IZ284">
            <v>0</v>
          </cell>
          <cell r="JA284">
            <v>0</v>
          </cell>
          <cell r="JB284">
            <v>0</v>
          </cell>
          <cell r="JC284">
            <v>0</v>
          </cell>
          <cell r="JD284">
            <v>0</v>
          </cell>
          <cell r="JE284">
            <v>0</v>
          </cell>
          <cell r="JF284">
            <v>0</v>
          </cell>
          <cell r="JG284">
            <v>0</v>
          </cell>
          <cell r="JH284">
            <v>0</v>
          </cell>
          <cell r="JI284">
            <v>0</v>
          </cell>
          <cell r="JJ284">
            <v>0</v>
          </cell>
          <cell r="JK284">
            <v>0</v>
          </cell>
          <cell r="JL284">
            <v>0</v>
          </cell>
          <cell r="JM284">
            <v>0</v>
          </cell>
          <cell r="JN284">
            <v>0</v>
          </cell>
          <cell r="JO284">
            <v>0</v>
          </cell>
          <cell r="JP284">
            <v>0</v>
          </cell>
          <cell r="JQ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0</v>
          </cell>
          <cell r="IG285">
            <v>0</v>
          </cell>
          <cell r="IH285">
            <v>0</v>
          </cell>
          <cell r="II285">
            <v>0</v>
          </cell>
          <cell r="IJ285">
            <v>0</v>
          </cell>
          <cell r="IK285">
            <v>0</v>
          </cell>
          <cell r="IL285">
            <v>0</v>
          </cell>
          <cell r="IM285">
            <v>0</v>
          </cell>
          <cell r="IN285">
            <v>0</v>
          </cell>
          <cell r="IO285">
            <v>0</v>
          </cell>
          <cell r="IP285">
            <v>0</v>
          </cell>
          <cell r="IQ285">
            <v>0</v>
          </cell>
          <cell r="IR285">
            <v>0</v>
          </cell>
          <cell r="IS285">
            <v>0</v>
          </cell>
          <cell r="IT285">
            <v>0</v>
          </cell>
          <cell r="IU285">
            <v>0</v>
          </cell>
          <cell r="IV285">
            <v>0</v>
          </cell>
          <cell r="IW285">
            <v>0</v>
          </cell>
          <cell r="IX285">
            <v>0</v>
          </cell>
          <cell r="IY285">
            <v>0</v>
          </cell>
          <cell r="IZ285">
            <v>0</v>
          </cell>
          <cell r="JA285">
            <v>0</v>
          </cell>
          <cell r="JB285">
            <v>0</v>
          </cell>
          <cell r="JC285">
            <v>0</v>
          </cell>
          <cell r="JD285">
            <v>0</v>
          </cell>
          <cell r="JE285">
            <v>0</v>
          </cell>
          <cell r="JF285">
            <v>0</v>
          </cell>
          <cell r="JG285">
            <v>0</v>
          </cell>
          <cell r="JH285">
            <v>0</v>
          </cell>
          <cell r="JI285">
            <v>0</v>
          </cell>
          <cell r="JJ285">
            <v>0</v>
          </cell>
          <cell r="JK285">
            <v>0</v>
          </cell>
          <cell r="JL285">
            <v>0</v>
          </cell>
          <cell r="JM285">
            <v>0</v>
          </cell>
          <cell r="JN285">
            <v>0</v>
          </cell>
          <cell r="JO285">
            <v>0</v>
          </cell>
          <cell r="JP285">
            <v>0</v>
          </cell>
          <cell r="JQ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0</v>
          </cell>
          <cell r="II286">
            <v>0</v>
          </cell>
          <cell r="IJ286">
            <v>0</v>
          </cell>
          <cell r="IK286">
            <v>0</v>
          </cell>
          <cell r="IL286">
            <v>0</v>
          </cell>
          <cell r="IM286">
            <v>0</v>
          </cell>
          <cell r="IN286">
            <v>0</v>
          </cell>
          <cell r="IO286">
            <v>0</v>
          </cell>
          <cell r="IP286">
            <v>0</v>
          </cell>
          <cell r="IQ286">
            <v>0</v>
          </cell>
          <cell r="IR286">
            <v>0</v>
          </cell>
          <cell r="IS286">
            <v>0</v>
          </cell>
          <cell r="IT286">
            <v>0</v>
          </cell>
          <cell r="IU286">
            <v>0</v>
          </cell>
          <cell r="IV286">
            <v>0</v>
          </cell>
          <cell r="IW286">
            <v>0</v>
          </cell>
          <cell r="IX286">
            <v>0</v>
          </cell>
          <cell r="IY286">
            <v>0</v>
          </cell>
          <cell r="IZ286">
            <v>0</v>
          </cell>
          <cell r="JA286">
            <v>0</v>
          </cell>
          <cell r="JB286">
            <v>0</v>
          </cell>
          <cell r="JC286">
            <v>0</v>
          </cell>
          <cell r="JD286">
            <v>0</v>
          </cell>
          <cell r="JE286">
            <v>0</v>
          </cell>
          <cell r="JF286">
            <v>0</v>
          </cell>
          <cell r="JG286">
            <v>0</v>
          </cell>
          <cell r="JH286">
            <v>0</v>
          </cell>
          <cell r="JI286">
            <v>0</v>
          </cell>
          <cell r="JJ286">
            <v>0</v>
          </cell>
          <cell r="JK286">
            <v>0</v>
          </cell>
          <cell r="JL286">
            <v>0</v>
          </cell>
          <cell r="JM286">
            <v>0</v>
          </cell>
          <cell r="JN286">
            <v>0</v>
          </cell>
          <cell r="JO286">
            <v>0</v>
          </cell>
          <cell r="JP286">
            <v>0</v>
          </cell>
          <cell r="J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0</v>
          </cell>
          <cell r="IG287">
            <v>0</v>
          </cell>
          <cell r="IH287">
            <v>0</v>
          </cell>
          <cell r="II287">
            <v>0</v>
          </cell>
          <cell r="IJ287">
            <v>0</v>
          </cell>
          <cell r="IK287">
            <v>0</v>
          </cell>
          <cell r="IL287">
            <v>0</v>
          </cell>
          <cell r="IM287">
            <v>0</v>
          </cell>
          <cell r="IN287">
            <v>0</v>
          </cell>
          <cell r="IO287">
            <v>0</v>
          </cell>
          <cell r="IP287">
            <v>0</v>
          </cell>
          <cell r="IQ287">
            <v>0</v>
          </cell>
          <cell r="IR287">
            <v>0</v>
          </cell>
          <cell r="IS287">
            <v>0</v>
          </cell>
          <cell r="IT287">
            <v>0</v>
          </cell>
          <cell r="IU287">
            <v>0</v>
          </cell>
          <cell r="IV287">
            <v>0</v>
          </cell>
          <cell r="IW287">
            <v>0</v>
          </cell>
          <cell r="IX287">
            <v>0</v>
          </cell>
          <cell r="IY287">
            <v>0</v>
          </cell>
          <cell r="IZ287">
            <v>0</v>
          </cell>
          <cell r="JA287">
            <v>0</v>
          </cell>
          <cell r="JB287">
            <v>0</v>
          </cell>
          <cell r="JC287">
            <v>0</v>
          </cell>
          <cell r="JD287">
            <v>0</v>
          </cell>
          <cell r="JE287">
            <v>0</v>
          </cell>
          <cell r="JF287">
            <v>0</v>
          </cell>
          <cell r="JG287">
            <v>0</v>
          </cell>
          <cell r="JH287">
            <v>0</v>
          </cell>
          <cell r="JI287">
            <v>0</v>
          </cell>
          <cell r="JJ287">
            <v>0</v>
          </cell>
          <cell r="JK287">
            <v>0</v>
          </cell>
          <cell r="JL287">
            <v>0</v>
          </cell>
          <cell r="JM287">
            <v>0</v>
          </cell>
          <cell r="JN287">
            <v>0</v>
          </cell>
          <cell r="JO287">
            <v>0</v>
          </cell>
          <cell r="JP287">
            <v>0</v>
          </cell>
          <cell r="JQ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0</v>
          </cell>
          <cell r="GR288">
            <v>0</v>
          </cell>
          <cell r="GS288">
            <v>0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0</v>
          </cell>
          <cell r="IJ288">
            <v>0</v>
          </cell>
          <cell r="IK288">
            <v>0</v>
          </cell>
          <cell r="IL288">
            <v>0</v>
          </cell>
          <cell r="IM288">
            <v>0</v>
          </cell>
          <cell r="IN288">
            <v>0</v>
          </cell>
          <cell r="IO288">
            <v>0</v>
          </cell>
          <cell r="IP288">
            <v>0</v>
          </cell>
          <cell r="IQ288">
            <v>0</v>
          </cell>
          <cell r="IR288">
            <v>0</v>
          </cell>
          <cell r="IS288">
            <v>0</v>
          </cell>
          <cell r="IT288">
            <v>0</v>
          </cell>
          <cell r="IU288">
            <v>0</v>
          </cell>
          <cell r="IV288">
            <v>0</v>
          </cell>
          <cell r="IW288">
            <v>0</v>
          </cell>
          <cell r="IX288">
            <v>0</v>
          </cell>
          <cell r="IY288">
            <v>0</v>
          </cell>
          <cell r="IZ288">
            <v>0</v>
          </cell>
          <cell r="JA288">
            <v>0</v>
          </cell>
          <cell r="JB288">
            <v>0</v>
          </cell>
          <cell r="JC288">
            <v>0</v>
          </cell>
          <cell r="JD288">
            <v>0</v>
          </cell>
          <cell r="JE288">
            <v>0</v>
          </cell>
          <cell r="JF288">
            <v>0</v>
          </cell>
          <cell r="JG288">
            <v>0</v>
          </cell>
          <cell r="JH288">
            <v>0</v>
          </cell>
          <cell r="JI288">
            <v>0</v>
          </cell>
          <cell r="JJ288">
            <v>0</v>
          </cell>
          <cell r="JK288">
            <v>0</v>
          </cell>
          <cell r="JL288">
            <v>0</v>
          </cell>
          <cell r="JM288">
            <v>0</v>
          </cell>
          <cell r="JN288">
            <v>0</v>
          </cell>
          <cell r="JO288">
            <v>0</v>
          </cell>
          <cell r="JP288">
            <v>0</v>
          </cell>
          <cell r="JQ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0</v>
          </cell>
          <cell r="IG289">
            <v>0</v>
          </cell>
          <cell r="IH289">
            <v>0</v>
          </cell>
          <cell r="II289">
            <v>0</v>
          </cell>
          <cell r="IJ289">
            <v>0</v>
          </cell>
          <cell r="IK289">
            <v>0</v>
          </cell>
          <cell r="IL289">
            <v>0</v>
          </cell>
          <cell r="IM289">
            <v>0</v>
          </cell>
          <cell r="IN289">
            <v>0</v>
          </cell>
          <cell r="IO289">
            <v>0</v>
          </cell>
          <cell r="IP289">
            <v>0</v>
          </cell>
          <cell r="IQ289">
            <v>0</v>
          </cell>
          <cell r="IR289">
            <v>0</v>
          </cell>
          <cell r="IS289">
            <v>0</v>
          </cell>
          <cell r="IT289">
            <v>0</v>
          </cell>
          <cell r="IU289">
            <v>0</v>
          </cell>
          <cell r="IV289">
            <v>0</v>
          </cell>
          <cell r="IW289">
            <v>0</v>
          </cell>
          <cell r="IX289">
            <v>0</v>
          </cell>
          <cell r="IY289">
            <v>0</v>
          </cell>
          <cell r="IZ289">
            <v>0</v>
          </cell>
          <cell r="JA289">
            <v>0</v>
          </cell>
          <cell r="JB289">
            <v>0</v>
          </cell>
          <cell r="JC289">
            <v>0</v>
          </cell>
          <cell r="JD289">
            <v>0</v>
          </cell>
          <cell r="JE289">
            <v>0</v>
          </cell>
          <cell r="JF289">
            <v>0</v>
          </cell>
          <cell r="JG289">
            <v>0</v>
          </cell>
          <cell r="JH289">
            <v>0</v>
          </cell>
          <cell r="JI289">
            <v>0</v>
          </cell>
          <cell r="JJ289">
            <v>0</v>
          </cell>
          <cell r="JK289">
            <v>0</v>
          </cell>
          <cell r="JL289">
            <v>0</v>
          </cell>
          <cell r="JM289">
            <v>0</v>
          </cell>
          <cell r="JN289">
            <v>0</v>
          </cell>
          <cell r="JO289">
            <v>0</v>
          </cell>
          <cell r="JP289">
            <v>0</v>
          </cell>
          <cell r="JQ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0</v>
          </cell>
          <cell r="IO290">
            <v>0</v>
          </cell>
          <cell r="IP290">
            <v>0</v>
          </cell>
          <cell r="IQ290">
            <v>0</v>
          </cell>
          <cell r="IR290">
            <v>0</v>
          </cell>
          <cell r="IS290">
            <v>0</v>
          </cell>
          <cell r="IT290">
            <v>0</v>
          </cell>
          <cell r="IU290">
            <v>0</v>
          </cell>
          <cell r="IV290">
            <v>0</v>
          </cell>
          <cell r="IW290">
            <v>0</v>
          </cell>
          <cell r="IX290">
            <v>0</v>
          </cell>
          <cell r="IY290">
            <v>0</v>
          </cell>
          <cell r="IZ290">
            <v>0</v>
          </cell>
          <cell r="JA290">
            <v>0</v>
          </cell>
          <cell r="JB290">
            <v>0</v>
          </cell>
          <cell r="JC290">
            <v>0</v>
          </cell>
          <cell r="JD290">
            <v>0</v>
          </cell>
          <cell r="JE290">
            <v>0</v>
          </cell>
          <cell r="JF290">
            <v>0</v>
          </cell>
          <cell r="JG290">
            <v>0</v>
          </cell>
          <cell r="JH290">
            <v>0</v>
          </cell>
          <cell r="JI290">
            <v>0</v>
          </cell>
          <cell r="JJ290">
            <v>0</v>
          </cell>
          <cell r="JK290">
            <v>0</v>
          </cell>
          <cell r="JL290">
            <v>0</v>
          </cell>
          <cell r="JM290">
            <v>0</v>
          </cell>
          <cell r="JN290">
            <v>0</v>
          </cell>
          <cell r="JO290">
            <v>0</v>
          </cell>
          <cell r="JP290">
            <v>0</v>
          </cell>
          <cell r="JQ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0</v>
          </cell>
          <cell r="IJ291">
            <v>0</v>
          </cell>
          <cell r="IK291">
            <v>0</v>
          </cell>
          <cell r="IL291">
            <v>0</v>
          </cell>
          <cell r="IM291">
            <v>0</v>
          </cell>
          <cell r="IN291">
            <v>0</v>
          </cell>
          <cell r="IO291">
            <v>0</v>
          </cell>
          <cell r="IP291">
            <v>0</v>
          </cell>
          <cell r="IQ291">
            <v>0</v>
          </cell>
          <cell r="IR291">
            <v>0</v>
          </cell>
          <cell r="IS291">
            <v>0</v>
          </cell>
          <cell r="IT291">
            <v>0</v>
          </cell>
          <cell r="IU291">
            <v>0</v>
          </cell>
          <cell r="IV291">
            <v>0</v>
          </cell>
          <cell r="IW291">
            <v>0</v>
          </cell>
          <cell r="IX291">
            <v>0</v>
          </cell>
          <cell r="IY291">
            <v>0</v>
          </cell>
          <cell r="IZ291">
            <v>0</v>
          </cell>
          <cell r="JA291">
            <v>0</v>
          </cell>
          <cell r="JB291">
            <v>0</v>
          </cell>
          <cell r="JC291">
            <v>0</v>
          </cell>
          <cell r="JD291">
            <v>0</v>
          </cell>
          <cell r="JE291">
            <v>0</v>
          </cell>
          <cell r="JF291">
            <v>0</v>
          </cell>
          <cell r="JG291">
            <v>0</v>
          </cell>
          <cell r="JH291">
            <v>0</v>
          </cell>
          <cell r="JI291">
            <v>0</v>
          </cell>
          <cell r="JJ291">
            <v>0</v>
          </cell>
          <cell r="JK291">
            <v>0</v>
          </cell>
          <cell r="JL291">
            <v>0</v>
          </cell>
          <cell r="JM291">
            <v>0</v>
          </cell>
          <cell r="JN291">
            <v>0</v>
          </cell>
          <cell r="JO291">
            <v>0</v>
          </cell>
          <cell r="JP291">
            <v>0</v>
          </cell>
          <cell r="JQ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  <cell r="IJ292">
            <v>0</v>
          </cell>
          <cell r="IK292">
            <v>0</v>
          </cell>
          <cell r="IL292">
            <v>0</v>
          </cell>
          <cell r="IM292">
            <v>0</v>
          </cell>
          <cell r="IN292">
            <v>0</v>
          </cell>
          <cell r="IO292">
            <v>0</v>
          </cell>
          <cell r="IP292">
            <v>0</v>
          </cell>
          <cell r="IQ292">
            <v>0</v>
          </cell>
          <cell r="IR292">
            <v>0</v>
          </cell>
          <cell r="IS292">
            <v>0</v>
          </cell>
          <cell r="IT292">
            <v>0</v>
          </cell>
          <cell r="IU292">
            <v>0</v>
          </cell>
          <cell r="IV292">
            <v>0</v>
          </cell>
          <cell r="IW292">
            <v>0</v>
          </cell>
          <cell r="IX292">
            <v>0</v>
          </cell>
          <cell r="IY292">
            <v>0</v>
          </cell>
          <cell r="IZ292">
            <v>0</v>
          </cell>
          <cell r="JA292">
            <v>0</v>
          </cell>
          <cell r="JB292">
            <v>0</v>
          </cell>
          <cell r="JC292">
            <v>0</v>
          </cell>
          <cell r="JD292">
            <v>0</v>
          </cell>
          <cell r="JE292">
            <v>0</v>
          </cell>
          <cell r="JF292">
            <v>0</v>
          </cell>
          <cell r="JG292">
            <v>0</v>
          </cell>
          <cell r="JH292">
            <v>0</v>
          </cell>
          <cell r="JI292">
            <v>0</v>
          </cell>
          <cell r="JJ292">
            <v>0</v>
          </cell>
          <cell r="JK292">
            <v>0</v>
          </cell>
          <cell r="JL292">
            <v>0</v>
          </cell>
          <cell r="JM292">
            <v>0</v>
          </cell>
          <cell r="JN292">
            <v>0</v>
          </cell>
          <cell r="JO292">
            <v>0</v>
          </cell>
          <cell r="JP292">
            <v>0</v>
          </cell>
          <cell r="JQ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  <cell r="IO293">
            <v>0</v>
          </cell>
          <cell r="IP293">
            <v>0</v>
          </cell>
          <cell r="IQ293">
            <v>0</v>
          </cell>
          <cell r="IR293">
            <v>0</v>
          </cell>
          <cell r="IS293">
            <v>0</v>
          </cell>
          <cell r="IT293">
            <v>0</v>
          </cell>
          <cell r="IU293">
            <v>0</v>
          </cell>
          <cell r="IV293">
            <v>0</v>
          </cell>
          <cell r="IW293">
            <v>0</v>
          </cell>
          <cell r="IX293">
            <v>0</v>
          </cell>
          <cell r="IY293">
            <v>0</v>
          </cell>
          <cell r="IZ293">
            <v>0</v>
          </cell>
          <cell r="JA293">
            <v>0</v>
          </cell>
          <cell r="JB293">
            <v>0</v>
          </cell>
          <cell r="JC293">
            <v>0</v>
          </cell>
          <cell r="JD293">
            <v>0</v>
          </cell>
          <cell r="JE293">
            <v>0</v>
          </cell>
          <cell r="JF293">
            <v>0</v>
          </cell>
          <cell r="JG293">
            <v>0</v>
          </cell>
          <cell r="JH293">
            <v>0</v>
          </cell>
          <cell r="JI293">
            <v>0</v>
          </cell>
          <cell r="JJ293">
            <v>0</v>
          </cell>
          <cell r="JK293">
            <v>0</v>
          </cell>
          <cell r="JL293">
            <v>0</v>
          </cell>
          <cell r="JM293">
            <v>0</v>
          </cell>
          <cell r="JN293">
            <v>0</v>
          </cell>
          <cell r="JO293">
            <v>0</v>
          </cell>
          <cell r="JP293">
            <v>0</v>
          </cell>
          <cell r="JQ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  <cell r="IS294">
            <v>0</v>
          </cell>
          <cell r="IT294">
            <v>0</v>
          </cell>
          <cell r="IU294">
            <v>0</v>
          </cell>
          <cell r="IV294">
            <v>0</v>
          </cell>
          <cell r="IW294">
            <v>0</v>
          </cell>
          <cell r="IX294">
            <v>0</v>
          </cell>
          <cell r="IY294">
            <v>0</v>
          </cell>
          <cell r="IZ294">
            <v>0</v>
          </cell>
          <cell r="JA294">
            <v>0</v>
          </cell>
          <cell r="JB294">
            <v>0</v>
          </cell>
          <cell r="JC294">
            <v>0</v>
          </cell>
          <cell r="JD294">
            <v>0</v>
          </cell>
          <cell r="JE294">
            <v>0</v>
          </cell>
          <cell r="JF294">
            <v>0</v>
          </cell>
          <cell r="JG294">
            <v>0</v>
          </cell>
          <cell r="JH294">
            <v>0</v>
          </cell>
          <cell r="JI294">
            <v>0</v>
          </cell>
          <cell r="JJ294">
            <v>0</v>
          </cell>
          <cell r="JK294">
            <v>0</v>
          </cell>
          <cell r="JL294">
            <v>0</v>
          </cell>
          <cell r="JM294">
            <v>0</v>
          </cell>
          <cell r="JN294">
            <v>0</v>
          </cell>
          <cell r="JO294">
            <v>0</v>
          </cell>
          <cell r="JP294">
            <v>0</v>
          </cell>
          <cell r="JQ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  <cell r="IJ295">
            <v>0</v>
          </cell>
          <cell r="IK295">
            <v>0</v>
          </cell>
          <cell r="IL295">
            <v>0</v>
          </cell>
          <cell r="IM295">
            <v>0</v>
          </cell>
          <cell r="IN295">
            <v>0</v>
          </cell>
          <cell r="IO295">
            <v>0</v>
          </cell>
          <cell r="IP295">
            <v>0</v>
          </cell>
          <cell r="IQ295">
            <v>0</v>
          </cell>
          <cell r="IR295">
            <v>0</v>
          </cell>
          <cell r="IS295">
            <v>0</v>
          </cell>
          <cell r="IT295">
            <v>0</v>
          </cell>
          <cell r="IU295">
            <v>0</v>
          </cell>
          <cell r="IV295">
            <v>0</v>
          </cell>
          <cell r="IW295">
            <v>0</v>
          </cell>
          <cell r="IX295">
            <v>0</v>
          </cell>
          <cell r="IY295">
            <v>0</v>
          </cell>
          <cell r="IZ295">
            <v>0</v>
          </cell>
          <cell r="JA295">
            <v>0</v>
          </cell>
          <cell r="JB295">
            <v>0</v>
          </cell>
          <cell r="JC295">
            <v>0</v>
          </cell>
          <cell r="JD295">
            <v>0</v>
          </cell>
          <cell r="JE295">
            <v>0</v>
          </cell>
          <cell r="JF295">
            <v>0</v>
          </cell>
          <cell r="JG295">
            <v>0</v>
          </cell>
          <cell r="JH295">
            <v>0</v>
          </cell>
          <cell r="JI295">
            <v>0</v>
          </cell>
          <cell r="JJ295">
            <v>0</v>
          </cell>
          <cell r="JK295">
            <v>0</v>
          </cell>
          <cell r="JL295">
            <v>0</v>
          </cell>
          <cell r="JM295">
            <v>0</v>
          </cell>
          <cell r="JN295">
            <v>0</v>
          </cell>
          <cell r="JO295">
            <v>0</v>
          </cell>
          <cell r="JP295">
            <v>0</v>
          </cell>
          <cell r="JQ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  <cell r="IO296">
            <v>0</v>
          </cell>
          <cell r="IP296">
            <v>0</v>
          </cell>
          <cell r="IQ296">
            <v>0</v>
          </cell>
          <cell r="IR296">
            <v>0</v>
          </cell>
          <cell r="IS296">
            <v>0</v>
          </cell>
          <cell r="IT296">
            <v>0</v>
          </cell>
          <cell r="IU296">
            <v>0</v>
          </cell>
          <cell r="IV296">
            <v>0</v>
          </cell>
          <cell r="IW296">
            <v>0</v>
          </cell>
          <cell r="IX296">
            <v>0</v>
          </cell>
          <cell r="IY296">
            <v>0</v>
          </cell>
          <cell r="IZ296">
            <v>0</v>
          </cell>
          <cell r="JA296">
            <v>0</v>
          </cell>
          <cell r="JB296">
            <v>0</v>
          </cell>
          <cell r="JC296">
            <v>0</v>
          </cell>
          <cell r="JD296">
            <v>0</v>
          </cell>
          <cell r="JE296">
            <v>0</v>
          </cell>
          <cell r="JF296">
            <v>0</v>
          </cell>
          <cell r="JG296">
            <v>0</v>
          </cell>
          <cell r="JH296">
            <v>0</v>
          </cell>
          <cell r="JI296">
            <v>0</v>
          </cell>
          <cell r="JJ296">
            <v>0</v>
          </cell>
          <cell r="JK296">
            <v>0</v>
          </cell>
          <cell r="JL296">
            <v>0</v>
          </cell>
          <cell r="JM296">
            <v>0</v>
          </cell>
          <cell r="JN296">
            <v>0</v>
          </cell>
          <cell r="JO296">
            <v>0</v>
          </cell>
          <cell r="JP296">
            <v>0</v>
          </cell>
          <cell r="JQ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0</v>
          </cell>
          <cell r="IK297">
            <v>0</v>
          </cell>
          <cell r="IL297">
            <v>0</v>
          </cell>
          <cell r="IM297">
            <v>0</v>
          </cell>
          <cell r="IN297">
            <v>0</v>
          </cell>
          <cell r="IO297">
            <v>0</v>
          </cell>
          <cell r="IP297">
            <v>0</v>
          </cell>
          <cell r="IQ297">
            <v>0</v>
          </cell>
          <cell r="IR297">
            <v>0</v>
          </cell>
          <cell r="IS297">
            <v>0</v>
          </cell>
          <cell r="IT297">
            <v>0</v>
          </cell>
          <cell r="IU297">
            <v>0</v>
          </cell>
          <cell r="IV297">
            <v>0</v>
          </cell>
          <cell r="IW297">
            <v>0</v>
          </cell>
          <cell r="IX297">
            <v>0</v>
          </cell>
          <cell r="IY297">
            <v>0</v>
          </cell>
          <cell r="IZ297">
            <v>0</v>
          </cell>
          <cell r="JA297">
            <v>0</v>
          </cell>
          <cell r="JB297">
            <v>0</v>
          </cell>
          <cell r="JC297">
            <v>0</v>
          </cell>
          <cell r="JD297">
            <v>0</v>
          </cell>
          <cell r="JE297">
            <v>0</v>
          </cell>
          <cell r="JF297">
            <v>0</v>
          </cell>
          <cell r="JG297">
            <v>0</v>
          </cell>
          <cell r="JH297">
            <v>0</v>
          </cell>
          <cell r="JI297">
            <v>0</v>
          </cell>
          <cell r="JJ297">
            <v>0</v>
          </cell>
          <cell r="JK297">
            <v>0</v>
          </cell>
          <cell r="JL297">
            <v>0</v>
          </cell>
          <cell r="JM297">
            <v>0</v>
          </cell>
          <cell r="JN297">
            <v>0</v>
          </cell>
          <cell r="JO297">
            <v>0</v>
          </cell>
          <cell r="JP297">
            <v>0</v>
          </cell>
          <cell r="JQ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0</v>
          </cell>
          <cell r="IK298">
            <v>0</v>
          </cell>
          <cell r="IL298">
            <v>0</v>
          </cell>
          <cell r="IM298">
            <v>0</v>
          </cell>
          <cell r="IN298">
            <v>0</v>
          </cell>
          <cell r="IO298">
            <v>0</v>
          </cell>
          <cell r="IP298">
            <v>0</v>
          </cell>
          <cell r="IQ298">
            <v>0</v>
          </cell>
          <cell r="IR298">
            <v>0</v>
          </cell>
          <cell r="IS298">
            <v>0</v>
          </cell>
          <cell r="IT298">
            <v>0</v>
          </cell>
          <cell r="IU298">
            <v>0</v>
          </cell>
          <cell r="IV298">
            <v>0</v>
          </cell>
          <cell r="IW298">
            <v>0</v>
          </cell>
          <cell r="IX298">
            <v>0</v>
          </cell>
          <cell r="IY298">
            <v>0</v>
          </cell>
          <cell r="IZ298">
            <v>0</v>
          </cell>
          <cell r="JA298">
            <v>0</v>
          </cell>
          <cell r="JB298">
            <v>0</v>
          </cell>
          <cell r="JC298">
            <v>0</v>
          </cell>
          <cell r="JD298">
            <v>0</v>
          </cell>
          <cell r="JE298">
            <v>0</v>
          </cell>
          <cell r="JF298">
            <v>0</v>
          </cell>
          <cell r="JG298">
            <v>0</v>
          </cell>
          <cell r="JH298">
            <v>0</v>
          </cell>
          <cell r="JI298">
            <v>0</v>
          </cell>
          <cell r="JJ298">
            <v>0</v>
          </cell>
          <cell r="JK298">
            <v>0</v>
          </cell>
          <cell r="JL298">
            <v>0</v>
          </cell>
          <cell r="JM298">
            <v>0</v>
          </cell>
          <cell r="JN298">
            <v>0</v>
          </cell>
          <cell r="JO298">
            <v>0</v>
          </cell>
          <cell r="JP298">
            <v>0</v>
          </cell>
          <cell r="JQ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O299">
            <v>0</v>
          </cell>
          <cell r="GP299">
            <v>0</v>
          </cell>
          <cell r="GQ299">
            <v>0</v>
          </cell>
          <cell r="GR299">
            <v>0</v>
          </cell>
          <cell r="GS299">
            <v>0</v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  <cell r="IJ299">
            <v>0</v>
          </cell>
          <cell r="IK299">
            <v>0</v>
          </cell>
          <cell r="IL299">
            <v>0</v>
          </cell>
          <cell r="IM299">
            <v>0</v>
          </cell>
          <cell r="IN299">
            <v>0</v>
          </cell>
          <cell r="IO299">
            <v>0</v>
          </cell>
          <cell r="IP299">
            <v>0</v>
          </cell>
          <cell r="IQ299">
            <v>0</v>
          </cell>
          <cell r="IR299">
            <v>0</v>
          </cell>
          <cell r="IS299">
            <v>0</v>
          </cell>
          <cell r="IT299">
            <v>0</v>
          </cell>
          <cell r="IU299">
            <v>0</v>
          </cell>
          <cell r="IV299">
            <v>0</v>
          </cell>
          <cell r="IW299">
            <v>0</v>
          </cell>
          <cell r="IX299">
            <v>0</v>
          </cell>
          <cell r="IY299">
            <v>0</v>
          </cell>
          <cell r="IZ299">
            <v>0</v>
          </cell>
          <cell r="JA299">
            <v>0</v>
          </cell>
          <cell r="JB299">
            <v>0</v>
          </cell>
          <cell r="JC299">
            <v>0</v>
          </cell>
          <cell r="JD299">
            <v>0</v>
          </cell>
          <cell r="JE299">
            <v>0</v>
          </cell>
          <cell r="JF299">
            <v>0</v>
          </cell>
          <cell r="JG299">
            <v>0</v>
          </cell>
          <cell r="JH299">
            <v>0</v>
          </cell>
          <cell r="JI299">
            <v>0</v>
          </cell>
          <cell r="JJ299">
            <v>0</v>
          </cell>
          <cell r="JK299">
            <v>0</v>
          </cell>
          <cell r="JL299">
            <v>0</v>
          </cell>
          <cell r="JM299">
            <v>0</v>
          </cell>
          <cell r="JN299">
            <v>0</v>
          </cell>
          <cell r="JO299">
            <v>0</v>
          </cell>
          <cell r="JP299">
            <v>0</v>
          </cell>
          <cell r="JQ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O300">
            <v>0</v>
          </cell>
          <cell r="GP300">
            <v>0</v>
          </cell>
          <cell r="GQ300">
            <v>0</v>
          </cell>
          <cell r="GR300">
            <v>0</v>
          </cell>
          <cell r="GS300">
            <v>0</v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0</v>
          </cell>
          <cell r="IJ300">
            <v>0</v>
          </cell>
          <cell r="IK300">
            <v>0</v>
          </cell>
          <cell r="IL300">
            <v>0</v>
          </cell>
          <cell r="IM300">
            <v>0</v>
          </cell>
          <cell r="IN300">
            <v>0</v>
          </cell>
          <cell r="IO300">
            <v>0</v>
          </cell>
          <cell r="IP300">
            <v>0</v>
          </cell>
          <cell r="IQ300">
            <v>0</v>
          </cell>
          <cell r="IR300">
            <v>0</v>
          </cell>
          <cell r="IS300">
            <v>0</v>
          </cell>
          <cell r="IT300">
            <v>0</v>
          </cell>
          <cell r="IU300">
            <v>0</v>
          </cell>
          <cell r="IV300">
            <v>0</v>
          </cell>
          <cell r="IW300">
            <v>0</v>
          </cell>
          <cell r="IX300">
            <v>0</v>
          </cell>
          <cell r="IY300">
            <v>0</v>
          </cell>
          <cell r="IZ300">
            <v>0</v>
          </cell>
          <cell r="JA300">
            <v>0</v>
          </cell>
          <cell r="JB300">
            <v>0</v>
          </cell>
          <cell r="JC300">
            <v>0</v>
          </cell>
          <cell r="JD300">
            <v>0</v>
          </cell>
          <cell r="JE300">
            <v>0</v>
          </cell>
          <cell r="JF300">
            <v>0</v>
          </cell>
          <cell r="JG300">
            <v>0</v>
          </cell>
          <cell r="JH300">
            <v>0</v>
          </cell>
          <cell r="JI300">
            <v>0</v>
          </cell>
          <cell r="JJ300">
            <v>0</v>
          </cell>
          <cell r="JK300">
            <v>0</v>
          </cell>
          <cell r="JL300">
            <v>0</v>
          </cell>
          <cell r="JM300">
            <v>0</v>
          </cell>
          <cell r="JN300">
            <v>0</v>
          </cell>
          <cell r="JO300">
            <v>0</v>
          </cell>
          <cell r="JP300">
            <v>0</v>
          </cell>
          <cell r="JQ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O301">
            <v>0</v>
          </cell>
          <cell r="GP301">
            <v>0</v>
          </cell>
          <cell r="GQ301">
            <v>0</v>
          </cell>
          <cell r="GR301">
            <v>0</v>
          </cell>
          <cell r="GS301">
            <v>0</v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  <cell r="IJ301">
            <v>0</v>
          </cell>
          <cell r="IK301">
            <v>0</v>
          </cell>
          <cell r="IL301">
            <v>0</v>
          </cell>
          <cell r="IM301">
            <v>0</v>
          </cell>
          <cell r="IN301">
            <v>0</v>
          </cell>
          <cell r="IO301">
            <v>0</v>
          </cell>
          <cell r="IP301">
            <v>0</v>
          </cell>
          <cell r="IQ301">
            <v>0</v>
          </cell>
          <cell r="IR301">
            <v>0</v>
          </cell>
          <cell r="IS301">
            <v>0</v>
          </cell>
          <cell r="IT301">
            <v>0</v>
          </cell>
          <cell r="IU301">
            <v>0</v>
          </cell>
          <cell r="IV301">
            <v>0</v>
          </cell>
          <cell r="IW301">
            <v>0</v>
          </cell>
          <cell r="IX301">
            <v>0</v>
          </cell>
          <cell r="IY301">
            <v>0</v>
          </cell>
          <cell r="IZ301">
            <v>0</v>
          </cell>
          <cell r="JA301">
            <v>0</v>
          </cell>
          <cell r="JB301">
            <v>0</v>
          </cell>
          <cell r="JC301">
            <v>0</v>
          </cell>
          <cell r="JD301">
            <v>0</v>
          </cell>
          <cell r="JE301">
            <v>0</v>
          </cell>
          <cell r="JF301">
            <v>0</v>
          </cell>
          <cell r="JG301">
            <v>0</v>
          </cell>
          <cell r="JH301">
            <v>0</v>
          </cell>
          <cell r="JI301">
            <v>0</v>
          </cell>
          <cell r="JJ301">
            <v>0</v>
          </cell>
          <cell r="JK301">
            <v>0</v>
          </cell>
          <cell r="JL301">
            <v>0</v>
          </cell>
          <cell r="JM301">
            <v>0</v>
          </cell>
          <cell r="JN301">
            <v>0</v>
          </cell>
          <cell r="JO301">
            <v>0</v>
          </cell>
          <cell r="JP301">
            <v>0</v>
          </cell>
          <cell r="JQ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O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  <cell r="IJ302">
            <v>0</v>
          </cell>
          <cell r="IK302">
            <v>0</v>
          </cell>
          <cell r="IL302">
            <v>0</v>
          </cell>
          <cell r="IM302">
            <v>0</v>
          </cell>
          <cell r="IN302">
            <v>0</v>
          </cell>
          <cell r="IO302">
            <v>0</v>
          </cell>
          <cell r="IP302">
            <v>0</v>
          </cell>
          <cell r="IQ302">
            <v>0</v>
          </cell>
          <cell r="IR302">
            <v>0</v>
          </cell>
          <cell r="IS302">
            <v>0</v>
          </cell>
          <cell r="IT302">
            <v>0</v>
          </cell>
          <cell r="IU302">
            <v>0</v>
          </cell>
          <cell r="IV302">
            <v>0</v>
          </cell>
          <cell r="IW302">
            <v>0</v>
          </cell>
          <cell r="IX302">
            <v>0</v>
          </cell>
          <cell r="IY302">
            <v>0</v>
          </cell>
          <cell r="IZ302">
            <v>0</v>
          </cell>
          <cell r="JA302">
            <v>0</v>
          </cell>
          <cell r="JB302">
            <v>0</v>
          </cell>
          <cell r="JC302">
            <v>0</v>
          </cell>
          <cell r="JD302">
            <v>0</v>
          </cell>
          <cell r="JE302">
            <v>0</v>
          </cell>
          <cell r="JF302">
            <v>0</v>
          </cell>
          <cell r="JG302">
            <v>0</v>
          </cell>
          <cell r="JH302">
            <v>0</v>
          </cell>
          <cell r="JI302">
            <v>0</v>
          </cell>
          <cell r="JJ302">
            <v>0</v>
          </cell>
          <cell r="JK302">
            <v>0</v>
          </cell>
          <cell r="JL302">
            <v>0</v>
          </cell>
          <cell r="JM302">
            <v>0</v>
          </cell>
          <cell r="JN302">
            <v>0</v>
          </cell>
          <cell r="JO302">
            <v>0</v>
          </cell>
          <cell r="JP302">
            <v>0</v>
          </cell>
          <cell r="JQ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0</v>
          </cell>
          <cell r="IK303">
            <v>0</v>
          </cell>
          <cell r="IL303">
            <v>0</v>
          </cell>
          <cell r="IM303">
            <v>0</v>
          </cell>
          <cell r="IN303">
            <v>0</v>
          </cell>
          <cell r="IO303">
            <v>0</v>
          </cell>
          <cell r="IP303">
            <v>0</v>
          </cell>
          <cell r="IQ303">
            <v>0</v>
          </cell>
          <cell r="IR303">
            <v>0</v>
          </cell>
          <cell r="IS303">
            <v>0</v>
          </cell>
          <cell r="IT303">
            <v>0</v>
          </cell>
          <cell r="IU303">
            <v>0</v>
          </cell>
          <cell r="IV303">
            <v>0</v>
          </cell>
          <cell r="IW303">
            <v>0</v>
          </cell>
          <cell r="IX303">
            <v>0</v>
          </cell>
          <cell r="IY303">
            <v>0</v>
          </cell>
          <cell r="IZ303">
            <v>0</v>
          </cell>
          <cell r="JA303">
            <v>0</v>
          </cell>
          <cell r="JB303">
            <v>0</v>
          </cell>
          <cell r="JC303">
            <v>0</v>
          </cell>
          <cell r="JD303">
            <v>0</v>
          </cell>
          <cell r="JE303">
            <v>0</v>
          </cell>
          <cell r="JF303">
            <v>0</v>
          </cell>
          <cell r="JG303">
            <v>0</v>
          </cell>
          <cell r="JH303">
            <v>0</v>
          </cell>
          <cell r="JI303">
            <v>0</v>
          </cell>
          <cell r="JJ303">
            <v>0</v>
          </cell>
          <cell r="JK303">
            <v>0</v>
          </cell>
          <cell r="JL303">
            <v>0</v>
          </cell>
          <cell r="JM303">
            <v>0</v>
          </cell>
          <cell r="JN303">
            <v>0</v>
          </cell>
          <cell r="JO303">
            <v>0</v>
          </cell>
          <cell r="JP303">
            <v>0</v>
          </cell>
          <cell r="JQ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O304">
            <v>0</v>
          </cell>
          <cell r="GP304">
            <v>0</v>
          </cell>
          <cell r="GQ304">
            <v>0</v>
          </cell>
          <cell r="GR304">
            <v>0</v>
          </cell>
          <cell r="GS304">
            <v>0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  <cell r="IS304">
            <v>0</v>
          </cell>
          <cell r="IT304">
            <v>0</v>
          </cell>
          <cell r="IU304">
            <v>0</v>
          </cell>
          <cell r="IV304">
            <v>0</v>
          </cell>
          <cell r="IW304">
            <v>0</v>
          </cell>
          <cell r="IX304">
            <v>0</v>
          </cell>
          <cell r="IY304">
            <v>0</v>
          </cell>
          <cell r="IZ304">
            <v>0</v>
          </cell>
          <cell r="JA304">
            <v>0</v>
          </cell>
          <cell r="JB304">
            <v>0</v>
          </cell>
          <cell r="JC304">
            <v>0</v>
          </cell>
          <cell r="JD304">
            <v>0</v>
          </cell>
          <cell r="JE304">
            <v>0</v>
          </cell>
          <cell r="JF304">
            <v>0</v>
          </cell>
          <cell r="JG304">
            <v>0</v>
          </cell>
          <cell r="JH304">
            <v>0</v>
          </cell>
          <cell r="JI304">
            <v>0</v>
          </cell>
          <cell r="JJ304">
            <v>0</v>
          </cell>
          <cell r="JK304">
            <v>0</v>
          </cell>
          <cell r="JL304">
            <v>0</v>
          </cell>
          <cell r="JM304">
            <v>0</v>
          </cell>
          <cell r="JN304">
            <v>0</v>
          </cell>
          <cell r="JO304">
            <v>0</v>
          </cell>
          <cell r="JP304">
            <v>0</v>
          </cell>
          <cell r="JQ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O305">
            <v>0</v>
          </cell>
          <cell r="GP305">
            <v>0</v>
          </cell>
          <cell r="GQ305">
            <v>0</v>
          </cell>
          <cell r="GR305">
            <v>0</v>
          </cell>
          <cell r="GS305">
            <v>0</v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G305">
            <v>0</v>
          </cell>
          <cell r="IH305">
            <v>0</v>
          </cell>
          <cell r="II305">
            <v>0</v>
          </cell>
          <cell r="IJ305">
            <v>0</v>
          </cell>
          <cell r="IK305">
            <v>0</v>
          </cell>
          <cell r="IL305">
            <v>0</v>
          </cell>
          <cell r="IM305">
            <v>0</v>
          </cell>
          <cell r="IN305">
            <v>0</v>
          </cell>
          <cell r="IO305">
            <v>0</v>
          </cell>
          <cell r="IP305">
            <v>0</v>
          </cell>
          <cell r="IQ305">
            <v>0</v>
          </cell>
          <cell r="IR305">
            <v>0</v>
          </cell>
          <cell r="IS305">
            <v>0</v>
          </cell>
          <cell r="IT305">
            <v>0</v>
          </cell>
          <cell r="IU305">
            <v>0</v>
          </cell>
          <cell r="IV305">
            <v>0</v>
          </cell>
          <cell r="IW305">
            <v>0</v>
          </cell>
          <cell r="IX305">
            <v>0</v>
          </cell>
          <cell r="IY305">
            <v>0</v>
          </cell>
          <cell r="IZ305">
            <v>0</v>
          </cell>
          <cell r="JA305">
            <v>0</v>
          </cell>
          <cell r="JB305">
            <v>0</v>
          </cell>
          <cell r="JC305">
            <v>0</v>
          </cell>
          <cell r="JD305">
            <v>0</v>
          </cell>
          <cell r="JE305">
            <v>0</v>
          </cell>
          <cell r="JF305">
            <v>0</v>
          </cell>
          <cell r="JG305">
            <v>0</v>
          </cell>
          <cell r="JH305">
            <v>0</v>
          </cell>
          <cell r="JI305">
            <v>0</v>
          </cell>
          <cell r="JJ305">
            <v>0</v>
          </cell>
          <cell r="JK305">
            <v>0</v>
          </cell>
          <cell r="JL305">
            <v>0</v>
          </cell>
          <cell r="JM305">
            <v>0</v>
          </cell>
          <cell r="JN305">
            <v>0</v>
          </cell>
          <cell r="JO305">
            <v>0</v>
          </cell>
          <cell r="JP305">
            <v>0</v>
          </cell>
          <cell r="JQ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W306">
            <v>0</v>
          </cell>
          <cell r="IX306">
            <v>0</v>
          </cell>
          <cell r="IY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  <cell r="JF306">
            <v>0</v>
          </cell>
          <cell r="JG306">
            <v>0</v>
          </cell>
          <cell r="JH306">
            <v>0</v>
          </cell>
          <cell r="JI306">
            <v>0</v>
          </cell>
          <cell r="JJ306">
            <v>0</v>
          </cell>
          <cell r="JK306">
            <v>0</v>
          </cell>
          <cell r="JL306">
            <v>0</v>
          </cell>
          <cell r="JM306">
            <v>0</v>
          </cell>
          <cell r="JN306">
            <v>0</v>
          </cell>
          <cell r="JO306">
            <v>0</v>
          </cell>
          <cell r="JP306">
            <v>0</v>
          </cell>
          <cell r="J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0</v>
          </cell>
          <cell r="GS307">
            <v>0</v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  <cell r="IJ307">
            <v>0</v>
          </cell>
          <cell r="IK307">
            <v>0</v>
          </cell>
          <cell r="IL307">
            <v>0</v>
          </cell>
          <cell r="IM307">
            <v>0</v>
          </cell>
          <cell r="IN307">
            <v>0</v>
          </cell>
          <cell r="IO307">
            <v>0</v>
          </cell>
          <cell r="IP307">
            <v>0</v>
          </cell>
          <cell r="IQ307">
            <v>0</v>
          </cell>
          <cell r="IR307">
            <v>0</v>
          </cell>
          <cell r="IS307">
            <v>0</v>
          </cell>
          <cell r="IT307">
            <v>0</v>
          </cell>
          <cell r="IU307">
            <v>0</v>
          </cell>
          <cell r="IV307">
            <v>0</v>
          </cell>
          <cell r="IW307">
            <v>0</v>
          </cell>
          <cell r="IX307">
            <v>0</v>
          </cell>
          <cell r="IY307">
            <v>0</v>
          </cell>
          <cell r="IZ307">
            <v>0</v>
          </cell>
          <cell r="JA307">
            <v>0</v>
          </cell>
          <cell r="JB307">
            <v>0</v>
          </cell>
          <cell r="JC307">
            <v>0</v>
          </cell>
          <cell r="JD307">
            <v>0</v>
          </cell>
          <cell r="JE307">
            <v>0</v>
          </cell>
          <cell r="JF307">
            <v>0</v>
          </cell>
          <cell r="JG307">
            <v>0</v>
          </cell>
          <cell r="JH307">
            <v>0</v>
          </cell>
          <cell r="JI307">
            <v>0</v>
          </cell>
          <cell r="JJ307">
            <v>0</v>
          </cell>
          <cell r="JK307">
            <v>0</v>
          </cell>
          <cell r="JL307">
            <v>0</v>
          </cell>
          <cell r="JM307">
            <v>0</v>
          </cell>
          <cell r="JN307">
            <v>0</v>
          </cell>
          <cell r="JO307">
            <v>0</v>
          </cell>
          <cell r="JP307">
            <v>0</v>
          </cell>
          <cell r="JQ307">
            <v>0</v>
          </cell>
        </row>
        <row r="308">
          <cell r="F308">
            <v>1.1648442547448212</v>
          </cell>
          <cell r="G308">
            <v>3.3748174231732264E-2</v>
          </cell>
          <cell r="H308">
            <v>3.8391531582201424</v>
          </cell>
          <cell r="I308">
            <v>6.3551680377640878</v>
          </cell>
          <cell r="J308">
            <v>2.9438026812604221</v>
          </cell>
          <cell r="K308">
            <v>0.33330956775898812</v>
          </cell>
          <cell r="L308">
            <v>-5.3933035815134645E-7</v>
          </cell>
          <cell r="M308">
            <v>0.60141474083866342</v>
          </cell>
          <cell r="N308">
            <v>5.9666451261691691</v>
          </cell>
          <cell r="O308">
            <v>67.039608735158254</v>
          </cell>
          <cell r="P308">
            <v>9.8088382260066282</v>
          </cell>
          <cell r="Q308">
            <v>23.15038155304137</v>
          </cell>
          <cell r="R308">
            <v>251.97185156695923</v>
          </cell>
          <cell r="S308">
            <v>22.552905808290234</v>
          </cell>
          <cell r="T308">
            <v>31.252353238953219</v>
          </cell>
          <cell r="U308">
            <v>39.469143457703467</v>
          </cell>
          <cell r="V308">
            <v>111.88836250802342</v>
          </cell>
          <cell r="W308">
            <v>28.439417439461977</v>
          </cell>
          <cell r="X308">
            <v>3.8418353370980185</v>
          </cell>
          <cell r="Y308">
            <v>0.55664763558161212</v>
          </cell>
          <cell r="Z308">
            <v>-0.892356971220579</v>
          </cell>
          <cell r="AA308">
            <v>-2.0154070894386678</v>
          </cell>
          <cell r="AB308">
            <v>16.997584816905146</v>
          </cell>
          <cell r="AC308">
            <v>2.2868040105095133E-5</v>
          </cell>
          <cell r="AD308">
            <v>-0.11865748243872076</v>
          </cell>
          <cell r="AE308">
            <v>49.413868101466505</v>
          </cell>
          <cell r="AF308">
            <v>1.9658268370112637</v>
          </cell>
          <cell r="AG308">
            <v>13.710737791301653</v>
          </cell>
          <cell r="AH308">
            <v>10.825692895614338</v>
          </cell>
          <cell r="AI308">
            <v>5.1559224643970083</v>
          </cell>
          <cell r="AJ308">
            <v>10.830256423687388</v>
          </cell>
          <cell r="AK308">
            <v>1.9035425357869826</v>
          </cell>
          <cell r="AL308">
            <v>-1.526849031142774E-2</v>
          </cell>
          <cell r="AM308">
            <v>-2.0842396872467361E-2</v>
          </cell>
          <cell r="AN308">
            <v>0.12490933161825524</v>
          </cell>
          <cell r="AO308">
            <v>0.70168849693072843</v>
          </cell>
          <cell r="AP308">
            <v>1.5098182775545865E-3</v>
          </cell>
          <cell r="AQ308">
            <v>4.229892394025228</v>
          </cell>
          <cell r="AR308">
            <v>11.711378000713012</v>
          </cell>
          <cell r="AS308">
            <v>4.4383341446518898E-10</v>
          </cell>
          <cell r="AT308">
            <v>2.289136283670814</v>
          </cell>
          <cell r="AU308">
            <v>2.315918161519221</v>
          </cell>
          <cell r="AV308">
            <v>3.1591120791999856</v>
          </cell>
          <cell r="AW308">
            <v>2.0295411913612043</v>
          </cell>
          <cell r="AX308">
            <v>0.22716824618692044</v>
          </cell>
          <cell r="AY308">
            <v>-1.9850282114930451E-5</v>
          </cell>
          <cell r="AZ308">
            <v>0.26844728691867203</v>
          </cell>
          <cell r="BA308">
            <v>1.172476913779974E-5</v>
          </cell>
          <cell r="BB308">
            <v>1.422068897569261</v>
          </cell>
          <cell r="BC308">
            <v>-3.5153898352291435E-6</v>
          </cell>
          <cell r="BD308">
            <v>-2.5052431738004088E-6</v>
          </cell>
          <cell r="BE308">
            <v>-18.824287022907811</v>
          </cell>
          <cell r="BF308">
            <v>-1.9457273557745793</v>
          </cell>
          <cell r="BG308">
            <v>-2.9511657782568363</v>
          </cell>
          <cell r="BH308">
            <v>-6.5780220920205466</v>
          </cell>
          <cell r="BI308">
            <v>2.422813762415899</v>
          </cell>
          <cell r="BJ308">
            <v>8.1142321071492916</v>
          </cell>
          <cell r="BK308">
            <v>-3.8477978356822859</v>
          </cell>
          <cell r="BL308">
            <v>0.5305630466027651</v>
          </cell>
          <cell r="BM308">
            <v>1.1268203893596365</v>
          </cell>
          <cell r="BN308">
            <v>1.6608198302710662</v>
          </cell>
          <cell r="BO308">
            <v>-1.5892080326011637E-2</v>
          </cell>
          <cell r="BP308">
            <v>-7.5951484905090183E-4</v>
          </cell>
          <cell r="BQ308">
            <v>-17.340171501797158</v>
          </cell>
          <cell r="BR308">
            <v>-1.8239437770098448</v>
          </cell>
          <cell r="BS308">
            <v>-2.471348578153993</v>
          </cell>
          <cell r="BT308">
            <v>-2.9952883067526272</v>
          </cell>
          <cell r="BU308">
            <v>-9.5239281309113721</v>
          </cell>
          <cell r="BV308">
            <v>7.4752344555890886</v>
          </cell>
          <cell r="BW308">
            <v>3.6751503212217358</v>
          </cell>
          <cell r="BX308">
            <v>-1.5723533579148352E-4</v>
          </cell>
          <cell r="BY308">
            <v>-1.1225975322304294E-4</v>
          </cell>
          <cell r="BZ308">
            <v>-1.7040946841007099E-4</v>
          </cell>
          <cell r="CA308">
            <v>-3.7131823773961514E-5</v>
          </cell>
          <cell r="CB308">
            <v>0.53439424475072883</v>
          </cell>
          <cell r="CC308">
            <v>-0.23552147534064716</v>
          </cell>
          <cell r="CD308">
            <v>1.7178407289684401</v>
          </cell>
          <cell r="CE308">
            <v>24.918129182569828</v>
          </cell>
          <cell r="CF308">
            <v>2.5767988750885706</v>
          </cell>
          <cell r="CG308">
            <v>0.29917925758854835</v>
          </cell>
          <cell r="CH308">
            <v>-1.4480313366329938</v>
          </cell>
          <cell r="CI308">
            <v>8.8914758446480846</v>
          </cell>
          <cell r="CJ308">
            <v>7.7941012060291541</v>
          </cell>
          <cell r="CK308">
            <v>0.85341932985465974</v>
          </cell>
          <cell r="CL308">
            <v>0.34489738446063711</v>
          </cell>
          <cell r="CM308">
            <v>9.753317600916489E-2</v>
          </cell>
          <cell r="CN308">
            <v>4.4345245492877439E-2</v>
          </cell>
          <cell r="CO308">
            <v>1.9133489731830196</v>
          </cell>
          <cell r="CP308">
            <v>1.6353754205192672</v>
          </cell>
          <cell r="CQ308">
            <v>1.9156858063288382</v>
          </cell>
          <cell r="CR308">
            <v>51.415003899557632</v>
          </cell>
          <cell r="CS308">
            <v>2.2086894798121648</v>
          </cell>
          <cell r="CT308">
            <v>1.3952146361189079</v>
          </cell>
          <cell r="CU308">
            <v>8.9269384199797059</v>
          </cell>
          <cell r="CV308">
            <v>15.090647400022135</v>
          </cell>
          <cell r="CW308">
            <v>17.115963604941498</v>
          </cell>
          <cell r="CX308">
            <v>2.147364551499777</v>
          </cell>
          <cell r="CY308">
            <v>4.1014225629623979E-2</v>
          </cell>
          <cell r="CZ308">
            <v>0.26689010253903689</v>
          </cell>
          <cell r="DA308">
            <v>0.29208435213877237</v>
          </cell>
          <cell r="DB308">
            <v>0.92628449024778092</v>
          </cell>
          <cell r="DC308">
            <v>1.3876467246591346</v>
          </cell>
          <cell r="DD308">
            <v>1.6162659119727323</v>
          </cell>
          <cell r="DE308">
            <v>47.464465837765601</v>
          </cell>
          <cell r="DF308">
            <v>2.6423820506388438</v>
          </cell>
          <cell r="DG308">
            <v>1.4750089986191597</v>
          </cell>
          <cell r="DH308">
            <v>11.142703278917907</v>
          </cell>
          <cell r="DI308">
            <v>8.7901151517216931</v>
          </cell>
          <cell r="DJ308">
            <v>11.074335672019515</v>
          </cell>
          <cell r="DK308">
            <v>6.8190462583334011</v>
          </cell>
          <cell r="DL308">
            <v>-0.12403202376663103</v>
          </cell>
          <cell r="DM308">
            <v>0.250842124412884</v>
          </cell>
          <cell r="DN308">
            <v>-0.11199290482909419</v>
          </cell>
          <cell r="DO308">
            <v>2.0940888702934899</v>
          </cell>
          <cell r="DP308">
            <v>1.4014152399176965</v>
          </cell>
          <cell r="DQ308">
            <v>2.010553121479461</v>
          </cell>
          <cell r="DR308">
            <v>64.322463938282453</v>
          </cell>
          <cell r="DS308">
            <v>2.3844701903581154</v>
          </cell>
          <cell r="DT308">
            <v>1.1688954169803765</v>
          </cell>
          <cell r="DU308">
            <v>10.16166981708011</v>
          </cell>
          <cell r="DV308">
            <v>16.795640194217412</v>
          </cell>
          <cell r="DW308">
            <v>10.970831497106701</v>
          </cell>
          <cell r="DX308">
            <v>18.262671900811256</v>
          </cell>
          <cell r="DY308">
            <v>7.2924537678773049E-2</v>
          </cell>
          <cell r="DZ308">
            <v>-7.1797670047089923E-2</v>
          </cell>
          <cell r="EA308">
            <v>-0.28171406548062805</v>
          </cell>
          <cell r="EB308">
            <v>0.71681924526274088</v>
          </cell>
          <cell r="EC308">
            <v>1.6175215721013956</v>
          </cell>
          <cell r="ED308">
            <v>2.5245313022023765</v>
          </cell>
          <cell r="EE308">
            <v>13.21803234287654</v>
          </cell>
          <cell r="EF308">
            <v>5.3873311577790446</v>
          </cell>
          <cell r="EG308">
            <v>1.4229688395007543</v>
          </cell>
          <cell r="EH308">
            <v>0.33829126011914923</v>
          </cell>
          <cell r="EI308">
            <v>-0.13074713493915624</v>
          </cell>
          <cell r="EJ308">
            <v>-0.93315864155010786</v>
          </cell>
          <cell r="EK308">
            <v>0.79522846281906823</v>
          </cell>
          <cell r="EL308">
            <v>0.67735766447003698</v>
          </cell>
          <cell r="EM308">
            <v>-0.66398779988958267</v>
          </cell>
          <cell r="EN308">
            <v>0.21300885462005681</v>
          </cell>
          <cell r="EO308">
            <v>0.32540478965165676</v>
          </cell>
          <cell r="EP308">
            <v>1.9696460502018454</v>
          </cell>
          <cell r="EQ308">
            <v>3.8166888400301104</v>
          </cell>
          <cell r="ER308">
            <v>13.399071766441921</v>
          </cell>
          <cell r="ES308">
            <v>3.5451850153513078</v>
          </cell>
          <cell r="ET308">
            <v>1.1763360481600103</v>
          </cell>
          <cell r="EU308">
            <v>0.82282671058783308</v>
          </cell>
          <cell r="EV308">
            <v>2.3226058353502594</v>
          </cell>
          <cell r="EW308">
            <v>-2.3296922837107559</v>
          </cell>
          <cell r="EX308">
            <v>0.57927293807006208</v>
          </cell>
          <cell r="EY308">
            <v>0.16475994429129059</v>
          </cell>
          <cell r="EZ308">
            <v>-0.59090409633790841</v>
          </cell>
          <cell r="FA308">
            <v>0.45725695955843548</v>
          </cell>
          <cell r="FB308">
            <v>2.9598722834089131</v>
          </cell>
          <cell r="FC308">
            <v>1.7105223824601126</v>
          </cell>
          <cell r="FD308">
            <v>2.5810300292614556</v>
          </cell>
          <cell r="FE308">
            <v>4.6684659140591975</v>
          </cell>
          <cell r="FF308">
            <v>1.9640800488105015</v>
          </cell>
          <cell r="FG308">
            <v>1.6187622832203488</v>
          </cell>
          <cell r="FH308">
            <v>-0.21780032866809051</v>
          </cell>
          <cell r="FI308">
            <v>2.5561471580222133</v>
          </cell>
          <cell r="FJ308">
            <v>-2.1038731326698326</v>
          </cell>
          <cell r="FK308">
            <v>-3.2403738069406245</v>
          </cell>
          <cell r="FL308">
            <v>-0.16029275455002789</v>
          </cell>
          <cell r="FM308">
            <v>0.97960920436889865</v>
          </cell>
          <cell r="FN308">
            <v>0.66065253789929557</v>
          </cell>
          <cell r="FO308">
            <v>-1.8227980465198925</v>
          </cell>
          <cell r="FP308">
            <v>1.5940198424996197</v>
          </cell>
          <cell r="FQ308">
            <v>2.8403329085904261</v>
          </cell>
          <cell r="FR308">
            <v>12.427129186020466</v>
          </cell>
          <cell r="FS308">
            <v>2.4539337415390037</v>
          </cell>
          <cell r="FT308">
            <v>1.3140820536318643</v>
          </cell>
          <cell r="FU308">
            <v>1.6193308752481244</v>
          </cell>
          <cell r="FV308">
            <v>0.55989393693016609</v>
          </cell>
          <cell r="FW308">
            <v>0.13894377609176445</v>
          </cell>
          <cell r="FX308">
            <v>-0.97773434279952198</v>
          </cell>
          <cell r="FY308">
            <v>-0.25039073892912711</v>
          </cell>
          <cell r="FZ308">
            <v>0.24787465327972313</v>
          </cell>
          <cell r="GA308">
            <v>0.86311352817210718</v>
          </cell>
          <cell r="GB308">
            <v>2.9045499617423047</v>
          </cell>
          <cell r="GC308">
            <v>1.2634390718194481</v>
          </cell>
          <cell r="GD308">
            <v>2.2900926692927897</v>
          </cell>
          <cell r="GE308">
            <v>18.688467111409409</v>
          </cell>
          <cell r="GF308">
            <v>3.0882905978396593</v>
          </cell>
          <cell r="GG308">
            <v>3.0942870654216676</v>
          </cell>
          <cell r="GH308">
            <v>0.46094678221197682</v>
          </cell>
          <cell r="GI308">
            <v>2.8198696005892998</v>
          </cell>
          <cell r="GJ308">
            <v>0.38044134813026176</v>
          </cell>
          <cell r="GK308">
            <v>0.84619652183027938</v>
          </cell>
          <cell r="GL308">
            <v>8.2317058571788948E-2</v>
          </cell>
          <cell r="GM308">
            <v>0.61438824082142673</v>
          </cell>
          <cell r="GN308">
            <v>0.98949639089005359</v>
          </cell>
          <cell r="GO308">
            <v>2.0534573057157104</v>
          </cell>
          <cell r="GP308">
            <v>1.2999413458092022</v>
          </cell>
          <cell r="GQ308">
            <v>2.9588348535726254</v>
          </cell>
          <cell r="GR308">
            <v>13.891961047047516</v>
          </cell>
          <cell r="GS308">
            <v>3.1112460581716732</v>
          </cell>
          <cell r="GT308">
            <v>0.75208871685936174</v>
          </cell>
          <cell r="GU308">
            <v>2.0852321660131565</v>
          </cell>
          <cell r="GV308">
            <v>0.24727192895079497</v>
          </cell>
          <cell r="GW308">
            <v>-0.64024169030744815</v>
          </cell>
          <cell r="GX308">
            <v>1.4965457937141764</v>
          </cell>
          <cell r="GY308">
            <v>0.4447569370677229</v>
          </cell>
          <cell r="GZ308">
            <v>0.20189608206783305</v>
          </cell>
          <cell r="HA308">
            <v>0.2022602272900258</v>
          </cell>
          <cell r="HB308">
            <v>2.9332537382579176</v>
          </cell>
          <cell r="HC308">
            <v>1.65340845279934</v>
          </cell>
          <cell r="HD308">
            <v>1.4042426361920661</v>
          </cell>
          <cell r="HE308">
            <v>-2.6192595035536215</v>
          </cell>
          <cell r="HF308">
            <v>0.29894571259865188</v>
          </cell>
          <cell r="HG308">
            <v>0.44624252249923302</v>
          </cell>
          <cell r="HH308">
            <v>-1.7587583145104873</v>
          </cell>
          <cell r="HI308">
            <v>-0.96335056743919267</v>
          </cell>
          <cell r="HJ308">
            <v>-0.86339768574180198</v>
          </cell>
          <cell r="HK308">
            <v>7.9664639306429308E-3</v>
          </cell>
          <cell r="HL308">
            <v>0</v>
          </cell>
          <cell r="HM308">
            <v>0</v>
          </cell>
          <cell r="HN308">
            <v>-5.3155024850639165E-2</v>
          </cell>
          <cell r="HO308">
            <v>-1.1895524068677332E-2</v>
          </cell>
          <cell r="HP308">
            <v>8.1026794301578775E-2</v>
          </cell>
          <cell r="HQ308">
            <v>0.19711611972888932</v>
          </cell>
          <cell r="HR308">
            <v>-1.2568651389447041</v>
          </cell>
          <cell r="HS308">
            <v>0.17045271418101038</v>
          </cell>
          <cell r="HT308">
            <v>-0.23383091604046058</v>
          </cell>
          <cell r="HU308">
            <v>-0.65286282217857661</v>
          </cell>
          <cell r="HV308">
            <v>0.91926521072309697</v>
          </cell>
          <cell r="HW308">
            <v>0.65583261840947671</v>
          </cell>
          <cell r="HX308">
            <v>-2.1158968986601394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1.749546190694673E-4</v>
          </cell>
          <cell r="IE308">
            <v>-0.31502815327257849</v>
          </cell>
          <cell r="IF308">
            <v>0.19593602878740057</v>
          </cell>
          <cell r="IG308">
            <v>6.8847762820951175E-2</v>
          </cell>
          <cell r="IH308">
            <v>0.2763005597225856</v>
          </cell>
          <cell r="II308">
            <v>2.1997483055602061</v>
          </cell>
          <cell r="IJ308">
            <v>-2.8924486908654217</v>
          </cell>
          <cell r="IK308">
            <v>-0.25870922721878742</v>
          </cell>
          <cell r="IL308">
            <v>0</v>
          </cell>
          <cell r="IM308">
            <v>0</v>
          </cell>
          <cell r="IN308">
            <v>0</v>
          </cell>
          <cell r="IO308">
            <v>0</v>
          </cell>
          <cell r="IP308">
            <v>0</v>
          </cell>
          <cell r="IQ308">
            <v>9.5297107898659306E-2</v>
          </cell>
          <cell r="IR308">
            <v>2.896083372324938</v>
          </cell>
          <cell r="IS308">
            <v>0</v>
          </cell>
          <cell r="IT308">
            <v>0.57825886983118835</v>
          </cell>
          <cell r="IU308">
            <v>0.31844195007943199</v>
          </cell>
          <cell r="IV308">
            <v>-6.675236012233654E-2</v>
          </cell>
          <cell r="IW308">
            <v>1.9408884331569425</v>
          </cell>
          <cell r="IX308">
            <v>0.12524647939790157</v>
          </cell>
          <cell r="IY308">
            <v>0</v>
          </cell>
          <cell r="IZ308">
            <v>0</v>
          </cell>
          <cell r="JA308">
            <v>0</v>
          </cell>
          <cell r="JB308">
            <v>0</v>
          </cell>
          <cell r="JC308">
            <v>0</v>
          </cell>
          <cell r="JD308">
            <v>0</v>
          </cell>
          <cell r="JE308">
            <v>3.2765287408838049</v>
          </cell>
          <cell r="JF308">
            <v>0</v>
          </cell>
          <cell r="JG308">
            <v>2.1436312407204241</v>
          </cell>
          <cell r="JH308">
            <v>0.35354371397988871</v>
          </cell>
          <cell r="JI308">
            <v>0.56415764139092062</v>
          </cell>
          <cell r="JJ308">
            <v>-0.43405438242916716</v>
          </cell>
          <cell r="JK308">
            <v>0.49802424157678615</v>
          </cell>
          <cell r="JL308">
            <v>0</v>
          </cell>
          <cell r="JM308">
            <v>0</v>
          </cell>
          <cell r="JN308">
            <v>0</v>
          </cell>
          <cell r="JO308">
            <v>0</v>
          </cell>
          <cell r="JP308">
            <v>0</v>
          </cell>
          <cell r="JQ308">
            <v>0.15122628568860819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O309">
            <v>0</v>
          </cell>
          <cell r="GP309">
            <v>0</v>
          </cell>
          <cell r="GQ309">
            <v>0</v>
          </cell>
          <cell r="GR309">
            <v>0</v>
          </cell>
          <cell r="GS309">
            <v>0</v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  <cell r="IJ309">
            <v>0</v>
          </cell>
          <cell r="IK309">
            <v>0</v>
          </cell>
          <cell r="IL309">
            <v>0</v>
          </cell>
          <cell r="IM309">
            <v>0</v>
          </cell>
          <cell r="IN309">
            <v>0</v>
          </cell>
          <cell r="IO309">
            <v>0</v>
          </cell>
          <cell r="IP309">
            <v>0</v>
          </cell>
          <cell r="IQ309">
            <v>0</v>
          </cell>
          <cell r="IR309">
            <v>0</v>
          </cell>
          <cell r="IS309">
            <v>0</v>
          </cell>
          <cell r="IT309">
            <v>0</v>
          </cell>
          <cell r="IU309">
            <v>0</v>
          </cell>
          <cell r="IV309">
            <v>0</v>
          </cell>
          <cell r="IW309">
            <v>0</v>
          </cell>
          <cell r="IX309">
            <v>0</v>
          </cell>
          <cell r="IY309">
            <v>0</v>
          </cell>
          <cell r="IZ309">
            <v>0</v>
          </cell>
          <cell r="JA309">
            <v>0</v>
          </cell>
          <cell r="JB309">
            <v>0</v>
          </cell>
          <cell r="JC309">
            <v>0</v>
          </cell>
          <cell r="JD309">
            <v>0</v>
          </cell>
          <cell r="JE309">
            <v>0</v>
          </cell>
          <cell r="JF309">
            <v>0</v>
          </cell>
          <cell r="JG309">
            <v>0</v>
          </cell>
          <cell r="JH309">
            <v>0</v>
          </cell>
          <cell r="JI309">
            <v>0</v>
          </cell>
          <cell r="JJ309">
            <v>0</v>
          </cell>
          <cell r="JK309">
            <v>0</v>
          </cell>
          <cell r="JL309">
            <v>0</v>
          </cell>
          <cell r="JM309">
            <v>0</v>
          </cell>
          <cell r="JN309">
            <v>0</v>
          </cell>
          <cell r="JO309">
            <v>0</v>
          </cell>
          <cell r="JP309">
            <v>0</v>
          </cell>
          <cell r="JQ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0</v>
          </cell>
          <cell r="IJ310">
            <v>0</v>
          </cell>
          <cell r="IK310">
            <v>0</v>
          </cell>
          <cell r="IL310">
            <v>0</v>
          </cell>
          <cell r="IM310">
            <v>0</v>
          </cell>
          <cell r="IN310">
            <v>0</v>
          </cell>
          <cell r="IO310">
            <v>0</v>
          </cell>
          <cell r="IP310">
            <v>0</v>
          </cell>
          <cell r="IQ310">
            <v>0</v>
          </cell>
          <cell r="IR310">
            <v>0</v>
          </cell>
          <cell r="IS310">
            <v>0</v>
          </cell>
          <cell r="IT310">
            <v>0</v>
          </cell>
          <cell r="IU310">
            <v>0</v>
          </cell>
          <cell r="IV310">
            <v>0</v>
          </cell>
          <cell r="IW310">
            <v>0</v>
          </cell>
          <cell r="IX310">
            <v>0</v>
          </cell>
          <cell r="IY310">
            <v>0</v>
          </cell>
          <cell r="IZ310">
            <v>0</v>
          </cell>
          <cell r="JA310">
            <v>0</v>
          </cell>
          <cell r="JB310">
            <v>0</v>
          </cell>
          <cell r="JC310">
            <v>0</v>
          </cell>
          <cell r="JD310">
            <v>0</v>
          </cell>
          <cell r="JE310">
            <v>0</v>
          </cell>
          <cell r="JF310">
            <v>0</v>
          </cell>
          <cell r="JG310">
            <v>0</v>
          </cell>
          <cell r="JH310">
            <v>0</v>
          </cell>
          <cell r="JI310">
            <v>0</v>
          </cell>
          <cell r="JJ310">
            <v>0</v>
          </cell>
          <cell r="JK310">
            <v>0</v>
          </cell>
          <cell r="JL310">
            <v>0</v>
          </cell>
          <cell r="JM310">
            <v>0</v>
          </cell>
          <cell r="JN310">
            <v>0</v>
          </cell>
          <cell r="JO310">
            <v>0</v>
          </cell>
          <cell r="JP310">
            <v>0</v>
          </cell>
          <cell r="JQ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0</v>
          </cell>
          <cell r="GW312">
            <v>0</v>
          </cell>
          <cell r="GX312">
            <v>0</v>
          </cell>
          <cell r="GY312">
            <v>0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  <cell r="IJ312">
            <v>0</v>
          </cell>
          <cell r="IK312">
            <v>0</v>
          </cell>
          <cell r="IL312">
            <v>0</v>
          </cell>
          <cell r="IM312">
            <v>0</v>
          </cell>
          <cell r="IN312">
            <v>0</v>
          </cell>
          <cell r="IO312">
            <v>0</v>
          </cell>
          <cell r="IP312">
            <v>0</v>
          </cell>
          <cell r="IQ312">
            <v>0</v>
          </cell>
          <cell r="IR312">
            <v>0</v>
          </cell>
          <cell r="IS312">
            <v>0</v>
          </cell>
          <cell r="IT312">
            <v>0</v>
          </cell>
          <cell r="IU312">
            <v>0</v>
          </cell>
          <cell r="IV312">
            <v>0</v>
          </cell>
          <cell r="IW312">
            <v>0</v>
          </cell>
          <cell r="IX312">
            <v>0</v>
          </cell>
          <cell r="IY312">
            <v>0</v>
          </cell>
          <cell r="IZ312">
            <v>0</v>
          </cell>
          <cell r="JA312">
            <v>0</v>
          </cell>
          <cell r="JB312">
            <v>0</v>
          </cell>
          <cell r="JC312">
            <v>0</v>
          </cell>
          <cell r="JD312">
            <v>0</v>
          </cell>
          <cell r="JE312">
            <v>0</v>
          </cell>
          <cell r="JF312">
            <v>0</v>
          </cell>
          <cell r="JG312">
            <v>0</v>
          </cell>
          <cell r="JH312">
            <v>0</v>
          </cell>
          <cell r="JI312">
            <v>0</v>
          </cell>
          <cell r="JJ312">
            <v>0</v>
          </cell>
          <cell r="JK312">
            <v>0</v>
          </cell>
          <cell r="JL312">
            <v>0</v>
          </cell>
          <cell r="JM312">
            <v>0</v>
          </cell>
          <cell r="JN312">
            <v>0</v>
          </cell>
          <cell r="JO312">
            <v>0</v>
          </cell>
          <cell r="JP312">
            <v>0</v>
          </cell>
          <cell r="JQ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O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  <cell r="IJ313">
            <v>0</v>
          </cell>
          <cell r="IK313">
            <v>0</v>
          </cell>
          <cell r="IL313">
            <v>0</v>
          </cell>
          <cell r="IM313">
            <v>0</v>
          </cell>
          <cell r="IN313">
            <v>0</v>
          </cell>
          <cell r="IO313">
            <v>0</v>
          </cell>
          <cell r="IP313">
            <v>0</v>
          </cell>
          <cell r="IQ313">
            <v>0</v>
          </cell>
          <cell r="IR313">
            <v>0</v>
          </cell>
          <cell r="IS313">
            <v>0</v>
          </cell>
          <cell r="IT313">
            <v>0</v>
          </cell>
          <cell r="IU313">
            <v>0</v>
          </cell>
          <cell r="IV313">
            <v>0</v>
          </cell>
          <cell r="IW313">
            <v>0</v>
          </cell>
          <cell r="IX313">
            <v>0</v>
          </cell>
          <cell r="IY313">
            <v>0</v>
          </cell>
          <cell r="IZ313">
            <v>0</v>
          </cell>
          <cell r="JA313">
            <v>0</v>
          </cell>
          <cell r="JB313">
            <v>0</v>
          </cell>
          <cell r="JC313">
            <v>0</v>
          </cell>
          <cell r="JD313">
            <v>0</v>
          </cell>
          <cell r="JE313">
            <v>0</v>
          </cell>
          <cell r="JF313">
            <v>0</v>
          </cell>
          <cell r="JG313">
            <v>0</v>
          </cell>
          <cell r="JH313">
            <v>0</v>
          </cell>
          <cell r="JI313">
            <v>0</v>
          </cell>
          <cell r="JJ313">
            <v>0</v>
          </cell>
          <cell r="JK313">
            <v>0</v>
          </cell>
          <cell r="JL313">
            <v>0</v>
          </cell>
          <cell r="JM313">
            <v>0</v>
          </cell>
          <cell r="JN313">
            <v>0</v>
          </cell>
          <cell r="JO313">
            <v>0</v>
          </cell>
          <cell r="JP313">
            <v>0</v>
          </cell>
          <cell r="JQ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0</v>
          </cell>
          <cell r="GS314">
            <v>0</v>
          </cell>
          <cell r="GT314">
            <v>0</v>
          </cell>
          <cell r="GU314">
            <v>0</v>
          </cell>
          <cell r="GV314">
            <v>0</v>
          </cell>
          <cell r="GW314">
            <v>0</v>
          </cell>
          <cell r="GX314">
            <v>0</v>
          </cell>
          <cell r="GY314">
            <v>0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  <cell r="IJ314">
            <v>0</v>
          </cell>
          <cell r="IK314">
            <v>0</v>
          </cell>
          <cell r="IL314">
            <v>0</v>
          </cell>
          <cell r="IM314">
            <v>0</v>
          </cell>
          <cell r="IN314">
            <v>0</v>
          </cell>
          <cell r="IO314">
            <v>0</v>
          </cell>
          <cell r="IP314">
            <v>0</v>
          </cell>
          <cell r="IQ314">
            <v>0</v>
          </cell>
          <cell r="IR314">
            <v>0</v>
          </cell>
          <cell r="IS314">
            <v>0</v>
          </cell>
          <cell r="IT314">
            <v>0</v>
          </cell>
          <cell r="IU314">
            <v>0</v>
          </cell>
          <cell r="IV314">
            <v>0</v>
          </cell>
          <cell r="IW314">
            <v>0</v>
          </cell>
          <cell r="IX314">
            <v>0</v>
          </cell>
          <cell r="IY314">
            <v>0</v>
          </cell>
          <cell r="IZ314">
            <v>0</v>
          </cell>
          <cell r="JA314">
            <v>0</v>
          </cell>
          <cell r="JB314">
            <v>0</v>
          </cell>
          <cell r="JC314">
            <v>0</v>
          </cell>
          <cell r="JD314">
            <v>0</v>
          </cell>
          <cell r="JE314">
            <v>0</v>
          </cell>
          <cell r="JF314">
            <v>0</v>
          </cell>
          <cell r="JG314">
            <v>0</v>
          </cell>
          <cell r="JH314">
            <v>0</v>
          </cell>
          <cell r="JI314">
            <v>0</v>
          </cell>
          <cell r="JJ314">
            <v>0</v>
          </cell>
          <cell r="JK314">
            <v>0</v>
          </cell>
          <cell r="JL314">
            <v>0</v>
          </cell>
          <cell r="JM314">
            <v>0</v>
          </cell>
          <cell r="JN314">
            <v>0</v>
          </cell>
          <cell r="JO314">
            <v>0</v>
          </cell>
          <cell r="JP314">
            <v>0</v>
          </cell>
          <cell r="J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O315">
            <v>0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</v>
          </cell>
          <cell r="GW315">
            <v>0</v>
          </cell>
          <cell r="GX315">
            <v>0</v>
          </cell>
          <cell r="GY315">
            <v>0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0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0</v>
          </cell>
          <cell r="IK315">
            <v>0</v>
          </cell>
          <cell r="IL315">
            <v>0</v>
          </cell>
          <cell r="IM315">
            <v>0</v>
          </cell>
          <cell r="IN315">
            <v>0</v>
          </cell>
          <cell r="IO315">
            <v>0</v>
          </cell>
          <cell r="IP315">
            <v>0</v>
          </cell>
          <cell r="IQ315">
            <v>0</v>
          </cell>
          <cell r="IR315">
            <v>0</v>
          </cell>
          <cell r="IS315">
            <v>0</v>
          </cell>
          <cell r="IT315">
            <v>0</v>
          </cell>
          <cell r="IU315">
            <v>0</v>
          </cell>
          <cell r="IV315">
            <v>0</v>
          </cell>
          <cell r="IW315">
            <v>0</v>
          </cell>
          <cell r="IX315">
            <v>0</v>
          </cell>
          <cell r="IY315">
            <v>0</v>
          </cell>
          <cell r="IZ315">
            <v>0</v>
          </cell>
          <cell r="JA315">
            <v>0</v>
          </cell>
          <cell r="JB315">
            <v>0</v>
          </cell>
          <cell r="JC315">
            <v>0</v>
          </cell>
          <cell r="JD315">
            <v>0</v>
          </cell>
          <cell r="JE315">
            <v>0</v>
          </cell>
          <cell r="JF315">
            <v>0</v>
          </cell>
          <cell r="JG315">
            <v>0</v>
          </cell>
          <cell r="JH315">
            <v>0</v>
          </cell>
          <cell r="JI315">
            <v>0</v>
          </cell>
          <cell r="JJ315">
            <v>0</v>
          </cell>
          <cell r="JK315">
            <v>0</v>
          </cell>
          <cell r="JL315">
            <v>0</v>
          </cell>
          <cell r="JM315">
            <v>0</v>
          </cell>
          <cell r="JN315">
            <v>0</v>
          </cell>
          <cell r="JO315">
            <v>0</v>
          </cell>
          <cell r="JP315">
            <v>0</v>
          </cell>
          <cell r="JQ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  <cell r="IS316">
            <v>0</v>
          </cell>
          <cell r="IT316">
            <v>0</v>
          </cell>
          <cell r="IU316">
            <v>0</v>
          </cell>
          <cell r="IV316">
            <v>0</v>
          </cell>
          <cell r="IW316">
            <v>0</v>
          </cell>
          <cell r="IX316">
            <v>0</v>
          </cell>
          <cell r="IY316">
            <v>0</v>
          </cell>
          <cell r="IZ316">
            <v>0</v>
          </cell>
          <cell r="JA316">
            <v>0</v>
          </cell>
          <cell r="JB316">
            <v>0</v>
          </cell>
          <cell r="JC316">
            <v>0</v>
          </cell>
          <cell r="JD316">
            <v>0</v>
          </cell>
          <cell r="JE316">
            <v>0</v>
          </cell>
          <cell r="JF316">
            <v>0</v>
          </cell>
          <cell r="JG316">
            <v>0</v>
          </cell>
          <cell r="JH316">
            <v>0</v>
          </cell>
          <cell r="JI316">
            <v>0</v>
          </cell>
          <cell r="JJ316">
            <v>0</v>
          </cell>
          <cell r="JK316">
            <v>0</v>
          </cell>
          <cell r="JL316">
            <v>0</v>
          </cell>
          <cell r="JM316">
            <v>0</v>
          </cell>
          <cell r="JN316">
            <v>0</v>
          </cell>
          <cell r="JO316">
            <v>0</v>
          </cell>
          <cell r="JP316">
            <v>0</v>
          </cell>
          <cell r="J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0</v>
          </cell>
          <cell r="GS317">
            <v>0</v>
          </cell>
          <cell r="GT317">
            <v>0</v>
          </cell>
          <cell r="GU317">
            <v>0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  <cell r="IJ317">
            <v>0</v>
          </cell>
          <cell r="IK317">
            <v>0</v>
          </cell>
          <cell r="IL317">
            <v>0</v>
          </cell>
          <cell r="IM317">
            <v>0</v>
          </cell>
          <cell r="IN317">
            <v>0</v>
          </cell>
          <cell r="IO317">
            <v>0</v>
          </cell>
          <cell r="IP317">
            <v>0</v>
          </cell>
          <cell r="IQ317">
            <v>0</v>
          </cell>
          <cell r="IR317">
            <v>0</v>
          </cell>
          <cell r="IS317">
            <v>0</v>
          </cell>
          <cell r="IT317">
            <v>0</v>
          </cell>
          <cell r="IU317">
            <v>0</v>
          </cell>
          <cell r="IV317">
            <v>0</v>
          </cell>
          <cell r="IW317">
            <v>0</v>
          </cell>
          <cell r="IX317">
            <v>0</v>
          </cell>
          <cell r="IY317">
            <v>0</v>
          </cell>
          <cell r="IZ317">
            <v>0</v>
          </cell>
          <cell r="JA317">
            <v>0</v>
          </cell>
          <cell r="JB317">
            <v>0</v>
          </cell>
          <cell r="JC317">
            <v>0</v>
          </cell>
          <cell r="JD317">
            <v>0</v>
          </cell>
          <cell r="JE317">
            <v>0</v>
          </cell>
          <cell r="JF317">
            <v>0</v>
          </cell>
          <cell r="JG317">
            <v>0</v>
          </cell>
          <cell r="JH317">
            <v>0</v>
          </cell>
          <cell r="JI317">
            <v>0</v>
          </cell>
          <cell r="JJ317">
            <v>0</v>
          </cell>
          <cell r="JK317">
            <v>0</v>
          </cell>
          <cell r="JL317">
            <v>0</v>
          </cell>
          <cell r="JM317">
            <v>0</v>
          </cell>
          <cell r="JN317">
            <v>0</v>
          </cell>
          <cell r="JO317">
            <v>0</v>
          </cell>
          <cell r="JP317">
            <v>0</v>
          </cell>
          <cell r="JQ317">
            <v>0</v>
          </cell>
        </row>
        <row r="318">
          <cell r="F318">
            <v>-49.703275774330223</v>
          </cell>
          <cell r="G318">
            <v>-21.390805865250286</v>
          </cell>
          <cell r="H318">
            <v>1.2140063240053678E-2</v>
          </cell>
          <cell r="I318">
            <v>-11.273238203569989</v>
          </cell>
          <cell r="J318">
            <v>-19.52061846270999</v>
          </cell>
          <cell r="K318">
            <v>-5.9978050583299591</v>
          </cell>
          <cell r="L318">
            <v>-10.249904829829916</v>
          </cell>
          <cell r="M318">
            <v>-52.572035961630263</v>
          </cell>
          <cell r="N318">
            <v>-28.456246298229985</v>
          </cell>
          <cell r="O318">
            <v>0</v>
          </cell>
          <cell r="P318">
            <v>-14.253721813669927</v>
          </cell>
          <cell r="Q318">
            <v>-5.5817001794099781</v>
          </cell>
          <cell r="R318">
            <v>-516.25211304523327</v>
          </cell>
          <cell r="S318">
            <v>-114.24680490822084</v>
          </cell>
          <cell r="T318">
            <v>-15.748098397129979</v>
          </cell>
          <cell r="U318">
            <v>-1.7768145984000512</v>
          </cell>
          <cell r="V318">
            <v>1.7718914914497645</v>
          </cell>
          <cell r="W318">
            <v>-68.52582726860004</v>
          </cell>
          <cell r="X318">
            <v>0</v>
          </cell>
          <cell r="Y318">
            <v>-97.603374823660033</v>
          </cell>
          <cell r="Z318">
            <v>-137.14387765086121</v>
          </cell>
          <cell r="AA318">
            <v>-33.701753530640872</v>
          </cell>
          <cell r="AB318">
            <v>-32.733425725519965</v>
          </cell>
          <cell r="AC318">
            <v>-3.3850658679500611</v>
          </cell>
          <cell r="AD318">
            <v>-13.158961765700042</v>
          </cell>
          <cell r="AE318">
            <v>-307.1597988854337</v>
          </cell>
          <cell r="AF318">
            <v>-21.563785024058234</v>
          </cell>
          <cell r="AG318">
            <v>-6.2491064709897728</v>
          </cell>
          <cell r="AH318">
            <v>-1.4962089021203155</v>
          </cell>
          <cell r="AI318">
            <v>2.6246906710699704</v>
          </cell>
          <cell r="AJ318">
            <v>-1.8919964206500026</v>
          </cell>
          <cell r="AK318">
            <v>-139.62702773113983</v>
          </cell>
          <cell r="AL318">
            <v>-16.560503641149808</v>
          </cell>
          <cell r="AM318">
            <v>-52.078144788270038</v>
          </cell>
          <cell r="AN318">
            <v>-49.355694220398618</v>
          </cell>
          <cell r="AO318">
            <v>4.6184579404398391</v>
          </cell>
          <cell r="AP318">
            <v>-4.6042597081700478</v>
          </cell>
          <cell r="AQ318">
            <v>-20.976220589998775</v>
          </cell>
          <cell r="AR318">
            <v>-208.66992956480681</v>
          </cell>
          <cell r="AS318">
            <v>17.625962030470873</v>
          </cell>
          <cell r="AT318">
            <v>-27.147303989489956</v>
          </cell>
          <cell r="AU318">
            <v>10.531501538079965</v>
          </cell>
          <cell r="AV318">
            <v>0</v>
          </cell>
          <cell r="AW318">
            <v>0</v>
          </cell>
          <cell r="AX318">
            <v>-39.394038214549994</v>
          </cell>
          <cell r="AY318">
            <v>-18.208600615379964</v>
          </cell>
          <cell r="AZ318">
            <v>-31.52372072199978</v>
          </cell>
          <cell r="BA318">
            <v>-20.30654369693093</v>
          </cell>
          <cell r="BB318">
            <v>-33.125649291059972</v>
          </cell>
          <cell r="BC318">
            <v>-17.688119953639898</v>
          </cell>
          <cell r="BD318">
            <v>-49.433416650299478</v>
          </cell>
          <cell r="BE318">
            <v>-308.8811835955421</v>
          </cell>
          <cell r="BF318">
            <v>-3.805580017579814</v>
          </cell>
          <cell r="BG318">
            <v>-9.0445697066697903</v>
          </cell>
          <cell r="BH318">
            <v>0</v>
          </cell>
          <cell r="BI318">
            <v>-147.48479168731001</v>
          </cell>
          <cell r="BJ318">
            <v>-136.30869147797011</v>
          </cell>
          <cell r="BK318">
            <v>-1.025756015569641</v>
          </cell>
          <cell r="BL318">
            <v>1.8040724847996898</v>
          </cell>
          <cell r="BM318">
            <v>-0.78336586988916679</v>
          </cell>
          <cell r="BN318">
            <v>1.7240089138695112</v>
          </cell>
          <cell r="BO318">
            <v>-5.4662021923199973</v>
          </cell>
          <cell r="BP318">
            <v>3.210581920300001</v>
          </cell>
          <cell r="BQ318">
            <v>-11.700889947199357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0</v>
          </cell>
          <cell r="IK318">
            <v>0</v>
          </cell>
          <cell r="IL318">
            <v>0</v>
          </cell>
          <cell r="IM318">
            <v>0</v>
          </cell>
          <cell r="IN318">
            <v>0</v>
          </cell>
          <cell r="IO318">
            <v>0</v>
          </cell>
          <cell r="IP318">
            <v>0</v>
          </cell>
          <cell r="IQ318">
            <v>0</v>
          </cell>
          <cell r="IR318">
            <v>0</v>
          </cell>
          <cell r="IS318">
            <v>0</v>
          </cell>
          <cell r="IT318">
            <v>0</v>
          </cell>
          <cell r="IU318">
            <v>0</v>
          </cell>
          <cell r="IV318">
            <v>0</v>
          </cell>
          <cell r="IW318">
            <v>0</v>
          </cell>
          <cell r="IX318">
            <v>0</v>
          </cell>
          <cell r="IY318">
            <v>0</v>
          </cell>
          <cell r="IZ318">
            <v>0</v>
          </cell>
          <cell r="JA318">
            <v>0</v>
          </cell>
          <cell r="JB318">
            <v>0</v>
          </cell>
          <cell r="JC318">
            <v>0</v>
          </cell>
          <cell r="JD318">
            <v>0</v>
          </cell>
          <cell r="JE318">
            <v>0</v>
          </cell>
          <cell r="JF318">
            <v>0</v>
          </cell>
          <cell r="JG318">
            <v>0</v>
          </cell>
          <cell r="JH318">
            <v>0</v>
          </cell>
          <cell r="JI318">
            <v>0</v>
          </cell>
          <cell r="JJ318">
            <v>0</v>
          </cell>
          <cell r="JK318">
            <v>0</v>
          </cell>
          <cell r="JL318">
            <v>0</v>
          </cell>
          <cell r="JM318">
            <v>0</v>
          </cell>
          <cell r="JN318">
            <v>0</v>
          </cell>
          <cell r="JO318">
            <v>0</v>
          </cell>
          <cell r="JP318">
            <v>0</v>
          </cell>
          <cell r="J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O319">
            <v>0</v>
          </cell>
          <cell r="GP319">
            <v>0</v>
          </cell>
          <cell r="GQ319">
            <v>0</v>
          </cell>
          <cell r="GR319">
            <v>0</v>
          </cell>
          <cell r="GS319">
            <v>0</v>
          </cell>
          <cell r="GT319">
            <v>0</v>
          </cell>
          <cell r="GU319">
            <v>0</v>
          </cell>
          <cell r="GV319">
            <v>0</v>
          </cell>
          <cell r="GW319">
            <v>0</v>
          </cell>
          <cell r="GX319">
            <v>0</v>
          </cell>
          <cell r="GY319">
            <v>0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  <cell r="IJ319">
            <v>0</v>
          </cell>
          <cell r="IK319">
            <v>0</v>
          </cell>
          <cell r="IL319">
            <v>0</v>
          </cell>
          <cell r="IM319">
            <v>0</v>
          </cell>
          <cell r="IN319">
            <v>0</v>
          </cell>
          <cell r="IO319">
            <v>0</v>
          </cell>
          <cell r="IP319">
            <v>0</v>
          </cell>
          <cell r="IQ319">
            <v>0</v>
          </cell>
          <cell r="IR319">
            <v>0</v>
          </cell>
          <cell r="IS319">
            <v>0</v>
          </cell>
          <cell r="IT319">
            <v>0</v>
          </cell>
          <cell r="IU319">
            <v>0</v>
          </cell>
          <cell r="IV319">
            <v>0</v>
          </cell>
          <cell r="IW319">
            <v>0</v>
          </cell>
          <cell r="IX319">
            <v>0</v>
          </cell>
          <cell r="IY319">
            <v>0</v>
          </cell>
          <cell r="IZ319">
            <v>0</v>
          </cell>
          <cell r="JA319">
            <v>0</v>
          </cell>
          <cell r="JB319">
            <v>0</v>
          </cell>
          <cell r="JC319">
            <v>0</v>
          </cell>
          <cell r="JD319">
            <v>0</v>
          </cell>
          <cell r="JE319">
            <v>0</v>
          </cell>
          <cell r="JF319">
            <v>0</v>
          </cell>
          <cell r="JG319">
            <v>0</v>
          </cell>
          <cell r="JH319">
            <v>0</v>
          </cell>
          <cell r="JI319">
            <v>0</v>
          </cell>
          <cell r="JJ319">
            <v>0</v>
          </cell>
          <cell r="JK319">
            <v>0</v>
          </cell>
          <cell r="JL319">
            <v>0</v>
          </cell>
          <cell r="JM319">
            <v>0</v>
          </cell>
          <cell r="JN319">
            <v>0</v>
          </cell>
          <cell r="JO319">
            <v>0</v>
          </cell>
          <cell r="JP319">
            <v>0</v>
          </cell>
          <cell r="J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O320">
            <v>0</v>
          </cell>
          <cell r="GP320">
            <v>0</v>
          </cell>
          <cell r="GQ320">
            <v>0</v>
          </cell>
          <cell r="GR320">
            <v>0</v>
          </cell>
          <cell r="GS320">
            <v>0</v>
          </cell>
          <cell r="GT320">
            <v>0</v>
          </cell>
          <cell r="GU320">
            <v>0</v>
          </cell>
          <cell r="GV320">
            <v>0</v>
          </cell>
          <cell r="GW320">
            <v>0</v>
          </cell>
          <cell r="GX320">
            <v>0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  <cell r="IJ320">
            <v>0</v>
          </cell>
          <cell r="IK320">
            <v>0</v>
          </cell>
          <cell r="IL320">
            <v>0</v>
          </cell>
          <cell r="IM320">
            <v>0</v>
          </cell>
          <cell r="IN320">
            <v>0</v>
          </cell>
          <cell r="IO320">
            <v>0</v>
          </cell>
          <cell r="IP320">
            <v>0</v>
          </cell>
          <cell r="IQ320">
            <v>0</v>
          </cell>
          <cell r="IR320">
            <v>0</v>
          </cell>
          <cell r="IS320">
            <v>0</v>
          </cell>
          <cell r="IT320">
            <v>0</v>
          </cell>
          <cell r="IU320">
            <v>0</v>
          </cell>
          <cell r="IV320">
            <v>0</v>
          </cell>
          <cell r="IW320">
            <v>0</v>
          </cell>
          <cell r="IX320">
            <v>0</v>
          </cell>
          <cell r="IY320">
            <v>0</v>
          </cell>
          <cell r="IZ320">
            <v>0</v>
          </cell>
          <cell r="JA320">
            <v>0</v>
          </cell>
          <cell r="JB320">
            <v>0</v>
          </cell>
          <cell r="JC320">
            <v>0</v>
          </cell>
          <cell r="JD320">
            <v>0</v>
          </cell>
          <cell r="JE320">
            <v>0</v>
          </cell>
          <cell r="JF320">
            <v>0</v>
          </cell>
          <cell r="JG320">
            <v>0</v>
          </cell>
          <cell r="JH320">
            <v>0</v>
          </cell>
          <cell r="JI320">
            <v>0</v>
          </cell>
          <cell r="JJ320">
            <v>0</v>
          </cell>
          <cell r="JK320">
            <v>0</v>
          </cell>
          <cell r="JL320">
            <v>0</v>
          </cell>
          <cell r="JM320">
            <v>0</v>
          </cell>
          <cell r="JN320">
            <v>0</v>
          </cell>
          <cell r="JO320">
            <v>0</v>
          </cell>
          <cell r="JP320">
            <v>0</v>
          </cell>
          <cell r="JQ320">
            <v>0</v>
          </cell>
        </row>
        <row r="321">
          <cell r="F321">
            <v>-5.4584477368093758</v>
          </cell>
          <cell r="G321">
            <v>-9.5482763512397923</v>
          </cell>
          <cell r="H321">
            <v>-16.557379645119909</v>
          </cell>
          <cell r="I321">
            <v>-2.3163314861400295</v>
          </cell>
          <cell r="J321">
            <v>-5.7281174465899767</v>
          </cell>
          <cell r="K321">
            <v>-50.72733056066977</v>
          </cell>
          <cell r="L321">
            <v>-71.38915641334961</v>
          </cell>
          <cell r="M321">
            <v>-20.782755099340193</v>
          </cell>
          <cell r="N321">
            <v>-7.871724144089967</v>
          </cell>
          <cell r="O321">
            <v>-42.915796324840002</v>
          </cell>
          <cell r="P321">
            <v>-5.6427322365698274</v>
          </cell>
          <cell r="Q321">
            <v>0</v>
          </cell>
          <cell r="R321">
            <v>-264.04986524203923</v>
          </cell>
          <cell r="S321">
            <v>-44.660156260319582</v>
          </cell>
          <cell r="T321">
            <v>-14.484432851720157</v>
          </cell>
          <cell r="U321">
            <v>-8.9111324457501269</v>
          </cell>
          <cell r="V321">
            <v>-118.51496633472038</v>
          </cell>
          <cell r="W321">
            <v>-0.85716500774003634</v>
          </cell>
          <cell r="X321">
            <v>-12.663177116550003</v>
          </cell>
          <cell r="Y321">
            <v>-4.8264996823099864</v>
          </cell>
          <cell r="Z321">
            <v>-8.7844164182688473</v>
          </cell>
          <cell r="AA321">
            <v>-26.74271147977106</v>
          </cell>
          <cell r="AB321">
            <v>-13.972887007330201</v>
          </cell>
          <cell r="AC321">
            <v>-10.89227122379998</v>
          </cell>
          <cell r="AD321">
            <v>1.2599505862399383</v>
          </cell>
          <cell r="AE321">
            <v>-231.04013256042526</v>
          </cell>
          <cell r="AF321">
            <v>-47.247908204670239</v>
          </cell>
          <cell r="AG321">
            <v>-9.2820912360698458</v>
          </cell>
          <cell r="AH321">
            <v>1.0938675170998522</v>
          </cell>
          <cell r="AI321">
            <v>9.166925819730011</v>
          </cell>
          <cell r="AJ321">
            <v>-41.261369359710102</v>
          </cell>
          <cell r="AK321">
            <v>-53.560940562790165</v>
          </cell>
          <cell r="AL321">
            <v>-5.4427854242403555</v>
          </cell>
          <cell r="AM321">
            <v>-14.016729440689232</v>
          </cell>
          <cell r="AN321">
            <v>-7.1905141904007905</v>
          </cell>
          <cell r="AO321">
            <v>-54.81258122645022</v>
          </cell>
          <cell r="AP321">
            <v>-4.5240950334903118</v>
          </cell>
          <cell r="AQ321">
            <v>-3.9619112187499468</v>
          </cell>
          <cell r="AR321">
            <v>-301.76135740581958</v>
          </cell>
          <cell r="AS321">
            <v>-102.44917950470881</v>
          </cell>
          <cell r="AT321">
            <v>-66.054400418999649</v>
          </cell>
          <cell r="AU321">
            <v>-25.513890174259814</v>
          </cell>
          <cell r="AV321">
            <v>-10.239533926000007</v>
          </cell>
          <cell r="AW321">
            <v>0</v>
          </cell>
          <cell r="AX321">
            <v>-75.105868004799959</v>
          </cell>
          <cell r="AY321">
            <v>-2.0716388761302369</v>
          </cell>
          <cell r="AZ321">
            <v>-8.2284875251407357</v>
          </cell>
          <cell r="BA321">
            <v>-4.1298233632405754</v>
          </cell>
          <cell r="BB321">
            <v>-5.096507215229849</v>
          </cell>
          <cell r="BC321">
            <v>-1.5376059537099991</v>
          </cell>
          <cell r="BD321">
            <v>-1.3344224436100376</v>
          </cell>
          <cell r="BE321">
            <v>-186.72312795712787</v>
          </cell>
          <cell r="BF321">
            <v>-1.0079418769300901</v>
          </cell>
          <cell r="BG321">
            <v>-7.5599960049294168</v>
          </cell>
          <cell r="BH321">
            <v>-133.25242111964099</v>
          </cell>
          <cell r="BI321">
            <v>-0.14327883429999999</v>
          </cell>
          <cell r="BJ321">
            <v>0</v>
          </cell>
          <cell r="BK321">
            <v>-10.005564458969275</v>
          </cell>
          <cell r="BL321">
            <v>-1.3064576688102534</v>
          </cell>
          <cell r="BM321">
            <v>-6.0431489817401598</v>
          </cell>
          <cell r="BN321">
            <v>-4.5600974694898468</v>
          </cell>
          <cell r="BO321">
            <v>-18.330998253140933</v>
          </cell>
          <cell r="BP321">
            <v>-4.5132232891901367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O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0</v>
          </cell>
          <cell r="GT321">
            <v>0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  <cell r="IJ321">
            <v>0</v>
          </cell>
          <cell r="IK321">
            <v>0</v>
          </cell>
          <cell r="IL321">
            <v>0</v>
          </cell>
          <cell r="IM321">
            <v>0</v>
          </cell>
          <cell r="IN321">
            <v>0</v>
          </cell>
          <cell r="IO321">
            <v>0</v>
          </cell>
          <cell r="IP321">
            <v>0</v>
          </cell>
          <cell r="IQ321">
            <v>0</v>
          </cell>
          <cell r="IR321">
            <v>0</v>
          </cell>
          <cell r="IS321">
            <v>0</v>
          </cell>
          <cell r="IT321">
            <v>0</v>
          </cell>
          <cell r="IU321">
            <v>0</v>
          </cell>
          <cell r="IV321">
            <v>0</v>
          </cell>
          <cell r="IW321">
            <v>0</v>
          </cell>
          <cell r="IX321">
            <v>0</v>
          </cell>
          <cell r="IY321">
            <v>0</v>
          </cell>
          <cell r="IZ321">
            <v>0</v>
          </cell>
          <cell r="JA321">
            <v>0</v>
          </cell>
          <cell r="JB321">
            <v>0</v>
          </cell>
          <cell r="JC321">
            <v>0</v>
          </cell>
          <cell r="JD321">
            <v>0</v>
          </cell>
          <cell r="JE321">
            <v>0</v>
          </cell>
          <cell r="JF321">
            <v>0</v>
          </cell>
          <cell r="JG321">
            <v>0</v>
          </cell>
          <cell r="JH321">
            <v>0</v>
          </cell>
          <cell r="JI321">
            <v>0</v>
          </cell>
          <cell r="JJ321">
            <v>0</v>
          </cell>
          <cell r="JK321">
            <v>0</v>
          </cell>
          <cell r="JL321">
            <v>0</v>
          </cell>
          <cell r="JM321">
            <v>0</v>
          </cell>
          <cell r="JN321">
            <v>0</v>
          </cell>
          <cell r="JO321">
            <v>0</v>
          </cell>
          <cell r="JP321">
            <v>0</v>
          </cell>
          <cell r="J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0</v>
          </cell>
          <cell r="FR322">
            <v>0</v>
          </cell>
          <cell r="FS322">
            <v>0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O322">
            <v>0</v>
          </cell>
          <cell r="GP322">
            <v>0</v>
          </cell>
          <cell r="GQ322">
            <v>0</v>
          </cell>
          <cell r="GR322">
            <v>0</v>
          </cell>
          <cell r="GS322">
            <v>0</v>
          </cell>
          <cell r="GT322">
            <v>0</v>
          </cell>
          <cell r="GU322">
            <v>0</v>
          </cell>
          <cell r="GV322">
            <v>0</v>
          </cell>
          <cell r="GW322">
            <v>0</v>
          </cell>
          <cell r="GX322">
            <v>0</v>
          </cell>
          <cell r="GY322">
            <v>0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  <cell r="IJ322">
            <v>0</v>
          </cell>
          <cell r="IK322">
            <v>0</v>
          </cell>
          <cell r="IL322">
            <v>0</v>
          </cell>
          <cell r="IM322">
            <v>0</v>
          </cell>
          <cell r="IN322">
            <v>0</v>
          </cell>
          <cell r="IO322">
            <v>0</v>
          </cell>
          <cell r="IP322">
            <v>0</v>
          </cell>
          <cell r="IQ322">
            <v>0</v>
          </cell>
          <cell r="IR322">
            <v>0</v>
          </cell>
          <cell r="IS322">
            <v>0</v>
          </cell>
          <cell r="IT322">
            <v>0</v>
          </cell>
          <cell r="IU322">
            <v>0</v>
          </cell>
          <cell r="IV322">
            <v>0</v>
          </cell>
          <cell r="IW322">
            <v>0</v>
          </cell>
          <cell r="IX322">
            <v>0</v>
          </cell>
          <cell r="IY322">
            <v>0</v>
          </cell>
          <cell r="IZ322">
            <v>0</v>
          </cell>
          <cell r="JA322">
            <v>0</v>
          </cell>
          <cell r="JB322">
            <v>0</v>
          </cell>
          <cell r="JC322">
            <v>0</v>
          </cell>
          <cell r="JD322">
            <v>0</v>
          </cell>
          <cell r="JE322">
            <v>0</v>
          </cell>
          <cell r="JF322">
            <v>0</v>
          </cell>
          <cell r="JG322">
            <v>0</v>
          </cell>
          <cell r="JH322">
            <v>0</v>
          </cell>
          <cell r="JI322">
            <v>0</v>
          </cell>
          <cell r="JJ322">
            <v>0</v>
          </cell>
          <cell r="JK322">
            <v>0</v>
          </cell>
          <cell r="JL322">
            <v>0</v>
          </cell>
          <cell r="JM322">
            <v>0</v>
          </cell>
          <cell r="JN322">
            <v>0</v>
          </cell>
          <cell r="JO322">
            <v>0</v>
          </cell>
          <cell r="JP322">
            <v>0</v>
          </cell>
          <cell r="JQ322">
            <v>0</v>
          </cell>
        </row>
        <row r="323">
          <cell r="F323">
            <v>0</v>
          </cell>
          <cell r="G323">
            <v>-6.1642956790099994</v>
          </cell>
          <cell r="H323">
            <v>-2.4691566053699958</v>
          </cell>
          <cell r="I323">
            <v>-5.4454830432699985</v>
          </cell>
          <cell r="J323">
            <v>2.3141435419699903</v>
          </cell>
          <cell r="K323">
            <v>4.450338368249998</v>
          </cell>
          <cell r="L323">
            <v>-0.86406866659000059</v>
          </cell>
          <cell r="M323">
            <v>0</v>
          </cell>
          <cell r="N323">
            <v>-0.20296095324000163</v>
          </cell>
          <cell r="O323">
            <v>1.6776907288799983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0</v>
          </cell>
          <cell r="FR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O323">
            <v>0</v>
          </cell>
          <cell r="GP323">
            <v>0</v>
          </cell>
          <cell r="GQ323">
            <v>0</v>
          </cell>
          <cell r="GR323">
            <v>0</v>
          </cell>
          <cell r="GS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  <cell r="IS323">
            <v>0</v>
          </cell>
          <cell r="IT323">
            <v>0</v>
          </cell>
          <cell r="IU323">
            <v>0</v>
          </cell>
          <cell r="IV323">
            <v>0</v>
          </cell>
          <cell r="IW323">
            <v>0</v>
          </cell>
          <cell r="IX323">
            <v>0</v>
          </cell>
          <cell r="IY323">
            <v>0</v>
          </cell>
          <cell r="IZ323">
            <v>0</v>
          </cell>
          <cell r="JA323">
            <v>0</v>
          </cell>
          <cell r="JB323">
            <v>0</v>
          </cell>
          <cell r="JC323">
            <v>0</v>
          </cell>
          <cell r="JD323">
            <v>0</v>
          </cell>
          <cell r="JE323">
            <v>0</v>
          </cell>
          <cell r="JF323">
            <v>0</v>
          </cell>
          <cell r="JG323">
            <v>0</v>
          </cell>
          <cell r="JH323">
            <v>0</v>
          </cell>
          <cell r="JI323">
            <v>0</v>
          </cell>
          <cell r="JJ323">
            <v>0</v>
          </cell>
          <cell r="JK323">
            <v>0</v>
          </cell>
          <cell r="JL323">
            <v>0</v>
          </cell>
          <cell r="JM323">
            <v>0</v>
          </cell>
          <cell r="JN323">
            <v>0</v>
          </cell>
          <cell r="JO323">
            <v>0</v>
          </cell>
          <cell r="JP323">
            <v>0</v>
          </cell>
          <cell r="JQ323">
            <v>0</v>
          </cell>
        </row>
        <row r="324">
          <cell r="F324">
            <v>-2.2373489038000116</v>
          </cell>
          <cell r="G324">
            <v>-0.2053596137999989</v>
          </cell>
          <cell r="H324">
            <v>-0.38638638768000533</v>
          </cell>
          <cell r="I324">
            <v>-1.0874068117200082</v>
          </cell>
          <cell r="J324">
            <v>-1.9375134824000071</v>
          </cell>
          <cell r="K324">
            <v>-0.46580390788000159</v>
          </cell>
          <cell r="L324">
            <v>0.3267185003499975</v>
          </cell>
          <cell r="M324">
            <v>0.41210219243998836</v>
          </cell>
          <cell r="N324">
            <v>-1.7564993890400018</v>
          </cell>
          <cell r="O324">
            <v>-3.0568148093099978</v>
          </cell>
          <cell r="P324">
            <v>-0.39859721122000025</v>
          </cell>
          <cell r="Q324">
            <v>0.23915773647000549</v>
          </cell>
          <cell r="R324">
            <v>3.0135868819996858E-2</v>
          </cell>
          <cell r="S324">
            <v>0</v>
          </cell>
          <cell r="T324">
            <v>0</v>
          </cell>
          <cell r="U324">
            <v>0</v>
          </cell>
          <cell r="V324">
            <v>3.0135868820000411E-2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0</v>
          </cell>
          <cell r="FR324">
            <v>0</v>
          </cell>
          <cell r="FS324">
            <v>0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  <cell r="IJ324">
            <v>0</v>
          </cell>
          <cell r="IK324">
            <v>0</v>
          </cell>
          <cell r="IL324">
            <v>0</v>
          </cell>
          <cell r="IM324">
            <v>0</v>
          </cell>
          <cell r="IN324">
            <v>0</v>
          </cell>
          <cell r="IO324">
            <v>0</v>
          </cell>
          <cell r="IP324">
            <v>0</v>
          </cell>
          <cell r="IQ324">
            <v>0</v>
          </cell>
          <cell r="IR324">
            <v>0</v>
          </cell>
          <cell r="IS324">
            <v>0</v>
          </cell>
          <cell r="IT324">
            <v>0</v>
          </cell>
          <cell r="IU324">
            <v>0</v>
          </cell>
          <cell r="IV324">
            <v>0</v>
          </cell>
          <cell r="IW324">
            <v>0</v>
          </cell>
          <cell r="IX324">
            <v>0</v>
          </cell>
          <cell r="IY324">
            <v>0</v>
          </cell>
          <cell r="IZ324">
            <v>0</v>
          </cell>
          <cell r="JA324">
            <v>0</v>
          </cell>
          <cell r="JB324">
            <v>0</v>
          </cell>
          <cell r="JC324">
            <v>0</v>
          </cell>
          <cell r="JD324">
            <v>0</v>
          </cell>
          <cell r="JE324">
            <v>0</v>
          </cell>
          <cell r="JF324">
            <v>0</v>
          </cell>
          <cell r="JG324">
            <v>0</v>
          </cell>
          <cell r="JH324">
            <v>0</v>
          </cell>
          <cell r="JI324">
            <v>0</v>
          </cell>
          <cell r="JJ324">
            <v>0</v>
          </cell>
          <cell r="JK324">
            <v>0</v>
          </cell>
          <cell r="JL324">
            <v>0</v>
          </cell>
          <cell r="JM324">
            <v>0</v>
          </cell>
          <cell r="JN324">
            <v>0</v>
          </cell>
          <cell r="JO324">
            <v>0</v>
          </cell>
          <cell r="JP324">
            <v>0</v>
          </cell>
          <cell r="JQ324">
            <v>0</v>
          </cell>
        </row>
        <row r="325">
          <cell r="F325">
            <v>-0.61859129792014755</v>
          </cell>
          <cell r="G325">
            <v>0.86227178108995872</v>
          </cell>
          <cell r="H325">
            <v>2.5324148222200051</v>
          </cell>
          <cell r="I325">
            <v>-0.45362434135000029</v>
          </cell>
          <cell r="J325">
            <v>-1.2394357366800364</v>
          </cell>
          <cell r="K325">
            <v>-10.479208639679996</v>
          </cell>
          <cell r="L325">
            <v>1.3609800728899586</v>
          </cell>
          <cell r="M325">
            <v>-0.29880403486993146</v>
          </cell>
          <cell r="N325">
            <v>0.49435301907999474</v>
          </cell>
          <cell r="O325">
            <v>-3.6444411745400025</v>
          </cell>
          <cell r="P325">
            <v>-0.41828480304008053</v>
          </cell>
          <cell r="Q325">
            <v>0</v>
          </cell>
          <cell r="R325">
            <v>-0.15565746158995353</v>
          </cell>
          <cell r="S325">
            <v>-0.15565746158999971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-2.2619786129979502E-2</v>
          </cell>
          <cell r="AF325">
            <v>-2.2619786130000819E-2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0.26267146829013654</v>
          </cell>
          <cell r="AS325">
            <v>-6.5194651000410886E-3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-0.34410934600998644</v>
          </cell>
          <cell r="AY325">
            <v>0</v>
          </cell>
          <cell r="AZ325">
            <v>0</v>
          </cell>
          <cell r="BA325">
            <v>0</v>
          </cell>
          <cell r="BB325">
            <v>-5.0364789470052074E-2</v>
          </cell>
          <cell r="BC325">
            <v>0.71935718754002664</v>
          </cell>
          <cell r="BD325">
            <v>-5.5692118669981028E-2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0</v>
          </cell>
          <cell r="FR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O325">
            <v>0</v>
          </cell>
          <cell r="GP325">
            <v>0</v>
          </cell>
          <cell r="GQ325">
            <v>0</v>
          </cell>
          <cell r="GR325">
            <v>0</v>
          </cell>
          <cell r="GS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  <cell r="IJ325">
            <v>0</v>
          </cell>
          <cell r="IK325">
            <v>0</v>
          </cell>
          <cell r="IL325">
            <v>0</v>
          </cell>
          <cell r="IM325">
            <v>0</v>
          </cell>
          <cell r="IN325">
            <v>0</v>
          </cell>
          <cell r="IO325">
            <v>0</v>
          </cell>
          <cell r="IP325">
            <v>0</v>
          </cell>
          <cell r="IQ325">
            <v>0</v>
          </cell>
          <cell r="IR325">
            <v>0</v>
          </cell>
          <cell r="IS325">
            <v>0</v>
          </cell>
          <cell r="IT325">
            <v>0</v>
          </cell>
          <cell r="IU325">
            <v>0</v>
          </cell>
          <cell r="IV325">
            <v>0</v>
          </cell>
          <cell r="IW325">
            <v>0</v>
          </cell>
          <cell r="IX325">
            <v>0</v>
          </cell>
          <cell r="IY325">
            <v>0</v>
          </cell>
          <cell r="IZ325">
            <v>0</v>
          </cell>
          <cell r="JA325">
            <v>0</v>
          </cell>
          <cell r="JB325">
            <v>0</v>
          </cell>
          <cell r="JC325">
            <v>0</v>
          </cell>
          <cell r="JD325">
            <v>0</v>
          </cell>
          <cell r="JE325">
            <v>0</v>
          </cell>
          <cell r="JF325">
            <v>0</v>
          </cell>
          <cell r="JG325">
            <v>0</v>
          </cell>
          <cell r="JH325">
            <v>0</v>
          </cell>
          <cell r="JI325">
            <v>0</v>
          </cell>
          <cell r="JJ325">
            <v>0</v>
          </cell>
          <cell r="JK325">
            <v>0</v>
          </cell>
          <cell r="JL325">
            <v>0</v>
          </cell>
          <cell r="JM325">
            <v>0</v>
          </cell>
          <cell r="JN325">
            <v>0</v>
          </cell>
          <cell r="JO325">
            <v>0</v>
          </cell>
          <cell r="JP325">
            <v>0</v>
          </cell>
          <cell r="JQ325">
            <v>0</v>
          </cell>
        </row>
        <row r="326">
          <cell r="F326">
            <v>-2.9435769373400262</v>
          </cell>
          <cell r="G326">
            <v>-9.7404862569987927E-2</v>
          </cell>
          <cell r="H326">
            <v>-1.7869396740799743</v>
          </cell>
          <cell r="I326">
            <v>-1.0377199992300348</v>
          </cell>
          <cell r="J326">
            <v>-0.71879067640000471</v>
          </cell>
          <cell r="K326">
            <v>-1.5078643165799122</v>
          </cell>
          <cell r="L326">
            <v>-7.1468944006800257</v>
          </cell>
          <cell r="M326">
            <v>-3.8854146087700201</v>
          </cell>
          <cell r="N326">
            <v>0.41000942686997632</v>
          </cell>
          <cell r="O326">
            <v>-0.45418655166997723</v>
          </cell>
          <cell r="P326">
            <v>-0.81358663058995262</v>
          </cell>
          <cell r="Q326">
            <v>-1.4139356125799907</v>
          </cell>
          <cell r="R326">
            <v>-5.1627196430304139</v>
          </cell>
          <cell r="S326">
            <v>-0.13107020659998625</v>
          </cell>
          <cell r="T326">
            <v>-0.41306568433000734</v>
          </cell>
          <cell r="U326">
            <v>-0.38825019137999561</v>
          </cell>
          <cell r="V326">
            <v>0.8763722866999899</v>
          </cell>
          <cell r="W326">
            <v>0</v>
          </cell>
          <cell r="X326">
            <v>-0.84257341260004637</v>
          </cell>
          <cell r="Y326">
            <v>0</v>
          </cell>
          <cell r="Z326">
            <v>0</v>
          </cell>
          <cell r="AA326">
            <v>0</v>
          </cell>
          <cell r="AB326">
            <v>-0.47694573830995068</v>
          </cell>
          <cell r="AC326">
            <v>-1.4012226752100787</v>
          </cell>
          <cell r="AD326">
            <v>-2.3859640213000262</v>
          </cell>
          <cell r="AE326">
            <v>-4.5018816415595211</v>
          </cell>
          <cell r="AF326">
            <v>-3.5036076389985737E-2</v>
          </cell>
          <cell r="AG326">
            <v>0</v>
          </cell>
          <cell r="AH326">
            <v>0</v>
          </cell>
          <cell r="AI326">
            <v>-0.38253156553003009</v>
          </cell>
          <cell r="AJ326">
            <v>-7.8328066859967294E-2</v>
          </cell>
          <cell r="AK326">
            <v>-3.5148605734401031</v>
          </cell>
          <cell r="AL326">
            <v>0</v>
          </cell>
          <cell r="AM326">
            <v>0</v>
          </cell>
          <cell r="AN326">
            <v>0</v>
          </cell>
          <cell r="AO326">
            <v>-5.8227784569965024E-2</v>
          </cell>
          <cell r="AP326">
            <v>-0.13761272421999138</v>
          </cell>
          <cell r="AQ326">
            <v>-0.2952848505499901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0</v>
          </cell>
          <cell r="FR326">
            <v>0</v>
          </cell>
          <cell r="FS326">
            <v>0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O326">
            <v>0</v>
          </cell>
          <cell r="GP326">
            <v>0</v>
          </cell>
          <cell r="GQ326">
            <v>0</v>
          </cell>
          <cell r="GR326">
            <v>0</v>
          </cell>
          <cell r="GS326">
            <v>0</v>
          </cell>
          <cell r="GT326">
            <v>0</v>
          </cell>
          <cell r="GU326">
            <v>0</v>
          </cell>
          <cell r="GV326">
            <v>0</v>
          </cell>
          <cell r="GW326">
            <v>0</v>
          </cell>
          <cell r="GX326">
            <v>0</v>
          </cell>
          <cell r="GY326">
            <v>0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  <cell r="IJ326">
            <v>0</v>
          </cell>
          <cell r="IK326">
            <v>0</v>
          </cell>
          <cell r="IL326">
            <v>0</v>
          </cell>
          <cell r="IM326">
            <v>0</v>
          </cell>
          <cell r="IN326">
            <v>0</v>
          </cell>
          <cell r="IO326">
            <v>0</v>
          </cell>
          <cell r="IP326">
            <v>0</v>
          </cell>
          <cell r="IQ326">
            <v>0</v>
          </cell>
          <cell r="IR326">
            <v>0</v>
          </cell>
          <cell r="IS326">
            <v>0</v>
          </cell>
          <cell r="IT326">
            <v>0</v>
          </cell>
          <cell r="IU326">
            <v>0</v>
          </cell>
          <cell r="IV326">
            <v>0</v>
          </cell>
          <cell r="IW326">
            <v>0</v>
          </cell>
          <cell r="IX326">
            <v>0</v>
          </cell>
          <cell r="IY326">
            <v>0</v>
          </cell>
          <cell r="IZ326">
            <v>0</v>
          </cell>
          <cell r="JA326">
            <v>0</v>
          </cell>
          <cell r="JB326">
            <v>0</v>
          </cell>
          <cell r="JC326">
            <v>0</v>
          </cell>
          <cell r="JD326">
            <v>0</v>
          </cell>
          <cell r="JE326">
            <v>0</v>
          </cell>
          <cell r="JF326">
            <v>0</v>
          </cell>
          <cell r="JG326">
            <v>0</v>
          </cell>
          <cell r="JH326">
            <v>0</v>
          </cell>
          <cell r="JI326">
            <v>0</v>
          </cell>
          <cell r="JJ326">
            <v>0</v>
          </cell>
          <cell r="JK326">
            <v>0</v>
          </cell>
          <cell r="JL326">
            <v>0</v>
          </cell>
          <cell r="JM326">
            <v>0</v>
          </cell>
          <cell r="JN326">
            <v>0</v>
          </cell>
          <cell r="JO326">
            <v>0</v>
          </cell>
          <cell r="JP326">
            <v>0</v>
          </cell>
          <cell r="JQ326">
            <v>0</v>
          </cell>
        </row>
        <row r="327">
          <cell r="F327">
            <v>-3.7079567237501578</v>
          </cell>
          <cell r="G327">
            <v>-6.455783732570012</v>
          </cell>
          <cell r="H327">
            <v>-5.3523772585700158</v>
          </cell>
          <cell r="I327">
            <v>-7.6809887311199816</v>
          </cell>
          <cell r="J327">
            <v>0</v>
          </cell>
          <cell r="K327">
            <v>0.43175483934999903</v>
          </cell>
          <cell r="L327">
            <v>-1.958157677609961</v>
          </cell>
          <cell r="M327">
            <v>-2.0477413043902288</v>
          </cell>
          <cell r="N327">
            <v>-1.5387105655399864</v>
          </cell>
          <cell r="O327">
            <v>-1.5051360697999598</v>
          </cell>
          <cell r="P327">
            <v>-0.66673519362007028</v>
          </cell>
          <cell r="Q327">
            <v>-0.20706035569997994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0</v>
          </cell>
          <cell r="FR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0</v>
          </cell>
          <cell r="IK327">
            <v>0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0</v>
          </cell>
          <cell r="IS327">
            <v>0</v>
          </cell>
          <cell r="IT327">
            <v>0</v>
          </cell>
          <cell r="IU327">
            <v>0</v>
          </cell>
          <cell r="IV327">
            <v>0</v>
          </cell>
          <cell r="IW327">
            <v>0</v>
          </cell>
          <cell r="IX327">
            <v>0</v>
          </cell>
          <cell r="IY327">
            <v>0</v>
          </cell>
          <cell r="IZ327">
            <v>0</v>
          </cell>
          <cell r="JA327">
            <v>0</v>
          </cell>
          <cell r="JB327">
            <v>0</v>
          </cell>
          <cell r="JC327">
            <v>0</v>
          </cell>
          <cell r="JD327">
            <v>0</v>
          </cell>
          <cell r="JE327">
            <v>0</v>
          </cell>
          <cell r="JF327">
            <v>0</v>
          </cell>
          <cell r="JG327">
            <v>0</v>
          </cell>
          <cell r="JH327">
            <v>0</v>
          </cell>
          <cell r="JI327">
            <v>0</v>
          </cell>
          <cell r="JJ327">
            <v>0</v>
          </cell>
          <cell r="JK327">
            <v>0</v>
          </cell>
          <cell r="JL327">
            <v>0</v>
          </cell>
          <cell r="JM327">
            <v>0</v>
          </cell>
          <cell r="JN327">
            <v>0</v>
          </cell>
          <cell r="JO327">
            <v>0</v>
          </cell>
          <cell r="JP327">
            <v>0</v>
          </cell>
          <cell r="JQ327">
            <v>0</v>
          </cell>
        </row>
        <row r="328">
          <cell r="F328">
            <v>-1.2700966136602574</v>
          </cell>
          <cell r="G328">
            <v>-4.1832056011700161</v>
          </cell>
          <cell r="H328">
            <v>-4.4948019564799324</v>
          </cell>
          <cell r="I328">
            <v>-7.2325770069299438</v>
          </cell>
          <cell r="J328">
            <v>-2.5836441366999452</v>
          </cell>
          <cell r="K328">
            <v>-5.7117523537198167</v>
          </cell>
          <cell r="L328">
            <v>-3.5880140251899775</v>
          </cell>
          <cell r="M328">
            <v>-7.8653639318899877</v>
          </cell>
          <cell r="N328">
            <v>-1.5149883311900112</v>
          </cell>
          <cell r="O328">
            <v>-1.747515184240001</v>
          </cell>
          <cell r="P328">
            <v>-3.5316511897100327</v>
          </cell>
          <cell r="Q328">
            <v>-3.4753295921200333</v>
          </cell>
          <cell r="R328">
            <v>-37.416209725450244</v>
          </cell>
          <cell r="S328">
            <v>-1.856134252829861</v>
          </cell>
          <cell r="T328">
            <v>-3.3111372162901489</v>
          </cell>
          <cell r="U328">
            <v>-2.6486717226798646</v>
          </cell>
          <cell r="V328">
            <v>-4.0263829087800218</v>
          </cell>
          <cell r="W328">
            <v>0</v>
          </cell>
          <cell r="X328">
            <v>2.0100242700900139</v>
          </cell>
          <cell r="Y328">
            <v>-3.5693137286300498</v>
          </cell>
          <cell r="Z328">
            <v>2.7542662900032155E-2</v>
          </cell>
          <cell r="AA328">
            <v>-9.0177351003503645</v>
          </cell>
          <cell r="AB328">
            <v>6.8312181554800873</v>
          </cell>
          <cell r="AC328">
            <v>-18.052938426059882</v>
          </cell>
          <cell r="AD328">
            <v>-3.8026814583001851</v>
          </cell>
          <cell r="AE328">
            <v>-27.506684734427836</v>
          </cell>
          <cell r="AF328">
            <v>-11.184874703290006</v>
          </cell>
          <cell r="AG328">
            <v>1.3220972863198313</v>
          </cell>
          <cell r="AH328">
            <v>2.2539299850300267</v>
          </cell>
          <cell r="AI328">
            <v>-2.0586128646099837</v>
          </cell>
          <cell r="AJ328">
            <v>-7.6720567270400011</v>
          </cell>
          <cell r="AK328">
            <v>1.3544648954099898</v>
          </cell>
          <cell r="AL328">
            <v>0.35375746897011595</v>
          </cell>
          <cell r="AM328">
            <v>0.86997408601973802</v>
          </cell>
          <cell r="AN328">
            <v>-4.2498979560104999</v>
          </cell>
          <cell r="AO328">
            <v>3.3109497130800492</v>
          </cell>
          <cell r="AP328">
            <v>-5.9530909059997157</v>
          </cell>
          <cell r="AQ328">
            <v>-5.8533250123100515</v>
          </cell>
          <cell r="AR328">
            <v>-75.996483847966374</v>
          </cell>
          <cell r="AS328">
            <v>-34.670869860360199</v>
          </cell>
          <cell r="AT328">
            <v>-8.4633660500003316E-2</v>
          </cell>
          <cell r="AU328">
            <v>-0.88987984930008679</v>
          </cell>
          <cell r="AV328">
            <v>-7.5548356058399406</v>
          </cell>
          <cell r="AW328">
            <v>0</v>
          </cell>
          <cell r="AX328">
            <v>-1.0231636132500057</v>
          </cell>
          <cell r="AY328">
            <v>-3.25437615266992</v>
          </cell>
          <cell r="AZ328">
            <v>-0.13625163442975463</v>
          </cell>
          <cell r="BA328">
            <v>-9.8861673947699273</v>
          </cell>
          <cell r="BB328">
            <v>-19.326114016350004</v>
          </cell>
          <cell r="BC328">
            <v>-5.9132038314000965</v>
          </cell>
          <cell r="BD328">
            <v>6.7430117709000115</v>
          </cell>
          <cell r="BE328">
            <v>-125.85132716791486</v>
          </cell>
          <cell r="BF328">
            <v>-10.53307791400016</v>
          </cell>
          <cell r="BG328">
            <v>-1.0174112162299025</v>
          </cell>
          <cell r="BH328">
            <v>7.5363754517302368</v>
          </cell>
          <cell r="BI328">
            <v>-35.023717195250128</v>
          </cell>
          <cell r="BJ328">
            <v>15.230837090919977</v>
          </cell>
          <cell r="BK328">
            <v>-46.702562923610003</v>
          </cell>
          <cell r="BL328">
            <v>1.3234620410994467</v>
          </cell>
          <cell r="BM328">
            <v>-5.2806358404100138</v>
          </cell>
          <cell r="BN328">
            <v>-4.6299724942500688</v>
          </cell>
          <cell r="BO328">
            <v>-36.667056712259864</v>
          </cell>
          <cell r="BP328">
            <v>-10.087567455650515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  <cell r="IV328">
            <v>0</v>
          </cell>
          <cell r="IW328">
            <v>0</v>
          </cell>
          <cell r="IX328">
            <v>0</v>
          </cell>
          <cell r="IY328">
            <v>0</v>
          </cell>
          <cell r="IZ328">
            <v>0</v>
          </cell>
          <cell r="JA328">
            <v>0</v>
          </cell>
          <cell r="JB328">
            <v>0</v>
          </cell>
          <cell r="JC328">
            <v>0</v>
          </cell>
          <cell r="JD328">
            <v>0</v>
          </cell>
          <cell r="JE328">
            <v>0</v>
          </cell>
          <cell r="JF328">
            <v>0</v>
          </cell>
          <cell r="JG328">
            <v>0</v>
          </cell>
          <cell r="JH328">
            <v>0</v>
          </cell>
          <cell r="JI328">
            <v>0</v>
          </cell>
          <cell r="JJ328">
            <v>0</v>
          </cell>
          <cell r="JK328">
            <v>0</v>
          </cell>
          <cell r="JL328">
            <v>0</v>
          </cell>
          <cell r="JM328">
            <v>0</v>
          </cell>
          <cell r="JN328">
            <v>0</v>
          </cell>
          <cell r="JO328">
            <v>0</v>
          </cell>
          <cell r="JP328">
            <v>0</v>
          </cell>
          <cell r="JQ328">
            <v>0</v>
          </cell>
        </row>
        <row r="329">
          <cell r="F329">
            <v>-7.8002268139898661</v>
          </cell>
          <cell r="G329">
            <v>-8.4166036017199986</v>
          </cell>
          <cell r="H329">
            <v>-0.38867194800999982</v>
          </cell>
          <cell r="I329">
            <v>-11.020206196410015</v>
          </cell>
          <cell r="J329">
            <v>-42.291980637339918</v>
          </cell>
          <cell r="K329">
            <v>-33.009850077729993</v>
          </cell>
          <cell r="L329">
            <v>-0.47626088722995519</v>
          </cell>
          <cell r="M329">
            <v>-28.633165757300048</v>
          </cell>
          <cell r="N329">
            <v>-28.607592977879904</v>
          </cell>
          <cell r="O329">
            <v>-35.152039296370106</v>
          </cell>
          <cell r="P329">
            <v>-0.61447662189993935</v>
          </cell>
          <cell r="Q329">
            <v>19.883486522149951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W329">
            <v>0</v>
          </cell>
          <cell r="IX329">
            <v>0</v>
          </cell>
          <cell r="IY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0</v>
          </cell>
          <cell r="JH329">
            <v>0</v>
          </cell>
          <cell r="JI329">
            <v>0</v>
          </cell>
          <cell r="JJ329">
            <v>0</v>
          </cell>
          <cell r="JK329">
            <v>0</v>
          </cell>
          <cell r="JL329">
            <v>0</v>
          </cell>
          <cell r="JM329">
            <v>0</v>
          </cell>
          <cell r="JN329">
            <v>0</v>
          </cell>
          <cell r="JO329">
            <v>0</v>
          </cell>
          <cell r="JP329">
            <v>0</v>
          </cell>
          <cell r="JQ329">
            <v>0</v>
          </cell>
        </row>
        <row r="330">
          <cell r="F330">
            <v>-30.227381772510398</v>
          </cell>
          <cell r="G330">
            <v>-20.960134404619794</v>
          </cell>
          <cell r="H330">
            <v>-10.731017071720004</v>
          </cell>
          <cell r="I330">
            <v>2.50519213802</v>
          </cell>
          <cell r="J330">
            <v>-10.038844294729984</v>
          </cell>
          <cell r="K330">
            <v>-6.5022854585600385</v>
          </cell>
          <cell r="L330">
            <v>1.448896487310094</v>
          </cell>
          <cell r="M330">
            <v>-2.1787318342101116</v>
          </cell>
          <cell r="N330">
            <v>-3.5088715980900247</v>
          </cell>
          <cell r="O330">
            <v>30.187030059639994</v>
          </cell>
          <cell r="P330">
            <v>-1.3413421577598683</v>
          </cell>
          <cell r="Q330">
            <v>-12.571079536660022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0</v>
          </cell>
          <cell r="FR330">
            <v>0</v>
          </cell>
          <cell r="FS330">
            <v>0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0</v>
          </cell>
          <cell r="GS330">
            <v>0</v>
          </cell>
          <cell r="GT330">
            <v>0</v>
          </cell>
          <cell r="GU330">
            <v>0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  <cell r="IJ330">
            <v>0</v>
          </cell>
          <cell r="IK330">
            <v>0</v>
          </cell>
          <cell r="IL330">
            <v>0</v>
          </cell>
          <cell r="IM330">
            <v>0</v>
          </cell>
          <cell r="IN330">
            <v>0</v>
          </cell>
          <cell r="IO330">
            <v>0</v>
          </cell>
          <cell r="IP330">
            <v>0</v>
          </cell>
          <cell r="IQ330">
            <v>0</v>
          </cell>
          <cell r="IR330">
            <v>0</v>
          </cell>
          <cell r="IS330">
            <v>0</v>
          </cell>
          <cell r="IT330">
            <v>0</v>
          </cell>
          <cell r="IU330">
            <v>0</v>
          </cell>
          <cell r="IV330">
            <v>0</v>
          </cell>
          <cell r="IW330">
            <v>0</v>
          </cell>
          <cell r="IX330">
            <v>0</v>
          </cell>
          <cell r="IY330">
            <v>0</v>
          </cell>
          <cell r="IZ330">
            <v>0</v>
          </cell>
          <cell r="JA330">
            <v>0</v>
          </cell>
          <cell r="JB330">
            <v>0</v>
          </cell>
          <cell r="JC330">
            <v>0</v>
          </cell>
          <cell r="JD330">
            <v>0</v>
          </cell>
          <cell r="JE330">
            <v>0</v>
          </cell>
          <cell r="JF330">
            <v>0</v>
          </cell>
          <cell r="JG330">
            <v>0</v>
          </cell>
          <cell r="JH330">
            <v>0</v>
          </cell>
          <cell r="JI330">
            <v>0</v>
          </cell>
          <cell r="JJ330">
            <v>0</v>
          </cell>
          <cell r="JK330">
            <v>0</v>
          </cell>
          <cell r="JL330">
            <v>0</v>
          </cell>
          <cell r="JM330">
            <v>0</v>
          </cell>
          <cell r="JN330">
            <v>0</v>
          </cell>
          <cell r="JO330">
            <v>0</v>
          </cell>
          <cell r="JP330">
            <v>0</v>
          </cell>
          <cell r="JQ330">
            <v>0</v>
          </cell>
        </row>
        <row r="331">
          <cell r="F331">
            <v>17.784894316500868</v>
          </cell>
          <cell r="G331">
            <v>11.1751518416213</v>
          </cell>
          <cell r="H331">
            <v>-11.192236557469187</v>
          </cell>
          <cell r="I331">
            <v>-57.80460381776993</v>
          </cell>
          <cell r="J331">
            <v>-30.805060188338757</v>
          </cell>
          <cell r="K331">
            <v>21.60655643723112</v>
          </cell>
          <cell r="L331">
            <v>-11.510420738191897</v>
          </cell>
          <cell r="M331">
            <v>6.3520889642386464</v>
          </cell>
          <cell r="N331">
            <v>2.2798226545201032</v>
          </cell>
          <cell r="O331">
            <v>84.437414249458925</v>
          </cell>
          <cell r="P331">
            <v>20.666290903040135</v>
          </cell>
          <cell r="Q331">
            <v>-15.390738629552288</v>
          </cell>
          <cell r="R331">
            <v>114.31244503203197</v>
          </cell>
          <cell r="S331">
            <v>1.4649002311380173</v>
          </cell>
          <cell r="T331">
            <v>-14.530397670940147</v>
          </cell>
          <cell r="U331">
            <v>-0.14341287617003218</v>
          </cell>
          <cell r="V331">
            <v>31.671028904379455</v>
          </cell>
          <cell r="W331">
            <v>31.79323901591215</v>
          </cell>
          <cell r="X331">
            <v>77.957967540888603</v>
          </cell>
          <cell r="Y331">
            <v>68.635078535182402</v>
          </cell>
          <cell r="Z331">
            <v>-36.814021515529021</v>
          </cell>
          <cell r="AA331">
            <v>-8.1723325622697303</v>
          </cell>
          <cell r="AB331">
            <v>-64.718249339670365</v>
          </cell>
          <cell r="AC331">
            <v>31.178499304962315</v>
          </cell>
          <cell r="AD331">
            <v>-4.0098545358505362</v>
          </cell>
          <cell r="AE331">
            <v>149.73884650731634</v>
          </cell>
          <cell r="AF331">
            <v>7.1561637752911338</v>
          </cell>
          <cell r="AG331">
            <v>-50.512908553098896</v>
          </cell>
          <cell r="AH331">
            <v>-14.532789400949696</v>
          </cell>
          <cell r="AI331">
            <v>3.9550992272797885</v>
          </cell>
          <cell r="AJ331">
            <v>38.816626234751311</v>
          </cell>
          <cell r="AK331">
            <v>-2.6130528922085432</v>
          </cell>
          <cell r="AL331">
            <v>78.173910356781562</v>
          </cell>
          <cell r="AM331">
            <v>-24.407727150070059</v>
          </cell>
          <cell r="AN331">
            <v>51.336836616310393</v>
          </cell>
          <cell r="AO331">
            <v>21.689201513869193</v>
          </cell>
          <cell r="AP331">
            <v>40.094762929080389</v>
          </cell>
          <cell r="AQ331">
            <v>0.58272385029340512</v>
          </cell>
          <cell r="AR331">
            <v>133.39439315334312</v>
          </cell>
          <cell r="AS331">
            <v>0.3046108292783174</v>
          </cell>
          <cell r="AT331">
            <v>8.0798546064797847</v>
          </cell>
          <cell r="AU331">
            <v>-0.18391191369119042</v>
          </cell>
          <cell r="AV331">
            <v>77.245159793212224</v>
          </cell>
          <cell r="AW331">
            <v>6.5615374051594699</v>
          </cell>
          <cell r="AX331">
            <v>42.780342257160555</v>
          </cell>
          <cell r="AY331">
            <v>-22.394244786717536</v>
          </cell>
          <cell r="AZ331">
            <v>-9.1004573723639623</v>
          </cell>
          <cell r="BA331">
            <v>3.5191560931889398</v>
          </cell>
          <cell r="BB331">
            <v>-43.029081731618135</v>
          </cell>
          <cell r="BC331">
            <v>62.709969428129625</v>
          </cell>
          <cell r="BD331">
            <v>6.9014585451295716</v>
          </cell>
          <cell r="BE331">
            <v>-86.956031847221311</v>
          </cell>
          <cell r="BF331">
            <v>-1.9943623560193373</v>
          </cell>
          <cell r="BG331">
            <v>-14.290854998789655</v>
          </cell>
          <cell r="BH331">
            <v>-11.944981538028514</v>
          </cell>
          <cell r="BI331">
            <v>38.36783631696926</v>
          </cell>
          <cell r="BJ331">
            <v>-20.761050324907046</v>
          </cell>
          <cell r="BK331">
            <v>-39.03213922805844</v>
          </cell>
          <cell r="BL331">
            <v>-15.542844675330343</v>
          </cell>
          <cell r="BM331">
            <v>-3.1643286497092049</v>
          </cell>
          <cell r="BN331">
            <v>0.47048995128898241</v>
          </cell>
          <cell r="BO331">
            <v>-19.382947577929372</v>
          </cell>
          <cell r="BP331">
            <v>-2.2251858649979113</v>
          </cell>
          <cell r="BQ331">
            <v>2.5443370982811757</v>
          </cell>
          <cell r="BR331">
            <v>69.943803710877546</v>
          </cell>
          <cell r="BS331">
            <v>26.254853293950418</v>
          </cell>
          <cell r="BT331">
            <v>2.1937081539599603</v>
          </cell>
          <cell r="BU331">
            <v>0</v>
          </cell>
          <cell r="BV331">
            <v>50.890573910780176</v>
          </cell>
          <cell r="BW331">
            <v>0</v>
          </cell>
          <cell r="BX331">
            <v>-4.4162455892899288</v>
          </cell>
          <cell r="BY331">
            <v>21.666282357780801</v>
          </cell>
          <cell r="BZ331">
            <v>-39.738276167248841</v>
          </cell>
          <cell r="CA331">
            <v>7.3916491750997011</v>
          </cell>
          <cell r="CB331">
            <v>-9.0505406905904238</v>
          </cell>
          <cell r="CC331">
            <v>-30.301945374631032</v>
          </cell>
          <cell r="CD331">
            <v>45.053744641060803</v>
          </cell>
          <cell r="CE331">
            <v>-182.18865605823521</v>
          </cell>
          <cell r="CF331">
            <v>18.827798203030397</v>
          </cell>
          <cell r="CG331">
            <v>-91.954339007069848</v>
          </cell>
          <cell r="CH331">
            <v>6.6936721940599</v>
          </cell>
          <cell r="CI331">
            <v>-23.459233279929776</v>
          </cell>
          <cell r="CJ331">
            <v>-5.3146674673500911</v>
          </cell>
          <cell r="CK331">
            <v>-25.621766318650316</v>
          </cell>
          <cell r="CL331">
            <v>3.5089311194005859</v>
          </cell>
          <cell r="CM331">
            <v>-2.1935671065821225</v>
          </cell>
          <cell r="CN331">
            <v>-43.436027223940982</v>
          </cell>
          <cell r="CO331">
            <v>-7.7857825099790716</v>
          </cell>
          <cell r="CP331">
            <v>20.948754148120315</v>
          </cell>
          <cell r="CQ331">
            <v>-32.402428809351477</v>
          </cell>
          <cell r="CR331">
            <v>-79.470108419227472</v>
          </cell>
          <cell r="CS331">
            <v>51.402493561830397</v>
          </cell>
          <cell r="CT331">
            <v>-57.324442145869853</v>
          </cell>
          <cell r="CU331">
            <v>-6.1072272213200449</v>
          </cell>
          <cell r="CV331">
            <v>6.511213155350049</v>
          </cell>
          <cell r="CW331">
            <v>-4.979004099030135</v>
          </cell>
          <cell r="CX331">
            <v>-73.711917076799637</v>
          </cell>
          <cell r="CY331">
            <v>-16.683410155452293</v>
          </cell>
          <cell r="CZ331">
            <v>-0.36589986432227306</v>
          </cell>
          <cell r="DA331">
            <v>-7.836686660119085</v>
          </cell>
          <cell r="DB331">
            <v>7.3190869900599864</v>
          </cell>
          <cell r="DC331">
            <v>27.58536004330017</v>
          </cell>
          <cell r="DD331">
            <v>-5.2796749468598136</v>
          </cell>
          <cell r="DE331">
            <v>-18.08754452309222</v>
          </cell>
          <cell r="DF331">
            <v>36.149060215799636</v>
          </cell>
          <cell r="DG331">
            <v>6.6163217319099203</v>
          </cell>
          <cell r="DH331">
            <v>-6.1987081192000915</v>
          </cell>
          <cell r="DI331">
            <v>-7.1391080407601066</v>
          </cell>
          <cell r="DJ331">
            <v>-18.505191287450089</v>
          </cell>
          <cell r="DK331">
            <v>1.0765083433800555</v>
          </cell>
          <cell r="DL331">
            <v>-32.32428204531152</v>
          </cell>
          <cell r="DM331">
            <v>8.2836994884073647</v>
          </cell>
          <cell r="DN331">
            <v>-3.5499130755379156</v>
          </cell>
          <cell r="DO331">
            <v>34.840382312799647</v>
          </cell>
          <cell r="DP331">
            <v>-27.366675618571207</v>
          </cell>
          <cell r="DQ331">
            <v>-9.9696384285598469</v>
          </cell>
          <cell r="DR331">
            <v>-161.47823119948589</v>
          </cell>
          <cell r="DS331">
            <v>-62.587723553170235</v>
          </cell>
          <cell r="DT331">
            <v>13.108687460320198</v>
          </cell>
          <cell r="DU331">
            <v>-4.8865513000001526E-4</v>
          </cell>
          <cell r="DV331">
            <v>-9.5958909081998627</v>
          </cell>
          <cell r="DW331">
            <v>-1.8744700105803531</v>
          </cell>
          <cell r="DX331">
            <v>32.970395774119879</v>
          </cell>
          <cell r="DY331">
            <v>-126.21510018976824</v>
          </cell>
          <cell r="DZ331">
            <v>-1.6138056919608061</v>
          </cell>
          <cell r="EA331">
            <v>-71.06742518898136</v>
          </cell>
          <cell r="EB331">
            <v>-4.6851957217304516</v>
          </cell>
          <cell r="EC331">
            <v>66.730432209782521</v>
          </cell>
          <cell r="ED331">
            <v>3.3523532758081274</v>
          </cell>
          <cell r="EE331">
            <v>309.90700225552428</v>
          </cell>
          <cell r="EF331">
            <v>10.536276838349295</v>
          </cell>
          <cell r="EG331">
            <v>9.2176726820798649</v>
          </cell>
          <cell r="EH331">
            <v>-15.660364922310009</v>
          </cell>
          <cell r="EI331">
            <v>3.6625330406600369</v>
          </cell>
          <cell r="EJ331">
            <v>-27.638631383870006</v>
          </cell>
          <cell r="EK331">
            <v>33.522306363070356</v>
          </cell>
          <cell r="EL331">
            <v>183.35238506746828</v>
          </cell>
          <cell r="EM331">
            <v>19.158433836579206</v>
          </cell>
          <cell r="EN331">
            <v>44.646199693419476</v>
          </cell>
          <cell r="EO331">
            <v>26.292536764500255</v>
          </cell>
          <cell r="EP331">
            <v>42.98557755361071</v>
          </cell>
          <cell r="EQ331">
            <v>-20.167923278027956</v>
          </cell>
          <cell r="ER331">
            <v>-85.05999658931978</v>
          </cell>
          <cell r="ES331">
            <v>-0.63119820852080011</v>
          </cell>
          <cell r="ET331">
            <v>21.676941009550319</v>
          </cell>
          <cell r="EU331">
            <v>-3.1872321473306329</v>
          </cell>
          <cell r="EV331">
            <v>12.695456831369938</v>
          </cell>
          <cell r="EW331">
            <v>-0.39663120748991787</v>
          </cell>
          <cell r="EX331">
            <v>77.57326787250031</v>
          </cell>
          <cell r="EY331">
            <v>-26.930621609570153</v>
          </cell>
          <cell r="EZ331">
            <v>-2.4304062341070676</v>
          </cell>
          <cell r="FA331">
            <v>-76.675554241668578</v>
          </cell>
          <cell r="FB331">
            <v>-6.0789396199788825</v>
          </cell>
          <cell r="FC331">
            <v>-25.455919636318868</v>
          </cell>
          <cell r="FD331">
            <v>-55.219159397740441</v>
          </cell>
          <cell r="FE331">
            <v>476.95118705021014</v>
          </cell>
          <cell r="FF331">
            <v>193.55503990658963</v>
          </cell>
          <cell r="FG331">
            <v>34.679417283930434</v>
          </cell>
          <cell r="FH331">
            <v>4.9968637009799295</v>
          </cell>
          <cell r="FI331">
            <v>-27.527138019400127</v>
          </cell>
          <cell r="FJ331">
            <v>-28.013333478700133</v>
          </cell>
          <cell r="FK331">
            <v>49.679819447240334</v>
          </cell>
          <cell r="FL331">
            <v>-33.406020306848404</v>
          </cell>
          <cell r="FM331">
            <v>120.94126068838887</v>
          </cell>
          <cell r="FN331">
            <v>127.32572607331895</v>
          </cell>
          <cell r="FO331">
            <v>17.366251810939502</v>
          </cell>
          <cell r="FP331">
            <v>-4.501685508119408</v>
          </cell>
          <cell r="FQ331">
            <v>21.85498545189148</v>
          </cell>
          <cell r="FR331">
            <v>-128.96194432748598</v>
          </cell>
          <cell r="FS331">
            <v>5.1506550509493536</v>
          </cell>
          <cell r="FT331">
            <v>-17.318560896170084</v>
          </cell>
          <cell r="FU331">
            <v>0</v>
          </cell>
          <cell r="FV331">
            <v>-6.2160685830801867</v>
          </cell>
          <cell r="FW331">
            <v>-13.394974107179905</v>
          </cell>
          <cell r="FX331">
            <v>6.4686670705095821</v>
          </cell>
          <cell r="FY331">
            <v>-56.712769770130762</v>
          </cell>
          <cell r="FZ331">
            <v>-13.568507671445332</v>
          </cell>
          <cell r="GA331">
            <v>-62.831523465561986</v>
          </cell>
          <cell r="GB331">
            <v>1.9747082850799416</v>
          </cell>
          <cell r="GC331">
            <v>91.391528496827959</v>
          </cell>
          <cell r="GD331">
            <v>-63.905098737290245</v>
          </cell>
          <cell r="GE331">
            <v>-184.23657808295684</v>
          </cell>
          <cell r="GF331">
            <v>-10.227195481479612</v>
          </cell>
          <cell r="GG331">
            <v>-0.87816397357892129</v>
          </cell>
          <cell r="GH331">
            <v>0.35744224291011051</v>
          </cell>
          <cell r="GI331">
            <v>-15.168765395671471</v>
          </cell>
          <cell r="GJ331">
            <v>-24.1772640438503</v>
          </cell>
          <cell r="GK331">
            <v>-38.90838655359039</v>
          </cell>
          <cell r="GL331">
            <v>-21.926220476871094</v>
          </cell>
          <cell r="GM331">
            <v>4.2855166097597248</v>
          </cell>
          <cell r="GN331">
            <v>41.758945957227297</v>
          </cell>
          <cell r="GO331">
            <v>-85.034933576490403</v>
          </cell>
          <cell r="GP331">
            <v>44.198307787952217</v>
          </cell>
          <cell r="GQ331">
            <v>-78.515861179279455</v>
          </cell>
          <cell r="GR331">
            <v>14.792391405571834</v>
          </cell>
          <cell r="GS331">
            <v>-23.954360282060406</v>
          </cell>
          <cell r="GT331">
            <v>-5.7565428159250587E-2</v>
          </cell>
          <cell r="GU331">
            <v>-75.373197427840296</v>
          </cell>
          <cell r="GV331">
            <v>-0.10746535136991042</v>
          </cell>
          <cell r="GW331">
            <v>-3.3997959084699687</v>
          </cell>
          <cell r="GX331">
            <v>35.13493991480982</v>
          </cell>
          <cell r="GY331">
            <v>-102.28500179274124</v>
          </cell>
          <cell r="GZ331">
            <v>76.271147955929337</v>
          </cell>
          <cell r="HA331">
            <v>12.932154138529768</v>
          </cell>
          <cell r="HB331">
            <v>23.502660613499756</v>
          </cell>
          <cell r="HC331">
            <v>19.167294075919926</v>
          </cell>
          <cell r="HD331">
            <v>52.961580897519525</v>
          </cell>
          <cell r="HE331">
            <v>-47.289176468068035</v>
          </cell>
          <cell r="HF331">
            <v>15.514575738358872</v>
          </cell>
          <cell r="HG331">
            <v>9.3356633034500192</v>
          </cell>
          <cell r="HH331">
            <v>-32.801324084180123</v>
          </cell>
          <cell r="HI331">
            <v>-1.126964228160432</v>
          </cell>
          <cell r="HJ331">
            <v>4.5320878058701055</v>
          </cell>
          <cell r="HK331">
            <v>34.984568605190361</v>
          </cell>
          <cell r="HL331">
            <v>-39.269063182488026</v>
          </cell>
          <cell r="HM331">
            <v>-58.854423627471988</v>
          </cell>
          <cell r="HN331">
            <v>29.703466289750395</v>
          </cell>
          <cell r="HO331">
            <v>-62.158664081569441</v>
          </cell>
          <cell r="HP331">
            <v>25.122043865561864</v>
          </cell>
          <cell r="HQ331">
            <v>27.728857127618539</v>
          </cell>
          <cell r="HR331">
            <v>-109.34126066541648</v>
          </cell>
          <cell r="HS331">
            <v>-85.625431973038758</v>
          </cell>
          <cell r="HT331">
            <v>3.5727258727802109</v>
          </cell>
          <cell r="HU331">
            <v>0</v>
          </cell>
          <cell r="HV331">
            <v>13.529130374549936</v>
          </cell>
          <cell r="HW331">
            <v>3.8908435642999848</v>
          </cell>
          <cell r="HX331">
            <v>-66.828664738320185</v>
          </cell>
          <cell r="HY331">
            <v>-27.099879867329946</v>
          </cell>
          <cell r="HZ331">
            <v>30.757750550150377</v>
          </cell>
          <cell r="IA331">
            <v>57.686175789009212</v>
          </cell>
          <cell r="IB331">
            <v>-37.848931808769521</v>
          </cell>
          <cell r="IC331">
            <v>-3.2722095657009049</v>
          </cell>
          <cell r="ID331">
            <v>1.8972311369489034</v>
          </cell>
          <cell r="IE331">
            <v>-424.09478434867924</v>
          </cell>
          <cell r="IF331">
            <v>-176.71197063527143</v>
          </cell>
          <cell r="IG331">
            <v>-131.61750980875877</v>
          </cell>
          <cell r="IH331">
            <v>-41.846805669720197</v>
          </cell>
          <cell r="II331">
            <v>-5.7857992944500438</v>
          </cell>
          <cell r="IJ331">
            <v>-7.9144035696303945</v>
          </cell>
          <cell r="IK331">
            <v>11.688841614060038</v>
          </cell>
          <cell r="IL331">
            <v>-45.558426565750779</v>
          </cell>
          <cell r="IM331">
            <v>35.042552285580314</v>
          </cell>
          <cell r="IN331">
            <v>36.811267580420463</v>
          </cell>
          <cell r="IO331">
            <v>-154.67560827663874</v>
          </cell>
          <cell r="IP331">
            <v>44.594548425369794</v>
          </cell>
          <cell r="IQ331">
            <v>11.878529566118232</v>
          </cell>
          <cell r="IR331">
            <v>423.85121731726395</v>
          </cell>
          <cell r="IS331">
            <v>-12.478256103062449</v>
          </cell>
          <cell r="IT331">
            <v>3.1257830482600184</v>
          </cell>
          <cell r="IU331">
            <v>176.7165563496601</v>
          </cell>
          <cell r="IV331">
            <v>44.35041520617051</v>
          </cell>
          <cell r="IW331">
            <v>11.762408035380304</v>
          </cell>
          <cell r="IX331">
            <v>121.88989935302016</v>
          </cell>
          <cell r="IY331">
            <v>-2.7918888795811654</v>
          </cell>
          <cell r="IZ331">
            <v>0.62539743522756908</v>
          </cell>
          <cell r="JA331">
            <v>-1.2218540281610331</v>
          </cell>
          <cell r="JB331">
            <v>-5.4685431101788708</v>
          </cell>
          <cell r="JC331">
            <v>80.427627699888035</v>
          </cell>
          <cell r="JD331">
            <v>6.9136723106385034</v>
          </cell>
          <cell r="JE331">
            <v>-24.534720954718068</v>
          </cell>
          <cell r="JF331">
            <v>-138.94803185425189</v>
          </cell>
          <cell r="JG331">
            <v>15.340847777450108</v>
          </cell>
          <cell r="JH331">
            <v>-42.494426418999865</v>
          </cell>
          <cell r="JI331">
            <v>-0.74816470669111368</v>
          </cell>
          <cell r="JJ331">
            <v>57.470910693848964</v>
          </cell>
          <cell r="JK331">
            <v>14.047239128279216</v>
          </cell>
          <cell r="JL331">
            <v>26.081560717611865</v>
          </cell>
          <cell r="JM331">
            <v>35.027995614418614</v>
          </cell>
          <cell r="JN331">
            <v>8.7266276255995763</v>
          </cell>
          <cell r="JO331">
            <v>-124.79640402868972</v>
          </cell>
          <cell r="JP331">
            <v>25.354973880301259</v>
          </cell>
          <cell r="JQ331">
            <v>100.40215061639901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  <cell r="IJ332">
            <v>0</v>
          </cell>
          <cell r="IK332">
            <v>0</v>
          </cell>
          <cell r="IL332">
            <v>0</v>
          </cell>
          <cell r="IM332">
            <v>0</v>
          </cell>
          <cell r="IN332">
            <v>0</v>
          </cell>
          <cell r="IO332">
            <v>0</v>
          </cell>
          <cell r="IP332">
            <v>0</v>
          </cell>
          <cell r="IQ332">
            <v>0</v>
          </cell>
          <cell r="IR332">
            <v>0</v>
          </cell>
          <cell r="IS332">
            <v>0</v>
          </cell>
          <cell r="IT332">
            <v>0</v>
          </cell>
          <cell r="IU332">
            <v>0</v>
          </cell>
          <cell r="IV332">
            <v>0</v>
          </cell>
          <cell r="IW332">
            <v>0</v>
          </cell>
          <cell r="IX332">
            <v>0</v>
          </cell>
          <cell r="IY332">
            <v>0</v>
          </cell>
          <cell r="IZ332">
            <v>0</v>
          </cell>
          <cell r="JA332">
            <v>0</v>
          </cell>
          <cell r="JB332">
            <v>0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0</v>
          </cell>
          <cell r="JH332">
            <v>0</v>
          </cell>
          <cell r="JI332">
            <v>0</v>
          </cell>
          <cell r="JJ332">
            <v>0</v>
          </cell>
          <cell r="JK332">
            <v>0</v>
          </cell>
          <cell r="JL332">
            <v>0</v>
          </cell>
          <cell r="JM332">
            <v>0</v>
          </cell>
          <cell r="JN332">
            <v>0</v>
          </cell>
          <cell r="JO332">
            <v>0</v>
          </cell>
          <cell r="JP332">
            <v>0</v>
          </cell>
          <cell r="JQ332">
            <v>0</v>
          </cell>
        </row>
        <row r="333">
          <cell r="F333">
            <v>5.1761146403996463</v>
          </cell>
          <cell r="G333">
            <v>-1.7894167378599377</v>
          </cell>
          <cell r="H333">
            <v>6.169053189949409</v>
          </cell>
          <cell r="I333">
            <v>23.819940341239999</v>
          </cell>
          <cell r="J333">
            <v>-20.211572595369489</v>
          </cell>
          <cell r="K333">
            <v>-31.165862276609914</v>
          </cell>
          <cell r="L333">
            <v>-10.465611633809203</v>
          </cell>
          <cell r="M333">
            <v>-0.28262101234031434</v>
          </cell>
          <cell r="N333">
            <v>17.653767754100954</v>
          </cell>
          <cell r="O333">
            <v>-93.604124930570833</v>
          </cell>
          <cell r="P333">
            <v>-0.61244781905224954</v>
          </cell>
          <cell r="Q333">
            <v>8.5322605879300681</v>
          </cell>
          <cell r="R333">
            <v>-153.74483800200687</v>
          </cell>
          <cell r="S333">
            <v>3.4986592096984168</v>
          </cell>
          <cell r="T333">
            <v>-4.9600712978699448</v>
          </cell>
          <cell r="U333">
            <v>-13.269827393398373</v>
          </cell>
          <cell r="V333">
            <v>1.6831455431702125</v>
          </cell>
          <cell r="W333">
            <v>-23.936974875590749</v>
          </cell>
          <cell r="X333">
            <v>-51.141847182760102</v>
          </cell>
          <cell r="Y333">
            <v>-54.431680427289393</v>
          </cell>
          <cell r="Z333">
            <v>12.455416476030223</v>
          </cell>
          <cell r="AA333">
            <v>-2.4542308550198868</v>
          </cell>
          <cell r="AB333">
            <v>-15.661303483230313</v>
          </cell>
          <cell r="AC333">
            <v>-6.43532720058829</v>
          </cell>
          <cell r="AD333">
            <v>0.90920348484996794</v>
          </cell>
          <cell r="AE333">
            <v>-88.813184487233229</v>
          </cell>
          <cell r="AF333">
            <v>23.975451976999466</v>
          </cell>
          <cell r="AG333">
            <v>33.205568364910505</v>
          </cell>
          <cell r="AH333">
            <v>0</v>
          </cell>
          <cell r="AI333">
            <v>-4.2345812145899799</v>
          </cell>
          <cell r="AJ333">
            <v>-50.810647586579762</v>
          </cell>
          <cell r="AK333">
            <v>6.5187823569804095</v>
          </cell>
          <cell r="AL333">
            <v>21.957273173488829</v>
          </cell>
          <cell r="AM333">
            <v>58.300654700840823</v>
          </cell>
          <cell r="AN333">
            <v>-104.70378641375009</v>
          </cell>
          <cell r="AO333">
            <v>-23.924548146850611</v>
          </cell>
          <cell r="AP333">
            <v>-41.267058084188648</v>
          </cell>
          <cell r="AQ333">
            <v>-7.8302936144900741</v>
          </cell>
          <cell r="AR333">
            <v>-128.57607760700921</v>
          </cell>
          <cell r="AS333">
            <v>-13.97220361250038</v>
          </cell>
          <cell r="AT333">
            <v>4.6223029543098164</v>
          </cell>
          <cell r="AU333">
            <v>0</v>
          </cell>
          <cell r="AV333">
            <v>-57.103575961170009</v>
          </cell>
          <cell r="AW333">
            <v>-7.5020903322092636</v>
          </cell>
          <cell r="AX333">
            <v>-14.559758373129625</v>
          </cell>
          <cell r="AY333">
            <v>41.733534024019718</v>
          </cell>
          <cell r="AZ333">
            <v>-12.76838879017032</v>
          </cell>
          <cell r="BA333">
            <v>8.3953186043499954</v>
          </cell>
          <cell r="BB333">
            <v>-7.4029914882503363</v>
          </cell>
          <cell r="BC333">
            <v>-62.102134570630369</v>
          </cell>
          <cell r="BD333">
            <v>-7.9160900616197978</v>
          </cell>
          <cell r="BE333">
            <v>59.536568964220351</v>
          </cell>
          <cell r="BF333">
            <v>46.041456601949449</v>
          </cell>
          <cell r="BG333">
            <v>1.648112793159271</v>
          </cell>
          <cell r="BH333">
            <v>-56.301136416059762</v>
          </cell>
          <cell r="BI333">
            <v>-43.218479840541022</v>
          </cell>
          <cell r="BJ333">
            <v>17.72061772916004</v>
          </cell>
          <cell r="BK333">
            <v>41.430525037281768</v>
          </cell>
          <cell r="BL333">
            <v>6.3612016590896019</v>
          </cell>
          <cell r="BM333">
            <v>0</v>
          </cell>
          <cell r="BN333">
            <v>10.358660792169758</v>
          </cell>
          <cell r="BO333">
            <v>39.892163116160191</v>
          </cell>
          <cell r="BP333">
            <v>-4.9354456939800002</v>
          </cell>
          <cell r="BQ333">
            <v>0.53889318583060231</v>
          </cell>
          <cell r="BR333">
            <v>-38.425170925944258</v>
          </cell>
          <cell r="BS333">
            <v>0</v>
          </cell>
          <cell r="BT333">
            <v>-2.1388164033496651</v>
          </cell>
          <cell r="BU333">
            <v>-1.758150616930152</v>
          </cell>
          <cell r="BV333">
            <v>0</v>
          </cell>
          <cell r="BW333">
            <v>0</v>
          </cell>
          <cell r="BX333">
            <v>0</v>
          </cell>
          <cell r="BY333">
            <v>-17.854230118970918</v>
          </cell>
          <cell r="BZ333">
            <v>-15.956912766469031</v>
          </cell>
          <cell r="CA333">
            <v>-38.130526596460186</v>
          </cell>
          <cell r="CB333">
            <v>-10.769366627339878</v>
          </cell>
          <cell r="CC333">
            <v>18.19328944398012</v>
          </cell>
          <cell r="CD333">
            <v>29.989542759600226</v>
          </cell>
          <cell r="CE333">
            <v>6.3282636902258673</v>
          </cell>
          <cell r="CF333">
            <v>5.4045476963501642</v>
          </cell>
          <cell r="CG333">
            <v>2.311547400749987</v>
          </cell>
          <cell r="CH333">
            <v>2.3554028000000171E-4</v>
          </cell>
          <cell r="CI333">
            <v>0</v>
          </cell>
          <cell r="CJ333">
            <v>3.3513236454499804</v>
          </cell>
          <cell r="CK333">
            <v>3.1272751011399578</v>
          </cell>
          <cell r="CL333">
            <v>45.621396695959447</v>
          </cell>
          <cell r="CM333">
            <v>-4.9028947784408956</v>
          </cell>
          <cell r="CN333">
            <v>-3.0413193720050913E-2</v>
          </cell>
          <cell r="CO333">
            <v>0.36220041966998906</v>
          </cell>
          <cell r="CP333">
            <v>-47.821622733919412</v>
          </cell>
          <cell r="CQ333">
            <v>-1.0953321033002794</v>
          </cell>
          <cell r="CR333">
            <v>-148.44555007084637</v>
          </cell>
          <cell r="CS333">
            <v>0</v>
          </cell>
          <cell r="CT333">
            <v>-35.471732970690027</v>
          </cell>
          <cell r="CU333">
            <v>1.9345375869600048</v>
          </cell>
          <cell r="CV333">
            <v>-10.250005384610001</v>
          </cell>
          <cell r="CW333">
            <v>-19.846724656549995</v>
          </cell>
          <cell r="CX333">
            <v>3.1781152677800151</v>
          </cell>
          <cell r="CY333">
            <v>-38.934029472899965</v>
          </cell>
          <cell r="CZ333">
            <v>-24.534068944538376</v>
          </cell>
          <cell r="DA333">
            <v>-7.830329630149663</v>
          </cell>
          <cell r="DB333">
            <v>8.4540386675098489</v>
          </cell>
          <cell r="DC333">
            <v>-2.9319732230592308</v>
          </cell>
          <cell r="DD333">
            <v>-22.213377310599753</v>
          </cell>
          <cell r="DE333">
            <v>-17.824967533757444</v>
          </cell>
          <cell r="DF333">
            <v>0</v>
          </cell>
          <cell r="DG333">
            <v>-3.0173763837997285</v>
          </cell>
          <cell r="DH333">
            <v>20.923879507059837</v>
          </cell>
          <cell r="DI333">
            <v>5.1018035341800072</v>
          </cell>
          <cell r="DJ333">
            <v>0</v>
          </cell>
          <cell r="DK333">
            <v>1.2824049159099786</v>
          </cell>
          <cell r="DL333">
            <v>31.836197652199644</v>
          </cell>
          <cell r="DM333">
            <v>-17.981295802551358</v>
          </cell>
          <cell r="DN333">
            <v>16.547520314879876</v>
          </cell>
          <cell r="DO333">
            <v>2.1403337875301531</v>
          </cell>
          <cell r="DP333">
            <v>-23.462249028149927</v>
          </cell>
          <cell r="DQ333">
            <v>-51.196186031010257</v>
          </cell>
          <cell r="DR333">
            <v>-51.909414227906382</v>
          </cell>
          <cell r="DS333">
            <v>0</v>
          </cell>
          <cell r="DT333">
            <v>15.955375672609989</v>
          </cell>
          <cell r="DU333">
            <v>-2.9222973877799632</v>
          </cell>
          <cell r="DV333">
            <v>0</v>
          </cell>
          <cell r="DW333">
            <v>-4.3216299657100308</v>
          </cell>
          <cell r="DX333">
            <v>1.9832609150599865</v>
          </cell>
          <cell r="DY333">
            <v>-108.3924218698503</v>
          </cell>
          <cell r="DZ333">
            <v>-38.262412039518495</v>
          </cell>
          <cell r="EA333">
            <v>28.343605686160117</v>
          </cell>
          <cell r="EB333">
            <v>-7.2334732077001718</v>
          </cell>
          <cell r="EC333">
            <v>30.666936332770092</v>
          </cell>
          <cell r="ED333">
            <v>32.273641636050343</v>
          </cell>
          <cell r="EE333">
            <v>61.670053306464979</v>
          </cell>
          <cell r="EF333">
            <v>0</v>
          </cell>
          <cell r="EG333">
            <v>15.477559854839456</v>
          </cell>
          <cell r="EH333">
            <v>0</v>
          </cell>
          <cell r="EI333">
            <v>0</v>
          </cell>
          <cell r="EJ333">
            <v>0</v>
          </cell>
          <cell r="EK333">
            <v>12.678419934699946</v>
          </cell>
          <cell r="EL333">
            <v>-5.7689704075992267</v>
          </cell>
          <cell r="EM333">
            <v>-14.959272786009024</v>
          </cell>
          <cell r="EN333">
            <v>-6.6338848794694059</v>
          </cell>
          <cell r="EO333">
            <v>56.255898310480006</v>
          </cell>
          <cell r="EP333">
            <v>-23.165876099059915</v>
          </cell>
          <cell r="EQ333">
            <v>27.786179378579618</v>
          </cell>
          <cell r="ER333">
            <v>26.410233306614828</v>
          </cell>
          <cell r="ES333">
            <v>0</v>
          </cell>
          <cell r="ET333">
            <v>12.898987668820155</v>
          </cell>
          <cell r="EU333">
            <v>0.46238446935012689</v>
          </cell>
          <cell r="EV333">
            <v>0</v>
          </cell>
          <cell r="EW333">
            <v>0</v>
          </cell>
          <cell r="EX333">
            <v>3.4897729744900516</v>
          </cell>
          <cell r="EY333">
            <v>10.048116767129613</v>
          </cell>
          <cell r="EZ333">
            <v>-0.2969927718904728</v>
          </cell>
          <cell r="FA333">
            <v>-33.580438461350241</v>
          </cell>
          <cell r="FB333">
            <v>-1.9089790788200389</v>
          </cell>
          <cell r="FC333">
            <v>20.476842609549522</v>
          </cell>
          <cell r="FD333">
            <v>14.820539129339522</v>
          </cell>
          <cell r="FE333">
            <v>3.683902956021484</v>
          </cell>
          <cell r="FF333">
            <v>-33.17665563124001</v>
          </cell>
          <cell r="FG333">
            <v>3.9296838162799759</v>
          </cell>
          <cell r="FH333">
            <v>12.967401056569543</v>
          </cell>
          <cell r="FI333">
            <v>0</v>
          </cell>
          <cell r="FJ333">
            <v>11.671644884660054</v>
          </cell>
          <cell r="FK333">
            <v>48.77440559238994</v>
          </cell>
          <cell r="FL333">
            <v>-26.958497874049954</v>
          </cell>
          <cell r="FM333">
            <v>-2.2055666255901087</v>
          </cell>
          <cell r="FN333">
            <v>-97.075344596079958</v>
          </cell>
          <cell r="FO333">
            <v>0</v>
          </cell>
          <cell r="FP333">
            <v>59.731945923059357</v>
          </cell>
          <cell r="FQ333">
            <v>26.024886410020372</v>
          </cell>
          <cell r="FR333">
            <v>107.16225908278284</v>
          </cell>
          <cell r="FS333">
            <v>0</v>
          </cell>
          <cell r="FT333">
            <v>0.1691820400301367</v>
          </cell>
          <cell r="FU333">
            <v>22.433379637930102</v>
          </cell>
          <cell r="FV333">
            <v>0.9894952786900002</v>
          </cell>
          <cell r="FW333">
            <v>9.3864295116800633</v>
          </cell>
          <cell r="FX333">
            <v>0</v>
          </cell>
          <cell r="FY333">
            <v>4.2113993609809768</v>
          </cell>
          <cell r="FZ333">
            <v>-13.007843888840398</v>
          </cell>
          <cell r="GA333">
            <v>-9.7568179883405719</v>
          </cell>
          <cell r="GB333">
            <v>-7.9636327586904372</v>
          </cell>
          <cell r="GC333">
            <v>-28.634197364351166</v>
          </cell>
          <cell r="GD333">
            <v>129.33486525368971</v>
          </cell>
          <cell r="GE333">
            <v>-108.25542692431191</v>
          </cell>
          <cell r="GF333">
            <v>0</v>
          </cell>
          <cell r="GG333">
            <v>7.2211271456103532</v>
          </cell>
          <cell r="GH333">
            <v>-2.8781065000016426E-4</v>
          </cell>
          <cell r="GI333">
            <v>-37.955018784709978</v>
          </cell>
          <cell r="GJ333">
            <v>-3.9535166221000111</v>
          </cell>
          <cell r="GK333">
            <v>0</v>
          </cell>
          <cell r="GL333">
            <v>-33.195904801950292</v>
          </cell>
          <cell r="GM333">
            <v>62.39516977222047</v>
          </cell>
          <cell r="GN333">
            <v>6.3953046009801255</v>
          </cell>
          <cell r="GO333">
            <v>29.462216879670223</v>
          </cell>
          <cell r="GP333">
            <v>-14.963430599969797</v>
          </cell>
          <cell r="GQ333">
            <v>-123.66108670340873</v>
          </cell>
          <cell r="GR333">
            <v>60.418427228156361</v>
          </cell>
          <cell r="GS333">
            <v>16.387156906620021</v>
          </cell>
          <cell r="GT333">
            <v>9.3671823957902234</v>
          </cell>
          <cell r="GU333">
            <v>-5.6283746747599253</v>
          </cell>
          <cell r="GV333">
            <v>-24.516153906719978</v>
          </cell>
          <cell r="GW333">
            <v>-0.35804501954999068</v>
          </cell>
          <cell r="GX333">
            <v>8.5011752594498375</v>
          </cell>
          <cell r="GY333">
            <v>-5.196869309320391</v>
          </cell>
          <cell r="GZ333">
            <v>-21.498878859739307</v>
          </cell>
          <cell r="HA333">
            <v>-10.960347748540244</v>
          </cell>
          <cell r="HB333">
            <v>-2.0616898506300458</v>
          </cell>
          <cell r="HC333">
            <v>112.93057521703031</v>
          </cell>
          <cell r="HD333">
            <v>-16.547303181478128</v>
          </cell>
          <cell r="HE333">
            <v>43.843224524316611</v>
          </cell>
          <cell r="HF333">
            <v>-64.74198971010992</v>
          </cell>
          <cell r="HG333">
            <v>-0.63925558738992549</v>
          </cell>
          <cell r="HH333">
            <v>-10.33931346732993</v>
          </cell>
          <cell r="HI333">
            <v>-30.012889566479998</v>
          </cell>
          <cell r="HJ333">
            <v>1.2817791377599974</v>
          </cell>
          <cell r="HK333">
            <v>9.6464062920197193</v>
          </cell>
          <cell r="HL333">
            <v>26.786367415909808</v>
          </cell>
          <cell r="HM333">
            <v>0.17193516998031555</v>
          </cell>
          <cell r="HN333">
            <v>2.4288953041095738</v>
          </cell>
          <cell r="HO333">
            <v>76.782152209969809</v>
          </cell>
          <cell r="HP333">
            <v>6.2052912882004421</v>
          </cell>
          <cell r="HQ333">
            <v>26.273846037678595</v>
          </cell>
          <cell r="HR333">
            <v>-223.14599059744796</v>
          </cell>
          <cell r="HS333">
            <v>0</v>
          </cell>
          <cell r="HT333">
            <v>-12.001020483449793</v>
          </cell>
          <cell r="HU333">
            <v>-20.800359641940304</v>
          </cell>
          <cell r="HV333">
            <v>6.0338616314600131</v>
          </cell>
          <cell r="HW333">
            <v>-31.591557316000006</v>
          </cell>
          <cell r="HX333">
            <v>16.751389768449826</v>
          </cell>
          <cell r="HY333">
            <v>-2.0152263067602689</v>
          </cell>
          <cell r="HZ333">
            <v>-40.604131215111011</v>
          </cell>
          <cell r="IA333">
            <v>-56.492535218049852</v>
          </cell>
          <cell r="IB333">
            <v>-34.040572669610356</v>
          </cell>
          <cell r="IC333">
            <v>-2.6208338779724727E-2</v>
          </cell>
          <cell r="ID333">
            <v>-48.359630807650319</v>
          </cell>
          <cell r="IE333">
            <v>9.6249130969154066</v>
          </cell>
          <cell r="IF333">
            <v>-33.96179129471011</v>
          </cell>
          <cell r="IG333">
            <v>-1.6972889657299675</v>
          </cell>
          <cell r="IH333">
            <v>-1.9212656322397379</v>
          </cell>
          <cell r="II333">
            <v>0</v>
          </cell>
          <cell r="IJ333">
            <v>0</v>
          </cell>
          <cell r="IK333">
            <v>-2.4018005998700573</v>
          </cell>
          <cell r="IL333">
            <v>-26.803390695640701</v>
          </cell>
          <cell r="IM333">
            <v>-41.226912735131918</v>
          </cell>
          <cell r="IN333">
            <v>15.730359696449341</v>
          </cell>
          <cell r="IO333">
            <v>37.04475885032025</v>
          </cell>
          <cell r="IP333">
            <v>54.364004959130398</v>
          </cell>
          <cell r="IQ333">
            <v>10.49823951433973</v>
          </cell>
          <cell r="IR333">
            <v>217.01941733779677</v>
          </cell>
          <cell r="IS333">
            <v>127.16455459235021</v>
          </cell>
          <cell r="IT333">
            <v>-84.213401692900334</v>
          </cell>
          <cell r="IU333">
            <v>-6.0766477585202665</v>
          </cell>
          <cell r="IV333">
            <v>48.239180539600056</v>
          </cell>
          <cell r="IW333">
            <v>61.073764809819991</v>
          </cell>
          <cell r="IX333">
            <v>101.97293605100003</v>
          </cell>
          <cell r="IY333">
            <v>-4.068357240489604</v>
          </cell>
          <cell r="IZ333">
            <v>1.8774334335703315</v>
          </cell>
          <cell r="JA333">
            <v>10.652736722249756</v>
          </cell>
          <cell r="JB333">
            <v>-30.821954408469992</v>
          </cell>
          <cell r="JC333">
            <v>-8.7808277104086301</v>
          </cell>
          <cell r="JD333">
            <v>0</v>
          </cell>
          <cell r="JE333">
            <v>131.80397188098141</v>
          </cell>
          <cell r="JF333">
            <v>0.21329762986988499</v>
          </cell>
          <cell r="JG333">
            <v>6.0345825855692965</v>
          </cell>
          <cell r="JH333">
            <v>25.458949327239679</v>
          </cell>
          <cell r="JI333">
            <v>-4.8404455339499997</v>
          </cell>
          <cell r="JJ333">
            <v>0.3777442181499282</v>
          </cell>
          <cell r="JK333">
            <v>3.4419128965300843</v>
          </cell>
          <cell r="JL333">
            <v>2.5359567607501958</v>
          </cell>
          <cell r="JM333">
            <v>-0.3278328115993645</v>
          </cell>
          <cell r="JN333">
            <v>-0.54370818011921074</v>
          </cell>
          <cell r="JO333">
            <v>51.058782241700101</v>
          </cell>
          <cell r="JP333">
            <v>48.394732746848604</v>
          </cell>
          <cell r="JQ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  <cell r="IJ334">
            <v>0</v>
          </cell>
          <cell r="IK334">
            <v>0</v>
          </cell>
          <cell r="IL334">
            <v>0</v>
          </cell>
          <cell r="IM334">
            <v>0</v>
          </cell>
          <cell r="IN334">
            <v>0</v>
          </cell>
          <cell r="IO334">
            <v>0</v>
          </cell>
          <cell r="IP334">
            <v>0</v>
          </cell>
          <cell r="IQ334">
            <v>0</v>
          </cell>
          <cell r="IR334">
            <v>0</v>
          </cell>
          <cell r="IS334">
            <v>0</v>
          </cell>
          <cell r="IT334">
            <v>0</v>
          </cell>
          <cell r="IU334">
            <v>0</v>
          </cell>
          <cell r="IV334">
            <v>0</v>
          </cell>
          <cell r="IW334">
            <v>0</v>
          </cell>
          <cell r="IX334">
            <v>0</v>
          </cell>
          <cell r="IY334">
            <v>0</v>
          </cell>
          <cell r="IZ334">
            <v>0</v>
          </cell>
          <cell r="JA334">
            <v>0</v>
          </cell>
          <cell r="JB334">
            <v>0</v>
          </cell>
          <cell r="JC334">
            <v>0</v>
          </cell>
          <cell r="JD334">
            <v>0</v>
          </cell>
          <cell r="JE334">
            <v>0</v>
          </cell>
          <cell r="JF334">
            <v>0</v>
          </cell>
          <cell r="JG334">
            <v>0</v>
          </cell>
          <cell r="JH334">
            <v>0</v>
          </cell>
          <cell r="JI334">
            <v>0</v>
          </cell>
          <cell r="JJ334">
            <v>0</v>
          </cell>
          <cell r="JK334">
            <v>0</v>
          </cell>
          <cell r="JL334">
            <v>0</v>
          </cell>
          <cell r="JM334">
            <v>0</v>
          </cell>
          <cell r="JN334">
            <v>0</v>
          </cell>
          <cell r="JO334">
            <v>0</v>
          </cell>
          <cell r="JP334">
            <v>0</v>
          </cell>
          <cell r="JQ334">
            <v>0</v>
          </cell>
        </row>
        <row r="335">
          <cell r="F335">
            <v>-14.442243786479594</v>
          </cell>
          <cell r="G335">
            <v>-20.304958201679256</v>
          </cell>
          <cell r="H335">
            <v>10.045188152822448</v>
          </cell>
          <cell r="I335">
            <v>71.466731110298497</v>
          </cell>
          <cell r="J335">
            <v>1.8887666082198393</v>
          </cell>
          <cell r="K335">
            <v>13.082278179731475</v>
          </cell>
          <cell r="L335">
            <v>16.567640669980392</v>
          </cell>
          <cell r="M335">
            <v>0.60449872160643281</v>
          </cell>
          <cell r="N335">
            <v>-29.878283651352831</v>
          </cell>
          <cell r="O335">
            <v>11.126583268411196</v>
          </cell>
          <cell r="P335">
            <v>-27.304237294860286</v>
          </cell>
          <cell r="Q335">
            <v>9.0483217427099589</v>
          </cell>
          <cell r="R335">
            <v>64.987772628519451</v>
          </cell>
          <cell r="S335">
            <v>-4.6413374008589017</v>
          </cell>
          <cell r="T335">
            <v>18.699652598130342</v>
          </cell>
          <cell r="U335">
            <v>15.513670188809556</v>
          </cell>
          <cell r="V335">
            <v>-28.130057368200141</v>
          </cell>
          <cell r="W335">
            <v>-1.7023568047998197</v>
          </cell>
          <cell r="X335">
            <v>-20.710505317881143</v>
          </cell>
          <cell r="Y335">
            <v>-12.682414692881139</v>
          </cell>
          <cell r="Z335">
            <v>36.408898134968695</v>
          </cell>
          <cell r="AA335">
            <v>4.1121078270425642</v>
          </cell>
          <cell r="AB335">
            <v>82.263929240029029</v>
          </cell>
          <cell r="AC335">
            <v>-26.586824924535904</v>
          </cell>
          <cell r="AD335">
            <v>2.4430111486817623</v>
          </cell>
          <cell r="AE335">
            <v>-50.420615709852427</v>
          </cell>
          <cell r="AF335">
            <v>-15.841651888991692</v>
          </cell>
          <cell r="AG335">
            <v>-0.13672915280767484</v>
          </cell>
          <cell r="AH335">
            <v>14.602710019280494</v>
          </cell>
          <cell r="AI335">
            <v>0.86699356674216688</v>
          </cell>
          <cell r="AJ335">
            <v>8.6617996871398191</v>
          </cell>
          <cell r="AK335">
            <v>-2.1608957761800411</v>
          </cell>
          <cell r="AL335">
            <v>-111.01990389939783</v>
          </cell>
          <cell r="AM335">
            <v>-23.342840745532158</v>
          </cell>
          <cell r="AN335">
            <v>61.04079393048778</v>
          </cell>
          <cell r="AO335">
            <v>11.414310080152063</v>
          </cell>
          <cell r="AP335">
            <v>-1.7697819218337827</v>
          </cell>
          <cell r="AQ335">
            <v>7.2645803911000257</v>
          </cell>
          <cell r="AR335">
            <v>-27.842167453389266</v>
          </cell>
          <cell r="AS335">
            <v>12.206803712908368</v>
          </cell>
          <cell r="AT335">
            <v>-12.257555894770121</v>
          </cell>
          <cell r="AU335">
            <v>0</v>
          </cell>
          <cell r="AV335">
            <v>-12.190939973010245</v>
          </cell>
          <cell r="AW335">
            <v>-1.633560142209717</v>
          </cell>
          <cell r="AX335">
            <v>-28.457966900676183</v>
          </cell>
          <cell r="AY335">
            <v>-21.882951799638249</v>
          </cell>
          <cell r="AZ335">
            <v>-9.7975099488394335</v>
          </cell>
          <cell r="BA335">
            <v>-10.930195161030497</v>
          </cell>
          <cell r="BB335">
            <v>51.153095503090299</v>
          </cell>
          <cell r="BC335">
            <v>5.4994832125266839</v>
          </cell>
          <cell r="BD335">
            <v>0.44912993826801539</v>
          </cell>
          <cell r="BE335">
            <v>11.007097257359419</v>
          </cell>
          <cell r="BF335">
            <v>-66.619102967080835</v>
          </cell>
          <cell r="BG335">
            <v>29.268622158500875</v>
          </cell>
          <cell r="BH335">
            <v>58.527162334199602</v>
          </cell>
          <cell r="BI335">
            <v>16.059109012077897</v>
          </cell>
          <cell r="BJ335">
            <v>10.351397308590094</v>
          </cell>
          <cell r="BK335">
            <v>-12.137029180390527</v>
          </cell>
          <cell r="BL335">
            <v>-14.870544958070241</v>
          </cell>
          <cell r="BM335">
            <v>3.3644248513483035</v>
          </cell>
          <cell r="BN335">
            <v>-8.7335266392328776</v>
          </cell>
          <cell r="BO335">
            <v>-9.0480962504079798</v>
          </cell>
          <cell r="BP335">
            <v>7.2070996464044583</v>
          </cell>
          <cell r="BQ335">
            <v>-2.3624180585793511</v>
          </cell>
          <cell r="BR335">
            <v>100.47497171995929</v>
          </cell>
          <cell r="BS335">
            <v>16.185386071108951</v>
          </cell>
          <cell r="BT335">
            <v>21.535088563420686</v>
          </cell>
          <cell r="BU335">
            <v>13.43072491005978</v>
          </cell>
          <cell r="BV335">
            <v>0</v>
          </cell>
          <cell r="BW335">
            <v>0</v>
          </cell>
          <cell r="BX335">
            <v>8.085433923610001</v>
          </cell>
          <cell r="BY335">
            <v>-28.963990704700336</v>
          </cell>
          <cell r="BZ335">
            <v>-8.170051243447233</v>
          </cell>
          <cell r="CA335">
            <v>-4.93467480102845</v>
          </cell>
          <cell r="CB335">
            <v>47.048129826999684</v>
          </cell>
          <cell r="CC335">
            <v>36.332118505430117</v>
          </cell>
          <cell r="CD335">
            <v>-7.3193331476431922E-2</v>
          </cell>
          <cell r="CE335">
            <v>-116.64409630394948</v>
          </cell>
          <cell r="CF335">
            <v>-41.531516372798251</v>
          </cell>
          <cell r="CG335">
            <v>-1.9003047640208024</v>
          </cell>
          <cell r="CH335">
            <v>-1.6868503102305112</v>
          </cell>
          <cell r="CI335">
            <v>0</v>
          </cell>
          <cell r="CJ335">
            <v>-10.839028232049941</v>
          </cell>
          <cell r="CK335">
            <v>-10.050197582049805</v>
          </cell>
          <cell r="CL335">
            <v>-0.77003240261910832</v>
          </cell>
          <cell r="CM335">
            <v>-16.90517251178062</v>
          </cell>
          <cell r="CN335">
            <v>-15.199653009309259</v>
          </cell>
          <cell r="CO335">
            <v>-19.923228900509457</v>
          </cell>
          <cell r="CP335">
            <v>-9.2578478119994543</v>
          </cell>
          <cell r="CQ335">
            <v>11.419735593419318</v>
          </cell>
          <cell r="CR335">
            <v>123.05393444161018</v>
          </cell>
          <cell r="CS335">
            <v>26.78106451864096</v>
          </cell>
          <cell r="CT335">
            <v>10.815681601759024</v>
          </cell>
          <cell r="CU335">
            <v>-2.5821551599999326E-3</v>
          </cell>
          <cell r="CV335">
            <v>0</v>
          </cell>
          <cell r="CW335">
            <v>0</v>
          </cell>
          <cell r="CX335">
            <v>3.6725012037600209</v>
          </cell>
          <cell r="CY335">
            <v>17.188237816129913</v>
          </cell>
          <cell r="CZ335">
            <v>60.690852526799063</v>
          </cell>
          <cell r="DA335">
            <v>-34.868540143510472</v>
          </cell>
          <cell r="DB335">
            <v>0</v>
          </cell>
          <cell r="DC335">
            <v>6.2741254598404339</v>
          </cell>
          <cell r="DD335">
            <v>32.502593613349745</v>
          </cell>
          <cell r="DE335">
            <v>300.42171270068502</v>
          </cell>
          <cell r="DF335">
            <v>45.305117186299867</v>
          </cell>
          <cell r="DG335">
            <v>3.8768660061896298</v>
          </cell>
          <cell r="DH335">
            <v>1.3233576018601525</v>
          </cell>
          <cell r="DI335">
            <v>0</v>
          </cell>
          <cell r="DJ335">
            <v>0</v>
          </cell>
          <cell r="DK335">
            <v>3.524217289490025</v>
          </cell>
          <cell r="DL335">
            <v>-5.0017615495917198</v>
          </cell>
          <cell r="DM335">
            <v>-17.498004035020131</v>
          </cell>
          <cell r="DN335">
            <v>-0.63217728516974603</v>
          </cell>
          <cell r="DO335">
            <v>165.41933365808018</v>
          </cell>
          <cell r="DP335">
            <v>122.04596192457757</v>
          </cell>
          <cell r="DQ335">
            <v>-17.941198096021253</v>
          </cell>
          <cell r="DR335">
            <v>34.793864989522262</v>
          </cell>
          <cell r="DS335">
            <v>-38.336497317611247</v>
          </cell>
          <cell r="DT335">
            <v>4.3609020091198545</v>
          </cell>
          <cell r="DU335">
            <v>-4.8730108022305103</v>
          </cell>
          <cell r="DV335">
            <v>0</v>
          </cell>
          <cell r="DW335">
            <v>-6.2366563866399929</v>
          </cell>
          <cell r="DX335">
            <v>3.6102866455599951</v>
          </cell>
          <cell r="DY335">
            <v>260.00907444397944</v>
          </cell>
          <cell r="DZ335">
            <v>5.5699283644280513</v>
          </cell>
          <cell r="EA335">
            <v>-58.659807701169484</v>
          </cell>
          <cell r="EB335">
            <v>-36.975854695089765</v>
          </cell>
          <cell r="EC335">
            <v>-77.470258756800831</v>
          </cell>
          <cell r="ED335">
            <v>-16.204240814027798</v>
          </cell>
          <cell r="EE335">
            <v>-194.61361907939136</v>
          </cell>
          <cell r="EF335">
            <v>-14.338902367269839</v>
          </cell>
          <cell r="EG335">
            <v>-45.711751029120933</v>
          </cell>
          <cell r="EH335">
            <v>-6.5061697169767285E-2</v>
          </cell>
          <cell r="EI335">
            <v>0</v>
          </cell>
          <cell r="EJ335">
            <v>0</v>
          </cell>
          <cell r="EK335">
            <v>3.9494498222899779</v>
          </cell>
          <cell r="EL335">
            <v>-83.857373615419419</v>
          </cell>
          <cell r="EM335">
            <v>58.289269684919418</v>
          </cell>
          <cell r="EN335">
            <v>10.283354341909217</v>
          </cell>
          <cell r="EO335">
            <v>-111.81915343721948</v>
          </cell>
          <cell r="EP335">
            <v>-27.253365411521372</v>
          </cell>
          <cell r="EQ335">
            <v>15.909914629211926</v>
          </cell>
          <cell r="ER335">
            <v>120.23455834446941</v>
          </cell>
          <cell r="ES335">
            <v>-69.908067442840547</v>
          </cell>
          <cell r="ET335">
            <v>30.573392325301029</v>
          </cell>
          <cell r="EU335">
            <v>0</v>
          </cell>
          <cell r="EV335">
            <v>0</v>
          </cell>
          <cell r="EW335">
            <v>1.3656154385799937</v>
          </cell>
          <cell r="EX335">
            <v>-11.768232843839996</v>
          </cell>
          <cell r="EY335">
            <v>8.0411908956693878</v>
          </cell>
          <cell r="EZ335">
            <v>-8.2582345612499921</v>
          </cell>
          <cell r="FA335">
            <v>2.2951485460307595</v>
          </cell>
          <cell r="FB335">
            <v>38.375113228969894</v>
          </cell>
          <cell r="FC335">
            <v>130.15570535120423</v>
          </cell>
          <cell r="FD335">
            <v>-0.63707259335023991</v>
          </cell>
          <cell r="FE335">
            <v>-385.73792957843398</v>
          </cell>
          <cell r="FF335">
            <v>3.1106044476891839</v>
          </cell>
          <cell r="FG335">
            <v>5.7881576714007679</v>
          </cell>
          <cell r="FH335">
            <v>-0.16859963349997997</v>
          </cell>
          <cell r="FI335">
            <v>0</v>
          </cell>
          <cell r="FJ335">
            <v>-2.7155212795599937</v>
          </cell>
          <cell r="FK335">
            <v>-113.72335303102</v>
          </cell>
          <cell r="FL335">
            <v>-9.902275531201667</v>
          </cell>
          <cell r="FM335">
            <v>-157.9202823266296</v>
          </cell>
          <cell r="FN335">
            <v>-0.89382622549055668</v>
          </cell>
          <cell r="FO335">
            <v>-75.891072276249815</v>
          </cell>
          <cell r="FP335">
            <v>5.1376603350090591</v>
          </cell>
          <cell r="FQ335">
            <v>-38.559421728888992</v>
          </cell>
          <cell r="FR335">
            <v>-36.681032207328826</v>
          </cell>
          <cell r="FS335">
            <v>131.01219131094877</v>
          </cell>
          <cell r="FT335">
            <v>-0.1018107010404492</v>
          </cell>
          <cell r="FU335">
            <v>-13.780809556120403</v>
          </cell>
          <cell r="FV335">
            <v>-0.9263627307200295</v>
          </cell>
          <cell r="FW335">
            <v>-2.2680726655698891</v>
          </cell>
          <cell r="FX335">
            <v>-29.779390266340101</v>
          </cell>
          <cell r="FY335">
            <v>19.701944405611357</v>
          </cell>
          <cell r="FZ335">
            <v>-7.6519738952883927</v>
          </cell>
          <cell r="GA335">
            <v>3.8072317419791943</v>
          </cell>
          <cell r="GB335">
            <v>51.233794995509015</v>
          </cell>
          <cell r="GC335">
            <v>-137.38681921331045</v>
          </cell>
          <cell r="GD335">
            <v>-50.540955632979603</v>
          </cell>
          <cell r="GE335">
            <v>-30.48846951314772</v>
          </cell>
          <cell r="GF335">
            <v>-194.83521754758203</v>
          </cell>
          <cell r="GG335">
            <v>13.21062152849936</v>
          </cell>
          <cell r="GH335">
            <v>-25.345815701910396</v>
          </cell>
          <cell r="GI335">
            <v>92.79694279573016</v>
          </cell>
          <cell r="GJ335">
            <v>0</v>
          </cell>
          <cell r="GK335">
            <v>-28.599570958880008</v>
          </cell>
          <cell r="GL335">
            <v>-5.4393629743190104</v>
          </cell>
          <cell r="GM335">
            <v>-9.3575152429602895</v>
          </cell>
          <cell r="GN335">
            <v>28.682726197730517</v>
          </cell>
          <cell r="GO335">
            <v>-25.169843894041151</v>
          </cell>
          <cell r="GP335">
            <v>-14.831056649833045</v>
          </cell>
          <cell r="GQ335">
            <v>138.39962293442113</v>
          </cell>
          <cell r="GR335">
            <v>-87.295269746726262</v>
          </cell>
          <cell r="GS335">
            <v>-122.10488515786074</v>
          </cell>
          <cell r="GT335">
            <v>69.429536239099434</v>
          </cell>
          <cell r="GU335">
            <v>7.0526606003795678E-4</v>
          </cell>
          <cell r="GV335">
            <v>0</v>
          </cell>
          <cell r="GW335">
            <v>0</v>
          </cell>
          <cell r="GX335">
            <v>-21.687392432849947</v>
          </cell>
          <cell r="GY335">
            <v>-64.145975071960493</v>
          </cell>
          <cell r="GZ335">
            <v>-32.340740995998203</v>
          </cell>
          <cell r="HA335">
            <v>-5.7903201623012137</v>
          </cell>
          <cell r="HB335">
            <v>-0.80969572568028525</v>
          </cell>
          <cell r="HC335">
            <v>4.2116713681589317</v>
          </cell>
          <cell r="HD335">
            <v>85.941826926627982</v>
          </cell>
          <cell r="HE335">
            <v>-300.11808912018023</v>
          </cell>
          <cell r="HF335">
            <v>-102.26279047343633</v>
          </cell>
          <cell r="HG335">
            <v>-8.8929592121003225</v>
          </cell>
          <cell r="HH335">
            <v>-86.366795497900057</v>
          </cell>
          <cell r="HI335">
            <v>0</v>
          </cell>
          <cell r="HJ335">
            <v>0</v>
          </cell>
          <cell r="HK335">
            <v>-65.558811959010427</v>
          </cell>
          <cell r="HL335">
            <v>-9.2809782518997963</v>
          </cell>
          <cell r="HM335">
            <v>2.0959869634716597</v>
          </cell>
          <cell r="HN335">
            <v>-3.6921364246391022</v>
          </cell>
          <cell r="HO335">
            <v>-53.549012769220099</v>
          </cell>
          <cell r="HP335">
            <v>34.162664370440325</v>
          </cell>
          <cell r="HQ335">
            <v>-6.7732558658972266</v>
          </cell>
          <cell r="HR335">
            <v>-80.679989376294543</v>
          </cell>
          <cell r="HS335">
            <v>-112.30225838984006</v>
          </cell>
          <cell r="HT335">
            <v>-15.857067650390491</v>
          </cell>
          <cell r="HU335">
            <v>-50.317258410889735</v>
          </cell>
          <cell r="HV335">
            <v>0.65744918785992468</v>
          </cell>
          <cell r="HW335">
            <v>-24.713427075079835</v>
          </cell>
          <cell r="HX335">
            <v>92.935201736231647</v>
          </cell>
          <cell r="HY335">
            <v>-32.368357953271698</v>
          </cell>
          <cell r="HZ335">
            <v>55.990443906221117</v>
          </cell>
          <cell r="IA335">
            <v>-23.330108491441933</v>
          </cell>
          <cell r="IB335">
            <v>4.3615847043402027</v>
          </cell>
          <cell r="IC335">
            <v>35.478453501382319</v>
          </cell>
          <cell r="ID335">
            <v>-11.214644441421115</v>
          </cell>
          <cell r="IE335">
            <v>-234.65065364722977</v>
          </cell>
          <cell r="IF335">
            <v>32.433677157489001</v>
          </cell>
          <cell r="IG335">
            <v>-23.655403143160584</v>
          </cell>
          <cell r="IH335">
            <v>-0.73566189866050991</v>
          </cell>
          <cell r="II335">
            <v>-3.8082379126003616</v>
          </cell>
          <cell r="IJ335">
            <v>-7.2341561056598493</v>
          </cell>
          <cell r="IK335">
            <v>-179.46109188331866</v>
          </cell>
          <cell r="IL335">
            <v>18.687173636591979</v>
          </cell>
          <cell r="IM335">
            <v>-5.2931789424474118</v>
          </cell>
          <cell r="IN335">
            <v>-118.07190304367941</v>
          </cell>
          <cell r="IO335">
            <v>37.637702804709079</v>
          </cell>
          <cell r="IP335">
            <v>20.308082122875931</v>
          </cell>
          <cell r="IQ335">
            <v>-5.4576564393682929</v>
          </cell>
          <cell r="IR335">
            <v>-1415.1611359403905</v>
          </cell>
          <cell r="IS335">
            <v>10.388336285241166</v>
          </cell>
          <cell r="IT335">
            <v>0</v>
          </cell>
          <cell r="IU335">
            <v>0</v>
          </cell>
          <cell r="IV335">
            <v>-153.69686577436005</v>
          </cell>
          <cell r="IW335">
            <v>-158.70001210992018</v>
          </cell>
          <cell r="IX335">
            <v>-938.00996096187828</v>
          </cell>
          <cell r="IY335">
            <v>-36.071374548328095</v>
          </cell>
          <cell r="IZ335">
            <v>-142.42458796188293</v>
          </cell>
          <cell r="JA335">
            <v>38.808102385910388</v>
          </cell>
          <cell r="JB335">
            <v>-23.035787611601336</v>
          </cell>
          <cell r="JC335">
            <v>-0.20463904131975141</v>
          </cell>
          <cell r="JD335">
            <v>-12.214346602228034</v>
          </cell>
          <cell r="JE335">
            <v>886.57801976628252</v>
          </cell>
          <cell r="JF335">
            <v>159.8023690943337</v>
          </cell>
          <cell r="JG335">
            <v>-2.2813154290288367</v>
          </cell>
          <cell r="JH335">
            <v>17.202351104269837</v>
          </cell>
          <cell r="JI335">
            <v>81.13225269008035</v>
          </cell>
          <cell r="JJ335">
            <v>0</v>
          </cell>
          <cell r="JK335">
            <v>71.639892074380441</v>
          </cell>
          <cell r="JL335">
            <v>36.846596125578799</v>
          </cell>
          <cell r="JM335">
            <v>9.0595851047510223</v>
          </cell>
          <cell r="JN335">
            <v>34.386529515548318</v>
          </cell>
          <cell r="JO335">
            <v>309.55725941883065</v>
          </cell>
          <cell r="JP335">
            <v>131.11344358369752</v>
          </cell>
          <cell r="JQ335">
            <v>38.119056483828899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O336">
            <v>0</v>
          </cell>
          <cell r="GP336">
            <v>0</v>
          </cell>
          <cell r="GQ336">
            <v>0</v>
          </cell>
          <cell r="GR336">
            <v>0</v>
          </cell>
          <cell r="GS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  <cell r="IJ336">
            <v>0</v>
          </cell>
          <cell r="IK336">
            <v>0</v>
          </cell>
          <cell r="IL336">
            <v>0</v>
          </cell>
          <cell r="IM336">
            <v>0</v>
          </cell>
          <cell r="IN336">
            <v>0</v>
          </cell>
          <cell r="IO336">
            <v>0</v>
          </cell>
          <cell r="IP336">
            <v>0</v>
          </cell>
          <cell r="IQ336">
            <v>0</v>
          </cell>
          <cell r="IR336">
            <v>0</v>
          </cell>
          <cell r="IS336">
            <v>0</v>
          </cell>
          <cell r="IT336">
            <v>0</v>
          </cell>
          <cell r="IU336">
            <v>0</v>
          </cell>
          <cell r="IV336">
            <v>0</v>
          </cell>
          <cell r="IW336">
            <v>0</v>
          </cell>
          <cell r="IX336">
            <v>0</v>
          </cell>
          <cell r="IY336">
            <v>0</v>
          </cell>
          <cell r="IZ336">
            <v>0</v>
          </cell>
          <cell r="JA336">
            <v>0</v>
          </cell>
          <cell r="JB336">
            <v>0</v>
          </cell>
          <cell r="JC336">
            <v>0</v>
          </cell>
          <cell r="JD336">
            <v>0</v>
          </cell>
          <cell r="JE336">
            <v>0</v>
          </cell>
          <cell r="JF336">
            <v>0</v>
          </cell>
          <cell r="JG336">
            <v>0</v>
          </cell>
          <cell r="JH336">
            <v>0</v>
          </cell>
          <cell r="JI336">
            <v>0</v>
          </cell>
          <cell r="JJ336">
            <v>0</v>
          </cell>
          <cell r="JK336">
            <v>0</v>
          </cell>
          <cell r="JL336">
            <v>0</v>
          </cell>
          <cell r="JM336">
            <v>0</v>
          </cell>
          <cell r="JN336">
            <v>0</v>
          </cell>
          <cell r="JO336">
            <v>0</v>
          </cell>
          <cell r="JP336">
            <v>0</v>
          </cell>
          <cell r="JQ336">
            <v>0</v>
          </cell>
        </row>
        <row r="337">
          <cell r="F337">
            <v>1.1328299102624442</v>
          </cell>
          <cell r="G337">
            <v>-0.94121296651974262</v>
          </cell>
          <cell r="H337">
            <v>9.4222708799406973</v>
          </cell>
          <cell r="I337">
            <v>8.4455496752088948</v>
          </cell>
          <cell r="J337">
            <v>-12.544559163238773</v>
          </cell>
          <cell r="K337">
            <v>-7.3406259034072718</v>
          </cell>
          <cell r="L337">
            <v>28.944881238910966</v>
          </cell>
          <cell r="M337">
            <v>1.8376879650104456</v>
          </cell>
          <cell r="N337">
            <v>-3.2638254695593787</v>
          </cell>
          <cell r="O337">
            <v>11.920824039889339</v>
          </cell>
          <cell r="P337">
            <v>-34.341221771270284</v>
          </cell>
          <cell r="Q337">
            <v>1.8868930284479575</v>
          </cell>
          <cell r="R337">
            <v>-43.63366785638209</v>
          </cell>
          <cell r="S337">
            <v>4.0726908426222508</v>
          </cell>
          <cell r="T337">
            <v>4.3282188658986342</v>
          </cell>
          <cell r="U337">
            <v>9.5224281692308068</v>
          </cell>
          <cell r="V337">
            <v>16.541272788591414</v>
          </cell>
          <cell r="W337">
            <v>-12.218253040659874</v>
          </cell>
          <cell r="X337">
            <v>-6.5779438442132232</v>
          </cell>
          <cell r="Y337">
            <v>-37.028304716877756</v>
          </cell>
          <cell r="Z337">
            <v>-9.0975862802297343</v>
          </cell>
          <cell r="AA337">
            <v>0.14258147526106768</v>
          </cell>
          <cell r="AB337">
            <v>-14.498290016569626</v>
          </cell>
          <cell r="AC337">
            <v>-5.8995291403625743</v>
          </cell>
          <cell r="AD337">
            <v>7.0790470409210684</v>
          </cell>
          <cell r="AE337">
            <v>-157.43032661404868</v>
          </cell>
          <cell r="AF337">
            <v>-3.9538608891234617E-2</v>
          </cell>
          <cell r="AG337">
            <v>-22.554432883629488</v>
          </cell>
          <cell r="AH337">
            <v>-49.011535755380464</v>
          </cell>
          <cell r="AI337">
            <v>1.8832487536301414</v>
          </cell>
          <cell r="AJ337">
            <v>-45.807889088551747</v>
          </cell>
          <cell r="AK337">
            <v>-14.978860403300132</v>
          </cell>
          <cell r="AL337">
            <v>-43.300740316552037</v>
          </cell>
          <cell r="AM337">
            <v>10.111542977810132</v>
          </cell>
          <cell r="AN337">
            <v>4.0487396975295269</v>
          </cell>
          <cell r="AO337">
            <v>10.770014892488689</v>
          </cell>
          <cell r="AP337">
            <v>-7.0662267301286192</v>
          </cell>
          <cell r="AQ337">
            <v>-1.4846491490807239</v>
          </cell>
          <cell r="AR337">
            <v>-109.66214825368661</v>
          </cell>
          <cell r="AS337">
            <v>-20.658949258859138</v>
          </cell>
          <cell r="AT337">
            <v>-6.132090049859471</v>
          </cell>
          <cell r="AU337">
            <v>11.447585572163007</v>
          </cell>
          <cell r="AV337">
            <v>14.972316490099729</v>
          </cell>
          <cell r="AW337">
            <v>-45.581983758618662</v>
          </cell>
          <cell r="AX337">
            <v>-6.5642289680909016</v>
          </cell>
          <cell r="AY337">
            <v>-5.7024593625810667</v>
          </cell>
          <cell r="AZ337">
            <v>0</v>
          </cell>
          <cell r="BA337">
            <v>-14.833255172181453</v>
          </cell>
          <cell r="BB337">
            <v>-16.840598775168473</v>
          </cell>
          <cell r="BC337">
            <v>11.445608023030218</v>
          </cell>
          <cell r="BD337">
            <v>-31.214092993610393</v>
          </cell>
          <cell r="BE337">
            <v>-134.12073225682252</v>
          </cell>
          <cell r="BF337">
            <v>-0.84760405864108179</v>
          </cell>
          <cell r="BG337">
            <v>-28.875169696766534</v>
          </cell>
          <cell r="BH337">
            <v>3.1477847102996748</v>
          </cell>
          <cell r="BI337">
            <v>-56.727022925297206</v>
          </cell>
          <cell r="BJ337">
            <v>8.0016563682602282</v>
          </cell>
          <cell r="BK337">
            <v>-6.292137195390751</v>
          </cell>
          <cell r="BL337">
            <v>-35.344858185200792</v>
          </cell>
          <cell r="BM337">
            <v>-1.5867345650499374</v>
          </cell>
          <cell r="BN337">
            <v>0.33996216081141029</v>
          </cell>
          <cell r="BO337">
            <v>-11.906237390978276</v>
          </cell>
          <cell r="BP337">
            <v>12.103909048970309</v>
          </cell>
          <cell r="BQ337">
            <v>-16.134280527829105</v>
          </cell>
          <cell r="BR337">
            <v>66.251451304648072</v>
          </cell>
          <cell r="BS337">
            <v>5.8392480771708506</v>
          </cell>
          <cell r="BT337">
            <v>2.4370320946800348</v>
          </cell>
          <cell r="BU337">
            <v>0.16944735897050123</v>
          </cell>
          <cell r="BV337">
            <v>37.494809150048241</v>
          </cell>
          <cell r="BW337">
            <v>3.1743716393300474</v>
          </cell>
          <cell r="BX337">
            <v>73.497879426350664</v>
          </cell>
          <cell r="BY337">
            <v>1.0804138202202012</v>
          </cell>
          <cell r="BZ337">
            <v>6.2449635056000261</v>
          </cell>
          <cell r="CA337">
            <v>1.1468100765077907</v>
          </cell>
          <cell r="CB337">
            <v>-0.30609243203002734</v>
          </cell>
          <cell r="CC337">
            <v>-2.0403985024386202</v>
          </cell>
          <cell r="CD337">
            <v>-62.48703290974845</v>
          </cell>
          <cell r="CE337">
            <v>-139.69732272335386</v>
          </cell>
          <cell r="CF337">
            <v>-48.534144802350056</v>
          </cell>
          <cell r="CG337">
            <v>-41.719005023169302</v>
          </cell>
          <cell r="CH337">
            <v>-11.964627404599923</v>
          </cell>
          <cell r="CI337">
            <v>13.328371619630161</v>
          </cell>
          <cell r="CJ337">
            <v>-14.362238064039957</v>
          </cell>
          <cell r="CK337">
            <v>-28.416188495790266</v>
          </cell>
          <cell r="CL337">
            <v>-56.879581053359288</v>
          </cell>
          <cell r="CM337">
            <v>-3.629709333270057</v>
          </cell>
          <cell r="CN337">
            <v>-18.281833821201872</v>
          </cell>
          <cell r="CO337">
            <v>22.274011645092287</v>
          </cell>
          <cell r="CP337">
            <v>14.946709839408868</v>
          </cell>
          <cell r="CQ337">
            <v>33.540912170301453</v>
          </cell>
          <cell r="CR337">
            <v>-141.01877541652357</v>
          </cell>
          <cell r="CS337">
            <v>-25.578312692310647</v>
          </cell>
          <cell r="CT337">
            <v>2.618057922938533</v>
          </cell>
          <cell r="CU337">
            <v>-11.074867130640087</v>
          </cell>
          <cell r="CV337">
            <v>-2.8483251320722047E-2</v>
          </cell>
          <cell r="CW337">
            <v>39.29111194889083</v>
          </cell>
          <cell r="CX337">
            <v>-21.090086889071245</v>
          </cell>
          <cell r="CY337">
            <v>-41.95731185923978</v>
          </cell>
          <cell r="CZ337">
            <v>-11.309422166870036</v>
          </cell>
          <cell r="DA337">
            <v>-40.69555255377054</v>
          </cell>
          <cell r="DB337">
            <v>7.1277677454199875</v>
          </cell>
          <cell r="DC337">
            <v>-32.58516330502971</v>
          </cell>
          <cell r="DD337">
            <v>-5.736513185509466</v>
          </cell>
          <cell r="DE337">
            <v>-18.087286660651444</v>
          </cell>
          <cell r="DF337">
            <v>-12.094528358093157</v>
          </cell>
          <cell r="DG337">
            <v>2.8369307402099366</v>
          </cell>
          <cell r="DH337">
            <v>34.988834346739168</v>
          </cell>
          <cell r="DI337">
            <v>31.167748557758387</v>
          </cell>
          <cell r="DJ337">
            <v>9.9241735456398601</v>
          </cell>
          <cell r="DK337">
            <v>-59.333230922320581</v>
          </cell>
          <cell r="DL337">
            <v>-26.457443326007706</v>
          </cell>
          <cell r="DM337">
            <v>-2.3951361562299098</v>
          </cell>
          <cell r="DN337">
            <v>-61.270479959272052</v>
          </cell>
          <cell r="DO337">
            <v>-14.409158769679379</v>
          </cell>
          <cell r="DP337">
            <v>20.212916527820198</v>
          </cell>
          <cell r="DQ337">
            <v>58.742087112768786</v>
          </cell>
          <cell r="DR337">
            <v>-140.55379779811483</v>
          </cell>
          <cell r="DS337">
            <v>-172.41980209830399</v>
          </cell>
          <cell r="DT337">
            <v>9.3176715757690545</v>
          </cell>
          <cell r="DU337">
            <v>-34.332516193529955</v>
          </cell>
          <cell r="DV337">
            <v>38.571993417740487</v>
          </cell>
          <cell r="DW337">
            <v>-2.7485797170129445</v>
          </cell>
          <cell r="DX337">
            <v>-24.309006272969782</v>
          </cell>
          <cell r="DY337">
            <v>-15.977278044429113</v>
          </cell>
          <cell r="DZ337">
            <v>-33.982034710820244</v>
          </cell>
          <cell r="EA337">
            <v>12.634543240268613</v>
          </cell>
          <cell r="EB337">
            <v>5.9133155690233252E-2</v>
          </cell>
          <cell r="EC337">
            <v>14.061550303378681</v>
          </cell>
          <cell r="ED337">
            <v>68.570527546100493</v>
          </cell>
          <cell r="EE337">
            <v>-189.35840272091446</v>
          </cell>
          <cell r="EF337">
            <v>-101.94665235560205</v>
          </cell>
          <cell r="EG337">
            <v>-14.446179024248522</v>
          </cell>
          <cell r="EH337">
            <v>36.135741812340711</v>
          </cell>
          <cell r="EI337">
            <v>-7.372818307208945</v>
          </cell>
          <cell r="EJ337">
            <v>-5.0140576537205561</v>
          </cell>
          <cell r="EK337">
            <v>-33.970361653789041</v>
          </cell>
          <cell r="EL337">
            <v>-33.522958869851209</v>
          </cell>
          <cell r="EM337">
            <v>-11.575211677960169</v>
          </cell>
          <cell r="EN337">
            <v>10.365297252261371</v>
          </cell>
          <cell r="EO337">
            <v>-6.8251775676917532</v>
          </cell>
          <cell r="EP337">
            <v>-14.828084732491334</v>
          </cell>
          <cell r="EQ337">
            <v>-6.3579399429490877</v>
          </cell>
          <cell r="ER337">
            <v>-0.57908020098693669</v>
          </cell>
          <cell r="ES337">
            <v>-6.1989040711796406</v>
          </cell>
          <cell r="ET337">
            <v>21.643786593140248</v>
          </cell>
          <cell r="EU337">
            <v>4.9226008106616064</v>
          </cell>
          <cell r="EV337">
            <v>50.882879432251684</v>
          </cell>
          <cell r="EW337">
            <v>16.562149555838914</v>
          </cell>
          <cell r="EX337">
            <v>-35.256067438910577</v>
          </cell>
          <cell r="EY337">
            <v>-36.647313147983368</v>
          </cell>
          <cell r="EZ337">
            <v>-0.15511988053003734</v>
          </cell>
          <cell r="FA337">
            <v>5.682666434579005</v>
          </cell>
          <cell r="FB337">
            <v>-2.8724036210005579</v>
          </cell>
          <cell r="FC337">
            <v>-12.508024791159187</v>
          </cell>
          <cell r="FD337">
            <v>-6.6353300767113979</v>
          </cell>
          <cell r="FE337">
            <v>-18.293334268630133</v>
          </cell>
          <cell r="FF337">
            <v>-92.845619854202596</v>
          </cell>
          <cell r="FG337">
            <v>-89.098348878520483</v>
          </cell>
          <cell r="FH337">
            <v>-12.637719107089652</v>
          </cell>
          <cell r="FI337">
            <v>54.056417949940624</v>
          </cell>
          <cell r="FJ337">
            <v>4.5152357778197256</v>
          </cell>
          <cell r="FK337">
            <v>37.366233228209239</v>
          </cell>
          <cell r="FL337">
            <v>-0.71125175766064785</v>
          </cell>
          <cell r="FM337">
            <v>-15.537137621219699</v>
          </cell>
          <cell r="FN337">
            <v>-9.4363259778438078</v>
          </cell>
          <cell r="FO337">
            <v>167.5596705907501</v>
          </cell>
          <cell r="FP337">
            <v>-32.8908898653699</v>
          </cell>
          <cell r="FQ337">
            <v>-28.6335987534585</v>
          </cell>
          <cell r="FR337">
            <v>97.547512882316369</v>
          </cell>
          <cell r="FS337">
            <v>31.272436385797846</v>
          </cell>
          <cell r="FT337">
            <v>-3.5434576776506219</v>
          </cell>
          <cell r="FU337">
            <v>6.4673875162689001</v>
          </cell>
          <cell r="FV337">
            <v>-3.2085609607611332</v>
          </cell>
          <cell r="FW337">
            <v>28.931605744219269</v>
          </cell>
          <cell r="FX337">
            <v>11.81864747003965</v>
          </cell>
          <cell r="FY337">
            <v>-50.497194100600609</v>
          </cell>
          <cell r="FZ337">
            <v>2.4907792479098134</v>
          </cell>
          <cell r="GA337">
            <v>-5.8462290628713163</v>
          </cell>
          <cell r="GB337">
            <v>0.86439601302981828</v>
          </cell>
          <cell r="GC337">
            <v>9.4704798916409345</v>
          </cell>
          <cell r="GD337">
            <v>69.327222415300639</v>
          </cell>
          <cell r="GE337">
            <v>10.34799581237894</v>
          </cell>
          <cell r="GF337">
            <v>69.629080325730683</v>
          </cell>
          <cell r="GG337">
            <v>-19.058643394821047</v>
          </cell>
          <cell r="GH337">
            <v>-17.077264583540455</v>
          </cell>
          <cell r="GI337">
            <v>-6.0222181303015532</v>
          </cell>
          <cell r="GJ337">
            <v>14.208249398219778</v>
          </cell>
          <cell r="GK337">
            <v>-9.4906312538387283</v>
          </cell>
          <cell r="GL337">
            <v>-26.162795356100105</v>
          </cell>
          <cell r="GM337">
            <v>9.4569717711599424</v>
          </cell>
          <cell r="GN337">
            <v>-22.901272915840309</v>
          </cell>
          <cell r="GO337">
            <v>11.448442671471639</v>
          </cell>
          <cell r="GP337">
            <v>-4.1722285400683177</v>
          </cell>
          <cell r="GQ337">
            <v>10.490305820288995</v>
          </cell>
          <cell r="GR337">
            <v>-238.16953182159341</v>
          </cell>
          <cell r="GS337">
            <v>-28.270635300899812</v>
          </cell>
          <cell r="GT337">
            <v>-37.37793416886052</v>
          </cell>
          <cell r="GU337">
            <v>11.712820929859845</v>
          </cell>
          <cell r="GV337">
            <v>-91.121047507328512</v>
          </cell>
          <cell r="GW337">
            <v>6.2668623997396935</v>
          </cell>
          <cell r="GX337">
            <v>18.945663579850589</v>
          </cell>
          <cell r="GY337">
            <v>-36.547651002698331</v>
          </cell>
          <cell r="GZ337">
            <v>-0.36293410145981397</v>
          </cell>
          <cell r="HA337">
            <v>-46.553041238690639</v>
          </cell>
          <cell r="HB337">
            <v>-22.356776394779445</v>
          </cell>
          <cell r="HC337">
            <v>0.39093049322946172</v>
          </cell>
          <cell r="HD337">
            <v>-12.895789509559108</v>
          </cell>
          <cell r="HE337">
            <v>-78.355554817142547</v>
          </cell>
          <cell r="HF337">
            <v>3.1161926290405972</v>
          </cell>
          <cell r="HG337">
            <v>-9.6361118459699355</v>
          </cell>
          <cell r="HH337">
            <v>-13.038042209480409</v>
          </cell>
          <cell r="HI337">
            <v>26.858988494448568</v>
          </cell>
          <cell r="HJ337">
            <v>18.583931854399452</v>
          </cell>
          <cell r="HK337">
            <v>-31.797961406211471</v>
          </cell>
          <cell r="HL337">
            <v>11.883296664260342</v>
          </cell>
          <cell r="HM337">
            <v>-8.7242951932698816</v>
          </cell>
          <cell r="HN337">
            <v>-65.74170353872978</v>
          </cell>
          <cell r="HO337">
            <v>15.300326112777839</v>
          </cell>
          <cell r="HP337">
            <v>3.9109540372792253</v>
          </cell>
          <cell r="HQ337">
            <v>-29.071130415688458</v>
          </cell>
          <cell r="HR337">
            <v>-143.79737730469787</v>
          </cell>
          <cell r="HS337">
            <v>-41.28522216903184</v>
          </cell>
          <cell r="HT337">
            <v>-47.632274925879756</v>
          </cell>
          <cell r="HU337">
            <v>-35.837303671078189</v>
          </cell>
          <cell r="HV337">
            <v>-6.7384249542601538</v>
          </cell>
          <cell r="HW337">
            <v>6.8652594680202128</v>
          </cell>
          <cell r="HX337">
            <v>5.7991387908023171</v>
          </cell>
          <cell r="HY337">
            <v>-32.186105338591005</v>
          </cell>
          <cell r="HZ337">
            <v>-4.4881836942804512</v>
          </cell>
          <cell r="IA337">
            <v>2.1977429492617375</v>
          </cell>
          <cell r="IB337">
            <v>-9.1137690009400103</v>
          </cell>
          <cell r="IC337">
            <v>30.787712056204327</v>
          </cell>
          <cell r="ID337">
            <v>-12.165946814928247</v>
          </cell>
          <cell r="IE337">
            <v>-182.44775476455106</v>
          </cell>
          <cell r="IF337">
            <v>26.486302642084411</v>
          </cell>
          <cell r="IG337">
            <v>-40.280488880989651</v>
          </cell>
          <cell r="IH337">
            <v>9.9438959203398554</v>
          </cell>
          <cell r="II337">
            <v>-8.5733962732210784</v>
          </cell>
          <cell r="IJ337">
            <v>-9.7384452198211875</v>
          </cell>
          <cell r="IK337">
            <v>-8.5854480814195995</v>
          </cell>
          <cell r="IL337">
            <v>-83.701313883149851</v>
          </cell>
          <cell r="IM337">
            <v>-8.0348000851399775</v>
          </cell>
          <cell r="IN337">
            <v>-3.3108866111706448</v>
          </cell>
          <cell r="IO337">
            <v>-73.373569932309692</v>
          </cell>
          <cell r="IP337">
            <v>17.020133706942943</v>
          </cell>
          <cell r="IQ337">
            <v>-0.29973806668931502</v>
          </cell>
          <cell r="IR337">
            <v>135.83324756653747</v>
          </cell>
          <cell r="IS337">
            <v>81.083717915493253</v>
          </cell>
          <cell r="IT337">
            <v>-31.898455671480406</v>
          </cell>
          <cell r="IU337">
            <v>22.080002866810901</v>
          </cell>
          <cell r="IV337">
            <v>-18.423204008422545</v>
          </cell>
          <cell r="IW337">
            <v>-65.092324198640199</v>
          </cell>
          <cell r="IX337">
            <v>-12.814323232607421</v>
          </cell>
          <cell r="IY337">
            <v>-32.561074238537913</v>
          </cell>
          <cell r="IZ337">
            <v>-3.3499763389399959</v>
          </cell>
          <cell r="JA337">
            <v>0.86332615785795497</v>
          </cell>
          <cell r="JB337">
            <v>141.9594165290564</v>
          </cell>
          <cell r="JC337">
            <v>47.912755463681606</v>
          </cell>
          <cell r="JD337">
            <v>6.0733863222303626</v>
          </cell>
          <cell r="JE337">
            <v>69.393758040008834</v>
          </cell>
          <cell r="JF337">
            <v>10.489471477798361</v>
          </cell>
          <cell r="JG337">
            <v>19.429797501250505</v>
          </cell>
          <cell r="JH337">
            <v>5.9750964759005001</v>
          </cell>
          <cell r="JI337">
            <v>5.5595828253026411</v>
          </cell>
          <cell r="JJ337">
            <v>-0.70009626324099372</v>
          </cell>
          <cell r="JK337">
            <v>-2.0849667405018408</v>
          </cell>
          <cell r="JL337">
            <v>-0.78608622988758725</v>
          </cell>
          <cell r="JM337">
            <v>5.6008894074502678</v>
          </cell>
          <cell r="JN337">
            <v>8.2321152119184262</v>
          </cell>
          <cell r="JO337">
            <v>24.393733977130978</v>
          </cell>
          <cell r="JP337">
            <v>2.2926429975486826</v>
          </cell>
          <cell r="JQ337">
            <v>-9.0084226006511017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O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0</v>
          </cell>
          <cell r="II338">
            <v>0</v>
          </cell>
          <cell r="IJ338">
            <v>0</v>
          </cell>
          <cell r="IK338">
            <v>0</v>
          </cell>
          <cell r="IL338">
            <v>0</v>
          </cell>
          <cell r="IM338">
            <v>0</v>
          </cell>
          <cell r="IN338">
            <v>0</v>
          </cell>
          <cell r="IO338">
            <v>0</v>
          </cell>
          <cell r="IP338">
            <v>0</v>
          </cell>
          <cell r="IQ338">
            <v>0</v>
          </cell>
          <cell r="IR338">
            <v>0</v>
          </cell>
          <cell r="IS338">
            <v>0</v>
          </cell>
          <cell r="IT338">
            <v>0</v>
          </cell>
          <cell r="IU338">
            <v>0</v>
          </cell>
          <cell r="IV338">
            <v>0</v>
          </cell>
          <cell r="IW338">
            <v>0</v>
          </cell>
          <cell r="IX338">
            <v>0</v>
          </cell>
          <cell r="IY338">
            <v>0</v>
          </cell>
          <cell r="IZ338">
            <v>0</v>
          </cell>
          <cell r="JA338">
            <v>0</v>
          </cell>
          <cell r="JB338">
            <v>0</v>
          </cell>
          <cell r="JC338">
            <v>0</v>
          </cell>
          <cell r="JD338">
            <v>0</v>
          </cell>
          <cell r="JE338">
            <v>0</v>
          </cell>
          <cell r="JF338">
            <v>0</v>
          </cell>
          <cell r="JG338">
            <v>0</v>
          </cell>
          <cell r="JH338">
            <v>0</v>
          </cell>
          <cell r="JI338">
            <v>0</v>
          </cell>
          <cell r="JJ338">
            <v>0</v>
          </cell>
          <cell r="JK338">
            <v>0</v>
          </cell>
          <cell r="JL338">
            <v>0</v>
          </cell>
          <cell r="JM338">
            <v>0</v>
          </cell>
          <cell r="JN338">
            <v>0</v>
          </cell>
          <cell r="JO338">
            <v>0</v>
          </cell>
          <cell r="JP338">
            <v>0</v>
          </cell>
          <cell r="JQ338">
            <v>0</v>
          </cell>
        </row>
        <row r="339">
          <cell r="F339">
            <v>-5.2124473788389878</v>
          </cell>
          <cell r="G339">
            <v>8.5502619903909363</v>
          </cell>
          <cell r="H339">
            <v>-9.8379224278587571</v>
          </cell>
          <cell r="I339">
            <v>2.9907846092301043</v>
          </cell>
          <cell r="J339">
            <v>2.9644963081805145</v>
          </cell>
          <cell r="K339">
            <v>28.038432207209553</v>
          </cell>
          <cell r="L339">
            <v>-25.509578963641616</v>
          </cell>
          <cell r="M339">
            <v>-2.1151740390687337</v>
          </cell>
          <cell r="N339">
            <v>4.4183283514403229</v>
          </cell>
          <cell r="O339">
            <v>-2.1888433970307233</v>
          </cell>
          <cell r="P339">
            <v>23.648287341749892</v>
          </cell>
          <cell r="Q339">
            <v>-2.325285259532393</v>
          </cell>
          <cell r="R339">
            <v>54.595606485105236</v>
          </cell>
          <cell r="S339">
            <v>-7.814704970071034</v>
          </cell>
          <cell r="T339">
            <v>-2.5223669999813865</v>
          </cell>
          <cell r="U339">
            <v>-8.8311391827410262</v>
          </cell>
          <cell r="V339">
            <v>-12.107572109790453</v>
          </cell>
          <cell r="W339">
            <v>9.1466736401307571</v>
          </cell>
          <cell r="X339">
            <v>9.0331499754297511</v>
          </cell>
          <cell r="Y339">
            <v>36.78598481572044</v>
          </cell>
          <cell r="Z339">
            <v>10.060925746322027</v>
          </cell>
          <cell r="AA339">
            <v>-1.1751584443991305</v>
          </cell>
          <cell r="AB339">
            <v>15.240355608350001</v>
          </cell>
          <cell r="AC339">
            <v>14.839389517210293</v>
          </cell>
          <cell r="AD339">
            <v>-8.0599311111000134</v>
          </cell>
          <cell r="AE339">
            <v>168.4641101500747</v>
          </cell>
          <cell r="AF339">
            <v>7.6211527966734138</v>
          </cell>
          <cell r="AG339">
            <v>14.532513279387786</v>
          </cell>
          <cell r="AH339">
            <v>50.281748208230965</v>
          </cell>
          <cell r="AI339">
            <v>1.8931788873796904</v>
          </cell>
          <cell r="AJ339">
            <v>49.40285423478872</v>
          </cell>
          <cell r="AK339">
            <v>13.426798579889692</v>
          </cell>
          <cell r="AL339">
            <v>45.73515551059063</v>
          </cell>
          <cell r="AM339">
            <v>-9.144037521107748</v>
          </cell>
          <cell r="AN339">
            <v>-3.0285280353400594</v>
          </cell>
          <cell r="AO339">
            <v>-10.649937292740105</v>
          </cell>
          <cell r="AP339">
            <v>6.3893873525175877</v>
          </cell>
          <cell r="AQ339">
            <v>2.0038241498114076</v>
          </cell>
          <cell r="AR339">
            <v>81.950959456895362</v>
          </cell>
          <cell r="AS339">
            <v>18.25729908856556</v>
          </cell>
          <cell r="AT339">
            <v>0.71140457809815416</v>
          </cell>
          <cell r="AU339">
            <v>-9.9654361441889705</v>
          </cell>
          <cell r="AV339">
            <v>-17.326729466190045</v>
          </cell>
          <cell r="AW339">
            <v>46.578668810351701</v>
          </cell>
          <cell r="AX339">
            <v>7.0546356168906641</v>
          </cell>
          <cell r="AY339">
            <v>-15.338267066636035</v>
          </cell>
          <cell r="AZ339">
            <v>-5.9735739292500512</v>
          </cell>
          <cell r="BA339">
            <v>15.587947899479332</v>
          </cell>
          <cell r="BB339">
            <v>18.856797072850895</v>
          </cell>
          <cell r="BC339">
            <v>-10.92168968696933</v>
          </cell>
          <cell r="BD339">
            <v>34.429902683890759</v>
          </cell>
          <cell r="BE339">
            <v>156.56955768394982</v>
          </cell>
          <cell r="BF339">
            <v>10.628594553580115</v>
          </cell>
          <cell r="BG339">
            <v>15.777691105390659</v>
          </cell>
          <cell r="BH339">
            <v>-3.5200064258806378</v>
          </cell>
          <cell r="BI339">
            <v>63.584593308032709</v>
          </cell>
          <cell r="BJ339">
            <v>-13.838176770320388</v>
          </cell>
          <cell r="BK339">
            <v>7.201308162630994</v>
          </cell>
          <cell r="BL339">
            <v>33.706040111781476</v>
          </cell>
          <cell r="BM339">
            <v>-0.95498546202725265</v>
          </cell>
          <cell r="BN339">
            <v>0.72436235031818796</v>
          </cell>
          <cell r="BO339">
            <v>12.695621623968691</v>
          </cell>
          <cell r="BP339">
            <v>24.38216203535012</v>
          </cell>
          <cell r="BQ339">
            <v>6.1823530911115085</v>
          </cell>
          <cell r="BR339">
            <v>-218.29866837013105</v>
          </cell>
          <cell r="BS339">
            <v>16.851571503520063</v>
          </cell>
          <cell r="BT339">
            <v>-6.1602681315489463</v>
          </cell>
          <cell r="BU339">
            <v>-18.80304900000101</v>
          </cell>
          <cell r="BV339">
            <v>15.733275600359775</v>
          </cell>
          <cell r="BW339">
            <v>8.9954213534599035</v>
          </cell>
          <cell r="BX339">
            <v>0.23874391449044197</v>
          </cell>
          <cell r="BY339">
            <v>-29.177314820230094</v>
          </cell>
          <cell r="BZ339">
            <v>-33.106422183949689</v>
          </cell>
          <cell r="CA339">
            <v>-17.888400613121121</v>
          </cell>
          <cell r="CB339">
            <v>-94.204790521670475</v>
          </cell>
          <cell r="CC339">
            <v>-43.164093668710848</v>
          </cell>
          <cell r="CD339">
            <v>-17.613341802718423</v>
          </cell>
          <cell r="CE339">
            <v>-124.88490410023951</v>
          </cell>
          <cell r="CF339">
            <v>17.229386188388162</v>
          </cell>
          <cell r="CG339">
            <v>-9.1936890526694697</v>
          </cell>
          <cell r="CH339">
            <v>-34.289010014750147</v>
          </cell>
          <cell r="CI339">
            <v>16.999991485849932</v>
          </cell>
          <cell r="CJ339">
            <v>-24.180852234239865</v>
          </cell>
          <cell r="CK339">
            <v>-27.514937632890451</v>
          </cell>
          <cell r="CL339">
            <v>-83.007096609690052</v>
          </cell>
          <cell r="CM339">
            <v>-9.9348038905027352</v>
          </cell>
          <cell r="CN339">
            <v>-0.96726112566011579</v>
          </cell>
          <cell r="CO339">
            <v>32.548348621140121</v>
          </cell>
          <cell r="CP339">
            <v>6.6592066485700343</v>
          </cell>
          <cell r="CQ339">
            <v>-9.2341864837781031</v>
          </cell>
          <cell r="CR339">
            <v>-105.00165507022757</v>
          </cell>
          <cell r="CS339">
            <v>-12.737370971821292</v>
          </cell>
          <cell r="CT339">
            <v>7.0023598250700161</v>
          </cell>
          <cell r="CU339">
            <v>-4.9045231116492687</v>
          </cell>
          <cell r="CV339">
            <v>-8.2816276123699026</v>
          </cell>
          <cell r="CW339">
            <v>-9.672015661109981</v>
          </cell>
          <cell r="CX339">
            <v>-10.416567513949758</v>
          </cell>
          <cell r="CY339">
            <v>-17.504146351669988</v>
          </cell>
          <cell r="CZ339">
            <v>-3.672769799381058</v>
          </cell>
          <cell r="DA339">
            <v>-3.5113486233803997</v>
          </cell>
          <cell r="DB339">
            <v>-13.925963458520073</v>
          </cell>
          <cell r="DC339">
            <v>13.288799610087153</v>
          </cell>
          <cell r="DD339">
            <v>-40.666481401522105</v>
          </cell>
          <cell r="DE339">
            <v>-309.17567635477462</v>
          </cell>
          <cell r="DF339">
            <v>-143.56244241003878</v>
          </cell>
          <cell r="DG339">
            <v>-98.442731942389401</v>
          </cell>
          <cell r="DH339">
            <v>5.7934504133795599</v>
          </cell>
          <cell r="DI339">
            <v>-32.828766312240077</v>
          </cell>
          <cell r="DJ339">
            <v>-14.757602806759678</v>
          </cell>
          <cell r="DK339">
            <v>51.011938599880068</v>
          </cell>
          <cell r="DL339">
            <v>-28.261354340371327</v>
          </cell>
          <cell r="DM339">
            <v>-7.0690343323713023</v>
          </cell>
          <cell r="DN339">
            <v>-16.499963728640978</v>
          </cell>
          <cell r="DO339">
            <v>-1.4098883767292136</v>
          </cell>
          <cell r="DP339">
            <v>4.4129243352708727</v>
          </cell>
          <cell r="DQ339">
            <v>-27.562205453750721</v>
          </cell>
          <cell r="DR339">
            <v>-168.31855061661918</v>
          </cell>
          <cell r="DS339">
            <v>1.0086207799995464</v>
          </cell>
          <cell r="DT339">
            <v>-44.017397523669388</v>
          </cell>
          <cell r="DU339">
            <v>12.120948197919915</v>
          </cell>
          <cell r="DV339">
            <v>-41.50212518914077</v>
          </cell>
          <cell r="DW339">
            <v>-25.192010404090979</v>
          </cell>
          <cell r="DX339">
            <v>-15.968124936211098</v>
          </cell>
          <cell r="DY339">
            <v>-36.494281507209962</v>
          </cell>
          <cell r="DZ339">
            <v>3.0097048982497654E-2</v>
          </cell>
          <cell r="EA339">
            <v>-60.998719774179335</v>
          </cell>
          <cell r="EB339">
            <v>18.838446518180717</v>
          </cell>
          <cell r="EC339">
            <v>27.676908294917666</v>
          </cell>
          <cell r="ED339">
            <v>-3.8209121221298119</v>
          </cell>
          <cell r="EE339">
            <v>35.244308577835909</v>
          </cell>
          <cell r="EF339">
            <v>-43.38428245005889</v>
          </cell>
          <cell r="EG339">
            <v>-22.287831574870324</v>
          </cell>
          <cell r="EH339">
            <v>27.289964305250578</v>
          </cell>
          <cell r="EI339">
            <v>16.364571238199915</v>
          </cell>
          <cell r="EJ339">
            <v>3.3391277811101645</v>
          </cell>
          <cell r="EK339">
            <v>-0.33474070033980752</v>
          </cell>
          <cell r="EL339">
            <v>-21.537310502219043</v>
          </cell>
          <cell r="EM339">
            <v>-1.7308261618527467</v>
          </cell>
          <cell r="EN339">
            <v>-4.5341865059899646</v>
          </cell>
          <cell r="EO339">
            <v>-10.523950990690082</v>
          </cell>
          <cell r="EP339">
            <v>89.457832709929789</v>
          </cell>
          <cell r="EQ339">
            <v>3.1259414293617738</v>
          </cell>
          <cell r="ER339">
            <v>-406.42755504662637</v>
          </cell>
          <cell r="ES339">
            <v>-217.80563086155144</v>
          </cell>
          <cell r="ET339">
            <v>-36.240515424299701</v>
          </cell>
          <cell r="EU339">
            <v>-3.5836458618405231</v>
          </cell>
          <cell r="EV339">
            <v>-59.62102206110967</v>
          </cell>
          <cell r="EW339">
            <v>6.7333909216099528</v>
          </cell>
          <cell r="EX339">
            <v>12.305171123719447</v>
          </cell>
          <cell r="EY339">
            <v>13.140912829892841</v>
          </cell>
          <cell r="EZ339">
            <v>-18.882851879707232</v>
          </cell>
          <cell r="FA339">
            <v>-7.9410987493592984</v>
          </cell>
          <cell r="FB339">
            <v>-38.331927607770012</v>
          </cell>
          <cell r="FC339">
            <v>-74.074374474261276</v>
          </cell>
          <cell r="FD339">
            <v>17.874036998051452</v>
          </cell>
          <cell r="FE339">
            <v>-132.53199727668834</v>
          </cell>
          <cell r="FF339">
            <v>-114.5328787346898</v>
          </cell>
          <cell r="FG339">
            <v>64.286828422138569</v>
          </cell>
          <cell r="FH339">
            <v>-43.616003726941017</v>
          </cell>
          <cell r="FI339">
            <v>17.941384066480168</v>
          </cell>
          <cell r="FJ339">
            <v>-34.915553525440373</v>
          </cell>
          <cell r="FK339">
            <v>29.319830320639994</v>
          </cell>
          <cell r="FL339">
            <v>14.256369114222252</v>
          </cell>
          <cell r="FM339">
            <v>-15.663666857750286</v>
          </cell>
          <cell r="FN339">
            <v>-16.398240841160259</v>
          </cell>
          <cell r="FO339">
            <v>-18.267480031090599</v>
          </cell>
          <cell r="FP339">
            <v>-0.60542582325251715</v>
          </cell>
          <cell r="FQ339">
            <v>-14.337159659859026</v>
          </cell>
          <cell r="FR339">
            <v>-313.82234082190553</v>
          </cell>
          <cell r="FS339">
            <v>-240.94266285662161</v>
          </cell>
          <cell r="FT339">
            <v>-52.009012542741402</v>
          </cell>
          <cell r="FU339">
            <v>0.11683476415055338</v>
          </cell>
          <cell r="FV339">
            <v>21.895200492390131</v>
          </cell>
          <cell r="FW339">
            <v>44.598835727290407</v>
          </cell>
          <cell r="FX339">
            <v>-23.580493316070715</v>
          </cell>
          <cell r="FY339">
            <v>-4.9734469935301604</v>
          </cell>
          <cell r="FZ339">
            <v>-22.046974082633824</v>
          </cell>
          <cell r="GA339">
            <v>5.9948031647199969</v>
          </cell>
          <cell r="GB339">
            <v>-31.576863554919328</v>
          </cell>
          <cell r="GC339">
            <v>6.4262942529039719</v>
          </cell>
          <cell r="GD339">
            <v>-17.724855876860602</v>
          </cell>
          <cell r="GE339">
            <v>-22.605906801836682</v>
          </cell>
          <cell r="GF339">
            <v>24.554539100319744</v>
          </cell>
          <cell r="GG339">
            <v>-57.649606153669083</v>
          </cell>
          <cell r="GH339">
            <v>-4.836532876360252</v>
          </cell>
          <cell r="GI339">
            <v>-8.5189373000005286E-4</v>
          </cell>
          <cell r="GJ339">
            <v>5.3450755134799692</v>
          </cell>
          <cell r="GK339">
            <v>33.43302217963992</v>
          </cell>
          <cell r="GL339">
            <v>-15.071698117530104</v>
          </cell>
          <cell r="GM339">
            <v>-5.3216862601911998</v>
          </cell>
          <cell r="GN339">
            <v>2.2463448360913389</v>
          </cell>
          <cell r="GO339">
            <v>-8.0152958059188677</v>
          </cell>
          <cell r="GP339">
            <v>28.279996432489497</v>
          </cell>
          <cell r="GQ339">
            <v>-25.569213756469253</v>
          </cell>
          <cell r="GR339">
            <v>-265.1027445478685</v>
          </cell>
          <cell r="GS339">
            <v>-23.009442007298276</v>
          </cell>
          <cell r="GT339">
            <v>2.8151001849200838</v>
          </cell>
          <cell r="GU339">
            <v>-10.609267596319114</v>
          </cell>
          <cell r="GV339">
            <v>8.308262433589789</v>
          </cell>
          <cell r="GW339">
            <v>1.3393730129696451</v>
          </cell>
          <cell r="GX339">
            <v>8.5443724847309568</v>
          </cell>
          <cell r="GY339">
            <v>66.664074893771613</v>
          </cell>
          <cell r="GZ339">
            <v>-20.372248283249064</v>
          </cell>
          <cell r="HA339">
            <v>-34.33300664781018</v>
          </cell>
          <cell r="HB339">
            <v>-192.29551084456943</v>
          </cell>
          <cell r="HC339">
            <v>-11.260135449716472</v>
          </cell>
          <cell r="HD339">
            <v>-60.894316728903505</v>
          </cell>
          <cell r="HE339">
            <v>-66.295778285173583</v>
          </cell>
          <cell r="HF339">
            <v>-52.314537628091784</v>
          </cell>
          <cell r="HG339">
            <v>1.16095978022895</v>
          </cell>
          <cell r="HH339">
            <v>-1.9355001985895797</v>
          </cell>
          <cell r="HI339">
            <v>-33.596174180339403</v>
          </cell>
          <cell r="HJ339">
            <v>6.4678876616899288</v>
          </cell>
          <cell r="HK339">
            <v>29.478006280338377</v>
          </cell>
          <cell r="HL339">
            <v>17.961376076347733</v>
          </cell>
          <cell r="HM339">
            <v>11.858697874940844</v>
          </cell>
          <cell r="HN339">
            <v>-17.851853097361527</v>
          </cell>
          <cell r="HO339">
            <v>-19.512382111480292</v>
          </cell>
          <cell r="HP339">
            <v>2.5053305253386497</v>
          </cell>
          <cell r="HQ339">
            <v>-10.517589268170923</v>
          </cell>
          <cell r="HR339">
            <v>-181.8826253402367</v>
          </cell>
          <cell r="HS339">
            <v>-16.393810254623531</v>
          </cell>
          <cell r="HT339">
            <v>-99.45824729737069</v>
          </cell>
          <cell r="HU339">
            <v>4.723764642549213</v>
          </cell>
          <cell r="HV339">
            <v>-0.86749091718047566</v>
          </cell>
          <cell r="HW339">
            <v>9.4071023949502433</v>
          </cell>
          <cell r="HX339">
            <v>39.372700025609447</v>
          </cell>
          <cell r="HY339">
            <v>-3.4289739618507156</v>
          </cell>
          <cell r="HZ339">
            <v>-18.04945292884986</v>
          </cell>
          <cell r="IA339">
            <v>-35.781113305089093</v>
          </cell>
          <cell r="IB339">
            <v>2.6283549177533132</v>
          </cell>
          <cell r="IC339">
            <v>-54.122809568281809</v>
          </cell>
          <cell r="ID339">
            <v>-9.9126490878334153</v>
          </cell>
          <cell r="IE339">
            <v>-285.55438083414629</v>
          </cell>
          <cell r="IF339">
            <v>-24.389912263604856</v>
          </cell>
          <cell r="IG339">
            <v>-36.353508941900145</v>
          </cell>
          <cell r="IH339">
            <v>-19.490465214190408</v>
          </cell>
          <cell r="II339">
            <v>0</v>
          </cell>
          <cell r="IJ339">
            <v>-5.6155089100684563E-3</v>
          </cell>
          <cell r="IK339">
            <v>-10.922091250021367</v>
          </cell>
          <cell r="IL339">
            <v>-24.051687744449737</v>
          </cell>
          <cell r="IM339">
            <v>16.481160513030773</v>
          </cell>
          <cell r="IN339">
            <v>4.7752057359011815</v>
          </cell>
          <cell r="IO339">
            <v>-28.219577542962725</v>
          </cell>
          <cell r="IP339">
            <v>-41.677640704318037</v>
          </cell>
          <cell r="IQ339">
            <v>-121.70024791270225</v>
          </cell>
          <cell r="IR339">
            <v>-324.58616049707052</v>
          </cell>
          <cell r="IS339">
            <v>-9.3758269544887298</v>
          </cell>
          <cell r="IT339">
            <v>-115.53065173569121</v>
          </cell>
          <cell r="IU339">
            <v>-24.104086711000491</v>
          </cell>
          <cell r="IV339">
            <v>10.681655689651052</v>
          </cell>
          <cell r="IW339">
            <v>28.10478544471971</v>
          </cell>
          <cell r="IX339">
            <v>182.66352414360063</v>
          </cell>
          <cell r="IY339">
            <v>-7.0169994481511822</v>
          </cell>
          <cell r="IZ339">
            <v>-16.603606360626145</v>
          </cell>
          <cell r="JA339">
            <v>-25.761664299800032</v>
          </cell>
          <cell r="JB339">
            <v>-315.21571127348943</v>
          </cell>
          <cell r="JC339">
            <v>-25.301839386482243</v>
          </cell>
          <cell r="JD339">
            <v>-7.1257396052933473</v>
          </cell>
          <cell r="JE339">
            <v>352.42856094439048</v>
          </cell>
          <cell r="JF339">
            <v>9.7721065880396054</v>
          </cell>
          <cell r="JG339">
            <v>10.901609223361447</v>
          </cell>
          <cell r="JH339">
            <v>110.49214126771949</v>
          </cell>
          <cell r="JI339">
            <v>39.358972619742417</v>
          </cell>
          <cell r="JJ339">
            <v>31.886427425451075</v>
          </cell>
          <cell r="JK339">
            <v>17.873040891699929</v>
          </cell>
          <cell r="JL339">
            <v>18.135261256780723</v>
          </cell>
          <cell r="JM339">
            <v>18.672663434412243</v>
          </cell>
          <cell r="JN339">
            <v>-12.456442784639876</v>
          </cell>
          <cell r="JO339">
            <v>-5.6325504117703531</v>
          </cell>
          <cell r="JP339">
            <v>43.183618792951165</v>
          </cell>
          <cell r="JQ339">
            <v>70.241712640650803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O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0</v>
          </cell>
          <cell r="IJ340">
            <v>0</v>
          </cell>
          <cell r="IK340">
            <v>0</v>
          </cell>
          <cell r="IL340">
            <v>0</v>
          </cell>
          <cell r="IM340">
            <v>0</v>
          </cell>
          <cell r="IN340">
            <v>0</v>
          </cell>
          <cell r="IO340">
            <v>0</v>
          </cell>
          <cell r="IP340">
            <v>0</v>
          </cell>
          <cell r="IQ340">
            <v>0</v>
          </cell>
          <cell r="IR340">
            <v>0</v>
          </cell>
          <cell r="IS340">
            <v>0</v>
          </cell>
          <cell r="IT340">
            <v>0</v>
          </cell>
          <cell r="IU340">
            <v>0</v>
          </cell>
          <cell r="IV340">
            <v>0</v>
          </cell>
          <cell r="IW340">
            <v>0</v>
          </cell>
          <cell r="IX340">
            <v>0</v>
          </cell>
          <cell r="IY340">
            <v>0</v>
          </cell>
          <cell r="IZ340">
            <v>0</v>
          </cell>
          <cell r="JA340">
            <v>0</v>
          </cell>
          <cell r="JB340">
            <v>0</v>
          </cell>
          <cell r="JC340">
            <v>0</v>
          </cell>
          <cell r="JD340">
            <v>0</v>
          </cell>
          <cell r="JE340">
            <v>0</v>
          </cell>
          <cell r="JF340">
            <v>0</v>
          </cell>
          <cell r="JG340">
            <v>0</v>
          </cell>
          <cell r="JH340">
            <v>0</v>
          </cell>
          <cell r="JI340">
            <v>0</v>
          </cell>
          <cell r="JJ340">
            <v>0</v>
          </cell>
          <cell r="JK340">
            <v>0</v>
          </cell>
          <cell r="JL340">
            <v>0</v>
          </cell>
          <cell r="JM340">
            <v>0</v>
          </cell>
          <cell r="JN340">
            <v>0</v>
          </cell>
          <cell r="JO340">
            <v>0</v>
          </cell>
          <cell r="JP340">
            <v>0</v>
          </cell>
          <cell r="JQ340">
            <v>0</v>
          </cell>
        </row>
        <row r="341">
          <cell r="F341">
            <v>-0.74013499385989689</v>
          </cell>
          <cell r="G341">
            <v>-1.5795264080400102</v>
          </cell>
          <cell r="H341">
            <v>-0.18511678340001936</v>
          </cell>
          <cell r="I341">
            <v>0.69687040009000611</v>
          </cell>
          <cell r="J341">
            <v>-2.5246847945601303</v>
          </cell>
          <cell r="K341">
            <v>-1.1711038983899016</v>
          </cell>
          <cell r="L341">
            <v>-0.72449288974985393</v>
          </cell>
          <cell r="M341">
            <v>-1.0704183998798271</v>
          </cell>
          <cell r="N341">
            <v>-0.72830138638994413</v>
          </cell>
          <cell r="O341">
            <v>-3.1935997275598993</v>
          </cell>
          <cell r="P341">
            <v>-1.7584637508797414</v>
          </cell>
          <cell r="Q341">
            <v>0.51430633222003053</v>
          </cell>
          <cell r="R341">
            <v>-15.730007336558629</v>
          </cell>
          <cell r="S341">
            <v>-7.3566106253998669</v>
          </cell>
          <cell r="T341">
            <v>-5.1386535941201146</v>
          </cell>
          <cell r="U341">
            <v>-3.115830157879941</v>
          </cell>
          <cell r="V341">
            <v>-1.5171843892502466</v>
          </cell>
          <cell r="W341">
            <v>-0.32253980461996434</v>
          </cell>
          <cell r="X341">
            <v>-0.70288073764004366</v>
          </cell>
          <cell r="Y341">
            <v>-0.18172779389010429</v>
          </cell>
          <cell r="Z341">
            <v>0</v>
          </cell>
          <cell r="AA341">
            <v>1.0557633171799807</v>
          </cell>
          <cell r="AB341">
            <v>1.4249798150799506</v>
          </cell>
          <cell r="AC341">
            <v>-0.75456570204983109</v>
          </cell>
          <cell r="AD341">
            <v>0.87924233603007451</v>
          </cell>
          <cell r="AE341">
            <v>-63.9082701110583</v>
          </cell>
          <cell r="AF341">
            <v>-6.2681382421601484</v>
          </cell>
          <cell r="AG341">
            <v>0.1557814655900529</v>
          </cell>
          <cell r="AH341">
            <v>-3.1402907403099789</v>
          </cell>
          <cell r="AI341">
            <v>-2.9468877594799778</v>
          </cell>
          <cell r="AJ341">
            <v>-19.09877938070008</v>
          </cell>
          <cell r="AK341">
            <v>-13.74047776244015</v>
          </cell>
          <cell r="AL341">
            <v>-5.1714706044499508</v>
          </cell>
          <cell r="AM341">
            <v>0</v>
          </cell>
          <cell r="AN341">
            <v>-1.3203368062199843</v>
          </cell>
          <cell r="AO341">
            <v>-4.5224093278601458</v>
          </cell>
          <cell r="AP341">
            <v>-2.1877049071899819</v>
          </cell>
          <cell r="AQ341">
            <v>-5.6675560458398877</v>
          </cell>
          <cell r="AR341">
            <v>-29.702218069161972</v>
          </cell>
          <cell r="AS341">
            <v>0</v>
          </cell>
          <cell r="AT341">
            <v>-0.14311393000002681</v>
          </cell>
          <cell r="AU341">
            <v>-18.353254862080007</v>
          </cell>
          <cell r="AV341">
            <v>9.4747517099449396E-3</v>
          </cell>
          <cell r="AW341">
            <v>-0.81766491304006195</v>
          </cell>
          <cell r="AX341">
            <v>-1.2530965844800903</v>
          </cell>
          <cell r="AY341">
            <v>0.4841017126400402</v>
          </cell>
          <cell r="AZ341">
            <v>0</v>
          </cell>
          <cell r="BA341">
            <v>0</v>
          </cell>
          <cell r="BB341">
            <v>-10.477656042059948</v>
          </cell>
          <cell r="BC341">
            <v>0.83288806833979834</v>
          </cell>
          <cell r="BD341">
            <v>1.6103729809969991E-2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0</v>
          </cell>
          <cell r="IK341">
            <v>0</v>
          </cell>
          <cell r="IL341">
            <v>0</v>
          </cell>
          <cell r="IM341">
            <v>0</v>
          </cell>
          <cell r="IN341">
            <v>0</v>
          </cell>
          <cell r="IO341">
            <v>0</v>
          </cell>
          <cell r="IP341">
            <v>0</v>
          </cell>
          <cell r="IQ341">
            <v>0</v>
          </cell>
          <cell r="IR341">
            <v>0</v>
          </cell>
          <cell r="IS341">
            <v>0</v>
          </cell>
          <cell r="IT341">
            <v>0</v>
          </cell>
          <cell r="IU341">
            <v>0</v>
          </cell>
          <cell r="IV341">
            <v>0</v>
          </cell>
          <cell r="IW341">
            <v>0</v>
          </cell>
          <cell r="IX341">
            <v>0</v>
          </cell>
          <cell r="IY341">
            <v>0</v>
          </cell>
          <cell r="IZ341">
            <v>0</v>
          </cell>
          <cell r="JA341">
            <v>0</v>
          </cell>
          <cell r="JB341">
            <v>0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0</v>
          </cell>
          <cell r="JH341">
            <v>0</v>
          </cell>
          <cell r="JI341">
            <v>0</v>
          </cell>
          <cell r="JJ341">
            <v>0</v>
          </cell>
          <cell r="JK341">
            <v>0</v>
          </cell>
          <cell r="JL341">
            <v>0</v>
          </cell>
          <cell r="JM341">
            <v>0</v>
          </cell>
          <cell r="JN341">
            <v>0</v>
          </cell>
          <cell r="JO341">
            <v>0</v>
          </cell>
          <cell r="JP341">
            <v>0</v>
          </cell>
          <cell r="JQ341">
            <v>0</v>
          </cell>
        </row>
        <row r="342">
          <cell r="F342">
            <v>-7.2747458738598425</v>
          </cell>
          <cell r="G342">
            <v>-0.80547966800008908</v>
          </cell>
          <cell r="H342">
            <v>-1.0708724197402262</v>
          </cell>
          <cell r="I342">
            <v>-1.6470185838900306</v>
          </cell>
          <cell r="J342">
            <v>-1.8758196896699246</v>
          </cell>
          <cell r="K342">
            <v>-1.6955555580199189</v>
          </cell>
          <cell r="L342">
            <v>-0.28114383259003262</v>
          </cell>
          <cell r="M342">
            <v>-0.77852178139983153</v>
          </cell>
          <cell r="N342">
            <v>-0.65921343631998752</v>
          </cell>
          <cell r="O342">
            <v>-23.662429550849879</v>
          </cell>
          <cell r="P342">
            <v>-19.423809198309982</v>
          </cell>
          <cell r="Q342">
            <v>-3.8157437351201224</v>
          </cell>
          <cell r="R342">
            <v>-11.664350519358777</v>
          </cell>
          <cell r="S342">
            <v>-4.6269011497801102</v>
          </cell>
          <cell r="T342">
            <v>-2.1907539447498721</v>
          </cell>
          <cell r="U342">
            <v>-5.416763235200051</v>
          </cell>
          <cell r="V342">
            <v>-1.6708695388398382</v>
          </cell>
          <cell r="W342">
            <v>1.5131923282900743</v>
          </cell>
          <cell r="X342">
            <v>-0.29607029989995226</v>
          </cell>
          <cell r="Y342">
            <v>0</v>
          </cell>
          <cell r="Z342">
            <v>0</v>
          </cell>
          <cell r="AA342">
            <v>0.20408009623986345</v>
          </cell>
          <cell r="AB342">
            <v>4.2764352150015839E-2</v>
          </cell>
          <cell r="AC342">
            <v>0.25771804921009789</v>
          </cell>
          <cell r="AD342">
            <v>0.5192528232200857</v>
          </cell>
          <cell r="AE342">
            <v>-20.277165937750397</v>
          </cell>
          <cell r="AF342">
            <v>0.51864409821007484</v>
          </cell>
          <cell r="AG342">
            <v>-2.7791699219500288</v>
          </cell>
          <cell r="AH342">
            <v>0.15456023038018429</v>
          </cell>
          <cell r="AI342">
            <v>-1.7072912554099275</v>
          </cell>
          <cell r="AJ342">
            <v>-2.899796837259828</v>
          </cell>
          <cell r="AK342">
            <v>-7.6923067525000306</v>
          </cell>
          <cell r="AL342">
            <v>-2.3134209059301156</v>
          </cell>
          <cell r="AM342">
            <v>0</v>
          </cell>
          <cell r="AN342">
            <v>3.4528980218899505</v>
          </cell>
          <cell r="AO342">
            <v>-2.0135344895697926</v>
          </cell>
          <cell r="AP342">
            <v>-0.42684814410995386</v>
          </cell>
          <cell r="AQ342">
            <v>-4.5708999815001334</v>
          </cell>
          <cell r="AR342">
            <v>-30.389450299178861</v>
          </cell>
          <cell r="AS342">
            <v>0</v>
          </cell>
          <cell r="AT342">
            <v>0</v>
          </cell>
          <cell r="AU342">
            <v>-22.683756913730122</v>
          </cell>
          <cell r="AV342">
            <v>-0.52592310422994615</v>
          </cell>
          <cell r="AW342">
            <v>-1.2242115679898689</v>
          </cell>
          <cell r="AX342">
            <v>-0.48735646655006803</v>
          </cell>
          <cell r="AY342">
            <v>0</v>
          </cell>
          <cell r="AZ342">
            <v>0</v>
          </cell>
          <cell r="BA342">
            <v>0</v>
          </cell>
          <cell r="BB342">
            <v>-2.1858967548203054</v>
          </cell>
          <cell r="BC342">
            <v>-3.2890206028200737</v>
          </cell>
          <cell r="BD342">
            <v>6.7151109599308256E-3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  <cell r="IJ342">
            <v>0</v>
          </cell>
          <cell r="IK342">
            <v>0</v>
          </cell>
          <cell r="IL342">
            <v>0</v>
          </cell>
          <cell r="IM342">
            <v>0</v>
          </cell>
          <cell r="IN342">
            <v>0</v>
          </cell>
          <cell r="IO342">
            <v>0</v>
          </cell>
          <cell r="IP342">
            <v>0</v>
          </cell>
          <cell r="IQ342">
            <v>0</v>
          </cell>
          <cell r="IR342">
            <v>0</v>
          </cell>
          <cell r="IS342">
            <v>0</v>
          </cell>
          <cell r="IT342">
            <v>0</v>
          </cell>
          <cell r="IU342">
            <v>0</v>
          </cell>
          <cell r="IV342">
            <v>0</v>
          </cell>
          <cell r="IW342">
            <v>0</v>
          </cell>
          <cell r="IX342">
            <v>0</v>
          </cell>
          <cell r="IY342">
            <v>0</v>
          </cell>
          <cell r="IZ342">
            <v>0</v>
          </cell>
          <cell r="JA342">
            <v>0</v>
          </cell>
          <cell r="JB342">
            <v>0</v>
          </cell>
          <cell r="JC342">
            <v>0</v>
          </cell>
          <cell r="JD342">
            <v>0</v>
          </cell>
          <cell r="JE342">
            <v>0</v>
          </cell>
          <cell r="JF342">
            <v>0</v>
          </cell>
          <cell r="JG342">
            <v>0</v>
          </cell>
          <cell r="JH342">
            <v>0</v>
          </cell>
          <cell r="JI342">
            <v>0</v>
          </cell>
          <cell r="JJ342">
            <v>0</v>
          </cell>
          <cell r="JK342">
            <v>0</v>
          </cell>
          <cell r="JL342">
            <v>0</v>
          </cell>
          <cell r="JM342">
            <v>0</v>
          </cell>
          <cell r="JN342">
            <v>0</v>
          </cell>
          <cell r="JO342">
            <v>0</v>
          </cell>
          <cell r="JP342">
            <v>0</v>
          </cell>
          <cell r="JQ342">
            <v>0</v>
          </cell>
        </row>
        <row r="343">
          <cell r="F343">
            <v>-2.00071792243034</v>
          </cell>
          <cell r="G343">
            <v>-2.6447016492898001</v>
          </cell>
          <cell r="H343">
            <v>-8.7984480974405415</v>
          </cell>
          <cell r="I343">
            <v>-8.3579307858501579</v>
          </cell>
          <cell r="J343">
            <v>-2.9242552091302514</v>
          </cell>
          <cell r="K343">
            <v>-16.318628618879757</v>
          </cell>
          <cell r="L343">
            <v>-5.9206367379999847</v>
          </cell>
          <cell r="M343">
            <v>-2.117829856509843</v>
          </cell>
          <cell r="N343">
            <v>-1.1306596755800911</v>
          </cell>
          <cell r="O343">
            <v>-0.39981655456995213</v>
          </cell>
          <cell r="P343">
            <v>-5.6777206584497435</v>
          </cell>
          <cell r="Q343">
            <v>-19.445682953460391</v>
          </cell>
          <cell r="R343">
            <v>-92.386164004961756</v>
          </cell>
          <cell r="S343">
            <v>-7.7431877234798776</v>
          </cell>
          <cell r="T343">
            <v>-7.5653123508400313</v>
          </cell>
          <cell r="U343">
            <v>-46.968171965310376</v>
          </cell>
          <cell r="V343">
            <v>-3.2797730793099618</v>
          </cell>
          <cell r="W343">
            <v>-4.8225234254502993</v>
          </cell>
          <cell r="X343">
            <v>-2.7540010732898281</v>
          </cell>
          <cell r="Y343">
            <v>-1.2258493230299337</v>
          </cell>
          <cell r="Z343">
            <v>0</v>
          </cell>
          <cell r="AA343">
            <v>-0.73793193633991905</v>
          </cell>
          <cell r="AB343">
            <v>-8.7342450393600757</v>
          </cell>
          <cell r="AC343">
            <v>-4.9035611975496067</v>
          </cell>
          <cell r="AD343">
            <v>-3.6516068909998012</v>
          </cell>
          <cell r="AE343">
            <v>-35.587884337241121</v>
          </cell>
          <cell r="AF343">
            <v>-0.80067110791014784</v>
          </cell>
          <cell r="AG343">
            <v>-8.6068470054401587</v>
          </cell>
          <cell r="AH343">
            <v>-0.11280402275019696</v>
          </cell>
          <cell r="AI343">
            <v>-1.1556468510796094</v>
          </cell>
          <cell r="AJ343">
            <v>-8.841111161830213</v>
          </cell>
          <cell r="AK343">
            <v>0.41390373250010271</v>
          </cell>
          <cell r="AL343">
            <v>-1.3728907886597881</v>
          </cell>
          <cell r="AM343">
            <v>-4.3176853424797628</v>
          </cell>
          <cell r="AN343">
            <v>-6.099254199459665</v>
          </cell>
          <cell r="AO343">
            <v>-8.7167985767100618</v>
          </cell>
          <cell r="AP343">
            <v>-0.95070262940998873</v>
          </cell>
          <cell r="AQ343">
            <v>4.9726236159899599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0</v>
          </cell>
          <cell r="IK343">
            <v>0</v>
          </cell>
          <cell r="IL343">
            <v>0</v>
          </cell>
          <cell r="IM343">
            <v>0</v>
          </cell>
          <cell r="IN343">
            <v>0</v>
          </cell>
          <cell r="IO343">
            <v>0</v>
          </cell>
          <cell r="IP343">
            <v>0</v>
          </cell>
          <cell r="IQ343">
            <v>0</v>
          </cell>
          <cell r="IR343">
            <v>0</v>
          </cell>
          <cell r="IS343">
            <v>0</v>
          </cell>
          <cell r="IT343">
            <v>0</v>
          </cell>
          <cell r="IU343">
            <v>0</v>
          </cell>
          <cell r="IV343">
            <v>0</v>
          </cell>
          <cell r="IW343">
            <v>0</v>
          </cell>
          <cell r="IX343">
            <v>0</v>
          </cell>
          <cell r="IY343">
            <v>0</v>
          </cell>
          <cell r="IZ343">
            <v>0</v>
          </cell>
          <cell r="JA343">
            <v>0</v>
          </cell>
          <cell r="JB343">
            <v>0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0</v>
          </cell>
          <cell r="JH343">
            <v>0</v>
          </cell>
          <cell r="JI343">
            <v>0</v>
          </cell>
          <cell r="JJ343">
            <v>0</v>
          </cell>
          <cell r="JK343">
            <v>0</v>
          </cell>
          <cell r="JL343">
            <v>0</v>
          </cell>
          <cell r="JM343">
            <v>0</v>
          </cell>
          <cell r="JN343">
            <v>0</v>
          </cell>
          <cell r="JO343">
            <v>0</v>
          </cell>
          <cell r="JP343">
            <v>0</v>
          </cell>
          <cell r="JQ343">
            <v>0</v>
          </cell>
        </row>
        <row r="344">
          <cell r="F344">
            <v>-27.211391280210592</v>
          </cell>
          <cell r="G344">
            <v>-13.719395378700483</v>
          </cell>
          <cell r="H344">
            <v>-30.706687298719771</v>
          </cell>
          <cell r="I344">
            <v>-4.5411886191500344</v>
          </cell>
          <cell r="J344">
            <v>-3.5650237632603421</v>
          </cell>
          <cell r="K344">
            <v>-3.2321486706500764</v>
          </cell>
          <cell r="L344">
            <v>0.49023078039044776</v>
          </cell>
          <cell r="M344">
            <v>0.21063521254063744</v>
          </cell>
          <cell r="N344">
            <v>-2.6392865214993435</v>
          </cell>
          <cell r="O344">
            <v>-2.4347039624399258</v>
          </cell>
          <cell r="P344">
            <v>-1.5445543717701185</v>
          </cell>
          <cell r="Q344">
            <v>-0.2282017246200212</v>
          </cell>
          <cell r="R344">
            <v>-41.281791042230907</v>
          </cell>
          <cell r="S344">
            <v>-9.1351935947200218</v>
          </cell>
          <cell r="T344">
            <v>-12.280717283300419</v>
          </cell>
          <cell r="U344">
            <v>2.3677380052092758</v>
          </cell>
          <cell r="V344">
            <v>-3.1983745999997204E-4</v>
          </cell>
          <cell r="W344">
            <v>0</v>
          </cell>
          <cell r="X344">
            <v>-3.1172299867498623</v>
          </cell>
          <cell r="Y344">
            <v>-1.3487777679697501</v>
          </cell>
          <cell r="Z344">
            <v>-7.0126068480021786E-2</v>
          </cell>
          <cell r="AA344">
            <v>-5.335568261199569</v>
          </cell>
          <cell r="AB344">
            <v>-4.4343962670500332</v>
          </cell>
          <cell r="AC344">
            <v>0.51967181740997148</v>
          </cell>
          <cell r="AD344">
            <v>-8.4468717979202665</v>
          </cell>
          <cell r="AE344">
            <v>-45.966699172837252</v>
          </cell>
          <cell r="AF344">
            <v>6.2474603639707311</v>
          </cell>
          <cell r="AG344">
            <v>-5.7840961023102864</v>
          </cell>
          <cell r="AH344">
            <v>-7.6919557668097696</v>
          </cell>
          <cell r="AI344">
            <v>-3.0584355302903532</v>
          </cell>
          <cell r="AJ344">
            <v>-14.238862971530125</v>
          </cell>
          <cell r="AK344">
            <v>-5.7941096112199375</v>
          </cell>
          <cell r="AL344">
            <v>-0.32097387279009126</v>
          </cell>
          <cell r="AM344">
            <v>0.16410584306004239</v>
          </cell>
          <cell r="AN344">
            <v>-8.4548063019105939</v>
          </cell>
          <cell r="AO344">
            <v>-5.6256875002995912</v>
          </cell>
          <cell r="AP344">
            <v>-0.21483093170036227</v>
          </cell>
          <cell r="AQ344">
            <v>-1.1945067910100988</v>
          </cell>
          <cell r="AR344">
            <v>-28.753652378240076</v>
          </cell>
          <cell r="AS344">
            <v>1.3970869986223988E-5</v>
          </cell>
          <cell r="AT344">
            <v>7.0207489734502815</v>
          </cell>
          <cell r="AU344">
            <v>-4.9972678417702809</v>
          </cell>
          <cell r="AV344">
            <v>-15.876842052670327</v>
          </cell>
          <cell r="AW344">
            <v>-4.8757067212598031</v>
          </cell>
          <cell r="AX344">
            <v>12.908268036290337</v>
          </cell>
          <cell r="AY344">
            <v>-2.5431195277096776</v>
          </cell>
          <cell r="AZ344">
            <v>7.4320312023701263E-4</v>
          </cell>
          <cell r="BA344">
            <v>0</v>
          </cell>
          <cell r="BB344">
            <v>-21.336982845950388</v>
          </cell>
          <cell r="BC344">
            <v>0.96049829145977128</v>
          </cell>
          <cell r="BD344">
            <v>-1.4005864069986274E-2</v>
          </cell>
          <cell r="BE344">
            <v>195.66246632370166</v>
          </cell>
          <cell r="BF344">
            <v>84.329303771090053</v>
          </cell>
          <cell r="BG344">
            <v>11.044250646740238</v>
          </cell>
          <cell r="BH344">
            <v>-8.5081561423999119</v>
          </cell>
          <cell r="BI344">
            <v>-14.680484018940206</v>
          </cell>
          <cell r="BJ344">
            <v>3.5643809462098943</v>
          </cell>
          <cell r="BK344">
            <v>9.8837068152397478</v>
          </cell>
          <cell r="BL344">
            <v>2.6433793356404749</v>
          </cell>
          <cell r="BM344">
            <v>2.9422688627901152</v>
          </cell>
          <cell r="BN344">
            <v>8.1493998109203858</v>
          </cell>
          <cell r="BO344">
            <v>29.264194161559772</v>
          </cell>
          <cell r="BP344">
            <v>30.470537415171293</v>
          </cell>
          <cell r="BQ344">
            <v>36.559684719679808</v>
          </cell>
          <cell r="BR344">
            <v>216.23323594054818</v>
          </cell>
          <cell r="BS344">
            <v>58.29027448728948</v>
          </cell>
          <cell r="BT344">
            <v>23.159373399530523</v>
          </cell>
          <cell r="BU344">
            <v>8.2744372327601923</v>
          </cell>
          <cell r="BV344">
            <v>2.0321175799999924E-3</v>
          </cell>
          <cell r="BW344">
            <v>8.1424306814700458</v>
          </cell>
          <cell r="BX344">
            <v>-6.2201201150201086</v>
          </cell>
          <cell r="BY344">
            <v>5.4210540712601869</v>
          </cell>
          <cell r="BZ344">
            <v>4.3424011392103239</v>
          </cell>
          <cell r="CA344">
            <v>7.2429211188400586</v>
          </cell>
          <cell r="CB344">
            <v>39.688520327239985</v>
          </cell>
          <cell r="CC344">
            <v>20.126257649319996</v>
          </cell>
          <cell r="CD344">
            <v>47.763653831059855</v>
          </cell>
          <cell r="CE344">
            <v>166.51282005860412</v>
          </cell>
          <cell r="CF344">
            <v>55.766108436671857</v>
          </cell>
          <cell r="CG344">
            <v>10.442873543010137</v>
          </cell>
          <cell r="CH344">
            <v>27.352514054750827</v>
          </cell>
          <cell r="CI344">
            <v>15.286626440809414</v>
          </cell>
          <cell r="CJ344">
            <v>-34.951472746290165</v>
          </cell>
          <cell r="CK344">
            <v>-43.133712050280337</v>
          </cell>
          <cell r="CL344">
            <v>6.1648316840391999</v>
          </cell>
          <cell r="CM344">
            <v>3.3753335549904477</v>
          </cell>
          <cell r="CN344">
            <v>3.1310201633905308</v>
          </cell>
          <cell r="CO344">
            <v>26.712104182609437</v>
          </cell>
          <cell r="CP344">
            <v>31.697833563120184</v>
          </cell>
          <cell r="CQ344">
            <v>64.668759231779404</v>
          </cell>
          <cell r="CR344">
            <v>213.8668374780973</v>
          </cell>
          <cell r="CS344">
            <v>55.156968954880085</v>
          </cell>
          <cell r="CT344">
            <v>11.433497951880327</v>
          </cell>
          <cell r="CU344">
            <v>4.9594725574102085</v>
          </cell>
          <cell r="CV344">
            <v>7.1857187625796541</v>
          </cell>
          <cell r="CW344">
            <v>18.210461876929912</v>
          </cell>
          <cell r="CX344">
            <v>5.0616964541095513</v>
          </cell>
          <cell r="CY344">
            <v>5.5443216350704461</v>
          </cell>
          <cell r="CZ344">
            <v>-0.39605470126025466</v>
          </cell>
          <cell r="DA344">
            <v>4.0936691915599113</v>
          </cell>
          <cell r="DB344">
            <v>28.232714934379601</v>
          </cell>
          <cell r="DC344">
            <v>32.820864421690203</v>
          </cell>
          <cell r="DD344">
            <v>41.56350543885992</v>
          </cell>
          <cell r="DE344">
            <v>221.16505023711215</v>
          </cell>
          <cell r="DF344">
            <v>51.623033717541148</v>
          </cell>
          <cell r="DG344">
            <v>-3.593148963279873</v>
          </cell>
          <cell r="DH344">
            <v>63.483352551909775</v>
          </cell>
          <cell r="DI344">
            <v>2.3024399160808571</v>
          </cell>
          <cell r="DJ344">
            <v>0.98789273852025872</v>
          </cell>
          <cell r="DK344">
            <v>1.0274510390795513</v>
          </cell>
          <cell r="DL344">
            <v>3.6873359141100082</v>
          </cell>
          <cell r="DM344">
            <v>3.7760601102800138</v>
          </cell>
          <cell r="DN344">
            <v>6.3772933522905078</v>
          </cell>
          <cell r="DO344">
            <v>26.120235927430258</v>
          </cell>
          <cell r="DP344">
            <v>36.744007361920922</v>
          </cell>
          <cell r="DQ344">
            <v>28.629096571230093</v>
          </cell>
          <cell r="DR344">
            <v>241.7962520431538</v>
          </cell>
          <cell r="DS344">
            <v>92.556499602680105</v>
          </cell>
          <cell r="DT344">
            <v>5.5370132689399725</v>
          </cell>
          <cell r="DU344">
            <v>8.8711033441395557</v>
          </cell>
          <cell r="DV344">
            <v>0.85032474021977578</v>
          </cell>
          <cell r="DW344">
            <v>0</v>
          </cell>
          <cell r="DX344">
            <v>-1.1700000678602009</v>
          </cell>
          <cell r="DY344">
            <v>-1.2522445263903137</v>
          </cell>
          <cell r="DZ344">
            <v>6.4367160903102558</v>
          </cell>
          <cell r="EA344">
            <v>6.4850388072500209</v>
          </cell>
          <cell r="EB344">
            <v>32.266194456739413</v>
          </cell>
          <cell r="EC344">
            <v>32.535798446919671</v>
          </cell>
          <cell r="ED344">
            <v>58.679807880210319</v>
          </cell>
          <cell r="EE344">
            <v>175.60741365155991</v>
          </cell>
          <cell r="EF344">
            <v>55.280267676829681</v>
          </cell>
          <cell r="EG344">
            <v>15.993735909309635</v>
          </cell>
          <cell r="EH344">
            <v>12.611037841150392</v>
          </cell>
          <cell r="EI344">
            <v>0.18081932189897998</v>
          </cell>
          <cell r="EJ344">
            <v>0.24068719797014637</v>
          </cell>
          <cell r="EK344">
            <v>-9.5610854072606344</v>
          </cell>
          <cell r="EL344">
            <v>2.4796626367387944</v>
          </cell>
          <cell r="EM344">
            <v>-5.4774409052502051</v>
          </cell>
          <cell r="EN344">
            <v>0.59732823981084948</v>
          </cell>
          <cell r="EO344">
            <v>36.183566911950493</v>
          </cell>
          <cell r="EP344">
            <v>30.601866380760384</v>
          </cell>
          <cell r="EQ344">
            <v>36.476967847660035</v>
          </cell>
          <cell r="ER344">
            <v>184.65619015380071</v>
          </cell>
          <cell r="ES344">
            <v>41.82209431757019</v>
          </cell>
          <cell r="ET344">
            <v>5.5743242474104591</v>
          </cell>
          <cell r="EU344">
            <v>8.7724179418100903</v>
          </cell>
          <cell r="EV344">
            <v>13.79121831871953</v>
          </cell>
          <cell r="EW344">
            <v>-0.60198033269034568</v>
          </cell>
          <cell r="EX344">
            <v>-7.1933118323695453</v>
          </cell>
          <cell r="EY344">
            <v>4.0302623042907726</v>
          </cell>
          <cell r="EZ344">
            <v>-3.3667898748099105</v>
          </cell>
          <cell r="FA344">
            <v>16.447972914418642</v>
          </cell>
          <cell r="FB344">
            <v>21.376501794819887</v>
          </cell>
          <cell r="FC344">
            <v>46.107707747300083</v>
          </cell>
          <cell r="FD344">
            <v>37.89577260733995</v>
          </cell>
          <cell r="FE344">
            <v>235.78276158269728</v>
          </cell>
          <cell r="FF344">
            <v>67.448583099509051</v>
          </cell>
          <cell r="FG344">
            <v>12.494166563600174</v>
          </cell>
          <cell r="FH344">
            <v>11.585333024859665</v>
          </cell>
          <cell r="FI344">
            <v>14.454308739289445</v>
          </cell>
          <cell r="FJ344">
            <v>-10.669566892009243</v>
          </cell>
          <cell r="FK344">
            <v>8.083603495349962</v>
          </cell>
          <cell r="FL344">
            <v>-4.125152617499225</v>
          </cell>
          <cell r="FM344">
            <v>-3.2556688748504712</v>
          </cell>
          <cell r="FN344">
            <v>3.9174600357991949</v>
          </cell>
          <cell r="FO344">
            <v>33.48393845748069</v>
          </cell>
          <cell r="FP344">
            <v>48.694879040048363</v>
          </cell>
          <cell r="FQ344">
            <v>53.670877511121034</v>
          </cell>
          <cell r="FR344">
            <v>211.15020894291229</v>
          </cell>
          <cell r="FS344">
            <v>72.177854954178656</v>
          </cell>
          <cell r="FT344">
            <v>14.568583788240176</v>
          </cell>
          <cell r="FU344">
            <v>9.7113837660103854</v>
          </cell>
          <cell r="FV344">
            <v>2.6095007516901205</v>
          </cell>
          <cell r="FW344">
            <v>-1.3332657533999281</v>
          </cell>
          <cell r="FX344">
            <v>0.31396222109015071</v>
          </cell>
          <cell r="FY344">
            <v>3.0229537401301059</v>
          </cell>
          <cell r="FZ344">
            <v>2.3411260758302888</v>
          </cell>
          <cell r="GA344">
            <v>6.9726877530301863</v>
          </cell>
          <cell r="GB344">
            <v>27.89334938122056</v>
          </cell>
          <cell r="GC344">
            <v>36.315552143869809</v>
          </cell>
          <cell r="GD344">
            <v>36.556520121020185</v>
          </cell>
          <cell r="GE344">
            <v>144.61004630842945</v>
          </cell>
          <cell r="GF344">
            <v>65.597163819250454</v>
          </cell>
          <cell r="GG344">
            <v>3.6194935733892635</v>
          </cell>
          <cell r="GH344">
            <v>-36.451227530540109</v>
          </cell>
          <cell r="GI344">
            <v>-2.7484034657009033</v>
          </cell>
          <cell r="GJ344">
            <v>2.6918718899300984</v>
          </cell>
          <cell r="GK344">
            <v>3.6932547931492081</v>
          </cell>
          <cell r="GL344">
            <v>-0.32439721408991318</v>
          </cell>
          <cell r="GM344">
            <v>-1.1892253528394576</v>
          </cell>
          <cell r="GN344">
            <v>3.5721801383606362</v>
          </cell>
          <cell r="GO344">
            <v>28.84152937511999</v>
          </cell>
          <cell r="GP344">
            <v>44.781509863420524</v>
          </cell>
          <cell r="GQ344">
            <v>32.526296418990569</v>
          </cell>
          <cell r="GR344">
            <v>229.40794931872369</v>
          </cell>
          <cell r="GS344">
            <v>80.425294994048272</v>
          </cell>
          <cell r="GT344">
            <v>7.1630981950902424</v>
          </cell>
          <cell r="GU344">
            <v>3.1461379207898972</v>
          </cell>
          <cell r="GV344">
            <v>0</v>
          </cell>
          <cell r="GW344">
            <v>0</v>
          </cell>
          <cell r="GX344">
            <v>2.8217861514494871</v>
          </cell>
          <cell r="GY344">
            <v>-22.165593583390546</v>
          </cell>
          <cell r="GZ344">
            <v>12.582760604039322</v>
          </cell>
          <cell r="HA344">
            <v>1.0147273586908341</v>
          </cell>
          <cell r="HB344">
            <v>33.111502474670033</v>
          </cell>
          <cell r="HC344">
            <v>50.760736227480265</v>
          </cell>
          <cell r="HD344">
            <v>60.547498975849521</v>
          </cell>
          <cell r="HE344">
            <v>132.79336800731107</v>
          </cell>
          <cell r="HF344">
            <v>58.013248161739284</v>
          </cell>
          <cell r="HG344">
            <v>10.147741537508864</v>
          </cell>
          <cell r="HH344">
            <v>1.045510121188272</v>
          </cell>
          <cell r="HI344">
            <v>0.41070046836921392</v>
          </cell>
          <cell r="HJ344">
            <v>-3.3944884047900814</v>
          </cell>
          <cell r="HK344">
            <v>-19.502846693831088</v>
          </cell>
          <cell r="HL344">
            <v>-0.7717546173298615</v>
          </cell>
          <cell r="HM344">
            <v>3.3259543978201691</v>
          </cell>
          <cell r="HN344">
            <v>7.2687911185594203</v>
          </cell>
          <cell r="HO344">
            <v>6.5833217638705719</v>
          </cell>
          <cell r="HP344">
            <v>29.705086305738405</v>
          </cell>
          <cell r="HQ344">
            <v>39.962103848471543</v>
          </cell>
          <cell r="HR344">
            <v>194.82881285054464</v>
          </cell>
          <cell r="HS344">
            <v>41.503694846890539</v>
          </cell>
          <cell r="HT344">
            <v>19.43474948282983</v>
          </cell>
          <cell r="HU344">
            <v>-8.7826389350702811</v>
          </cell>
          <cell r="HV344">
            <v>0.14926809280996167</v>
          </cell>
          <cell r="HW344">
            <v>-11.701548349140012</v>
          </cell>
          <cell r="HX344">
            <v>10.197448005070783</v>
          </cell>
          <cell r="HY344">
            <v>14.265567884200209</v>
          </cell>
          <cell r="HZ344">
            <v>0</v>
          </cell>
          <cell r="IA344">
            <v>0.95235819583012926</v>
          </cell>
          <cell r="IB344">
            <v>44.240486894609603</v>
          </cell>
          <cell r="IC344">
            <v>18.710069786229724</v>
          </cell>
          <cell r="ID344">
            <v>65.859356946279149</v>
          </cell>
          <cell r="IE344">
            <v>252.34190661600587</v>
          </cell>
          <cell r="IF344">
            <v>97.713967951260202</v>
          </cell>
          <cell r="IG344">
            <v>17.484977328640525</v>
          </cell>
          <cell r="IH344">
            <v>-4.6587995303889329</v>
          </cell>
          <cell r="II344">
            <v>-10.268834399819752</v>
          </cell>
          <cell r="IJ344">
            <v>1.381861281449801</v>
          </cell>
          <cell r="IK344">
            <v>7.2552497110409604</v>
          </cell>
          <cell r="IL344">
            <v>10.891558821131184</v>
          </cell>
          <cell r="IM344">
            <v>0</v>
          </cell>
          <cell r="IN344">
            <v>6.2280766491394388</v>
          </cell>
          <cell r="IO344">
            <v>31.017763911098882</v>
          </cell>
          <cell r="IP344">
            <v>22.487164729800497</v>
          </cell>
          <cell r="IQ344">
            <v>72.808920162649883</v>
          </cell>
          <cell r="IR344">
            <v>270.1980071572616</v>
          </cell>
          <cell r="IS344">
            <v>88.683896176108647</v>
          </cell>
          <cell r="IT344">
            <v>5.1375716066904715</v>
          </cell>
          <cell r="IU344">
            <v>12.84471885576113</v>
          </cell>
          <cell r="IV344">
            <v>-2.5521600100000263E-3</v>
          </cell>
          <cell r="IW344">
            <v>-0.33672983951998958</v>
          </cell>
          <cell r="IX344">
            <v>23.933808154391045</v>
          </cell>
          <cell r="IY344">
            <v>3.008285299909403</v>
          </cell>
          <cell r="IZ344">
            <v>0</v>
          </cell>
          <cell r="JA344">
            <v>-2.6596154611388556</v>
          </cell>
          <cell r="JB344">
            <v>24.466230462540807</v>
          </cell>
          <cell r="JC344">
            <v>23.213569096990796</v>
          </cell>
          <cell r="JD344">
            <v>91.908824965539679</v>
          </cell>
          <cell r="JE344">
            <v>385.12270512738178</v>
          </cell>
          <cell r="JF344">
            <v>56.703064467338663</v>
          </cell>
          <cell r="JG344">
            <v>27.009205115869918</v>
          </cell>
          <cell r="JH344">
            <v>19.630681723889211</v>
          </cell>
          <cell r="JI344">
            <v>34.205534478668596</v>
          </cell>
          <cell r="JJ344">
            <v>26.944062149499587</v>
          </cell>
          <cell r="JK344">
            <v>33.604655125670433</v>
          </cell>
          <cell r="JL344">
            <v>16.215298432739473</v>
          </cell>
          <cell r="JM344">
            <v>0</v>
          </cell>
          <cell r="JN344">
            <v>6.9861922747104472</v>
          </cell>
          <cell r="JO344">
            <v>38.959814570559502</v>
          </cell>
          <cell r="JP344">
            <v>28.949504694430289</v>
          </cell>
          <cell r="JQ344">
            <v>95.914692094000202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  <cell r="IV345">
            <v>0</v>
          </cell>
          <cell r="IW345">
            <v>0</v>
          </cell>
          <cell r="IX345">
            <v>0</v>
          </cell>
          <cell r="IY345">
            <v>0</v>
          </cell>
          <cell r="IZ345">
            <v>0</v>
          </cell>
          <cell r="JA345">
            <v>0</v>
          </cell>
          <cell r="JB345">
            <v>0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0</v>
          </cell>
          <cell r="JH345">
            <v>0</v>
          </cell>
          <cell r="JI345">
            <v>0</v>
          </cell>
          <cell r="JJ345">
            <v>0</v>
          </cell>
          <cell r="JK345">
            <v>0</v>
          </cell>
          <cell r="JL345">
            <v>0</v>
          </cell>
          <cell r="JM345">
            <v>0</v>
          </cell>
          <cell r="JN345">
            <v>0</v>
          </cell>
          <cell r="JO345">
            <v>0</v>
          </cell>
          <cell r="JP345">
            <v>0</v>
          </cell>
          <cell r="JQ345">
            <v>0</v>
          </cell>
        </row>
        <row r="346">
          <cell r="F346">
            <v>-12.723501271109853</v>
          </cell>
          <cell r="G346">
            <v>0.61789052078984241</v>
          </cell>
          <cell r="H346">
            <v>-9.7038760396997077</v>
          </cell>
          <cell r="I346">
            <v>-45.757661503030135</v>
          </cell>
          <cell r="J346">
            <v>-22.15499014829993</v>
          </cell>
          <cell r="K346">
            <v>-57.139884212281231</v>
          </cell>
          <cell r="L346">
            <v>-23.725700074329779</v>
          </cell>
          <cell r="M346">
            <v>-7.8668746901703344</v>
          </cell>
          <cell r="N346">
            <v>-11.027386284310069</v>
          </cell>
          <cell r="O346">
            <v>0</v>
          </cell>
          <cell r="P346">
            <v>-24.984014808659595</v>
          </cell>
          <cell r="Q346">
            <v>-62.936102455710056</v>
          </cell>
          <cell r="R346">
            <v>-199.68814383399149</v>
          </cell>
          <cell r="S346">
            <v>-4.5298116044100425</v>
          </cell>
          <cell r="T346">
            <v>-25.13509104830996</v>
          </cell>
          <cell r="U346">
            <v>-19.598897550430138</v>
          </cell>
          <cell r="V346">
            <v>-37.637720314400667</v>
          </cell>
          <cell r="W346">
            <v>-53.738475328570075</v>
          </cell>
          <cell r="X346">
            <v>-1.5021549497200795</v>
          </cell>
          <cell r="Y346">
            <v>-36.465828870390396</v>
          </cell>
          <cell r="Z346">
            <v>0</v>
          </cell>
          <cell r="AA346">
            <v>0</v>
          </cell>
          <cell r="AB346">
            <v>-2.918358764849927</v>
          </cell>
          <cell r="AC346">
            <v>-17.921406263219524</v>
          </cell>
          <cell r="AD346">
            <v>-0.24039913968977089</v>
          </cell>
          <cell r="AE346">
            <v>-186.29520063987366</v>
          </cell>
          <cell r="AF346">
            <v>-11.590923045249838</v>
          </cell>
          <cell r="AG346">
            <v>-32.427568343669464</v>
          </cell>
          <cell r="AH346">
            <v>-100.2400219442502</v>
          </cell>
          <cell r="AI346">
            <v>-8.3698000448101766</v>
          </cell>
          <cell r="AJ346">
            <v>-22.186585858539729</v>
          </cell>
          <cell r="AK346">
            <v>-5.447701295569459</v>
          </cell>
          <cell r="AL346">
            <v>-1.0597626009398482</v>
          </cell>
          <cell r="AM346">
            <v>0</v>
          </cell>
          <cell r="AN346">
            <v>0</v>
          </cell>
          <cell r="AO346">
            <v>4.6522786280092987E-2</v>
          </cell>
          <cell r="AP346">
            <v>-4.9343842719499662</v>
          </cell>
          <cell r="AQ346">
            <v>-8.4976021179954842E-2</v>
          </cell>
          <cell r="AR346">
            <v>-10.67450200795065</v>
          </cell>
          <cell r="AS346">
            <v>0</v>
          </cell>
          <cell r="AT346">
            <v>26.335078734750823</v>
          </cell>
          <cell r="AU346">
            <v>-1.1700824063600521</v>
          </cell>
          <cell r="AV346">
            <v>-45.752488649210136</v>
          </cell>
          <cell r="AW346">
            <v>-19.509170813169703</v>
          </cell>
          <cell r="AX346">
            <v>63.374405448089874</v>
          </cell>
          <cell r="AY346">
            <v>-0.16731414896003116</v>
          </cell>
          <cell r="AZ346">
            <v>0.46377427444986097</v>
          </cell>
          <cell r="BA346">
            <v>-7.2021818199400514</v>
          </cell>
          <cell r="BB346">
            <v>-15.104771831509879</v>
          </cell>
          <cell r="BC346">
            <v>-11.74990696705072</v>
          </cell>
          <cell r="BD346">
            <v>-0.19184382903995356</v>
          </cell>
          <cell r="BE346">
            <v>286.69959561999713</v>
          </cell>
          <cell r="BF346">
            <v>55.472096112329382</v>
          </cell>
          <cell r="BG346">
            <v>7.4312424375302726</v>
          </cell>
          <cell r="BH346">
            <v>-7.9668991176904456</v>
          </cell>
          <cell r="BI346">
            <v>43.217249741299838</v>
          </cell>
          <cell r="BJ346">
            <v>0.82045000457947026</v>
          </cell>
          <cell r="BK346">
            <v>14.69448473823013</v>
          </cell>
          <cell r="BL346">
            <v>-4.4958913496698187</v>
          </cell>
          <cell r="BM346">
            <v>1.8848834814998554</v>
          </cell>
          <cell r="BN346">
            <v>-1.2840462840504188</v>
          </cell>
          <cell r="BO346">
            <v>104.03127698677008</v>
          </cell>
          <cell r="BP346">
            <v>34.032150749739685</v>
          </cell>
          <cell r="BQ346">
            <v>38.862598119430004</v>
          </cell>
          <cell r="BR346">
            <v>316.71448572885856</v>
          </cell>
          <cell r="BS346">
            <v>46.194192130119518</v>
          </cell>
          <cell r="BT346">
            <v>20.370510351990106</v>
          </cell>
          <cell r="BU346">
            <v>48.363625748939739</v>
          </cell>
          <cell r="BV346">
            <v>20.098862390310387</v>
          </cell>
          <cell r="BW346">
            <v>-0.78247274686009405</v>
          </cell>
          <cell r="BX346">
            <v>31.466200216679681</v>
          </cell>
          <cell r="BY346">
            <v>1.3215931432305297</v>
          </cell>
          <cell r="BZ346">
            <v>1.2506545320302394</v>
          </cell>
          <cell r="CA346">
            <v>38.059455496790633</v>
          </cell>
          <cell r="CB346">
            <v>-1.8926279156003147</v>
          </cell>
          <cell r="CC346">
            <v>65.165216478540515</v>
          </cell>
          <cell r="CD346">
            <v>47.099275902690124</v>
          </cell>
          <cell r="CE346">
            <v>272.5254792654523</v>
          </cell>
          <cell r="CF346">
            <v>32.177035800439626</v>
          </cell>
          <cell r="CG346">
            <v>25.762863939620729</v>
          </cell>
          <cell r="CH346">
            <v>29.722094206289512</v>
          </cell>
          <cell r="CI346">
            <v>4.5771477982698343</v>
          </cell>
          <cell r="CJ346">
            <v>3.0899074005401417</v>
          </cell>
          <cell r="CK346">
            <v>0.17643919152942544</v>
          </cell>
          <cell r="CL346">
            <v>0.22493242386008205</v>
          </cell>
          <cell r="CM346">
            <v>1.5143713831598689</v>
          </cell>
          <cell r="CN346">
            <v>10.714826179400461</v>
          </cell>
          <cell r="CO346">
            <v>60.471200114949625</v>
          </cell>
          <cell r="CP346">
            <v>39.174237863149756</v>
          </cell>
          <cell r="CQ346">
            <v>64.920422964239606</v>
          </cell>
          <cell r="CR346">
            <v>122.53470391099836</v>
          </cell>
          <cell r="CS346">
            <v>7.7743134576999182</v>
          </cell>
          <cell r="CT346">
            <v>-2.8313898803498887</v>
          </cell>
          <cell r="CU346">
            <v>17.213301971419696</v>
          </cell>
          <cell r="CV346">
            <v>1.2810932736499581</v>
          </cell>
          <cell r="CW346">
            <v>-2.2204228640021029E-2</v>
          </cell>
          <cell r="CX346">
            <v>-23.842995337060074</v>
          </cell>
          <cell r="CY346">
            <v>1.1968251978901208</v>
          </cell>
          <cell r="CZ346">
            <v>1.4870903036003256</v>
          </cell>
          <cell r="DA346">
            <v>0.53170810337996954</v>
          </cell>
          <cell r="DB346">
            <v>12.183124612899974</v>
          </cell>
          <cell r="DC346">
            <v>33.635194169609349</v>
          </cell>
          <cell r="DD346">
            <v>73.928642266899487</v>
          </cell>
          <cell r="DE346">
            <v>233.5377476811409</v>
          </cell>
          <cell r="DF346">
            <v>56.186821397850963</v>
          </cell>
          <cell r="DG346">
            <v>9.1699826090302849</v>
          </cell>
          <cell r="DH346">
            <v>-9.0560782575994381</v>
          </cell>
          <cell r="DI346">
            <v>25.853055487119946</v>
          </cell>
          <cell r="DJ346">
            <v>-0.92500531484029125</v>
          </cell>
          <cell r="DK346">
            <v>1.1907993393906509</v>
          </cell>
          <cell r="DL346">
            <v>1.1142150064206362</v>
          </cell>
          <cell r="DM346">
            <v>-0.49685437540028943</v>
          </cell>
          <cell r="DN346">
            <v>26.756836198260771</v>
          </cell>
          <cell r="DO346">
            <v>6.930356956279411</v>
          </cell>
          <cell r="DP346">
            <v>31.525848637500076</v>
          </cell>
          <cell r="DQ346">
            <v>85.287769997129999</v>
          </cell>
          <cell r="DR346">
            <v>154.22920610466099</v>
          </cell>
          <cell r="DS346">
            <v>29.39016251942985</v>
          </cell>
          <cell r="DT346">
            <v>1.2035921840201809</v>
          </cell>
          <cell r="DU346">
            <v>11.926306707120148</v>
          </cell>
          <cell r="DV346">
            <v>9.7162237289098812</v>
          </cell>
          <cell r="DW346">
            <v>-2.0425739679799335</v>
          </cell>
          <cell r="DX346">
            <v>1.481842612379296</v>
          </cell>
          <cell r="DY346">
            <v>2.3632829439302441</v>
          </cell>
          <cell r="DZ346">
            <v>-0.44671931706989199</v>
          </cell>
          <cell r="EA346">
            <v>3.3154404439201244</v>
          </cell>
          <cell r="EB346">
            <v>5.0880415095098215</v>
          </cell>
          <cell r="EC346">
            <v>31.244463318340877</v>
          </cell>
          <cell r="ED346">
            <v>60.989143422149709</v>
          </cell>
          <cell r="EE346">
            <v>180.57543998285837</v>
          </cell>
          <cell r="EF346">
            <v>20.56783229642997</v>
          </cell>
          <cell r="EG346">
            <v>-1.5447496661604418</v>
          </cell>
          <cell r="EH346">
            <v>27.559790932150463</v>
          </cell>
          <cell r="EI346">
            <v>1.1278127481796218</v>
          </cell>
          <cell r="EJ346">
            <v>-1.4228918167400479</v>
          </cell>
          <cell r="EK346">
            <v>4.2890810421995411</v>
          </cell>
          <cell r="EL346">
            <v>1.8351390313800948</v>
          </cell>
          <cell r="EM346">
            <v>14.793409462590262</v>
          </cell>
          <cell r="EN346">
            <v>2.7788258654891251</v>
          </cell>
          <cell r="EO346">
            <v>5.1484718362999047</v>
          </cell>
          <cell r="EP346">
            <v>36.446850828699098</v>
          </cell>
          <cell r="EQ346">
            <v>68.995867422340098</v>
          </cell>
          <cell r="ER346">
            <v>195.69204644435376</v>
          </cell>
          <cell r="ES346">
            <v>42.528498400160061</v>
          </cell>
          <cell r="ET346">
            <v>10.178002578789801</v>
          </cell>
          <cell r="EU346">
            <v>21.249250103469876</v>
          </cell>
          <cell r="EV346">
            <v>8.5119170653299534</v>
          </cell>
          <cell r="EW346">
            <v>0.49471573485016052</v>
          </cell>
          <cell r="EX346">
            <v>1.3614137155700519</v>
          </cell>
          <cell r="EY346">
            <v>1.8969703318098254</v>
          </cell>
          <cell r="EZ346">
            <v>1.019805214520602</v>
          </cell>
          <cell r="FA346">
            <v>-5.6639442657301515</v>
          </cell>
          <cell r="FB346">
            <v>9.0675699120401987</v>
          </cell>
          <cell r="FC346">
            <v>46.240735596719787</v>
          </cell>
          <cell r="FD346">
            <v>58.807112056820188</v>
          </cell>
          <cell r="FE346">
            <v>221.20207579730777</v>
          </cell>
          <cell r="FF346">
            <v>19.884723640379889</v>
          </cell>
          <cell r="FG346">
            <v>25.193966379169524</v>
          </cell>
          <cell r="FH346">
            <v>45.359444797708875</v>
          </cell>
          <cell r="FI346">
            <v>22.624631750560638</v>
          </cell>
          <cell r="FJ346">
            <v>-4.0801629695306474</v>
          </cell>
          <cell r="FK346">
            <v>-10.415363044110109</v>
          </cell>
          <cell r="FL346">
            <v>-0.26862125827028649</v>
          </cell>
          <cell r="FM346">
            <v>0.90399028871979681</v>
          </cell>
          <cell r="FN346">
            <v>5.0095231819204855</v>
          </cell>
          <cell r="FO346">
            <v>7.154596814969409</v>
          </cell>
          <cell r="FP346">
            <v>36.347142066939341</v>
          </cell>
          <cell r="FQ346">
            <v>73.4882041488504</v>
          </cell>
          <cell r="FR346">
            <v>238.20891036859393</v>
          </cell>
          <cell r="FS346">
            <v>18.237745687829829</v>
          </cell>
          <cell r="FT346">
            <v>23.897605727419887</v>
          </cell>
          <cell r="FU346">
            <v>32.16458131744912</v>
          </cell>
          <cell r="FV346">
            <v>0.15372864558958099</v>
          </cell>
          <cell r="FW346">
            <v>0.24628717796076671</v>
          </cell>
          <cell r="FX346">
            <v>7.245719684580763</v>
          </cell>
          <cell r="FY346">
            <v>1.9786531744903186</v>
          </cell>
          <cell r="FZ346">
            <v>-12.494056675779575</v>
          </cell>
          <cell r="GA346">
            <v>2.8893599630901008</v>
          </cell>
          <cell r="GB346">
            <v>19.979553775489876</v>
          </cell>
          <cell r="GC346">
            <v>60.635096895600327</v>
          </cell>
          <cell r="GD346">
            <v>83.274634994869757</v>
          </cell>
          <cell r="GE346">
            <v>271.22315804193931</v>
          </cell>
          <cell r="GF346">
            <v>45.772730033830157</v>
          </cell>
          <cell r="GG346">
            <v>7.7883444078997854</v>
          </cell>
          <cell r="GH346">
            <v>73.916054718828946</v>
          </cell>
          <cell r="GI346">
            <v>14.387154182319136</v>
          </cell>
          <cell r="GJ346">
            <v>2.6952609066502191</v>
          </cell>
          <cell r="GK346">
            <v>-13.80889420918993</v>
          </cell>
          <cell r="GL346">
            <v>-7.8714882371900785</v>
          </cell>
          <cell r="GM346">
            <v>0.26212738567028282</v>
          </cell>
          <cell r="GN346">
            <v>3.6345243046398537</v>
          </cell>
          <cell r="GO346">
            <v>14.930040703960913</v>
          </cell>
          <cell r="GP346">
            <v>36.825870843470511</v>
          </cell>
          <cell r="GQ346">
            <v>92.691433001049973</v>
          </cell>
          <cell r="GR346">
            <v>129.83019624029112</v>
          </cell>
          <cell r="GS346">
            <v>16.172578677830188</v>
          </cell>
          <cell r="GT346">
            <v>1.7875395588698666</v>
          </cell>
          <cell r="GU346">
            <v>28.125975005169494</v>
          </cell>
          <cell r="GV346">
            <v>0.79791263180982241</v>
          </cell>
          <cell r="GW346">
            <v>0.4078216254599738</v>
          </cell>
          <cell r="GX346">
            <v>8.0030786597708357</v>
          </cell>
          <cell r="GY346">
            <v>-22.807743133730582</v>
          </cell>
          <cell r="GZ346">
            <v>1.9612690511903565</v>
          </cell>
          <cell r="HA346">
            <v>3.0110969338802533</v>
          </cell>
          <cell r="HB346">
            <v>12.618101435789868</v>
          </cell>
          <cell r="HC346">
            <v>37.58714677711032</v>
          </cell>
          <cell r="HD346">
            <v>42.165419017149816</v>
          </cell>
          <cell r="HE346">
            <v>171.12128758920153</v>
          </cell>
          <cell r="HF346">
            <v>49.549552657830191</v>
          </cell>
          <cell r="HG346">
            <v>9.8450663752105356</v>
          </cell>
          <cell r="HH346">
            <v>10.789875177719296</v>
          </cell>
          <cell r="HI346">
            <v>-3.4129493970203839</v>
          </cell>
          <cell r="HJ346">
            <v>-2.1985089863401299</v>
          </cell>
          <cell r="HK346">
            <v>-5.9699466058900725</v>
          </cell>
          <cell r="HL346">
            <v>-5.5597735709798144</v>
          </cell>
          <cell r="HM346">
            <v>2.9358409958895209</v>
          </cell>
          <cell r="HN346">
            <v>3.3323493407206115</v>
          </cell>
          <cell r="HO346">
            <v>-3.7644970925393864</v>
          </cell>
          <cell r="HP346">
            <v>62.396895311439948</v>
          </cell>
          <cell r="HQ346">
            <v>53.177383383159849</v>
          </cell>
          <cell r="HR346">
            <v>505.817944191891</v>
          </cell>
          <cell r="HS346">
            <v>160.21943712326083</v>
          </cell>
          <cell r="HT346">
            <v>73.981006307859843</v>
          </cell>
          <cell r="HU346">
            <v>49.079031636309992</v>
          </cell>
          <cell r="HV346">
            <v>1.2971548822201839</v>
          </cell>
          <cell r="HW346">
            <v>-1.7430712291397867</v>
          </cell>
          <cell r="HX346">
            <v>4.93274984044956</v>
          </cell>
          <cell r="HY346">
            <v>-15.070210251389653</v>
          </cell>
          <cell r="HZ346">
            <v>0</v>
          </cell>
          <cell r="IA346">
            <v>38.676374698530708</v>
          </cell>
          <cell r="IB346">
            <v>40.224269085701053</v>
          </cell>
          <cell r="IC346">
            <v>59.573857086510543</v>
          </cell>
          <cell r="ID346">
            <v>94.647345011579546</v>
          </cell>
          <cell r="IE346">
            <v>580.90537969693105</v>
          </cell>
          <cell r="IF346">
            <v>131.34948138416075</v>
          </cell>
          <cell r="IG346">
            <v>62.447547174208921</v>
          </cell>
          <cell r="IH346">
            <v>78.554068599700258</v>
          </cell>
          <cell r="II346">
            <v>41.456379149849909</v>
          </cell>
          <cell r="IJ346">
            <v>-0.94843122965994553</v>
          </cell>
          <cell r="IK346">
            <v>10.004325376999077</v>
          </cell>
          <cell r="IL346">
            <v>-16.453025239459748</v>
          </cell>
          <cell r="IM346">
            <v>0</v>
          </cell>
          <cell r="IN346">
            <v>82.70988193337962</v>
          </cell>
          <cell r="IO346">
            <v>43.972585538550447</v>
          </cell>
          <cell r="IP346">
            <v>60.980252430589644</v>
          </cell>
          <cell r="IQ346">
            <v>86.832314578620299</v>
          </cell>
          <cell r="IR346">
            <v>463.16686682738509</v>
          </cell>
          <cell r="IS346">
            <v>111.47105705656031</v>
          </cell>
          <cell r="IT346">
            <v>54.308581215969753</v>
          </cell>
          <cell r="IU346">
            <v>25.369370679510212</v>
          </cell>
          <cell r="IV346">
            <v>-0.20504555446041195</v>
          </cell>
          <cell r="IW346">
            <v>-10.091911355740194</v>
          </cell>
          <cell r="IX346">
            <v>10.493392138189847</v>
          </cell>
          <cell r="IY346">
            <v>-1.5306127257499611</v>
          </cell>
          <cell r="IZ346">
            <v>11.546467548550027</v>
          </cell>
          <cell r="JA346">
            <v>76.507413939480102</v>
          </cell>
          <cell r="JB346">
            <v>43.012878295319751</v>
          </cell>
          <cell r="JC346">
            <v>56.278139206739979</v>
          </cell>
          <cell r="JD346">
            <v>86.00713638301977</v>
          </cell>
          <cell r="JE346">
            <v>629.48841774657922</v>
          </cell>
          <cell r="JF346">
            <v>208.85534436526814</v>
          </cell>
          <cell r="JG346">
            <v>33.967458734079628</v>
          </cell>
          <cell r="JH346">
            <v>70.425688450108282</v>
          </cell>
          <cell r="JI346">
            <v>56.107404078910804</v>
          </cell>
          <cell r="JJ346">
            <v>1.6139905649997672</v>
          </cell>
          <cell r="JK346">
            <v>18.824989451450165</v>
          </cell>
          <cell r="JL346">
            <v>-0.39238877839034103</v>
          </cell>
          <cell r="JM346">
            <v>11.78085479605943</v>
          </cell>
          <cell r="JN346">
            <v>33.169163763439428</v>
          </cell>
          <cell r="JO346">
            <v>50.776825479821127</v>
          </cell>
          <cell r="JP346">
            <v>70.669453752868321</v>
          </cell>
          <cell r="JQ346">
            <v>73.689633087959919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0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  <cell r="IV347">
            <v>0</v>
          </cell>
          <cell r="IW347">
            <v>0</v>
          </cell>
          <cell r="IX347">
            <v>0</v>
          </cell>
          <cell r="IY347">
            <v>0</v>
          </cell>
          <cell r="IZ347">
            <v>0</v>
          </cell>
          <cell r="JA347">
            <v>0</v>
          </cell>
          <cell r="JB347">
            <v>0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0</v>
          </cell>
          <cell r="JH347">
            <v>0</v>
          </cell>
          <cell r="JI347">
            <v>0</v>
          </cell>
          <cell r="JJ347">
            <v>0</v>
          </cell>
          <cell r="JK347">
            <v>0</v>
          </cell>
          <cell r="JL347">
            <v>0</v>
          </cell>
          <cell r="JM347">
            <v>0</v>
          </cell>
          <cell r="JN347">
            <v>0</v>
          </cell>
          <cell r="JO347">
            <v>0</v>
          </cell>
          <cell r="JP347">
            <v>0</v>
          </cell>
          <cell r="J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-227.33121676544397</v>
          </cell>
          <cell r="HS348">
            <v>29.098668379950141</v>
          </cell>
          <cell r="HT348">
            <v>-15.25907388297037</v>
          </cell>
          <cell r="HU348">
            <v>-5.1217203336805142</v>
          </cell>
          <cell r="HV348">
            <v>0</v>
          </cell>
          <cell r="HW348">
            <v>-0.92933045472011599</v>
          </cell>
          <cell r="HX348">
            <v>-74.486583820589658</v>
          </cell>
          <cell r="HY348">
            <v>12.120604768770136</v>
          </cell>
          <cell r="HZ348">
            <v>-78.677214865440874</v>
          </cell>
          <cell r="IA348">
            <v>-7.0413981474403045</v>
          </cell>
          <cell r="IB348">
            <v>-84.478543538290069</v>
          </cell>
          <cell r="IC348">
            <v>3.1089821830601068</v>
          </cell>
          <cell r="ID348">
            <v>-5.6656070540811925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  <cell r="IV348">
            <v>0</v>
          </cell>
          <cell r="IW348">
            <v>0</v>
          </cell>
          <cell r="IX348">
            <v>0</v>
          </cell>
          <cell r="IY348">
            <v>0</v>
          </cell>
          <cell r="IZ348">
            <v>0</v>
          </cell>
          <cell r="JA348">
            <v>0</v>
          </cell>
          <cell r="JB348">
            <v>0</v>
          </cell>
          <cell r="JC348">
            <v>0</v>
          </cell>
          <cell r="JD348">
            <v>0</v>
          </cell>
          <cell r="JE348">
            <v>0</v>
          </cell>
          <cell r="JF348">
            <v>0</v>
          </cell>
          <cell r="JG348">
            <v>0</v>
          </cell>
          <cell r="JH348">
            <v>0</v>
          </cell>
          <cell r="JI348">
            <v>0</v>
          </cell>
          <cell r="JJ348">
            <v>0</v>
          </cell>
          <cell r="JK348">
            <v>0</v>
          </cell>
          <cell r="JL348">
            <v>0</v>
          </cell>
          <cell r="JM348">
            <v>0</v>
          </cell>
          <cell r="JN348">
            <v>0</v>
          </cell>
          <cell r="JO348">
            <v>0</v>
          </cell>
          <cell r="JP348">
            <v>0</v>
          </cell>
          <cell r="JQ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10.128542946098605</v>
          </cell>
          <cell r="ES349">
            <v>0</v>
          </cell>
          <cell r="ET349">
            <v>0</v>
          </cell>
          <cell r="EU349">
            <v>10.128542946098605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-294.49892056202953</v>
          </cell>
          <cell r="HS349">
            <v>-19.129554206518151</v>
          </cell>
          <cell r="HT349">
            <v>-143.62010237682989</v>
          </cell>
          <cell r="HU349">
            <v>-12.383481637840305</v>
          </cell>
          <cell r="HV349">
            <v>0.48352793937988281</v>
          </cell>
          <cell r="HW349">
            <v>-3.6198530481000262</v>
          </cell>
          <cell r="HX349">
            <v>-79.606283376569081</v>
          </cell>
          <cell r="HY349">
            <v>-38.468614443971092</v>
          </cell>
          <cell r="HZ349">
            <v>-8.0736725095921429</v>
          </cell>
          <cell r="IA349">
            <v>-10.584235823671406</v>
          </cell>
          <cell r="IB349">
            <v>-1.2904630708180775</v>
          </cell>
          <cell r="IC349">
            <v>21.793811992499286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0</v>
          </cell>
          <cell r="IK349">
            <v>0</v>
          </cell>
          <cell r="IL349">
            <v>0</v>
          </cell>
          <cell r="IM349">
            <v>0</v>
          </cell>
          <cell r="IN349">
            <v>0</v>
          </cell>
          <cell r="IO349">
            <v>0</v>
          </cell>
          <cell r="IP349">
            <v>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  <cell r="IV349">
            <v>0</v>
          </cell>
          <cell r="IW349">
            <v>0</v>
          </cell>
          <cell r="IX349">
            <v>0</v>
          </cell>
          <cell r="IY349">
            <v>0</v>
          </cell>
          <cell r="IZ349">
            <v>0</v>
          </cell>
          <cell r="JA349">
            <v>0</v>
          </cell>
          <cell r="JB349">
            <v>0</v>
          </cell>
          <cell r="JC349">
            <v>0</v>
          </cell>
          <cell r="JD349">
            <v>0</v>
          </cell>
          <cell r="JE349">
            <v>0</v>
          </cell>
          <cell r="JF349">
            <v>0</v>
          </cell>
          <cell r="JG349">
            <v>0</v>
          </cell>
          <cell r="JH349">
            <v>0</v>
          </cell>
          <cell r="JI349">
            <v>0</v>
          </cell>
          <cell r="JJ349">
            <v>0</v>
          </cell>
          <cell r="JK349">
            <v>0</v>
          </cell>
          <cell r="JL349">
            <v>0</v>
          </cell>
          <cell r="JM349">
            <v>0</v>
          </cell>
          <cell r="JN349">
            <v>0</v>
          </cell>
          <cell r="JO349">
            <v>0</v>
          </cell>
          <cell r="JP349">
            <v>0</v>
          </cell>
          <cell r="JQ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0</v>
          </cell>
          <cell r="IK350">
            <v>0</v>
          </cell>
          <cell r="IL350">
            <v>0</v>
          </cell>
          <cell r="IM350">
            <v>0</v>
          </cell>
          <cell r="IN350">
            <v>0</v>
          </cell>
          <cell r="IO350">
            <v>0</v>
          </cell>
          <cell r="IP350">
            <v>0</v>
          </cell>
          <cell r="IQ350">
            <v>0</v>
          </cell>
          <cell r="IR350">
            <v>0</v>
          </cell>
          <cell r="IS350">
            <v>0</v>
          </cell>
          <cell r="IT350">
            <v>0</v>
          </cell>
          <cell r="IU350">
            <v>0</v>
          </cell>
          <cell r="IV350">
            <v>0</v>
          </cell>
          <cell r="IW350">
            <v>0</v>
          </cell>
          <cell r="IX350">
            <v>0</v>
          </cell>
          <cell r="IY350">
            <v>0</v>
          </cell>
          <cell r="IZ350">
            <v>0</v>
          </cell>
          <cell r="JA350">
            <v>0</v>
          </cell>
          <cell r="JB350">
            <v>0</v>
          </cell>
          <cell r="JC350">
            <v>0</v>
          </cell>
          <cell r="JD350">
            <v>0</v>
          </cell>
          <cell r="JE350">
            <v>0</v>
          </cell>
          <cell r="JF350">
            <v>0</v>
          </cell>
          <cell r="JG350">
            <v>0</v>
          </cell>
          <cell r="JH350">
            <v>0</v>
          </cell>
          <cell r="JI350">
            <v>0</v>
          </cell>
          <cell r="JJ350">
            <v>0</v>
          </cell>
          <cell r="JK350">
            <v>0</v>
          </cell>
          <cell r="JL350">
            <v>0</v>
          </cell>
          <cell r="JM350">
            <v>0</v>
          </cell>
          <cell r="JN350">
            <v>0</v>
          </cell>
          <cell r="JO350">
            <v>0</v>
          </cell>
          <cell r="JP350">
            <v>0</v>
          </cell>
          <cell r="JQ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  <cell r="IJ351">
            <v>0</v>
          </cell>
          <cell r="IK351">
            <v>0</v>
          </cell>
          <cell r="IL351">
            <v>0</v>
          </cell>
          <cell r="IM351">
            <v>0</v>
          </cell>
          <cell r="IN351">
            <v>0</v>
          </cell>
          <cell r="IO351">
            <v>0</v>
          </cell>
          <cell r="IP351">
            <v>0</v>
          </cell>
          <cell r="IQ351">
            <v>0</v>
          </cell>
          <cell r="IR351">
            <v>0</v>
          </cell>
          <cell r="IS351">
            <v>0</v>
          </cell>
          <cell r="IT351">
            <v>0</v>
          </cell>
          <cell r="IU351">
            <v>0</v>
          </cell>
          <cell r="IV351">
            <v>0</v>
          </cell>
          <cell r="IW351">
            <v>0</v>
          </cell>
          <cell r="IX351">
            <v>0</v>
          </cell>
          <cell r="IY351">
            <v>0</v>
          </cell>
          <cell r="IZ351">
            <v>0</v>
          </cell>
          <cell r="JA351">
            <v>0</v>
          </cell>
          <cell r="JB351">
            <v>0</v>
          </cell>
          <cell r="JC351">
            <v>0</v>
          </cell>
          <cell r="JD351">
            <v>0</v>
          </cell>
          <cell r="JE351">
            <v>0</v>
          </cell>
          <cell r="JF351">
            <v>0</v>
          </cell>
          <cell r="JG351">
            <v>0</v>
          </cell>
          <cell r="JH351">
            <v>0</v>
          </cell>
          <cell r="JI351">
            <v>0</v>
          </cell>
          <cell r="JJ351">
            <v>0</v>
          </cell>
          <cell r="JK351">
            <v>0</v>
          </cell>
          <cell r="JL351">
            <v>0</v>
          </cell>
          <cell r="JM351">
            <v>0</v>
          </cell>
          <cell r="JN351">
            <v>0</v>
          </cell>
          <cell r="JO351">
            <v>0</v>
          </cell>
          <cell r="JP351">
            <v>0</v>
          </cell>
          <cell r="JQ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  <cell r="IV352">
            <v>0</v>
          </cell>
          <cell r="IW352">
            <v>0</v>
          </cell>
          <cell r="IX352">
            <v>0</v>
          </cell>
          <cell r="IY352">
            <v>0</v>
          </cell>
          <cell r="IZ352">
            <v>0</v>
          </cell>
          <cell r="JA352">
            <v>0</v>
          </cell>
          <cell r="JB352">
            <v>0</v>
          </cell>
          <cell r="JC352">
            <v>0</v>
          </cell>
          <cell r="JD352">
            <v>0</v>
          </cell>
          <cell r="JE352">
            <v>0</v>
          </cell>
          <cell r="JF352">
            <v>0</v>
          </cell>
          <cell r="JG352">
            <v>0</v>
          </cell>
          <cell r="JH352">
            <v>0</v>
          </cell>
          <cell r="JI352">
            <v>0</v>
          </cell>
          <cell r="JJ352">
            <v>0</v>
          </cell>
          <cell r="JK352">
            <v>0</v>
          </cell>
          <cell r="JL352">
            <v>0</v>
          </cell>
          <cell r="JM352">
            <v>0</v>
          </cell>
          <cell r="JN352">
            <v>0</v>
          </cell>
          <cell r="JO352">
            <v>0</v>
          </cell>
          <cell r="JP352">
            <v>0</v>
          </cell>
          <cell r="JQ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0</v>
          </cell>
          <cell r="FR353">
            <v>0</v>
          </cell>
          <cell r="FS353">
            <v>0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0</v>
          </cell>
          <cell r="GS353">
            <v>0</v>
          </cell>
          <cell r="GT353">
            <v>0</v>
          </cell>
          <cell r="GU353">
            <v>0</v>
          </cell>
          <cell r="GV353">
            <v>0</v>
          </cell>
          <cell r="GW353">
            <v>0</v>
          </cell>
          <cell r="GX353">
            <v>0</v>
          </cell>
          <cell r="GY353">
            <v>0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0</v>
          </cell>
          <cell r="IK353">
            <v>0</v>
          </cell>
          <cell r="IL353">
            <v>0</v>
          </cell>
          <cell r="IM353">
            <v>0</v>
          </cell>
          <cell r="IN353">
            <v>0</v>
          </cell>
          <cell r="IO353">
            <v>0</v>
          </cell>
          <cell r="IP353">
            <v>0</v>
          </cell>
          <cell r="IQ353">
            <v>0</v>
          </cell>
          <cell r="IR353">
            <v>0</v>
          </cell>
          <cell r="IS353">
            <v>0</v>
          </cell>
          <cell r="IT353">
            <v>0</v>
          </cell>
          <cell r="IU353">
            <v>0</v>
          </cell>
          <cell r="IV353">
            <v>0</v>
          </cell>
          <cell r="IW353">
            <v>0</v>
          </cell>
          <cell r="IX353">
            <v>0</v>
          </cell>
          <cell r="IY353">
            <v>0</v>
          </cell>
          <cell r="IZ353">
            <v>0</v>
          </cell>
          <cell r="JA353">
            <v>0</v>
          </cell>
          <cell r="JB353">
            <v>0</v>
          </cell>
          <cell r="JC353">
            <v>0</v>
          </cell>
          <cell r="JD353">
            <v>0</v>
          </cell>
          <cell r="JE353">
            <v>0</v>
          </cell>
          <cell r="JF353">
            <v>0</v>
          </cell>
          <cell r="JG353">
            <v>0</v>
          </cell>
          <cell r="JH353">
            <v>0</v>
          </cell>
          <cell r="JI353">
            <v>0</v>
          </cell>
          <cell r="JJ353">
            <v>0</v>
          </cell>
          <cell r="JK353">
            <v>0</v>
          </cell>
          <cell r="JL353">
            <v>0</v>
          </cell>
          <cell r="JM353">
            <v>0</v>
          </cell>
          <cell r="JN353">
            <v>0</v>
          </cell>
          <cell r="JO353">
            <v>0</v>
          </cell>
          <cell r="JP353">
            <v>0</v>
          </cell>
          <cell r="JQ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0</v>
          </cell>
          <cell r="GS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0</v>
          </cell>
          <cell r="HG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0</v>
          </cell>
          <cell r="IK354">
            <v>0</v>
          </cell>
          <cell r="IL354">
            <v>0</v>
          </cell>
          <cell r="IM354">
            <v>0</v>
          </cell>
          <cell r="IN354">
            <v>0</v>
          </cell>
          <cell r="IO354">
            <v>0</v>
          </cell>
          <cell r="IP354">
            <v>0</v>
          </cell>
          <cell r="IQ354">
            <v>0</v>
          </cell>
          <cell r="IR354">
            <v>0</v>
          </cell>
          <cell r="IS354">
            <v>0</v>
          </cell>
          <cell r="IT354">
            <v>0</v>
          </cell>
          <cell r="IU354">
            <v>0</v>
          </cell>
          <cell r="IV354">
            <v>0</v>
          </cell>
          <cell r="IW354">
            <v>0</v>
          </cell>
          <cell r="IX354">
            <v>0</v>
          </cell>
          <cell r="IY354">
            <v>0</v>
          </cell>
          <cell r="IZ354">
            <v>0</v>
          </cell>
          <cell r="JA354">
            <v>0</v>
          </cell>
          <cell r="JB354">
            <v>0</v>
          </cell>
          <cell r="JC354">
            <v>0</v>
          </cell>
          <cell r="JD354">
            <v>0</v>
          </cell>
          <cell r="JE354">
            <v>0</v>
          </cell>
          <cell r="JF354">
            <v>0</v>
          </cell>
          <cell r="JG354">
            <v>0</v>
          </cell>
          <cell r="JH354">
            <v>0</v>
          </cell>
          <cell r="JI354">
            <v>0</v>
          </cell>
          <cell r="JJ354">
            <v>0</v>
          </cell>
          <cell r="JK354">
            <v>0</v>
          </cell>
          <cell r="JL354">
            <v>0</v>
          </cell>
          <cell r="JM354">
            <v>0</v>
          </cell>
          <cell r="JN354">
            <v>0</v>
          </cell>
          <cell r="JO354">
            <v>0</v>
          </cell>
          <cell r="JP354">
            <v>0</v>
          </cell>
          <cell r="JQ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O355">
            <v>0</v>
          </cell>
          <cell r="GP355">
            <v>0</v>
          </cell>
          <cell r="GQ355">
            <v>0</v>
          </cell>
          <cell r="GR355">
            <v>0</v>
          </cell>
          <cell r="GS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0</v>
          </cell>
          <cell r="IN355">
            <v>0</v>
          </cell>
          <cell r="IO355">
            <v>0</v>
          </cell>
          <cell r="IP355">
            <v>0</v>
          </cell>
          <cell r="IQ355">
            <v>0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  <cell r="IV355">
            <v>0</v>
          </cell>
          <cell r="IW355">
            <v>0</v>
          </cell>
          <cell r="IX355">
            <v>0</v>
          </cell>
          <cell r="IY355">
            <v>0</v>
          </cell>
          <cell r="IZ355">
            <v>0</v>
          </cell>
          <cell r="JA355">
            <v>0</v>
          </cell>
          <cell r="JB355">
            <v>0</v>
          </cell>
          <cell r="JC355">
            <v>0</v>
          </cell>
          <cell r="JD355">
            <v>0</v>
          </cell>
          <cell r="JE355">
            <v>0</v>
          </cell>
          <cell r="JF355">
            <v>0</v>
          </cell>
          <cell r="JG355">
            <v>0</v>
          </cell>
          <cell r="JH355">
            <v>0</v>
          </cell>
          <cell r="JI355">
            <v>0</v>
          </cell>
          <cell r="JJ355">
            <v>0</v>
          </cell>
          <cell r="JK355">
            <v>0</v>
          </cell>
          <cell r="JL355">
            <v>0</v>
          </cell>
          <cell r="JM355">
            <v>0</v>
          </cell>
          <cell r="JN355">
            <v>0</v>
          </cell>
          <cell r="JO355">
            <v>0</v>
          </cell>
          <cell r="JP355">
            <v>0</v>
          </cell>
          <cell r="JQ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O356">
            <v>0</v>
          </cell>
          <cell r="GP356">
            <v>0</v>
          </cell>
          <cell r="GQ356">
            <v>0</v>
          </cell>
          <cell r="GR356">
            <v>0</v>
          </cell>
          <cell r="GS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0</v>
          </cell>
          <cell r="HF356">
            <v>0</v>
          </cell>
          <cell r="HG356">
            <v>0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0</v>
          </cell>
          <cell r="IK356">
            <v>0</v>
          </cell>
          <cell r="IL356">
            <v>0</v>
          </cell>
          <cell r="IM356">
            <v>0</v>
          </cell>
          <cell r="IN356">
            <v>0</v>
          </cell>
          <cell r="IO356">
            <v>0</v>
          </cell>
          <cell r="IP356">
            <v>0</v>
          </cell>
          <cell r="IQ356">
            <v>0</v>
          </cell>
          <cell r="IR356">
            <v>0</v>
          </cell>
          <cell r="IS356">
            <v>0</v>
          </cell>
          <cell r="IT356">
            <v>0</v>
          </cell>
          <cell r="IU356">
            <v>0</v>
          </cell>
          <cell r="IV356">
            <v>0</v>
          </cell>
          <cell r="IW356">
            <v>0</v>
          </cell>
          <cell r="IX356">
            <v>0</v>
          </cell>
          <cell r="IY356">
            <v>0</v>
          </cell>
          <cell r="IZ356">
            <v>0</v>
          </cell>
          <cell r="JA356">
            <v>0</v>
          </cell>
          <cell r="JB356">
            <v>0</v>
          </cell>
          <cell r="JC356">
            <v>0</v>
          </cell>
          <cell r="JD356">
            <v>0</v>
          </cell>
          <cell r="JE356">
            <v>0</v>
          </cell>
          <cell r="JF356">
            <v>0</v>
          </cell>
          <cell r="JG356">
            <v>0</v>
          </cell>
          <cell r="JH356">
            <v>0</v>
          </cell>
          <cell r="JI356">
            <v>0</v>
          </cell>
          <cell r="JJ356">
            <v>0</v>
          </cell>
          <cell r="JK356">
            <v>0</v>
          </cell>
          <cell r="JL356">
            <v>0</v>
          </cell>
          <cell r="JM356">
            <v>0</v>
          </cell>
          <cell r="JN356">
            <v>0</v>
          </cell>
          <cell r="JO356">
            <v>0</v>
          </cell>
          <cell r="JP356">
            <v>0</v>
          </cell>
          <cell r="JQ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  <cell r="IS357">
            <v>0</v>
          </cell>
          <cell r="IT357">
            <v>0</v>
          </cell>
          <cell r="IU357">
            <v>0</v>
          </cell>
          <cell r="IV357">
            <v>0</v>
          </cell>
          <cell r="IW357">
            <v>0</v>
          </cell>
          <cell r="IX357">
            <v>0</v>
          </cell>
          <cell r="IY357">
            <v>0</v>
          </cell>
          <cell r="IZ357">
            <v>0</v>
          </cell>
          <cell r="JA357">
            <v>0</v>
          </cell>
          <cell r="JB357">
            <v>0</v>
          </cell>
          <cell r="JC357">
            <v>0</v>
          </cell>
          <cell r="JD357">
            <v>0</v>
          </cell>
          <cell r="JE357">
            <v>0</v>
          </cell>
          <cell r="JF357">
            <v>0</v>
          </cell>
          <cell r="JG357">
            <v>0</v>
          </cell>
          <cell r="JH357">
            <v>0</v>
          </cell>
          <cell r="JI357">
            <v>0</v>
          </cell>
          <cell r="JJ357">
            <v>0</v>
          </cell>
          <cell r="JK357">
            <v>0</v>
          </cell>
          <cell r="JL357">
            <v>0</v>
          </cell>
          <cell r="JM357">
            <v>0</v>
          </cell>
          <cell r="JN357">
            <v>0</v>
          </cell>
          <cell r="JO357">
            <v>0</v>
          </cell>
          <cell r="JP357">
            <v>0</v>
          </cell>
          <cell r="JQ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  <cell r="IV358">
            <v>0</v>
          </cell>
          <cell r="IW358">
            <v>0</v>
          </cell>
          <cell r="IX358">
            <v>0</v>
          </cell>
          <cell r="IY358">
            <v>0</v>
          </cell>
          <cell r="IZ358">
            <v>0</v>
          </cell>
          <cell r="JA358">
            <v>0</v>
          </cell>
          <cell r="JB358">
            <v>0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G358">
            <v>0</v>
          </cell>
          <cell r="JH358">
            <v>0</v>
          </cell>
          <cell r="JI358">
            <v>0</v>
          </cell>
          <cell r="JJ358">
            <v>0</v>
          </cell>
          <cell r="JK358">
            <v>0</v>
          </cell>
          <cell r="JL358">
            <v>0</v>
          </cell>
          <cell r="JM358">
            <v>0</v>
          </cell>
          <cell r="JN358">
            <v>0</v>
          </cell>
          <cell r="JO358">
            <v>0</v>
          </cell>
          <cell r="JP358">
            <v>0</v>
          </cell>
          <cell r="JQ358">
            <v>0</v>
          </cell>
        </row>
        <row r="359">
          <cell r="F359">
            <v>-149.47824621373729</v>
          </cell>
          <cell r="G359">
            <v>-98.000984588143183</v>
          </cell>
          <cell r="H359">
            <v>-85.48082306318247</v>
          </cell>
          <cell r="I359">
            <v>-55.730910855345428</v>
          </cell>
          <cell r="J359">
            <v>-173.49750396704621</v>
          </cell>
          <cell r="K359">
            <v>-164.8563494796108</v>
          </cell>
          <cell r="L359">
            <v>-124.67069402096968</v>
          </cell>
          <cell r="M359">
            <v>-123.07843925592169</v>
          </cell>
          <cell r="N359">
            <v>-97.528269476293644</v>
          </cell>
          <cell r="O359">
            <v>-74.609905187513505</v>
          </cell>
          <cell r="P359">
            <v>-99.013019286525378</v>
          </cell>
          <cell r="Q359">
            <v>-87.286434084540815</v>
          </cell>
          <cell r="R359">
            <v>-1147.2395676984452</v>
          </cell>
          <cell r="S359">
            <v>-197.86131987482804</v>
          </cell>
          <cell r="T359">
            <v>-85.252226875563792</v>
          </cell>
          <cell r="U359">
            <v>-83.665074956094031</v>
          </cell>
          <cell r="V359">
            <v>-154.31099899763649</v>
          </cell>
          <cell r="W359">
            <v>-123.67101057169202</v>
          </cell>
          <cell r="X359">
            <v>-11.307242134891567</v>
          </cell>
          <cell r="Y359">
            <v>-143.94270847602456</v>
          </cell>
          <cell r="Z359">
            <v>-132.95724491315195</v>
          </cell>
          <cell r="AA359">
            <v>-81.82288945424807</v>
          </cell>
          <cell r="AB359">
            <v>-52.344854210794438</v>
          </cell>
          <cell r="AC359">
            <v>-49.437433932522254</v>
          </cell>
          <cell r="AD359">
            <v>-30.666563300910639</v>
          </cell>
          <cell r="AE359">
            <v>-900.72750796051696</v>
          </cell>
          <cell r="AF359">
            <v>-69.076273676604615</v>
          </cell>
          <cell r="AG359">
            <v>-89.116989273752552</v>
          </cell>
          <cell r="AH359">
            <v>-107.83879057254671</v>
          </cell>
          <cell r="AI359">
            <v>-3.5236501599611074</v>
          </cell>
          <cell r="AJ359">
            <v>-117.90614330257449</v>
          </cell>
          <cell r="AK359">
            <v>-227.41628379601752</v>
          </cell>
          <cell r="AL359">
            <v>-40.342355544271413</v>
          </cell>
          <cell r="AM359">
            <v>-57.860887380418717</v>
          </cell>
          <cell r="AN359">
            <v>-64.523549857272883</v>
          </cell>
          <cell r="AO359">
            <v>-58.474267418750969</v>
          </cell>
          <cell r="AP359">
            <v>-27.552445710796746</v>
          </cell>
          <cell r="AQ359">
            <v>-37.095871267520124</v>
          </cell>
          <cell r="AR359">
            <v>-736.4199628084898</v>
          </cell>
          <cell r="AS359">
            <v>-123.36303206942102</v>
          </cell>
          <cell r="AT359">
            <v>-65.049708096528775</v>
          </cell>
          <cell r="AU359">
            <v>-61.77839299513289</v>
          </cell>
          <cell r="AV359">
            <v>-74.343917703299667</v>
          </cell>
          <cell r="AW359">
            <v>-28.004182032978861</v>
          </cell>
          <cell r="AX359">
            <v>-41.071935113111977</v>
          </cell>
          <cell r="AY359">
            <v>-49.345336599755683</v>
          </cell>
          <cell r="AZ359">
            <v>-77.06387244463258</v>
          </cell>
          <cell r="BA359">
            <v>-39.785744011067436</v>
          </cell>
          <cell r="BB359">
            <v>-103.96672220553592</v>
          </cell>
          <cell r="BC359">
            <v>-31.033877355192089</v>
          </cell>
          <cell r="BD359">
            <v>-41.613242181949317</v>
          </cell>
          <cell r="BE359">
            <v>-133.05711697530933</v>
          </cell>
          <cell r="BF359">
            <v>111.66378184869245</v>
          </cell>
          <cell r="BG359">
            <v>4.3819175179378362</v>
          </cell>
          <cell r="BH359">
            <v>-152.28227826346119</v>
          </cell>
          <cell r="BI359">
            <v>-136.04898612325633</v>
          </cell>
          <cell r="BJ359">
            <v>-115.21857912548876</v>
          </cell>
          <cell r="BK359">
            <v>-41.98516424861009</v>
          </cell>
          <cell r="BL359">
            <v>-25.722441204678034</v>
          </cell>
          <cell r="BM359">
            <v>-9.6216221731883707</v>
          </cell>
          <cell r="BN359">
            <v>2.5592410923418356</v>
          </cell>
          <cell r="BO359">
            <v>85.081717511427996</v>
          </cell>
          <cell r="BP359">
            <v>89.645018512121169</v>
          </cell>
          <cell r="BQ359">
            <v>54.490277680713916</v>
          </cell>
          <cell r="BR359">
            <v>512.89410910881998</v>
          </cell>
          <cell r="BS359">
            <v>169.61552556316019</v>
          </cell>
          <cell r="BT359">
            <v>61.396628028684063</v>
          </cell>
          <cell r="BU359">
            <v>49.677035633798369</v>
          </cell>
          <cell r="BV359">
            <v>124.21955316907406</v>
          </cell>
          <cell r="BW359">
            <v>19.529750927398709</v>
          </cell>
          <cell r="BX359">
            <v>102.65189177681896</v>
          </cell>
          <cell r="BY359">
            <v>-46.506192251414177</v>
          </cell>
          <cell r="BZ359">
            <v>-85.133643184279208</v>
          </cell>
          <cell r="CA359">
            <v>-7.1127661433711182</v>
          </cell>
          <cell r="CB359">
            <v>-29.486768032991677</v>
          </cell>
          <cell r="CC359">
            <v>64.310444531489338</v>
          </cell>
          <cell r="CD359">
            <v>89.732649090474297</v>
          </cell>
          <cell r="CE359">
            <v>-118.04841617149214</v>
          </cell>
          <cell r="CF359">
            <v>39.339215149724623</v>
          </cell>
          <cell r="CG359">
            <v>-106.2500529635472</v>
          </cell>
          <cell r="CH359">
            <v>15.828028265797911</v>
          </cell>
          <cell r="CI359">
            <v>26.732904064625473</v>
          </cell>
          <cell r="CJ359">
            <v>-83.207027697975718</v>
          </cell>
          <cell r="CK359">
            <v>-131.43308778699429</v>
          </cell>
          <cell r="CL359">
            <v>-85.136618142409134</v>
          </cell>
          <cell r="CM359">
            <v>-32.676442682415654</v>
          </cell>
          <cell r="CN359">
            <v>-64.069342031034466</v>
          </cell>
          <cell r="CO359">
            <v>114.6588535729752</v>
          </cell>
          <cell r="CP359">
            <v>56.347271516446199</v>
          </cell>
          <cell r="CQ359">
            <v>131.81788256330765</v>
          </cell>
          <cell r="CR359">
            <v>-14.480613146108226</v>
          </cell>
          <cell r="CS359">
            <v>102.79915682892533</v>
          </cell>
          <cell r="CT359">
            <v>-63.75796769525914</v>
          </cell>
          <cell r="CU359">
            <v>2.018112497018592</v>
          </cell>
          <cell r="CV359">
            <v>-3.5820910567199462</v>
          </cell>
          <cell r="CW359">
            <v>22.981625180491392</v>
          </cell>
          <cell r="CX359">
            <v>-117.149253891228</v>
          </cell>
          <cell r="CY359">
            <v>-91.149513190168364</v>
          </cell>
          <cell r="CZ359">
            <v>21.899727354022616</v>
          </cell>
          <cell r="DA359">
            <v>-90.117080315991188</v>
          </cell>
          <cell r="DB359">
            <v>49.390769491747051</v>
          </cell>
          <cell r="DC359">
            <v>78.0872071764461</v>
          </cell>
          <cell r="DD359">
            <v>74.098694474625518</v>
          </cell>
          <cell r="DE359">
            <v>391.94903554666234</v>
          </cell>
          <cell r="DF359">
            <v>33.60706174936422</v>
          </cell>
          <cell r="DG359">
            <v>-82.553156202127866</v>
          </cell>
          <cell r="DH359">
            <v>111.25808804415283</v>
          </cell>
          <cell r="DI359">
            <v>24.457173142138345</v>
          </cell>
          <cell r="DJ359">
            <v>-23.275733124890394</v>
          </cell>
          <cell r="DK359">
            <v>-0.21991139519013814</v>
          </cell>
          <cell r="DL359">
            <v>-55.407092688561534</v>
          </cell>
          <cell r="DM359">
            <v>-33.380565102881519</v>
          </cell>
          <cell r="DN359">
            <v>-32.270884183191811</v>
          </cell>
          <cell r="DO359">
            <v>219.63159549571355</v>
          </cell>
          <cell r="DP359">
            <v>164.11273414036259</v>
          </cell>
          <cell r="DQ359">
            <v>65.989725671781343</v>
          </cell>
          <cell r="DR359">
            <v>-91.440670704825607</v>
          </cell>
          <cell r="DS359">
            <v>-150.3887400669737</v>
          </cell>
          <cell r="DT359">
            <v>5.4658446471075877</v>
          </cell>
          <cell r="DU359">
            <v>-9.209954789494077</v>
          </cell>
          <cell r="DV359">
            <v>-1.9594742104709439</v>
          </cell>
          <cell r="DW359">
            <v>-42.415920452018327</v>
          </cell>
          <cell r="DX359">
            <v>-1.4013453299230605</v>
          </cell>
          <cell r="DY359">
            <v>-25.958968749750056</v>
          </cell>
          <cell r="DZ359">
            <v>-62.268230255649542</v>
          </cell>
          <cell r="EA359">
            <v>-139.9473244867404</v>
          </cell>
          <cell r="EB359">
            <v>7.357292015600251</v>
          </cell>
          <cell r="EC359">
            <v>125.44583014930686</v>
          </cell>
          <cell r="ED359">
            <v>203.84032082416525</v>
          </cell>
          <cell r="EE359">
            <v>379.03219597392308</v>
          </cell>
          <cell r="EF359">
            <v>-73.285460361323203</v>
          </cell>
          <cell r="EG359">
            <v>-43.301542848166719</v>
          </cell>
          <cell r="EH359">
            <v>87.871108271414414</v>
          </cell>
          <cell r="EI359">
            <v>13.962918041728699</v>
          </cell>
          <cell r="EJ359">
            <v>-30.49576587525371</v>
          </cell>
          <cell r="EK359">
            <v>10.573069400874374</v>
          </cell>
          <cell r="EL359">
            <v>42.980573340500996</v>
          </cell>
          <cell r="EM359">
            <v>58.498361453013786</v>
          </cell>
          <cell r="EN359">
            <v>57.502934007432486</v>
          </cell>
          <cell r="EO359">
            <v>-5.2878081723683863</v>
          </cell>
          <cell r="EP359">
            <v>134.24480122991372</v>
          </cell>
          <cell r="EQ359">
            <v>125.76900748617481</v>
          </cell>
          <cell r="ER359">
            <v>45.054939358400588</v>
          </cell>
          <cell r="ES359">
            <v>-210.19320786635944</v>
          </cell>
          <cell r="ET359">
            <v>66.304918998714129</v>
          </cell>
          <cell r="EU359">
            <v>38.764318262219604</v>
          </cell>
          <cell r="EV359">
            <v>26.260449586563482</v>
          </cell>
          <cell r="EW359">
            <v>24.157260110700008</v>
          </cell>
          <cell r="EX359">
            <v>40.512013571158604</v>
          </cell>
          <cell r="EY359">
            <v>-26.420481628774724</v>
          </cell>
          <cell r="EZ359">
            <v>-32.37058998777502</v>
          </cell>
          <cell r="FA359">
            <v>-99.435247823079408</v>
          </cell>
          <cell r="FB359">
            <v>19.626935008258442</v>
          </cell>
          <cell r="FC359">
            <v>130.94267240302725</v>
          </cell>
          <cell r="FD359">
            <v>66.905898723744031</v>
          </cell>
          <cell r="FE359">
            <v>401.05666626244783</v>
          </cell>
          <cell r="FF359">
            <v>43.44379687403125</v>
          </cell>
          <cell r="FG359">
            <v>57.273871258003055</v>
          </cell>
          <cell r="FH359">
            <v>18.486720112588955</v>
          </cell>
          <cell r="FI359">
            <v>81.549604486866883</v>
          </cell>
          <cell r="FJ359">
            <v>-64.207257482761634</v>
          </cell>
          <cell r="FK359">
            <v>49.085176008698909</v>
          </cell>
          <cell r="FL359">
            <v>-61.115450231307477</v>
          </cell>
          <cell r="FM359">
            <v>-72.73707132893469</v>
          </cell>
          <cell r="FN359">
            <v>12.448971650468593</v>
          </cell>
          <cell r="FO359">
            <v>131.4059053667952</v>
          </cell>
          <cell r="FP359">
            <v>111.91362616830884</v>
          </cell>
          <cell r="FQ359">
            <v>93.50877337968268</v>
          </cell>
          <cell r="FR359">
            <v>174.60357391985599</v>
          </cell>
          <cell r="FS359">
            <v>16.908220533077838</v>
          </cell>
          <cell r="FT359">
            <v>-34.337470261911221</v>
          </cell>
          <cell r="FU359">
            <v>57.112757445691386</v>
          </cell>
          <cell r="FV359">
            <v>15.29693289379793</v>
          </cell>
          <cell r="FW359">
            <v>66.166845635001664</v>
          </cell>
          <cell r="FX359">
            <v>-27.512887136192148</v>
          </cell>
          <cell r="FY359">
            <v>-83.268460183040588</v>
          </cell>
          <cell r="FZ359">
            <v>-63.937450890247419</v>
          </cell>
          <cell r="GA359">
            <v>-58.770487893954851</v>
          </cell>
          <cell r="GB359">
            <v>62.405306136715808</v>
          </cell>
          <cell r="GC359">
            <v>38.217935103166383</v>
          </cell>
          <cell r="GD359">
            <v>186.32233253776212</v>
          </cell>
          <cell r="GE359">
            <v>80.59481884050183</v>
          </cell>
          <cell r="GF359">
            <v>0.49110025006666547</v>
          </cell>
          <cell r="GG359">
            <v>-45.74682686667802</v>
          </cell>
          <cell r="GH359">
            <v>-9.4376315412628173</v>
          </cell>
          <cell r="GI359">
            <v>45.288839307933813</v>
          </cell>
          <cell r="GJ359">
            <v>-3.1903229576710146</v>
          </cell>
          <cell r="GK359">
            <v>-53.681206002715044</v>
          </cell>
          <cell r="GL359">
            <v>-109.99186717805424</v>
          </cell>
          <cell r="GM359">
            <v>60.5313586828197</v>
          </cell>
          <cell r="GN359">
            <v>63.388753119201283</v>
          </cell>
          <cell r="GO359">
            <v>-33.537843646234251</v>
          </cell>
          <cell r="GP359">
            <v>120.11896913747478</v>
          </cell>
          <cell r="GQ359">
            <v>46.361496535595506</v>
          </cell>
          <cell r="GR359">
            <v>-156.11858192343789</v>
          </cell>
          <cell r="GS359">
            <v>-84.354292169620749</v>
          </cell>
          <cell r="GT359">
            <v>53.126956976746442</v>
          </cell>
          <cell r="GU359">
            <v>-48.625200577040232</v>
          </cell>
          <cell r="GV359">
            <v>-106.63849170001777</v>
          </cell>
          <cell r="GW359">
            <v>4.2562161101486709</v>
          </cell>
          <cell r="GX359">
            <v>60.263623617211124</v>
          </cell>
          <cell r="GY359">
            <v>-186.48475900007179</v>
          </cell>
          <cell r="GZ359">
            <v>16.240375370718539</v>
          </cell>
          <cell r="HA359">
            <v>-80.678737366244604</v>
          </cell>
          <cell r="HB359">
            <v>-148.29140829169046</v>
          </cell>
          <cell r="HC359">
            <v>213.78821870921092</v>
          </cell>
          <cell r="HD359">
            <v>151.27891639720474</v>
          </cell>
          <cell r="HE359">
            <v>-144.30071856972063</v>
          </cell>
          <cell r="HF359">
            <v>-93.125748624675907</v>
          </cell>
          <cell r="HG359">
            <v>11.321104350943642</v>
          </cell>
          <cell r="HH359">
            <v>-132.6455901585723</v>
          </cell>
          <cell r="HI359">
            <v>-40.879288409181754</v>
          </cell>
          <cell r="HJ359">
            <v>25.272689068588079</v>
          </cell>
          <cell r="HK359">
            <v>-48.720585487397329</v>
          </cell>
          <cell r="HL359">
            <v>1.7494705338176573</v>
          </cell>
          <cell r="HM359">
            <v>-47.190303418639814</v>
          </cell>
          <cell r="HN359">
            <v>-44.552191007584042</v>
          </cell>
          <cell r="HO359">
            <v>-40.318755968197365</v>
          </cell>
          <cell r="HP359">
            <v>164.00826570399659</v>
          </cell>
          <cell r="HQ359">
            <v>100.78021484718192</v>
          </cell>
          <cell r="HR359">
            <v>-560.03062356903683</v>
          </cell>
          <cell r="HS359">
            <v>-43.91447664295265</v>
          </cell>
          <cell r="HT359">
            <v>-236.83930495342065</v>
          </cell>
          <cell r="HU359">
            <v>-79.439966351630574</v>
          </cell>
          <cell r="HV359">
            <v>14.544476236838818</v>
          </cell>
          <cell r="HW359">
            <v>-54.135582044909825</v>
          </cell>
          <cell r="HX359">
            <v>-50.932903768858523</v>
          </cell>
          <cell r="HY359">
            <v>-124.25119547020586</v>
          </cell>
          <cell r="HZ359">
            <v>-63.144460756899207</v>
          </cell>
          <cell r="IA359">
            <v>-33.716739353054436</v>
          </cell>
          <cell r="IB359">
            <v>-75.317584486016131</v>
          </cell>
          <cell r="IC359">
            <v>112.03165913312114</v>
          </cell>
          <cell r="ID359">
            <v>75.085454888903769</v>
          </cell>
          <cell r="IE359">
            <v>-283.87537418457214</v>
          </cell>
          <cell r="IF359">
            <v>52.919754941423889</v>
          </cell>
          <cell r="IG359">
            <v>-153.67167523768876</v>
          </cell>
          <cell r="IH359">
            <v>19.844966574833961</v>
          </cell>
          <cell r="II359">
            <v>13.020111269761401</v>
          </cell>
          <cell r="IJ359">
            <v>-24.459190352230507</v>
          </cell>
          <cell r="IK359">
            <v>-172.42201511252642</v>
          </cell>
          <cell r="IL359">
            <v>-166.98911167074402</v>
          </cell>
          <cell r="IM359">
            <v>-3.0311789641054929</v>
          </cell>
          <cell r="IN359">
            <v>24.872001940435439</v>
          </cell>
          <cell r="IO359">
            <v>-106.59594464723341</v>
          </cell>
          <cell r="IP359">
            <v>178.07654567039572</v>
          </cell>
          <cell r="IQ359">
            <v>54.560361402967828</v>
          </cell>
          <cell r="IR359">
            <v>-229.67854023107793</v>
          </cell>
          <cell r="IS359">
            <v>396.93747896821878</v>
          </cell>
          <cell r="IT359">
            <v>-169.07057322914625</v>
          </cell>
          <cell r="IU359">
            <v>206.82991428222886</v>
          </cell>
          <cell r="IV359">
            <v>-69.056416061837808</v>
          </cell>
          <cell r="IW359">
            <v>-133.28001921390023</v>
          </cell>
          <cell r="IX359">
            <v>-509.87072435428126</v>
          </cell>
          <cell r="IY359">
            <v>-81.032021780920331</v>
          </cell>
          <cell r="IZ359">
            <v>-148.32887224410661</v>
          </cell>
          <cell r="JA359">
            <v>97.188445416410104</v>
          </cell>
          <cell r="JB359">
            <v>-165.10347111681767</v>
          </cell>
          <cell r="JC359">
            <v>173.54478532909707</v>
          </cell>
          <cell r="JD359">
            <v>171.56293377392285</v>
          </cell>
          <cell r="JE359">
            <v>2430.2807125509717</v>
          </cell>
          <cell r="JF359">
            <v>306.887621768401</v>
          </cell>
          <cell r="JG359">
            <v>110.40218550854479</v>
          </cell>
          <cell r="JH359">
            <v>206.69048193011986</v>
          </cell>
          <cell r="JI359">
            <v>210.77513645206636</v>
          </cell>
          <cell r="JJ359">
            <v>117.59303878869832</v>
          </cell>
          <cell r="JK359">
            <v>157.34676282751025</v>
          </cell>
          <cell r="JL359">
            <v>98.63619828519586</v>
          </cell>
          <cell r="JM359">
            <v>79.814155545493122</v>
          </cell>
          <cell r="JN359">
            <v>78.500477426452562</v>
          </cell>
          <cell r="JO359">
            <v>344.31746124758502</v>
          </cell>
          <cell r="JP359">
            <v>349.95837044867221</v>
          </cell>
          <cell r="JQ359">
            <v>369.35882232217409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0</v>
          </cell>
          <cell r="IT360">
            <v>0</v>
          </cell>
          <cell r="IU360">
            <v>0</v>
          </cell>
          <cell r="IV360">
            <v>0</v>
          </cell>
          <cell r="IW360">
            <v>0</v>
          </cell>
          <cell r="IX360">
            <v>0</v>
          </cell>
          <cell r="IY360">
            <v>0</v>
          </cell>
          <cell r="IZ360">
            <v>0</v>
          </cell>
          <cell r="JA360">
            <v>0</v>
          </cell>
          <cell r="JB360">
            <v>0</v>
          </cell>
          <cell r="JC360">
            <v>0</v>
          </cell>
          <cell r="JD360">
            <v>0</v>
          </cell>
          <cell r="JE360">
            <v>0</v>
          </cell>
          <cell r="JF360">
            <v>0</v>
          </cell>
          <cell r="JG360">
            <v>0</v>
          </cell>
          <cell r="JH360">
            <v>0</v>
          </cell>
          <cell r="JI360">
            <v>0</v>
          </cell>
          <cell r="JJ360">
            <v>0</v>
          </cell>
          <cell r="JK360">
            <v>0</v>
          </cell>
          <cell r="JL360">
            <v>0</v>
          </cell>
          <cell r="JM360">
            <v>0</v>
          </cell>
          <cell r="JN360">
            <v>0</v>
          </cell>
          <cell r="JO360">
            <v>0</v>
          </cell>
          <cell r="JP360">
            <v>0</v>
          </cell>
          <cell r="JQ360">
            <v>0</v>
          </cell>
        </row>
        <row r="362">
          <cell r="F362">
            <v>-0.9509057405500414</v>
          </cell>
          <cell r="G362">
            <v>8.7655106999307009E-4</v>
          </cell>
          <cell r="H362">
            <v>-0.10424286604001054</v>
          </cell>
          <cell r="I362">
            <v>-0.23548800346000576</v>
          </cell>
          <cell r="J362">
            <v>0.18779537652001466</v>
          </cell>
          <cell r="K362">
            <v>-0.29012556125999822</v>
          </cell>
          <cell r="L362">
            <v>0.1315336670899967</v>
          </cell>
          <cell r="M362">
            <v>-2.3718668689994615E-2</v>
          </cell>
          <cell r="N362">
            <v>6.1521707940002557E-2</v>
          </cell>
          <cell r="O362">
            <v>4.5824646459990959E-2</v>
          </cell>
          <cell r="P362">
            <v>-9.7741392200134669E-3</v>
          </cell>
          <cell r="Q362">
            <v>-1.0870860341900226</v>
          </cell>
          <cell r="R362">
            <v>-124.14620766345979</v>
          </cell>
          <cell r="S362">
            <v>-2.3918605298397324</v>
          </cell>
          <cell r="T362">
            <v>2.2388756804900822</v>
          </cell>
          <cell r="U362">
            <v>-7.6721792516102596</v>
          </cell>
          <cell r="V362">
            <v>4.4391042524007389</v>
          </cell>
          <cell r="W362">
            <v>-0.98568775776016082</v>
          </cell>
          <cell r="X362">
            <v>-8.7306769330298266</v>
          </cell>
          <cell r="Y362">
            <v>-3.19623123889005</v>
          </cell>
          <cell r="Z362">
            <v>-28.235270067529655</v>
          </cell>
          <cell r="AA362">
            <v>-18.051699923540127</v>
          </cell>
          <cell r="AB362">
            <v>1.4927843930900053</v>
          </cell>
          <cell r="AC362">
            <v>-20.453454871840108</v>
          </cell>
          <cell r="AD362">
            <v>-42.599911415400015</v>
          </cell>
          <cell r="AE362">
            <v>-390.13573595794878</v>
          </cell>
          <cell r="AF362">
            <v>-39.635124195200035</v>
          </cell>
          <cell r="AG362">
            <v>-74.156738250849912</v>
          </cell>
          <cell r="AH362">
            <v>0.34631861345008019</v>
          </cell>
          <cell r="AI362">
            <v>-38.536445712260274</v>
          </cell>
          <cell r="AJ362">
            <v>-15.576686963969678</v>
          </cell>
          <cell r="AK362">
            <v>1.4848361500696683</v>
          </cell>
          <cell r="AL362">
            <v>-61.80888488068058</v>
          </cell>
          <cell r="AM362">
            <v>-111.0612870997893</v>
          </cell>
          <cell r="AN362">
            <v>-40.408866135870085</v>
          </cell>
          <cell r="AO362">
            <v>11.768898146339893</v>
          </cell>
          <cell r="AP362">
            <v>-22.448981401999617</v>
          </cell>
          <cell r="AQ362">
            <v>-0.1027742271896841</v>
          </cell>
          <cell r="AR362">
            <v>-250.67825883163823</v>
          </cell>
          <cell r="AS362">
            <v>-16.812359687839944</v>
          </cell>
          <cell r="AT362">
            <v>-30.509910185950048</v>
          </cell>
          <cell r="AU362">
            <v>-13.193704276479821</v>
          </cell>
          <cell r="AV362">
            <v>-3.8345390572296765</v>
          </cell>
          <cell r="AW362">
            <v>-15.616406977500219</v>
          </cell>
          <cell r="AX362">
            <v>-24.320505222209704</v>
          </cell>
          <cell r="AY362">
            <v>-1.6193973198401181</v>
          </cell>
          <cell r="AZ362">
            <v>-98.835653920731602</v>
          </cell>
          <cell r="BA362">
            <v>2.41522638493052</v>
          </cell>
          <cell r="BB362">
            <v>-3.5352048610699285</v>
          </cell>
          <cell r="BC362">
            <v>-6.7850788614198336</v>
          </cell>
          <cell r="BD362">
            <v>-38.030724846300018</v>
          </cell>
          <cell r="BE362">
            <v>337.12566198581044</v>
          </cell>
          <cell r="BF362">
            <v>41.247116282940169</v>
          </cell>
          <cell r="BG362">
            <v>185.6490648370102</v>
          </cell>
          <cell r="BH362">
            <v>0</v>
          </cell>
          <cell r="BI362">
            <v>0</v>
          </cell>
          <cell r="BJ362">
            <v>19.912950654899987</v>
          </cell>
          <cell r="BK362">
            <v>-3.4892831752397342</v>
          </cell>
          <cell r="BL362">
            <v>5.6187923836114351</v>
          </cell>
          <cell r="BM362">
            <v>12.417615198281055</v>
          </cell>
          <cell r="BN362">
            <v>9.0101148195494716</v>
          </cell>
          <cell r="BO362">
            <v>8.0446658354000533</v>
          </cell>
          <cell r="BP362">
            <v>25.762485235810118</v>
          </cell>
          <cell r="BQ362">
            <v>32.952139913550127</v>
          </cell>
          <cell r="BR362">
            <v>76.259210254542268</v>
          </cell>
          <cell r="BS362">
            <v>63.755741974729972</v>
          </cell>
          <cell r="BT362">
            <v>-6.7210843195996404</v>
          </cell>
          <cell r="BU362">
            <v>3.114380172419942</v>
          </cell>
          <cell r="BV362">
            <v>1.0845052779895923</v>
          </cell>
          <cell r="BW362">
            <v>20.852049484729832</v>
          </cell>
          <cell r="BX362">
            <v>31.795891264949887</v>
          </cell>
          <cell r="BY362">
            <v>-42.373259281750052</v>
          </cell>
          <cell r="BZ362">
            <v>34.95943146719037</v>
          </cell>
          <cell r="CA362">
            <v>2.2993814132801162</v>
          </cell>
          <cell r="CB362">
            <v>-10.832713277180005</v>
          </cell>
          <cell r="CC362">
            <v>-31.585311585180079</v>
          </cell>
          <cell r="CD362">
            <v>9.9101976629599449</v>
          </cell>
          <cell r="CE362">
            <v>-158.56623966629195</v>
          </cell>
          <cell r="CF362">
            <v>36.112748192929757</v>
          </cell>
          <cell r="CG362">
            <v>-32.693159691460096</v>
          </cell>
          <cell r="CH362">
            <v>1.4818612166800449</v>
          </cell>
          <cell r="CI362">
            <v>-76.607378238870069</v>
          </cell>
          <cell r="CJ362">
            <v>-12.362811826669713</v>
          </cell>
          <cell r="CK362">
            <v>-17.461672944339966</v>
          </cell>
          <cell r="CL362">
            <v>56.693605923149789</v>
          </cell>
          <cell r="CM362">
            <v>10.470475683610857</v>
          </cell>
          <cell r="CN362">
            <v>-114.15548524031965</v>
          </cell>
          <cell r="CO362">
            <v>18.658796773339986</v>
          </cell>
          <cell r="CP362">
            <v>-33.274279236040002</v>
          </cell>
          <cell r="CQ362">
            <v>4.5710597216998394</v>
          </cell>
          <cell r="CR362">
            <v>86.469883207013481</v>
          </cell>
          <cell r="CS362">
            <v>23.768677524569966</v>
          </cell>
          <cell r="CT362">
            <v>-5.6911212456002431</v>
          </cell>
          <cell r="CU362">
            <v>42.455578355979924</v>
          </cell>
          <cell r="CV362">
            <v>-1.8242254090000642</v>
          </cell>
          <cell r="CW362">
            <v>12.9461055785805</v>
          </cell>
          <cell r="CX362">
            <v>-46.758381868530023</v>
          </cell>
          <cell r="CY362">
            <v>-0.61658563973924174</v>
          </cell>
          <cell r="CZ362">
            <v>20.246536048320195</v>
          </cell>
          <cell r="DA362">
            <v>-1.1031555275203573</v>
          </cell>
          <cell r="DB362">
            <v>18.249830929250038</v>
          </cell>
          <cell r="DC362">
            <v>4.7886488846402244</v>
          </cell>
          <cell r="DD362">
            <v>20.007975576059835</v>
          </cell>
          <cell r="DE362">
            <v>98.390367365496786</v>
          </cell>
          <cell r="DF362">
            <v>-17.470552618330089</v>
          </cell>
          <cell r="DG362">
            <v>-44.504715607210073</v>
          </cell>
          <cell r="DH362">
            <v>99.902140067799792</v>
          </cell>
          <cell r="DI362">
            <v>5.5461468183004854</v>
          </cell>
          <cell r="DJ362">
            <v>19.096740347590185</v>
          </cell>
          <cell r="DK362">
            <v>-58.718999734450108</v>
          </cell>
          <cell r="DL362">
            <v>15.018001815769821</v>
          </cell>
          <cell r="DM362">
            <v>-7.2834850614090101</v>
          </cell>
          <cell r="DN362">
            <v>-4.9608860267394448</v>
          </cell>
          <cell r="DO362">
            <v>35.594172990789957</v>
          </cell>
          <cell r="DP362">
            <v>36.419575032159855</v>
          </cell>
          <cell r="DQ362">
            <v>19.7522293412203</v>
          </cell>
          <cell r="DR362">
            <v>112.82685172197307</v>
          </cell>
          <cell r="DS362">
            <v>-13.089941972230122</v>
          </cell>
          <cell r="DT362">
            <v>-12.40110836679014</v>
          </cell>
          <cell r="DU362">
            <v>-26.67873560190003</v>
          </cell>
          <cell r="DV362">
            <v>54.893279792370038</v>
          </cell>
          <cell r="DW362">
            <v>15.680152119230115</v>
          </cell>
          <cell r="DX362">
            <v>5.6029490865701064</v>
          </cell>
          <cell r="DY362">
            <v>-18.363678965380132</v>
          </cell>
          <cell r="DZ362">
            <v>60.175415512730069</v>
          </cell>
          <cell r="EA362">
            <v>29.642514949910037</v>
          </cell>
          <cell r="EB362">
            <v>-4.0194846982301442</v>
          </cell>
          <cell r="EC362">
            <v>20.640008940839607</v>
          </cell>
          <cell r="ED362">
            <v>0.74548092485019879</v>
          </cell>
          <cell r="EE362">
            <v>76.110440496075171</v>
          </cell>
          <cell r="EF362">
            <v>-14.560118995450011</v>
          </cell>
          <cell r="EG362">
            <v>-10.963225938980031</v>
          </cell>
          <cell r="EH362">
            <v>3.8674582461896989</v>
          </cell>
          <cell r="EI362">
            <v>14.554349865389895</v>
          </cell>
          <cell r="EJ362">
            <v>14.583780147670268</v>
          </cell>
          <cell r="EK362">
            <v>19.002374543689712</v>
          </cell>
          <cell r="EL362">
            <v>-17.256420117859534</v>
          </cell>
          <cell r="EM362">
            <v>8.7216244574192388</v>
          </cell>
          <cell r="EN362">
            <v>43.625791625749571</v>
          </cell>
          <cell r="EO362">
            <v>-3.9667244609502177</v>
          </cell>
          <cell r="EP362">
            <v>-14.376257258480337</v>
          </cell>
          <cell r="EQ362">
            <v>32.877808381690102</v>
          </cell>
          <cell r="ER362">
            <v>67.085640212859289</v>
          </cell>
          <cell r="ES362">
            <v>-0.51692760642004032</v>
          </cell>
          <cell r="ET362">
            <v>-10.304680068949665</v>
          </cell>
          <cell r="EU362">
            <v>4.9188091700398218</v>
          </cell>
          <cell r="EV362">
            <v>0.73042017758984912</v>
          </cell>
          <cell r="EW362">
            <v>12.579642463120308</v>
          </cell>
          <cell r="EX362">
            <v>-11.511465550910088</v>
          </cell>
          <cell r="EY362">
            <v>63.295257184269985</v>
          </cell>
          <cell r="EZ362">
            <v>16.333101438919584</v>
          </cell>
          <cell r="FA362">
            <v>12.564972319559729</v>
          </cell>
          <cell r="FB362">
            <v>12.393087372160153</v>
          </cell>
          <cell r="FC362">
            <v>-58.547739854519705</v>
          </cell>
          <cell r="FD362">
            <v>25.151163168000039</v>
          </cell>
          <cell r="FE362">
            <v>129.39706715460488</v>
          </cell>
          <cell r="FF362">
            <v>-5.5541490347200124</v>
          </cell>
          <cell r="FG362">
            <v>85.120061472969837</v>
          </cell>
          <cell r="FH362">
            <v>-13.51428466571997</v>
          </cell>
          <cell r="FI362">
            <v>-17.984049143359471</v>
          </cell>
          <cell r="FJ362">
            <v>-10.76349987688991</v>
          </cell>
          <cell r="FK362">
            <v>64.354231504540053</v>
          </cell>
          <cell r="FL362">
            <v>-8.6590890474703883</v>
          </cell>
          <cell r="FM362">
            <v>83.156406728120601</v>
          </cell>
          <cell r="FN362">
            <v>-58.33098029428038</v>
          </cell>
          <cell r="FO362">
            <v>-36.53407946502</v>
          </cell>
          <cell r="FP362">
            <v>36.208765563689667</v>
          </cell>
          <cell r="FQ362">
            <v>11.897733412739399</v>
          </cell>
          <cell r="FR362">
            <v>-84.614193721503398</v>
          </cell>
          <cell r="FS362">
            <v>17.635141465110337</v>
          </cell>
          <cell r="FT362">
            <v>-118.55239468672016</v>
          </cell>
          <cell r="FU362">
            <v>41.972902009440077</v>
          </cell>
          <cell r="FV362">
            <v>1.015239599259985</v>
          </cell>
          <cell r="FW362">
            <v>-34.353941489360068</v>
          </cell>
          <cell r="FX362">
            <v>-22.721391842800017</v>
          </cell>
          <cell r="FY362">
            <v>25.798473145749085</v>
          </cell>
          <cell r="FZ362">
            <v>-6.4850457439506499</v>
          </cell>
          <cell r="GA362">
            <v>-58.11792537204019</v>
          </cell>
          <cell r="GB362">
            <v>-0.62096783438983039</v>
          </cell>
          <cell r="GC362">
            <v>20.154309655231373</v>
          </cell>
          <cell r="GD362">
            <v>49.661407372970189</v>
          </cell>
          <cell r="GE362">
            <v>-192.9397776542246</v>
          </cell>
          <cell r="GF362">
            <v>-2.1996952025801875</v>
          </cell>
          <cell r="GG362">
            <v>-6.3176576370101429</v>
          </cell>
          <cell r="GH362">
            <v>0</v>
          </cell>
          <cell r="GI362">
            <v>-10.910536562369884</v>
          </cell>
          <cell r="GJ362">
            <v>-0.76353057814981184</v>
          </cell>
          <cell r="GK362">
            <v>2.4223546705100034</v>
          </cell>
          <cell r="GL362">
            <v>-16.624722115499935</v>
          </cell>
          <cell r="GM362">
            <v>-71.862803755911045</v>
          </cell>
          <cell r="GN362">
            <v>-102.96129786689926</v>
          </cell>
          <cell r="GO362">
            <v>-46.310042484640007</v>
          </cell>
          <cell r="GP362">
            <v>34.751466813900606</v>
          </cell>
          <cell r="GQ362">
            <v>27.836687064429498</v>
          </cell>
          <cell r="GR362">
            <v>-288.96624841696394</v>
          </cell>
          <cell r="GS362">
            <v>-42.30370379178953</v>
          </cell>
          <cell r="GT362">
            <v>3.9337899939800991</v>
          </cell>
          <cell r="GU362">
            <v>-43.762285098869143</v>
          </cell>
          <cell r="GV362">
            <v>-30.240422389849982</v>
          </cell>
          <cell r="GW362">
            <v>-0.13051982511979077</v>
          </cell>
          <cell r="GX362">
            <v>34.491392330800181</v>
          </cell>
          <cell r="GY362">
            <v>-262.56678127032046</v>
          </cell>
          <cell r="GZ362">
            <v>38.517905861739564</v>
          </cell>
          <cell r="HA362">
            <v>-35.41080119623939</v>
          </cell>
          <cell r="HB362">
            <v>-11.336742245150162</v>
          </cell>
          <cell r="HC362">
            <v>-45.560906410420102</v>
          </cell>
          <cell r="HD362">
            <v>105.40282562428001</v>
          </cell>
          <cell r="HE362">
            <v>364.84633907950774</v>
          </cell>
          <cell r="HF362">
            <v>94.605804069099577</v>
          </cell>
          <cell r="HG362">
            <v>-11.264592032449855</v>
          </cell>
          <cell r="HH362">
            <v>40.777223656580418</v>
          </cell>
          <cell r="HI362">
            <v>5.5980441657700339</v>
          </cell>
          <cell r="HJ362">
            <v>18.086586534630442</v>
          </cell>
          <cell r="HK362">
            <v>-47.491618869989452</v>
          </cell>
          <cell r="HL362">
            <v>20.129133904190439</v>
          </cell>
          <cell r="HM362">
            <v>198.46499686633979</v>
          </cell>
          <cell r="HN362">
            <v>-5.4013183852298425</v>
          </cell>
          <cell r="HO362">
            <v>27.509397275249967</v>
          </cell>
          <cell r="HP362">
            <v>3.1298912739393927</v>
          </cell>
          <cell r="HQ362">
            <v>20.70279062138161</v>
          </cell>
          <cell r="HR362">
            <v>124.47482682067493</v>
          </cell>
          <cell r="HS362">
            <v>83.731465230919639</v>
          </cell>
          <cell r="HT362">
            <v>-63.023550975639637</v>
          </cell>
          <cell r="HU362">
            <v>45.678006065100362</v>
          </cell>
          <cell r="HV362">
            <v>8.1445383141100365</v>
          </cell>
          <cell r="HW362">
            <v>17.552158005870297</v>
          </cell>
          <cell r="HX362">
            <v>-14.331653836719994</v>
          </cell>
          <cell r="HY362">
            <v>3.0165142078799363</v>
          </cell>
          <cell r="HZ362">
            <v>22.665838838160198</v>
          </cell>
          <cell r="IA362">
            <v>-64.310721745189767</v>
          </cell>
          <cell r="IB362">
            <v>3.4836794974403347</v>
          </cell>
          <cell r="IC362">
            <v>-38.674745070539757</v>
          </cell>
          <cell r="ID362">
            <v>120.54329828928894</v>
          </cell>
          <cell r="IE362">
            <v>-188.30798148024769</v>
          </cell>
          <cell r="IF362">
            <v>86.879909486129691</v>
          </cell>
          <cell r="IG362">
            <v>-239.14027991192052</v>
          </cell>
          <cell r="IH362">
            <v>13.451129631660024</v>
          </cell>
          <cell r="II362">
            <v>-20.08918018220993</v>
          </cell>
          <cell r="IJ362">
            <v>-21.34422831178972</v>
          </cell>
          <cell r="IK362">
            <v>16.523673134499859</v>
          </cell>
          <cell r="IL362">
            <v>21.707968541430091</v>
          </cell>
          <cell r="IM362">
            <v>-19.057062732548729</v>
          </cell>
          <cell r="IN362">
            <v>-12.96528153708914</v>
          </cell>
          <cell r="IO362">
            <v>-6.8456392480100021</v>
          </cell>
          <cell r="IP362">
            <v>-142.1347435751195</v>
          </cell>
          <cell r="IQ362">
            <v>134.70575322470904</v>
          </cell>
          <cell r="IR362">
            <v>104.65720430432702</v>
          </cell>
          <cell r="IS362">
            <v>44.467242518980129</v>
          </cell>
          <cell r="IT362">
            <v>10.492876744479872</v>
          </cell>
          <cell r="IU362">
            <v>-15.872807467450457</v>
          </cell>
          <cell r="IV362">
            <v>-5.3251801324499866</v>
          </cell>
          <cell r="IW362">
            <v>48.560337357300114</v>
          </cell>
          <cell r="IX362">
            <v>-11.983871042149985</v>
          </cell>
          <cell r="IY362">
            <v>75.243834061999223</v>
          </cell>
          <cell r="IZ362">
            <v>-29.638106498528941</v>
          </cell>
          <cell r="JA362">
            <v>1.5035322199391885</v>
          </cell>
          <cell r="JB362">
            <v>-1.1900771701398298</v>
          </cell>
          <cell r="JC362">
            <v>-50.844189613671006</v>
          </cell>
          <cell r="JD362">
            <v>39.24361332601984</v>
          </cell>
          <cell r="JE362">
            <v>710.78821472338313</v>
          </cell>
          <cell r="JF362">
            <v>69.316796779669858</v>
          </cell>
          <cell r="JG362">
            <v>89.767235071588402</v>
          </cell>
          <cell r="JH362">
            <v>29.303313730020363</v>
          </cell>
          <cell r="JI362">
            <v>7.496672307730023</v>
          </cell>
          <cell r="JJ362">
            <v>10.627874512810024</v>
          </cell>
          <cell r="JK362">
            <v>2.8511253886600798</v>
          </cell>
          <cell r="JL362">
            <v>204.42062108216032</v>
          </cell>
          <cell r="JM362">
            <v>89.254401863559906</v>
          </cell>
          <cell r="JN362">
            <v>17.172003815329845</v>
          </cell>
          <cell r="JO362">
            <v>93.468367707970174</v>
          </cell>
          <cell r="JP362">
            <v>71.452920696699039</v>
          </cell>
          <cell r="JQ362">
            <v>25.656881767179584</v>
          </cell>
        </row>
        <row r="363">
          <cell r="F363">
            <v>-1.4244180610003099E-2</v>
          </cell>
          <cell r="G363">
            <v>7.0046770049998486E-2</v>
          </cell>
          <cell r="H363">
            <v>5.796969831999732E-2</v>
          </cell>
          <cell r="I363">
            <v>-1.6892655599995976E-2</v>
          </cell>
          <cell r="J363">
            <v>-0.22765003313999799</v>
          </cell>
          <cell r="K363">
            <v>6.2698216090005587E-2</v>
          </cell>
          <cell r="L363">
            <v>-5.946693097000022E-2</v>
          </cell>
          <cell r="M363">
            <v>-0.15178253581999712</v>
          </cell>
          <cell r="N363">
            <v>-2.4125411310002676E-2</v>
          </cell>
          <cell r="O363">
            <v>-0.4750881540400016</v>
          </cell>
          <cell r="P363">
            <v>-0.15515364607999871</v>
          </cell>
          <cell r="Q363">
            <v>0.20629758131000031</v>
          </cell>
          <cell r="R363">
            <v>-111.07109791887979</v>
          </cell>
          <cell r="S363">
            <v>-13.740489520339963</v>
          </cell>
          <cell r="T363">
            <v>-20.845559971310081</v>
          </cell>
          <cell r="U363">
            <v>1.532557343450037</v>
          </cell>
          <cell r="V363">
            <v>-6.6181634317099451</v>
          </cell>
          <cell r="W363">
            <v>-4.0907359970598236</v>
          </cell>
          <cell r="X363">
            <v>-16.143110980269853</v>
          </cell>
          <cell r="Y363">
            <v>-27.265332242650061</v>
          </cell>
          <cell r="Z363">
            <v>-8.2444835365797644</v>
          </cell>
          <cell r="AA363">
            <v>-14.067227311799968</v>
          </cell>
          <cell r="AB363">
            <v>-6.7434636886999897</v>
          </cell>
          <cell r="AC363">
            <v>10.671538548939964</v>
          </cell>
          <cell r="AD363">
            <v>-5.5166271308499972</v>
          </cell>
          <cell r="AE363">
            <v>50.44175171931056</v>
          </cell>
          <cell r="AF363">
            <v>49.95673900928</v>
          </cell>
          <cell r="AG363">
            <v>56.174591772779991</v>
          </cell>
          <cell r="AH363">
            <v>-19.980920874619983</v>
          </cell>
          <cell r="AI363">
            <v>6.5995350464801277</v>
          </cell>
          <cell r="AJ363">
            <v>-9.3201080066401119</v>
          </cell>
          <cell r="AK363">
            <v>-20.354871273760011</v>
          </cell>
          <cell r="AL363">
            <v>-23.423623225640085</v>
          </cell>
          <cell r="AM363">
            <v>47.904348828990123</v>
          </cell>
          <cell r="AN363">
            <v>6.7242657174699616</v>
          </cell>
          <cell r="AO363">
            <v>-9.9786981244799904</v>
          </cell>
          <cell r="AP363">
            <v>4.1624398762299961</v>
          </cell>
          <cell r="AQ363">
            <v>-38.021947026780026</v>
          </cell>
          <cell r="AR363">
            <v>-57.97285968378128</v>
          </cell>
          <cell r="AS363">
            <v>-17.366897803410041</v>
          </cell>
          <cell r="AT363">
            <v>5.0530815118600003</v>
          </cell>
          <cell r="AU363">
            <v>13.603637758710022</v>
          </cell>
          <cell r="AV363">
            <v>-8.5934321393899609</v>
          </cell>
          <cell r="AW363">
            <v>-11.131199876929941</v>
          </cell>
          <cell r="AX363">
            <v>6.4791214445999685</v>
          </cell>
          <cell r="AY363">
            <v>-17.63403060728001</v>
          </cell>
          <cell r="AZ363">
            <v>11.027221180939705</v>
          </cell>
          <cell r="BA363">
            <v>-21.728165227850127</v>
          </cell>
          <cell r="BB363">
            <v>-14.006058133539995</v>
          </cell>
          <cell r="BC363">
            <v>-2.9630414560999725</v>
          </cell>
          <cell r="BD363">
            <v>-0.71309633538999151</v>
          </cell>
          <cell r="BE363">
            <v>-163.50463775185926</v>
          </cell>
          <cell r="BF363">
            <v>-32.038763195580032</v>
          </cell>
          <cell r="BG363">
            <v>-136.07007315418002</v>
          </cell>
          <cell r="BH363">
            <v>0</v>
          </cell>
          <cell r="BI363">
            <v>0</v>
          </cell>
          <cell r="BJ363">
            <v>39.187114122059995</v>
          </cell>
          <cell r="BK363">
            <v>18.032350022339983</v>
          </cell>
          <cell r="BL363">
            <v>-4.3352635518199349</v>
          </cell>
          <cell r="BM363">
            <v>-25.655195781919701</v>
          </cell>
          <cell r="BN363">
            <v>-1.2837810584201179</v>
          </cell>
          <cell r="BO363">
            <v>5.5955314740003814E-2</v>
          </cell>
          <cell r="BP363">
            <v>-10.019312517509888</v>
          </cell>
          <cell r="BQ363">
            <v>-11.377667951570061</v>
          </cell>
          <cell r="BR363">
            <v>103.48594099216098</v>
          </cell>
          <cell r="BS363">
            <v>-27.876136347050021</v>
          </cell>
          <cell r="BT363">
            <v>1.4231127570500348</v>
          </cell>
          <cell r="BU363">
            <v>37.833104992939923</v>
          </cell>
          <cell r="BV363">
            <v>52.875612389889966</v>
          </cell>
          <cell r="BW363">
            <v>-26.542974045519998</v>
          </cell>
          <cell r="BX363">
            <v>-15.853773298610122</v>
          </cell>
          <cell r="BY363">
            <v>63.618016166769848</v>
          </cell>
          <cell r="BZ363">
            <v>4.7591657352797938</v>
          </cell>
          <cell r="CA363">
            <v>-8.5185988790999545</v>
          </cell>
          <cell r="CB363">
            <v>20.898042216730062</v>
          </cell>
          <cell r="CC363">
            <v>11.821548929940093</v>
          </cell>
          <cell r="CD363">
            <v>-10.951179626159956</v>
          </cell>
          <cell r="CE363">
            <v>261.66926392460118</v>
          </cell>
          <cell r="CF363">
            <v>5.6421870239499867</v>
          </cell>
          <cell r="CG363">
            <v>48.689872135010091</v>
          </cell>
          <cell r="CH363">
            <v>1.291592040439923</v>
          </cell>
          <cell r="CI363">
            <v>54.748045491069945</v>
          </cell>
          <cell r="CJ363">
            <v>-3.3637814764500718</v>
          </cell>
          <cell r="CK363">
            <v>8.2813316881999981</v>
          </cell>
          <cell r="CL363">
            <v>-19.440423597150357</v>
          </cell>
          <cell r="CM363">
            <v>29.440558522950141</v>
          </cell>
          <cell r="CN363">
            <v>84.584234885909837</v>
          </cell>
          <cell r="CO363">
            <v>37.142372198430024</v>
          </cell>
          <cell r="CP363">
            <v>18.808857358920022</v>
          </cell>
          <cell r="CQ363">
            <v>-4.1555823466799211</v>
          </cell>
          <cell r="CR363">
            <v>-106.16979319958045</v>
          </cell>
          <cell r="CS363">
            <v>-36.735472986259992</v>
          </cell>
          <cell r="CT363">
            <v>-5.4033257913899888</v>
          </cell>
          <cell r="CU363">
            <v>-14.227832817700005</v>
          </cell>
          <cell r="CV363">
            <v>8.2267993164800828</v>
          </cell>
          <cell r="CW363">
            <v>-32.269737306980119</v>
          </cell>
          <cell r="CX363">
            <v>-14.938204466949998</v>
          </cell>
          <cell r="CY363">
            <v>10.616198273560144</v>
          </cell>
          <cell r="CZ363">
            <v>43.266998891519961</v>
          </cell>
          <cell r="DA363">
            <v>19.561253667949813</v>
          </cell>
          <cell r="DB363">
            <v>-21.212103471870051</v>
          </cell>
          <cell r="DC363">
            <v>-17.665285051910018</v>
          </cell>
          <cell r="DD363">
            <v>-45.389081456029999</v>
          </cell>
          <cell r="DE363">
            <v>-18.490201784999954</v>
          </cell>
          <cell r="DF363">
            <v>-3.7731500717000017</v>
          </cell>
          <cell r="DG363">
            <v>44.081482435359931</v>
          </cell>
          <cell r="DH363">
            <v>-78.241343583870048</v>
          </cell>
          <cell r="DI363">
            <v>4.1999651195499723</v>
          </cell>
          <cell r="DJ363">
            <v>-29.156184815360007</v>
          </cell>
          <cell r="DK363">
            <v>62.963588018969972</v>
          </cell>
          <cell r="DL363">
            <v>26.922588470089977</v>
          </cell>
          <cell r="DM363">
            <v>17.766057697079987</v>
          </cell>
          <cell r="DN363">
            <v>-10.12792552350993</v>
          </cell>
          <cell r="DO363">
            <v>-30.799328187589964</v>
          </cell>
          <cell r="DP363">
            <v>-31.804829797289983</v>
          </cell>
          <cell r="DQ363">
            <v>9.4788784532699992</v>
          </cell>
          <cell r="DR363">
            <v>72.183776220959771</v>
          </cell>
          <cell r="DS363">
            <v>-0.26545638197001153</v>
          </cell>
          <cell r="DT363">
            <v>-4.4857292489500082</v>
          </cell>
          <cell r="DU363">
            <v>20.161743248720029</v>
          </cell>
          <cell r="DV363">
            <v>-30.363033217569978</v>
          </cell>
          <cell r="DW363">
            <v>-13.22847564597987</v>
          </cell>
          <cell r="DX363">
            <v>5.0601030817099968</v>
          </cell>
          <cell r="DY363">
            <v>16.406732120310039</v>
          </cell>
          <cell r="DZ363">
            <v>43.561382173289985</v>
          </cell>
          <cell r="EA363">
            <v>-6.7024888835599086</v>
          </cell>
          <cell r="EB363">
            <v>-4.7070787737300748</v>
          </cell>
          <cell r="EC363">
            <v>24.048011370460017</v>
          </cell>
          <cell r="ED363">
            <v>22.698066378229896</v>
          </cell>
          <cell r="EE363">
            <v>-76.267684462149191</v>
          </cell>
          <cell r="EF363">
            <v>6.902513994020012</v>
          </cell>
          <cell r="EG363">
            <v>15.233343466920019</v>
          </cell>
          <cell r="EH363">
            <v>-3.1289934473900871</v>
          </cell>
          <cell r="EI363">
            <v>-17.586190203200033</v>
          </cell>
          <cell r="EJ363">
            <v>-12.680424954919999</v>
          </cell>
          <cell r="EK363">
            <v>-22.811604318720015</v>
          </cell>
          <cell r="EL363">
            <v>8.0255579147600429</v>
          </cell>
          <cell r="EM363">
            <v>2.4191951967800378</v>
          </cell>
          <cell r="EN363">
            <v>-51.605774551340119</v>
          </cell>
          <cell r="EO363">
            <v>5.3655473551099817</v>
          </cell>
          <cell r="EP363">
            <v>11.579170852330094</v>
          </cell>
          <cell r="EQ363">
            <v>-17.980025766499921</v>
          </cell>
          <cell r="ER363">
            <v>-21.838813312679122</v>
          </cell>
          <cell r="ES363">
            <v>4.2433620365600291</v>
          </cell>
          <cell r="ET363">
            <v>0.40986832157000208</v>
          </cell>
          <cell r="EU363">
            <v>13.098814288249969</v>
          </cell>
          <cell r="EV363">
            <v>8.8268901387599499</v>
          </cell>
          <cell r="EW363">
            <v>-34.027910343650092</v>
          </cell>
          <cell r="EX363">
            <v>0.37320790554997529</v>
          </cell>
          <cell r="EY363">
            <v>-35.81034339782002</v>
          </cell>
          <cell r="EZ363">
            <v>18.920509009999932</v>
          </cell>
          <cell r="FA363">
            <v>-12.586152782220097</v>
          </cell>
          <cell r="FB363">
            <v>-12.483322122630057</v>
          </cell>
          <cell r="FC363">
            <v>-14.242590074509963</v>
          </cell>
          <cell r="FD363">
            <v>41.438853707459884</v>
          </cell>
          <cell r="FE363">
            <v>-116.91838311005995</v>
          </cell>
          <cell r="FF363">
            <v>15.395303712099917</v>
          </cell>
          <cell r="FG363">
            <v>-71.846337108119997</v>
          </cell>
          <cell r="FH363">
            <v>9.0110608076100789</v>
          </cell>
          <cell r="FI363">
            <v>0.23153546839000683</v>
          </cell>
          <cell r="FJ363">
            <v>-9.7933015599201099</v>
          </cell>
          <cell r="FK363">
            <v>-57.35874266412003</v>
          </cell>
          <cell r="FL363">
            <v>14.407894929700205</v>
          </cell>
          <cell r="FM363">
            <v>-37.1353970892701</v>
          </cell>
          <cell r="FN363">
            <v>12.166776180929901</v>
          </cell>
          <cell r="FO363">
            <v>41.098959075840014</v>
          </cell>
          <cell r="FP363">
            <v>-33.34275209533007</v>
          </cell>
          <cell r="FQ363">
            <v>0.24661723212989273</v>
          </cell>
          <cell r="FR363">
            <v>47.186811765581297</v>
          </cell>
          <cell r="FS363">
            <v>-13.245074181600046</v>
          </cell>
          <cell r="FT363">
            <v>95.299099538960036</v>
          </cell>
          <cell r="FU363">
            <v>-0.42176266869023493</v>
          </cell>
          <cell r="FV363">
            <v>-7.6038208923799857</v>
          </cell>
          <cell r="FW363">
            <v>-13.143303854429973</v>
          </cell>
          <cell r="FX363">
            <v>46.645924253589953</v>
          </cell>
          <cell r="FY363">
            <v>-19.073670573320101</v>
          </cell>
          <cell r="FZ363">
            <v>2.3849316574701334</v>
          </cell>
          <cell r="GA363">
            <v>5.7015078453600836</v>
          </cell>
          <cell r="GB363">
            <v>21.341113492389979</v>
          </cell>
          <cell r="GC363">
            <v>7.5632338753198383</v>
          </cell>
          <cell r="GD363">
            <v>-78.261366727090262</v>
          </cell>
          <cell r="GE363">
            <v>120.47600455590873</v>
          </cell>
          <cell r="GF363">
            <v>-2.3799067887600245</v>
          </cell>
          <cell r="GG363">
            <v>-4.968724400600081</v>
          </cell>
          <cell r="GH363">
            <v>0</v>
          </cell>
          <cell r="GI363">
            <v>6.917628341770012</v>
          </cell>
          <cell r="GJ363">
            <v>21.218873258400095</v>
          </cell>
          <cell r="GK363">
            <v>-7.8546675285699621</v>
          </cell>
          <cell r="GL363">
            <v>13.917809431790147</v>
          </cell>
          <cell r="GM363">
            <v>79.597451529950376</v>
          </cell>
          <cell r="GN363">
            <v>51.751946886279939</v>
          </cell>
          <cell r="GO363">
            <v>33.979986297909932</v>
          </cell>
          <cell r="GP363">
            <v>-35.997428977260142</v>
          </cell>
          <cell r="GQ363">
            <v>-35.706963495000082</v>
          </cell>
          <cell r="GR363">
            <v>0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0</v>
          </cell>
          <cell r="IA363">
            <v>0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0</v>
          </cell>
          <cell r="IK363">
            <v>0</v>
          </cell>
          <cell r="IL363">
            <v>0</v>
          </cell>
          <cell r="IM363">
            <v>0</v>
          </cell>
          <cell r="IN363">
            <v>0</v>
          </cell>
          <cell r="IO363">
            <v>0</v>
          </cell>
          <cell r="IP363">
            <v>0</v>
          </cell>
          <cell r="IQ363">
            <v>0</v>
          </cell>
          <cell r="IR363">
            <v>0</v>
          </cell>
          <cell r="IS363">
            <v>0</v>
          </cell>
          <cell r="IT363">
            <v>0</v>
          </cell>
          <cell r="IU363">
            <v>0</v>
          </cell>
          <cell r="IV363">
            <v>0</v>
          </cell>
          <cell r="IW363">
            <v>0</v>
          </cell>
          <cell r="IX363">
            <v>0</v>
          </cell>
          <cell r="IY363">
            <v>0</v>
          </cell>
          <cell r="IZ363">
            <v>0</v>
          </cell>
          <cell r="JA363">
            <v>0</v>
          </cell>
          <cell r="JB363">
            <v>0</v>
          </cell>
          <cell r="JC363">
            <v>0</v>
          </cell>
          <cell r="JD363">
            <v>0</v>
          </cell>
          <cell r="JE363">
            <v>0</v>
          </cell>
          <cell r="JF363">
            <v>0</v>
          </cell>
          <cell r="JG363">
            <v>0</v>
          </cell>
          <cell r="JH363">
            <v>0</v>
          </cell>
          <cell r="JI363">
            <v>0</v>
          </cell>
          <cell r="JJ363">
            <v>0</v>
          </cell>
          <cell r="JK363">
            <v>0</v>
          </cell>
          <cell r="JL363">
            <v>0</v>
          </cell>
          <cell r="JM363">
            <v>0</v>
          </cell>
          <cell r="JN363">
            <v>0</v>
          </cell>
          <cell r="JO363">
            <v>0</v>
          </cell>
          <cell r="JP363">
            <v>0</v>
          </cell>
          <cell r="JQ363">
            <v>0</v>
          </cell>
        </row>
        <row r="364">
          <cell r="F364">
            <v>0.41292757278000636</v>
          </cell>
          <cell r="G364">
            <v>-0.36758895993999374</v>
          </cell>
          <cell r="H364">
            <v>-0.32536278714000844</v>
          </cell>
          <cell r="I364">
            <v>-0.41959878962001085</v>
          </cell>
          <cell r="J364">
            <v>-0.44246480457998416</v>
          </cell>
          <cell r="K364">
            <v>-0.38689034017998836</v>
          </cell>
          <cell r="L364">
            <v>-7.3586038279998434E-2</v>
          </cell>
          <cell r="M364">
            <v>0.18686790367999606</v>
          </cell>
          <cell r="N364">
            <v>-0.19991488792000212</v>
          </cell>
          <cell r="O364">
            <v>7.049171588998604E-2</v>
          </cell>
          <cell r="P364">
            <v>-0.20782652104000476</v>
          </cell>
          <cell r="Q364">
            <v>-0.73387058275001493</v>
          </cell>
          <cell r="R364">
            <v>-96.877067666540825</v>
          </cell>
          <cell r="S364">
            <v>-1.1434700473000703</v>
          </cell>
          <cell r="T364">
            <v>-1.6082944621398383</v>
          </cell>
          <cell r="U364">
            <v>-23.922245495030438</v>
          </cell>
          <cell r="V364">
            <v>-9.9884358661402075</v>
          </cell>
          <cell r="W364">
            <v>-12.817985400309908</v>
          </cell>
          <cell r="X364">
            <v>-42.128000437599667</v>
          </cell>
          <cell r="Y364">
            <v>-9.1540093899502608</v>
          </cell>
          <cell r="Z364">
            <v>-18.888134037920508</v>
          </cell>
          <cell r="AA364">
            <v>7.6884857808901756</v>
          </cell>
          <cell r="AB364">
            <v>-1.1914009532699765</v>
          </cell>
          <cell r="AC364">
            <v>-12.219428226379989</v>
          </cell>
          <cell r="AD364">
            <v>28.495850868610034</v>
          </cell>
          <cell r="AE364">
            <v>-101.19980323027266</v>
          </cell>
          <cell r="AF364">
            <v>0</v>
          </cell>
          <cell r="AG364">
            <v>-7.4962830019600233</v>
          </cell>
          <cell r="AH364">
            <v>16.765761944580106</v>
          </cell>
          <cell r="AI364">
            <v>-31.044688616479903</v>
          </cell>
          <cell r="AJ364">
            <v>0.30246944557984534</v>
          </cell>
          <cell r="AK364">
            <v>1.4178007686801948</v>
          </cell>
          <cell r="AL364">
            <v>-13.48827978732993</v>
          </cell>
          <cell r="AM364">
            <v>-11.70245131979118</v>
          </cell>
          <cell r="AN364">
            <v>-42.467572232259954</v>
          </cell>
          <cell r="AO364">
            <v>2.0382321797100076</v>
          </cell>
          <cell r="AP364">
            <v>-7.6520370591000528</v>
          </cell>
          <cell r="AQ364">
            <v>-7.8727555518998997</v>
          </cell>
          <cell r="AR364">
            <v>-215.69058000981386</v>
          </cell>
          <cell r="AS364">
            <v>-6.5815727507700785</v>
          </cell>
          <cell r="AT364">
            <v>-68.737419686509952</v>
          </cell>
          <cell r="AU364">
            <v>-19.262188932780077</v>
          </cell>
          <cell r="AV364">
            <v>-11.585773577780003</v>
          </cell>
          <cell r="AW364">
            <v>-22.833811536300345</v>
          </cell>
          <cell r="AX364">
            <v>6.2421749138002269</v>
          </cell>
          <cell r="AY364">
            <v>35.749452364879744</v>
          </cell>
          <cell r="AZ364">
            <v>-50.87958511017132</v>
          </cell>
          <cell r="BA364">
            <v>-35.977331551630868</v>
          </cell>
          <cell r="BB364">
            <v>-0.56724696136006969</v>
          </cell>
          <cell r="BC364">
            <v>-41.848747086079925</v>
          </cell>
          <cell r="BD364">
            <v>0.59146990488966367</v>
          </cell>
          <cell r="BE364">
            <v>-1.2427502863829432</v>
          </cell>
          <cell r="BF364">
            <v>35.875975477999987</v>
          </cell>
          <cell r="BG364">
            <v>-34.51665308844008</v>
          </cell>
          <cell r="BH364">
            <v>40.149628805740122</v>
          </cell>
          <cell r="BI364">
            <v>-1.2257452391800143</v>
          </cell>
          <cell r="BJ364">
            <v>-6.670963705350033</v>
          </cell>
          <cell r="BK364">
            <v>-7.9760032226200224</v>
          </cell>
          <cell r="BL364">
            <v>-12.311005647110505</v>
          </cell>
          <cell r="BM364">
            <v>4.2923965532199873</v>
          </cell>
          <cell r="BN364">
            <v>13.284211859739571</v>
          </cell>
          <cell r="BO364">
            <v>-10.900569053690006</v>
          </cell>
          <cell r="BP364">
            <v>-38.117145560749918</v>
          </cell>
          <cell r="BQ364">
            <v>16.873122534059803</v>
          </cell>
          <cell r="BR364">
            <v>126.72768868305502</v>
          </cell>
          <cell r="BS364">
            <v>53.354056159859852</v>
          </cell>
          <cell r="BT364">
            <v>59.141532170249775</v>
          </cell>
          <cell r="BU364">
            <v>-3.8118461059899573</v>
          </cell>
          <cell r="BV364">
            <v>-13.242203894790009</v>
          </cell>
          <cell r="BW364">
            <v>5.1311246801099912</v>
          </cell>
          <cell r="BX364">
            <v>-19.694398715609964</v>
          </cell>
          <cell r="BY364">
            <v>-6.0719586213999719</v>
          </cell>
          <cell r="BZ364">
            <v>-11.564071819550918</v>
          </cell>
          <cell r="CA364">
            <v>20.084291148419879</v>
          </cell>
          <cell r="CB364">
            <v>14.241233919770025</v>
          </cell>
          <cell r="CC364">
            <v>30.224487829009945</v>
          </cell>
          <cell r="CD364">
            <v>-1.0645580670202435</v>
          </cell>
          <cell r="CE364">
            <v>-18.459271756008093</v>
          </cell>
          <cell r="CF364">
            <v>-16.081019173700042</v>
          </cell>
          <cell r="CG364">
            <v>47.015537544040058</v>
          </cell>
          <cell r="CH364">
            <v>14.559029212920109</v>
          </cell>
          <cell r="CI364">
            <v>-5.0779146612100021</v>
          </cell>
          <cell r="CJ364">
            <v>21.709258022360018</v>
          </cell>
          <cell r="CK364">
            <v>-5.6510314431400133</v>
          </cell>
          <cell r="CL364">
            <v>-105.80070379345989</v>
          </cell>
          <cell r="CM364">
            <v>39.23943956182984</v>
          </cell>
          <cell r="CN364">
            <v>1.9342412991700257</v>
          </cell>
          <cell r="CO364">
            <v>16.082480626499887</v>
          </cell>
          <cell r="CP364">
            <v>1.1267336748503567</v>
          </cell>
          <cell r="CQ364">
            <v>-27.515322626170018</v>
          </cell>
          <cell r="CR364">
            <v>75.0680304642392</v>
          </cell>
          <cell r="CS364">
            <v>-24.408788660260001</v>
          </cell>
          <cell r="CT364">
            <v>13.397153634390065</v>
          </cell>
          <cell r="CU364">
            <v>1.7591232311999647</v>
          </cell>
          <cell r="CV364">
            <v>9.5031391362400086</v>
          </cell>
          <cell r="CW364">
            <v>1.2523585060080222E-2</v>
          </cell>
          <cell r="CX364">
            <v>-2.5984356557899559</v>
          </cell>
          <cell r="CY364">
            <v>147.31565163582945</v>
          </cell>
          <cell r="CZ364">
            <v>-103.50316195168989</v>
          </cell>
          <cell r="DA364">
            <v>8.8888124805503139</v>
          </cell>
          <cell r="DB364">
            <v>5.1131031806799001</v>
          </cell>
          <cell r="DC364">
            <v>-0.95377120438979546</v>
          </cell>
          <cell r="DD364">
            <v>20.542681052419994</v>
          </cell>
          <cell r="DE364">
            <v>270.83495376659084</v>
          </cell>
          <cell r="DF364">
            <v>-11.608671210710042</v>
          </cell>
          <cell r="DG364">
            <v>139.72466376624016</v>
          </cell>
          <cell r="DH364">
            <v>2.0056615206999879</v>
          </cell>
          <cell r="DI364">
            <v>0</v>
          </cell>
          <cell r="DJ364">
            <v>22.41105248724989</v>
          </cell>
          <cell r="DK364">
            <v>27.785671460200092</v>
          </cell>
          <cell r="DL364">
            <v>178.59586942980968</v>
          </cell>
          <cell r="DM364">
            <v>-33.188802739839048</v>
          </cell>
          <cell r="DN364">
            <v>-23.779034305540335</v>
          </cell>
          <cell r="DO364">
            <v>-2.7468906650001372</v>
          </cell>
          <cell r="DP364">
            <v>-36.177577033370198</v>
          </cell>
          <cell r="DQ364">
            <v>7.8130110568504278</v>
          </cell>
          <cell r="DR364">
            <v>193.03615131496917</v>
          </cell>
          <cell r="DS364">
            <v>-0.53271381693008379</v>
          </cell>
          <cell r="DT364">
            <v>-2.9944818868700622</v>
          </cell>
          <cell r="DU364">
            <v>-37.872892203179845</v>
          </cell>
          <cell r="DV364">
            <v>8.2969376947996807</v>
          </cell>
          <cell r="DW364">
            <v>2.0006744450200813</v>
          </cell>
          <cell r="DX364">
            <v>-35.881799667169958</v>
          </cell>
          <cell r="DY364">
            <v>53.691646835700112</v>
          </cell>
          <cell r="DZ364">
            <v>-19.884288987260788</v>
          </cell>
          <cell r="EA364">
            <v>197.94786457658984</v>
          </cell>
          <cell r="EB364">
            <v>4.1329265431498925</v>
          </cell>
          <cell r="EC364">
            <v>-8.4327325489600753</v>
          </cell>
          <cell r="ED364">
            <v>32.565010330079531</v>
          </cell>
          <cell r="EE364">
            <v>-97.576818922891107</v>
          </cell>
          <cell r="EF364">
            <v>-15.441518317129976</v>
          </cell>
          <cell r="EG364">
            <v>-12.612898101509927</v>
          </cell>
          <cell r="EH364">
            <v>10.834924510539963</v>
          </cell>
          <cell r="EI364">
            <v>2.0239994901700129</v>
          </cell>
          <cell r="EJ364">
            <v>9.8531641413499074</v>
          </cell>
          <cell r="EK364">
            <v>-71.335351837199994</v>
          </cell>
          <cell r="EL364">
            <v>-75.241555199799677</v>
          </cell>
          <cell r="EM364">
            <v>6.9362546538300194</v>
          </cell>
          <cell r="EN364">
            <v>7.8565747385505347</v>
          </cell>
          <cell r="EO364">
            <v>-12.886189967989822</v>
          </cell>
          <cell r="EP364">
            <v>40.108328684240632</v>
          </cell>
          <cell r="EQ364">
            <v>12.327448282059777</v>
          </cell>
          <cell r="ER364">
            <v>-89.005571940149821</v>
          </cell>
          <cell r="ES364">
            <v>-51.344598556699907</v>
          </cell>
          <cell r="ET364">
            <v>7.3939106756497495</v>
          </cell>
          <cell r="EU364">
            <v>24.82079688268027</v>
          </cell>
          <cell r="EV364">
            <v>5.1680927806800128</v>
          </cell>
          <cell r="EW364">
            <v>-45.921428507350129</v>
          </cell>
          <cell r="EX364">
            <v>-8.6790848635998827</v>
          </cell>
          <cell r="EY364">
            <v>5.7244292641399852</v>
          </cell>
          <cell r="EZ364">
            <v>-29.409276935769412</v>
          </cell>
          <cell r="FA364">
            <v>0.46915814044041326</v>
          </cell>
          <cell r="FB364">
            <v>8.4605147746999592</v>
          </cell>
          <cell r="FC364">
            <v>-12.168231496710177</v>
          </cell>
          <cell r="FD364">
            <v>6.4801459016903209</v>
          </cell>
          <cell r="FE364">
            <v>63.875204506552109</v>
          </cell>
          <cell r="FF364">
            <v>5.3639061812000364</v>
          </cell>
          <cell r="FG364">
            <v>3.5015874814099561</v>
          </cell>
          <cell r="FH364">
            <v>-7.6210836654998957</v>
          </cell>
          <cell r="FI364">
            <v>-40.29240973961987</v>
          </cell>
          <cell r="FJ364">
            <v>43.457717434430151</v>
          </cell>
          <cell r="FK364">
            <v>72.506433503580013</v>
          </cell>
          <cell r="FL364">
            <v>14.264043647709968</v>
          </cell>
          <cell r="FM364">
            <v>11.802284225979747</v>
          </cell>
          <cell r="FN364">
            <v>54.143524152410919</v>
          </cell>
          <cell r="FO364">
            <v>17.834355748239886</v>
          </cell>
          <cell r="FP364">
            <v>-82.219124368680014</v>
          </cell>
          <cell r="FQ364">
            <v>-28.866030094610323</v>
          </cell>
          <cell r="FR364">
            <v>70.444291399129725</v>
          </cell>
          <cell r="FS364">
            <v>49.831308848809954</v>
          </cell>
          <cell r="FT364">
            <v>12.071721843979958</v>
          </cell>
          <cell r="FU364">
            <v>87.406147400170084</v>
          </cell>
          <cell r="FV364">
            <v>-6.0722810421700615</v>
          </cell>
          <cell r="FW364">
            <v>47.712959819000162</v>
          </cell>
          <cell r="FX364">
            <v>-4.7995401858800051</v>
          </cell>
          <cell r="FY364">
            <v>-33.974483649520153</v>
          </cell>
          <cell r="FZ364">
            <v>-8.0904974484701597</v>
          </cell>
          <cell r="GA364">
            <v>14.417824396859487</v>
          </cell>
          <cell r="GB364">
            <v>-50.70865354627017</v>
          </cell>
          <cell r="GC364">
            <v>-36.177098858629734</v>
          </cell>
          <cell r="GD364">
            <v>-1.1731161787492965</v>
          </cell>
          <cell r="GE364">
            <v>109.28905494182618</v>
          </cell>
          <cell r="GF364">
            <v>10.523713516229805</v>
          </cell>
          <cell r="GG364">
            <v>-7.1379423064897765</v>
          </cell>
          <cell r="GH364">
            <v>35.160097978400245</v>
          </cell>
          <cell r="GI364">
            <v>10.244748924120358</v>
          </cell>
          <cell r="GJ364">
            <v>-19.238181749019873</v>
          </cell>
          <cell r="GK364">
            <v>-43.485862341870074</v>
          </cell>
          <cell r="GL364">
            <v>56.900507244229857</v>
          </cell>
          <cell r="GM364">
            <v>7.0910859225487002</v>
          </cell>
          <cell r="GN364">
            <v>44.461212316319688</v>
          </cell>
          <cell r="GO364">
            <v>13.202454122560084</v>
          </cell>
          <cell r="GP364">
            <v>-0.8994130571597907</v>
          </cell>
          <cell r="GQ364">
            <v>2.4666343719595716</v>
          </cell>
          <cell r="GR364">
            <v>60.047498807409283</v>
          </cell>
          <cell r="GS364">
            <v>6.7114072367299968</v>
          </cell>
          <cell r="GT364">
            <v>-13.551748649399997</v>
          </cell>
          <cell r="GU364">
            <v>9.4445732550300363</v>
          </cell>
          <cell r="GV364">
            <v>-17.373528946319993</v>
          </cell>
          <cell r="GW364">
            <v>-7.7490444651899679</v>
          </cell>
          <cell r="GX364">
            <v>-50.217930472210014</v>
          </cell>
          <cell r="GY364">
            <v>-0.38697335283995926</v>
          </cell>
          <cell r="GZ364">
            <v>18.964155022740215</v>
          </cell>
          <cell r="HA364">
            <v>5.0889106654399257</v>
          </cell>
          <cell r="HB364">
            <v>34.352691820210111</v>
          </cell>
          <cell r="HC364">
            <v>-21.199156739979571</v>
          </cell>
          <cell r="HD364">
            <v>95.964143433199752</v>
          </cell>
          <cell r="HE364">
            <v>83.235896693040559</v>
          </cell>
          <cell r="HF364">
            <v>33.385446172780007</v>
          </cell>
          <cell r="HG364">
            <v>-70.902826316329993</v>
          </cell>
          <cell r="HH364">
            <v>-21.443001730529943</v>
          </cell>
          <cell r="HI364">
            <v>-9.2962971992099028</v>
          </cell>
          <cell r="HJ364">
            <v>3.7534511819400223</v>
          </cell>
          <cell r="HK364">
            <v>-3.3684943177299829</v>
          </cell>
          <cell r="HL364">
            <v>3.7364296315702177</v>
          </cell>
          <cell r="HM364">
            <v>170.40983900101992</v>
          </cell>
          <cell r="HN364">
            <v>-4.8337505645699821</v>
          </cell>
          <cell r="HO364">
            <v>22.183295964480067</v>
          </cell>
          <cell r="HP364">
            <v>-55.961653368960469</v>
          </cell>
          <cell r="HQ364">
            <v>15.573458238580315</v>
          </cell>
          <cell r="HR364">
            <v>116.66937220314867</v>
          </cell>
          <cell r="HS364">
            <v>36.442429131740028</v>
          </cell>
          <cell r="HT364">
            <v>-32.216022118539968</v>
          </cell>
          <cell r="HU364">
            <v>-6.6945594597998479</v>
          </cell>
          <cell r="HV364">
            <v>-16.73701656950999</v>
          </cell>
          <cell r="HW364">
            <v>7.8109725726100123</v>
          </cell>
          <cell r="HX364">
            <v>0</v>
          </cell>
          <cell r="HY364">
            <v>49.943376034069956</v>
          </cell>
          <cell r="HZ364">
            <v>8.1931845583494578</v>
          </cell>
          <cell r="IA364">
            <v>-5.2502777506001621</v>
          </cell>
          <cell r="IB364">
            <v>29.125402818159955</v>
          </cell>
          <cell r="IC364">
            <v>24.637430349909664</v>
          </cell>
          <cell r="ID364">
            <v>21.414452636759052</v>
          </cell>
          <cell r="IE364">
            <v>615.96120587277983</v>
          </cell>
          <cell r="IF364">
            <v>68.747543000989481</v>
          </cell>
          <cell r="IG364">
            <v>151.00151608448004</v>
          </cell>
          <cell r="IH364">
            <v>0</v>
          </cell>
          <cell r="II364">
            <v>-16.515401621850003</v>
          </cell>
          <cell r="IJ364">
            <v>-1.3084062590700114</v>
          </cell>
          <cell r="IK364">
            <v>-7.7804043855300051</v>
          </cell>
          <cell r="IL364">
            <v>273.83955312466969</v>
          </cell>
          <cell r="IM364">
            <v>30.44920274613105</v>
          </cell>
          <cell r="IN364">
            <v>1.1527378656601286</v>
          </cell>
          <cell r="IO364">
            <v>34.522031914370132</v>
          </cell>
          <cell r="IP364">
            <v>5.9940947424402111</v>
          </cell>
          <cell r="IQ364">
            <v>75.858738660489507</v>
          </cell>
          <cell r="IR364">
            <v>-61.188758286094526</v>
          </cell>
          <cell r="IS364">
            <v>38.673189989020557</v>
          </cell>
          <cell r="IT364">
            <v>-5.5363973408202583</v>
          </cell>
          <cell r="IU364">
            <v>-99.384580970440311</v>
          </cell>
          <cell r="IV364">
            <v>-20.498612177050063</v>
          </cell>
          <cell r="IW364">
            <v>8.7560660657300673</v>
          </cell>
          <cell r="IX364">
            <v>-6.0509010021199927</v>
          </cell>
          <cell r="IY364">
            <v>29.935049152430111</v>
          </cell>
          <cell r="IZ364">
            <v>-50.522775942549742</v>
          </cell>
          <cell r="JA364">
            <v>-33.002828610300639</v>
          </cell>
          <cell r="JB364">
            <v>-23.225906988960105</v>
          </cell>
          <cell r="JC364">
            <v>44.90736532639994</v>
          </cell>
          <cell r="JD364">
            <v>54.76157421256994</v>
          </cell>
          <cell r="JE364">
            <v>826.21035949546058</v>
          </cell>
          <cell r="JF364">
            <v>96.885057926780291</v>
          </cell>
          <cell r="JG364">
            <v>160.73634726007003</v>
          </cell>
          <cell r="JH364">
            <v>25.664880883110072</v>
          </cell>
          <cell r="JI364">
            <v>-3.2637177012199956</v>
          </cell>
          <cell r="JJ364">
            <v>0</v>
          </cell>
          <cell r="JK364">
            <v>0</v>
          </cell>
          <cell r="JL364">
            <v>78.009208583559939</v>
          </cell>
          <cell r="JM364">
            <v>3.102712298190454</v>
          </cell>
          <cell r="JN364">
            <v>16.507724666760623</v>
          </cell>
          <cell r="JO364">
            <v>4.5052981661297054</v>
          </cell>
          <cell r="JP364">
            <v>318.39409862633056</v>
          </cell>
          <cell r="JQ364">
            <v>125.66874878575072</v>
          </cell>
        </row>
        <row r="365">
          <cell r="F365">
            <v>-0.26524792800999819</v>
          </cell>
          <cell r="G365">
            <v>-0.22022600378999968</v>
          </cell>
          <cell r="H365">
            <v>-9.6685765600000195E-2</v>
          </cell>
          <cell r="I365">
            <v>-0.27471051921000367</v>
          </cell>
          <cell r="J365">
            <v>-9.5858385609997043E-2</v>
          </cell>
          <cell r="K365">
            <v>-7.3200831900024355E-3</v>
          </cell>
          <cell r="L365">
            <v>-1.1700813379999175E-2</v>
          </cell>
          <cell r="M365">
            <v>-0.15281947147000352</v>
          </cell>
          <cell r="N365">
            <v>-0.1174789494499997</v>
          </cell>
          <cell r="O365">
            <v>-0.28994906245000607</v>
          </cell>
          <cell r="P365">
            <v>5.9665411209998354E-2</v>
          </cell>
          <cell r="Q365">
            <v>0.18674548411999936</v>
          </cell>
          <cell r="R365">
            <v>-68.907210743359883</v>
          </cell>
          <cell r="S365">
            <v>-0.76390807793004001</v>
          </cell>
          <cell r="T365">
            <v>-5.0674713091799504</v>
          </cell>
          <cell r="U365">
            <v>11.142927690000079</v>
          </cell>
          <cell r="V365">
            <v>-1.1576426808900351</v>
          </cell>
          <cell r="W365">
            <v>8.2815750013201068</v>
          </cell>
          <cell r="X365">
            <v>-5.1700643178600387</v>
          </cell>
          <cell r="Y365">
            <v>-16.881143943000041</v>
          </cell>
          <cell r="Z365">
            <v>-9.4634898205300715</v>
          </cell>
          <cell r="AA365">
            <v>-23.488997860169988</v>
          </cell>
          <cell r="AB365">
            <v>-9.6934591451800074</v>
          </cell>
          <cell r="AC365">
            <v>14.946722583349995</v>
          </cell>
          <cell r="AD365">
            <v>-31.592258863290006</v>
          </cell>
          <cell r="AE365">
            <v>-82.012128255820699</v>
          </cell>
          <cell r="AF365">
            <v>0</v>
          </cell>
          <cell r="AG365">
            <v>-3.2294098216999885</v>
          </cell>
          <cell r="AH365">
            <v>-21.358603211540057</v>
          </cell>
          <cell r="AI365">
            <v>-8.414070969699992</v>
          </cell>
          <cell r="AJ365">
            <v>-19.613442968880008</v>
          </cell>
          <cell r="AK365">
            <v>3.7768057148599894</v>
          </cell>
          <cell r="AL365">
            <v>-4.0426822246000143</v>
          </cell>
          <cell r="AM365">
            <v>-21.776144118220031</v>
          </cell>
          <cell r="AN365">
            <v>12.157106860440081</v>
          </cell>
          <cell r="AO365">
            <v>0.49725452521001046</v>
          </cell>
          <cell r="AP365">
            <v>-0.32132863353996299</v>
          </cell>
          <cell r="AQ365">
            <v>-19.687613408150014</v>
          </cell>
          <cell r="AR365">
            <v>-87.813557635419784</v>
          </cell>
          <cell r="AS365">
            <v>0.18726805713998829</v>
          </cell>
          <cell r="AT365">
            <v>-19.756661838839932</v>
          </cell>
          <cell r="AU365">
            <v>-13.846211166250015</v>
          </cell>
          <cell r="AV365">
            <v>-1.7167163037499904</v>
          </cell>
          <cell r="AW365">
            <v>-2.2152238970401186</v>
          </cell>
          <cell r="AX365">
            <v>-9.6094211567699972</v>
          </cell>
          <cell r="AY365">
            <v>-52.899608202189825</v>
          </cell>
          <cell r="AZ365">
            <v>-3.4924856031102536</v>
          </cell>
          <cell r="BA365">
            <v>3.7818568562400969</v>
          </cell>
          <cell r="BB365">
            <v>0</v>
          </cell>
          <cell r="BC365">
            <v>25.448434198320058</v>
          </cell>
          <cell r="BD365">
            <v>-13.694788579169995</v>
          </cell>
          <cell r="BE365">
            <v>-62.390817673619495</v>
          </cell>
          <cell r="BF365">
            <v>-13.536207012909983</v>
          </cell>
          <cell r="BG365">
            <v>-7.0922719146499844</v>
          </cell>
          <cell r="BH365">
            <v>5.2716584298700013</v>
          </cell>
          <cell r="BI365">
            <v>-4.5975615612800027</v>
          </cell>
          <cell r="BJ365">
            <v>0.10652887576999959</v>
          </cell>
          <cell r="BK365">
            <v>-5.3551603571900017</v>
          </cell>
          <cell r="BL365">
            <v>-0.39244296017022862</v>
          </cell>
          <cell r="BM365">
            <v>-12.619492180310317</v>
          </cell>
          <cell r="BN365">
            <v>-65.306817787040018</v>
          </cell>
          <cell r="BO365">
            <v>0</v>
          </cell>
          <cell r="BP365">
            <v>27.768273937229992</v>
          </cell>
          <cell r="BQ365">
            <v>13.362674857060028</v>
          </cell>
          <cell r="BR365">
            <v>-108.89300226218893</v>
          </cell>
          <cell r="BS365">
            <v>-68.811007885860022</v>
          </cell>
          <cell r="BT365">
            <v>-7.1182218305800689</v>
          </cell>
          <cell r="BU365">
            <v>-2.8459874332399835</v>
          </cell>
          <cell r="BV365">
            <v>3.7856383565099918</v>
          </cell>
          <cell r="BW365">
            <v>-9.2041609464400054</v>
          </cell>
          <cell r="BX365">
            <v>0</v>
          </cell>
          <cell r="BY365">
            <v>-6.4404409410800554</v>
          </cell>
          <cell r="BZ365">
            <v>20.919728691960245</v>
          </cell>
          <cell r="CA365">
            <v>-14.766939912340035</v>
          </cell>
          <cell r="CB365">
            <v>-8.1169232073300179</v>
          </cell>
          <cell r="CC365">
            <v>-28.756196176020012</v>
          </cell>
          <cell r="CD365">
            <v>12.461509022230075</v>
          </cell>
          <cell r="CE365">
            <v>107.4876847423393</v>
          </cell>
          <cell r="CF365">
            <v>55.274353097120013</v>
          </cell>
          <cell r="CG365">
            <v>5.5061785232699947</v>
          </cell>
          <cell r="CH365">
            <v>-25.494466622469986</v>
          </cell>
          <cell r="CI365">
            <v>-7.6624225257799878</v>
          </cell>
          <cell r="CJ365">
            <v>-11.591323447009927</v>
          </cell>
          <cell r="CK365">
            <v>0</v>
          </cell>
          <cell r="CL365">
            <v>104.95036939499994</v>
          </cell>
          <cell r="CM365">
            <v>-20.431411141950093</v>
          </cell>
          <cell r="CN365">
            <v>-2.9459890297599713</v>
          </cell>
          <cell r="CO365">
            <v>-8.7367631038200102</v>
          </cell>
          <cell r="CP365">
            <v>14.046037999809926</v>
          </cell>
          <cell r="CQ365">
            <v>4.5731215979300259</v>
          </cell>
          <cell r="CR365">
            <v>-42.173825471620148</v>
          </cell>
          <cell r="CS365">
            <v>13.496002413110002</v>
          </cell>
          <cell r="CT365">
            <v>6.5724105307400009</v>
          </cell>
          <cell r="CU365">
            <v>-4.2011760123800173</v>
          </cell>
          <cell r="CV365">
            <v>0.57830589769999108</v>
          </cell>
          <cell r="CW365">
            <v>-23.477391652019946</v>
          </cell>
          <cell r="CX365">
            <v>8.1341609642800066</v>
          </cell>
          <cell r="CY365">
            <v>-114.20076930060998</v>
          </cell>
          <cell r="CZ365">
            <v>84.037424451890047</v>
          </cell>
          <cell r="DA365">
            <v>-9.4146541194799056</v>
          </cell>
          <cell r="DB365">
            <v>3.1273742650899692</v>
          </cell>
          <cell r="DC365">
            <v>-6.8255129099399028</v>
          </cell>
          <cell r="DD365">
            <v>0</v>
          </cell>
          <cell r="DE365">
            <v>-16.060768803858991</v>
          </cell>
          <cell r="DF365">
            <v>0</v>
          </cell>
          <cell r="DG365">
            <v>-21.052718598020022</v>
          </cell>
          <cell r="DH365">
            <v>2.4032279773200003</v>
          </cell>
          <cell r="DI365">
            <v>0</v>
          </cell>
          <cell r="DJ365">
            <v>0.15503227810000908</v>
          </cell>
          <cell r="DK365">
            <v>-22.844903547290016</v>
          </cell>
          <cell r="DL365">
            <v>-134.21294922365007</v>
          </cell>
          <cell r="DM365">
            <v>74.939320614770168</v>
          </cell>
          <cell r="DN365">
            <v>38.875572085230033</v>
          </cell>
          <cell r="DO365">
            <v>10.575446751689952</v>
          </cell>
          <cell r="DP365">
            <v>34.908533891100035</v>
          </cell>
          <cell r="DQ365">
            <v>0.19266896688998258</v>
          </cell>
          <cell r="DR365">
            <v>-23.381524154799081</v>
          </cell>
          <cell r="DS365">
            <v>32.239884662929967</v>
          </cell>
          <cell r="DT365">
            <v>-8.2186739216400042</v>
          </cell>
          <cell r="DU365">
            <v>56.331185003649978</v>
          </cell>
          <cell r="DV365">
            <v>-15.854758347680047</v>
          </cell>
          <cell r="DW365">
            <v>5.2705560330700223</v>
          </cell>
          <cell r="DX365">
            <v>33.283447044070016</v>
          </cell>
          <cell r="DY365">
            <v>-54.55762241452004</v>
          </cell>
          <cell r="DZ365">
            <v>60.5840633375999</v>
          </cell>
          <cell r="EA365">
            <v>-117.55120989139004</v>
          </cell>
          <cell r="EB365">
            <v>4.3619300535799823</v>
          </cell>
          <cell r="EC365">
            <v>0</v>
          </cell>
          <cell r="ED365">
            <v>-19.270325714470118</v>
          </cell>
          <cell r="EE365">
            <v>85.721319475070231</v>
          </cell>
          <cell r="EF365">
            <v>12.270779446849986</v>
          </cell>
          <cell r="EG365">
            <v>-1.5544923656899527</v>
          </cell>
          <cell r="EH365">
            <v>23.902047639649965</v>
          </cell>
          <cell r="EI365">
            <v>-0.44635963229998765</v>
          </cell>
          <cell r="EJ365">
            <v>-12.508166732930079</v>
          </cell>
          <cell r="EK365">
            <v>74.273600808969988</v>
          </cell>
          <cell r="EL365">
            <v>43.380767624609916</v>
          </cell>
          <cell r="EM365">
            <v>6.8111459054300667</v>
          </cell>
          <cell r="EN365">
            <v>0.26530269605996182</v>
          </cell>
          <cell r="EO365">
            <v>-14.369382823730007</v>
          </cell>
          <cell r="EP365">
            <v>-40.964989889350079</v>
          </cell>
          <cell r="EQ365">
            <v>-5.3389332024999021</v>
          </cell>
          <cell r="ER365">
            <v>65.812825698189954</v>
          </cell>
          <cell r="ES365">
            <v>11.784443195719973</v>
          </cell>
          <cell r="ET365">
            <v>-4.2727044954299913</v>
          </cell>
          <cell r="EU365">
            <v>-6.1035656617499967</v>
          </cell>
          <cell r="EV365">
            <v>4.4849866641899894</v>
          </cell>
          <cell r="EW365">
            <v>33.784273021740091</v>
          </cell>
          <cell r="EX365">
            <v>17.219531171910035</v>
          </cell>
          <cell r="EY365">
            <v>-18.572537427069904</v>
          </cell>
          <cell r="EZ365">
            <v>9.2376681377893419</v>
          </cell>
          <cell r="FA365">
            <v>-2.5462509390599735</v>
          </cell>
          <cell r="FB365">
            <v>-4.2343332685900066</v>
          </cell>
          <cell r="FC365">
            <v>5.8750001468700361</v>
          </cell>
          <cell r="FD365">
            <v>19.156315151869876</v>
          </cell>
          <cell r="FE365">
            <v>-58.66581803930967</v>
          </cell>
          <cell r="FF365">
            <v>-2.4650987619199896</v>
          </cell>
          <cell r="FG365">
            <v>-5.3704601499799764</v>
          </cell>
          <cell r="FH365">
            <v>2.8002921850500115</v>
          </cell>
          <cell r="FI365">
            <v>38.326377268170006</v>
          </cell>
          <cell r="FJ365">
            <v>-45.058054184130015</v>
          </cell>
          <cell r="FK365">
            <v>-60.216577744489996</v>
          </cell>
          <cell r="FL365">
            <v>18.965806999060078</v>
          </cell>
          <cell r="FM365">
            <v>39.600851519979869</v>
          </cell>
          <cell r="FN365">
            <v>-90.924938784799792</v>
          </cell>
          <cell r="FO365">
            <v>-24.470426572680026</v>
          </cell>
          <cell r="FP365">
            <v>43.504638147659989</v>
          </cell>
          <cell r="FQ365">
            <v>26.64177203877</v>
          </cell>
          <cell r="FR365">
            <v>-80.039304795499447</v>
          </cell>
          <cell r="FS365">
            <v>7.7893540616499877</v>
          </cell>
          <cell r="FT365">
            <v>8.2749138926300247</v>
          </cell>
          <cell r="FU365">
            <v>-87.48922969921</v>
          </cell>
          <cell r="FV365">
            <v>-2.4033220144700209</v>
          </cell>
          <cell r="FW365">
            <v>-39.987888141260044</v>
          </cell>
          <cell r="FX365">
            <v>-9.4905776738900016</v>
          </cell>
          <cell r="FY365">
            <v>27.03629755485008</v>
          </cell>
          <cell r="FZ365">
            <v>27.327770185720283</v>
          </cell>
          <cell r="GA365">
            <v>-12.450419222679898</v>
          </cell>
          <cell r="GB365">
            <v>37.062851940419989</v>
          </cell>
          <cell r="GC365">
            <v>4.8794750293697007</v>
          </cell>
          <cell r="GD365">
            <v>-40.58853070863006</v>
          </cell>
          <cell r="GE365">
            <v>-33.323114467819323</v>
          </cell>
          <cell r="GF365">
            <v>29.749949806429981</v>
          </cell>
          <cell r="GG365">
            <v>3.4412494048900726</v>
          </cell>
          <cell r="GH365">
            <v>-23.363909733990113</v>
          </cell>
          <cell r="GI365">
            <v>-31.399452155140011</v>
          </cell>
          <cell r="GJ365">
            <v>27.105533758260037</v>
          </cell>
          <cell r="GK365">
            <v>42.373492429899997</v>
          </cell>
          <cell r="GL365">
            <v>-16.126164069240076</v>
          </cell>
          <cell r="GM365">
            <v>18.20232192824983</v>
          </cell>
          <cell r="GN365">
            <v>-56.895647616659971</v>
          </cell>
          <cell r="GO365">
            <v>-14.185772563960001</v>
          </cell>
          <cell r="GP365">
            <v>-16.642961626719966</v>
          </cell>
          <cell r="GQ365">
            <v>4.4182459701601147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  <cell r="IV365">
            <v>0</v>
          </cell>
          <cell r="IW365">
            <v>0</v>
          </cell>
          <cell r="IX365">
            <v>0</v>
          </cell>
          <cell r="IY365">
            <v>0</v>
          </cell>
          <cell r="IZ365">
            <v>0</v>
          </cell>
          <cell r="JA365">
            <v>0</v>
          </cell>
          <cell r="JB365">
            <v>0</v>
          </cell>
          <cell r="JC365">
            <v>0</v>
          </cell>
          <cell r="JD365">
            <v>0</v>
          </cell>
          <cell r="JE365">
            <v>0</v>
          </cell>
          <cell r="JF365">
            <v>0</v>
          </cell>
          <cell r="JG365">
            <v>0</v>
          </cell>
          <cell r="JH365">
            <v>0</v>
          </cell>
          <cell r="JI365">
            <v>0</v>
          </cell>
          <cell r="JJ365">
            <v>0</v>
          </cell>
          <cell r="JK365">
            <v>0</v>
          </cell>
          <cell r="JL365">
            <v>0</v>
          </cell>
          <cell r="JM365">
            <v>0</v>
          </cell>
          <cell r="JN365">
            <v>0</v>
          </cell>
          <cell r="JO365">
            <v>0</v>
          </cell>
          <cell r="JP365">
            <v>0</v>
          </cell>
          <cell r="JQ365">
            <v>0</v>
          </cell>
        </row>
        <row r="366">
          <cell r="F366">
            <v>0</v>
          </cell>
          <cell r="G366">
            <v>-1.9624572713100008</v>
          </cell>
          <cell r="H366">
            <v>-0.98146918639000091</v>
          </cell>
          <cell r="I366">
            <v>-3.9248088000007897E-3</v>
          </cell>
          <cell r="J366">
            <v>0.21301620858999115</v>
          </cell>
          <cell r="K366">
            <v>2.9153683201800078</v>
          </cell>
          <cell r="L366">
            <v>0</v>
          </cell>
          <cell r="M366">
            <v>2.3222809983199966</v>
          </cell>
          <cell r="N366">
            <v>-0.48946804230000396</v>
          </cell>
          <cell r="O366">
            <v>-0.52892173352000071</v>
          </cell>
          <cell r="P366">
            <v>0</v>
          </cell>
          <cell r="Q366">
            <v>0</v>
          </cell>
          <cell r="R366">
            <v>-5.2356850199499547</v>
          </cell>
          <cell r="S366">
            <v>0</v>
          </cell>
          <cell r="T366">
            <v>9.776766233999723E-2</v>
          </cell>
          <cell r="U366">
            <v>-0.71030962658999641</v>
          </cell>
          <cell r="V366">
            <v>-0.15043075511999859</v>
          </cell>
          <cell r="W366">
            <v>-0.12886089872000639</v>
          </cell>
          <cell r="X366">
            <v>-6.5663005570000266E-2</v>
          </cell>
          <cell r="Y366">
            <v>-1.4915033247799983</v>
          </cell>
          <cell r="Z366">
            <v>-2.78668507151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-0.96753599644998189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-5.0687269189999995E-2</v>
          </cell>
          <cell r="AK366">
            <v>0</v>
          </cell>
          <cell r="AL366">
            <v>-0.70732269966999439</v>
          </cell>
          <cell r="AM366">
            <v>5.5991601000471292E-4</v>
          </cell>
          <cell r="AN366">
            <v>0</v>
          </cell>
          <cell r="AO366">
            <v>0</v>
          </cell>
          <cell r="AP366">
            <v>0</v>
          </cell>
          <cell r="AQ366">
            <v>-0.21008594359999933</v>
          </cell>
          <cell r="AR366">
            <v>-2.0076124749999735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-0.37883948565999859</v>
          </cell>
          <cell r="AZ366">
            <v>-1.8385007738799857</v>
          </cell>
          <cell r="BA366">
            <v>0.20972778454000007</v>
          </cell>
          <cell r="BB366">
            <v>0</v>
          </cell>
          <cell r="BC366">
            <v>0</v>
          </cell>
          <cell r="BD366">
            <v>0</v>
          </cell>
          <cell r="BE366">
            <v>-0.18537277313998857</v>
          </cell>
          <cell r="BF366">
            <v>-0.21135547451999948</v>
          </cell>
          <cell r="BG366">
            <v>0</v>
          </cell>
          <cell r="BH366">
            <v>0</v>
          </cell>
          <cell r="BI366">
            <v>2.1440130760000287E-2</v>
          </cell>
          <cell r="BJ366">
            <v>0</v>
          </cell>
          <cell r="BK366">
            <v>0</v>
          </cell>
          <cell r="BL366">
            <v>-5.4953767320000679E-2</v>
          </cell>
          <cell r="BM366">
            <v>5.9496337940004196E-2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-3.6790773036000246</v>
          </cell>
          <cell r="BS366">
            <v>-0.56735881336000005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-1.2240849805899998</v>
          </cell>
          <cell r="BY366">
            <v>0</v>
          </cell>
          <cell r="BZ366">
            <v>0</v>
          </cell>
          <cell r="CA366">
            <v>-1.8876335096500014</v>
          </cell>
          <cell r="CB366">
            <v>0</v>
          </cell>
          <cell r="CC366">
            <v>0</v>
          </cell>
          <cell r="CD366">
            <v>0</v>
          </cell>
          <cell r="CE366">
            <v>-6.1347142114200039</v>
          </cell>
          <cell r="CF366">
            <v>0</v>
          </cell>
          <cell r="CG366">
            <v>0</v>
          </cell>
          <cell r="CH366">
            <v>-2.4847361426800028</v>
          </cell>
          <cell r="CI366">
            <v>0</v>
          </cell>
          <cell r="CJ366">
            <v>0</v>
          </cell>
          <cell r="CK366">
            <v>0</v>
          </cell>
          <cell r="CL366">
            <v>-3.6499780687400003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3.100804308139999</v>
          </cell>
          <cell r="CS366">
            <v>0</v>
          </cell>
          <cell r="CT366">
            <v>0</v>
          </cell>
          <cell r="CU366">
            <v>0</v>
          </cell>
          <cell r="CV366">
            <v>-0.88339330296000007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3.9841976110999999</v>
          </cell>
          <cell r="DD366">
            <v>0</v>
          </cell>
          <cell r="DE366">
            <v>5.5001921292600002</v>
          </cell>
          <cell r="DF366">
            <v>0</v>
          </cell>
          <cell r="DG366">
            <v>-0.75063220211000004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1.4389199325600011</v>
          </cell>
          <cell r="DM366">
            <v>0</v>
          </cell>
          <cell r="DN366">
            <v>4.8119043988100003</v>
          </cell>
          <cell r="DO366">
            <v>0</v>
          </cell>
          <cell r="DP366">
            <v>0</v>
          </cell>
          <cell r="DQ366">
            <v>0</v>
          </cell>
          <cell r="DR366">
            <v>9.9188966633300026</v>
          </cell>
          <cell r="DS366">
            <v>0</v>
          </cell>
          <cell r="DT366">
            <v>0</v>
          </cell>
          <cell r="DU366">
            <v>0</v>
          </cell>
          <cell r="DV366">
            <v>-6.1456681999949581E-4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-1.6461843265099958</v>
          </cell>
          <cell r="EB366">
            <v>0</v>
          </cell>
          <cell r="EC366">
            <v>0</v>
          </cell>
          <cell r="ED366">
            <v>11.565695556659998</v>
          </cell>
          <cell r="EE366">
            <v>-1.3728820763799945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-0.97189850345000006</v>
          </cell>
          <cell r="EK366">
            <v>0</v>
          </cell>
          <cell r="EL366">
            <v>0</v>
          </cell>
          <cell r="EM366">
            <v>-0.40098357293000003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-5.4250012900899947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-1.7452660662899999</v>
          </cell>
          <cell r="EX366">
            <v>-3.6797352237999981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-6.1439892100025872E-3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-6.1439892099999999E-3</v>
          </cell>
          <cell r="FP366">
            <v>0</v>
          </cell>
          <cell r="FQ366">
            <v>0</v>
          </cell>
          <cell r="FR366">
            <v>3.4966949214200014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1.4306385108900002</v>
          </cell>
          <cell r="FX366">
            <v>0</v>
          </cell>
          <cell r="FY366">
            <v>0</v>
          </cell>
          <cell r="FZ366">
            <v>-1.01637895505</v>
          </cell>
          <cell r="GA366">
            <v>0</v>
          </cell>
          <cell r="GB366">
            <v>0</v>
          </cell>
          <cell r="GC366">
            <v>3.0824353655799968</v>
          </cell>
          <cell r="GD366">
            <v>0</v>
          </cell>
          <cell r="GE366">
            <v>-0.59913133960998266</v>
          </cell>
          <cell r="GF366">
            <v>0</v>
          </cell>
          <cell r="GG366">
            <v>0</v>
          </cell>
          <cell r="GH366">
            <v>0</v>
          </cell>
          <cell r="GI366">
            <v>-0.59913133961000042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O366">
            <v>0</v>
          </cell>
          <cell r="GP366">
            <v>0</v>
          </cell>
          <cell r="GQ366">
            <v>0</v>
          </cell>
          <cell r="GR366">
            <v>-4.1625863930100024</v>
          </cell>
          <cell r="GS366">
            <v>0</v>
          </cell>
          <cell r="GT366">
            <v>-2.7629572502300022</v>
          </cell>
          <cell r="GU366">
            <v>0</v>
          </cell>
          <cell r="GV366">
            <v>0</v>
          </cell>
          <cell r="GW366">
            <v>-0.8366949626200002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-0.56293418015999919</v>
          </cell>
          <cell r="HE366">
            <v>-2.2369998009800156</v>
          </cell>
          <cell r="HF366">
            <v>-1.5955183336899998</v>
          </cell>
          <cell r="HG366">
            <v>0</v>
          </cell>
          <cell r="HH366">
            <v>1.0884812450000005</v>
          </cell>
          <cell r="HI366">
            <v>0</v>
          </cell>
          <cell r="HJ366">
            <v>1.9684537133699997</v>
          </cell>
          <cell r="HK366">
            <v>-3.6984164256599961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5.2068386329900012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6.9512802453000013</v>
          </cell>
          <cell r="HZ366">
            <v>-1.7444416123100002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-8.1009433319600248</v>
          </cell>
          <cell r="IF366">
            <v>0</v>
          </cell>
          <cell r="IG366">
            <v>-10.59389909567</v>
          </cell>
          <cell r="IH366">
            <v>1.1744582507100003</v>
          </cell>
          <cell r="II366">
            <v>0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1.318497512999997</v>
          </cell>
          <cell r="IQ366">
            <v>0</v>
          </cell>
          <cell r="IR366">
            <v>15.650359674910078</v>
          </cell>
          <cell r="IS366">
            <v>0</v>
          </cell>
          <cell r="IT366">
            <v>0</v>
          </cell>
          <cell r="IU366">
            <v>0</v>
          </cell>
          <cell r="IV366">
            <v>0</v>
          </cell>
          <cell r="IW366">
            <v>-3.8714969459500006</v>
          </cell>
          <cell r="IX366">
            <v>0</v>
          </cell>
          <cell r="IY366">
            <v>0</v>
          </cell>
          <cell r="IZ366">
            <v>0</v>
          </cell>
          <cell r="JA366">
            <v>0</v>
          </cell>
          <cell r="JB366">
            <v>0</v>
          </cell>
          <cell r="JC366">
            <v>6.4284664369992583E-2</v>
          </cell>
          <cell r="JD366">
            <v>19.457571956490028</v>
          </cell>
          <cell r="JE366">
            <v>0</v>
          </cell>
          <cell r="JF366">
            <v>0</v>
          </cell>
          <cell r="JG366">
            <v>0</v>
          </cell>
          <cell r="JH366">
            <v>0</v>
          </cell>
          <cell r="JI366">
            <v>0</v>
          </cell>
          <cell r="JJ366">
            <v>0</v>
          </cell>
          <cell r="JK366">
            <v>0</v>
          </cell>
          <cell r="JL366">
            <v>0</v>
          </cell>
          <cell r="JM366">
            <v>0</v>
          </cell>
          <cell r="JN366">
            <v>0</v>
          </cell>
          <cell r="JO366">
            <v>0</v>
          </cell>
          <cell r="JP366">
            <v>0</v>
          </cell>
          <cell r="JQ366">
            <v>0</v>
          </cell>
        </row>
        <row r="367">
          <cell r="F367">
            <v>0</v>
          </cell>
          <cell r="G367">
            <v>-0.30464858011999851</v>
          </cell>
          <cell r="H367">
            <v>0.54030894818999986</v>
          </cell>
          <cell r="I367">
            <v>-1.3455131899995365E-3</v>
          </cell>
          <cell r="J367">
            <v>-1.0958195631400045</v>
          </cell>
          <cell r="K367">
            <v>1.0921517664999989</v>
          </cell>
          <cell r="L367">
            <v>0</v>
          </cell>
          <cell r="M367">
            <v>1.0027590538700011</v>
          </cell>
          <cell r="N367">
            <v>2.6887305809998097E-2</v>
          </cell>
          <cell r="O367">
            <v>-0.18845493276000003</v>
          </cell>
          <cell r="P367">
            <v>0</v>
          </cell>
          <cell r="Q367">
            <v>0</v>
          </cell>
          <cell r="R367">
            <v>-1.4228716519699987</v>
          </cell>
          <cell r="S367">
            <v>0</v>
          </cell>
          <cell r="T367">
            <v>6.939123564000127E-2</v>
          </cell>
          <cell r="U367">
            <v>-0.44835235580999999</v>
          </cell>
          <cell r="V367">
            <v>-9.0424465749999072E-2</v>
          </cell>
          <cell r="W367">
            <v>0.10514075363999886</v>
          </cell>
          <cell r="X367">
            <v>-0.15534585584000005</v>
          </cell>
          <cell r="Y367">
            <v>-0.41722342914000077</v>
          </cell>
          <cell r="Z367">
            <v>-0.48605753470999602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-1.4520662030300002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-0.10806395290999982</v>
          </cell>
          <cell r="AK367">
            <v>0</v>
          </cell>
          <cell r="AL367">
            <v>-0.49045297608999938</v>
          </cell>
          <cell r="AM367">
            <v>-0.85354927403000147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2.3278980584000095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1.3402148662099993</v>
          </cell>
          <cell r="AZ367">
            <v>0.98768319219000489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-0.56572803009999006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4.3686501369999853E-2</v>
          </cell>
          <cell r="BM367">
            <v>-0.60941453147000146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-1.7663460763600085</v>
          </cell>
          <cell r="BS367">
            <v>-0.19450342714999999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-1.5718426492099997</v>
          </cell>
          <cell r="CB367">
            <v>0</v>
          </cell>
          <cell r="CC367">
            <v>0</v>
          </cell>
          <cell r="CD367">
            <v>0</v>
          </cell>
          <cell r="CE367">
            <v>-0.85725149713000093</v>
          </cell>
          <cell r="CF367">
            <v>0</v>
          </cell>
          <cell r="CG367">
            <v>0</v>
          </cell>
          <cell r="CH367">
            <v>0</v>
          </cell>
          <cell r="CI367">
            <v>0.39404349783999998</v>
          </cell>
          <cell r="CJ367">
            <v>0</v>
          </cell>
          <cell r="CK367">
            <v>0</v>
          </cell>
          <cell r="CL367">
            <v>-1.2512949949699996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-2.7156365166300009</v>
          </cell>
          <cell r="CS367">
            <v>0</v>
          </cell>
          <cell r="CT367">
            <v>0</v>
          </cell>
          <cell r="CU367">
            <v>0</v>
          </cell>
          <cell r="CV367">
            <v>-1.4201864097600003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-1.2954501068700004</v>
          </cell>
          <cell r="DD367">
            <v>0</v>
          </cell>
          <cell r="DE367">
            <v>1.3922959199699996</v>
          </cell>
          <cell r="DF367">
            <v>0</v>
          </cell>
          <cell r="DG367">
            <v>-0.25733368796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1.6496296079300001</v>
          </cell>
          <cell r="DO367">
            <v>0</v>
          </cell>
          <cell r="DP367">
            <v>0</v>
          </cell>
          <cell r="DQ367">
            <v>0</v>
          </cell>
          <cell r="DR367">
            <v>5.9630718999999957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5.9630718999999992</v>
          </cell>
          <cell r="EE367">
            <v>-0.33318877808999758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-0.33318877809000003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-2.4131799803800007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1.3179760786300001</v>
          </cell>
          <cell r="EX367">
            <v>-3.7311560590100004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-1.8423097987599988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-1.44737311285</v>
          </cell>
          <cell r="FX367">
            <v>0</v>
          </cell>
          <cell r="FY367">
            <v>0</v>
          </cell>
          <cell r="FZ367">
            <v>-0.39493668591000003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-1.803371252660007</v>
          </cell>
          <cell r="GF367">
            <v>0</v>
          </cell>
          <cell r="GG367">
            <v>0</v>
          </cell>
          <cell r="GH367">
            <v>0</v>
          </cell>
          <cell r="GI367">
            <v>-1.48512985188</v>
          </cell>
          <cell r="GJ367">
            <v>-0.31824140078000007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O367">
            <v>0</v>
          </cell>
          <cell r="GP367">
            <v>0</v>
          </cell>
          <cell r="GQ367">
            <v>0</v>
          </cell>
          <cell r="GR367">
            <v>0</v>
          </cell>
          <cell r="GS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  <cell r="IJ367">
            <v>0</v>
          </cell>
          <cell r="IK367">
            <v>0</v>
          </cell>
          <cell r="IL367">
            <v>0</v>
          </cell>
          <cell r="IM367">
            <v>0</v>
          </cell>
          <cell r="IN367">
            <v>0</v>
          </cell>
          <cell r="IO367">
            <v>0</v>
          </cell>
          <cell r="IP367">
            <v>0</v>
          </cell>
          <cell r="IQ367">
            <v>0</v>
          </cell>
          <cell r="IR367">
            <v>0</v>
          </cell>
          <cell r="IS367">
            <v>0</v>
          </cell>
          <cell r="IT367">
            <v>0</v>
          </cell>
          <cell r="IU367">
            <v>0</v>
          </cell>
          <cell r="IV367">
            <v>0</v>
          </cell>
          <cell r="IW367">
            <v>0</v>
          </cell>
          <cell r="IX367">
            <v>0</v>
          </cell>
          <cell r="IY367">
            <v>0</v>
          </cell>
          <cell r="IZ367">
            <v>0</v>
          </cell>
          <cell r="JA367">
            <v>0</v>
          </cell>
          <cell r="JB367">
            <v>0</v>
          </cell>
          <cell r="JC367">
            <v>0</v>
          </cell>
          <cell r="JD367">
            <v>0</v>
          </cell>
          <cell r="JE367">
            <v>0</v>
          </cell>
          <cell r="JF367">
            <v>0</v>
          </cell>
          <cell r="JG367">
            <v>0</v>
          </cell>
          <cell r="JH367">
            <v>0</v>
          </cell>
          <cell r="JI367">
            <v>0</v>
          </cell>
          <cell r="JJ367">
            <v>0</v>
          </cell>
          <cell r="JK367">
            <v>0</v>
          </cell>
          <cell r="JL367">
            <v>0</v>
          </cell>
          <cell r="JM367">
            <v>0</v>
          </cell>
          <cell r="JN367">
            <v>0</v>
          </cell>
          <cell r="JO367">
            <v>0</v>
          </cell>
          <cell r="JP367">
            <v>0</v>
          </cell>
          <cell r="JQ367">
            <v>0</v>
          </cell>
        </row>
        <row r="368">
          <cell r="F368">
            <v>0</v>
          </cell>
          <cell r="G368">
            <v>-0.48051420018000002</v>
          </cell>
          <cell r="H368">
            <v>-0.21343983935999589</v>
          </cell>
          <cell r="I368">
            <v>-0.67907414276000111</v>
          </cell>
          <cell r="J368">
            <v>-1.9999457404500305</v>
          </cell>
          <cell r="K368">
            <v>6.7702824629996883E-2</v>
          </cell>
          <cell r="L368">
            <v>-0.66204184296000079</v>
          </cell>
          <cell r="M368">
            <v>-0.42530018824999161</v>
          </cell>
          <cell r="N368">
            <v>-0.5442349726899991</v>
          </cell>
          <cell r="O368">
            <v>-0.63392522556999964</v>
          </cell>
          <cell r="P368">
            <v>0</v>
          </cell>
          <cell r="Q368">
            <v>0</v>
          </cell>
          <cell r="R368">
            <v>-1.4430304288900118</v>
          </cell>
          <cell r="S368">
            <v>0</v>
          </cell>
          <cell r="T368">
            <v>-0.88487159575999996</v>
          </cell>
          <cell r="U368">
            <v>-6.7393279269992945E-2</v>
          </cell>
          <cell r="V368">
            <v>-3.4228283300002715E-2</v>
          </cell>
          <cell r="W368">
            <v>0.81058891994000959</v>
          </cell>
          <cell r="X368">
            <v>-0.52205832421999965</v>
          </cell>
          <cell r="Y368">
            <v>-0.74506786627999944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-5.5263694616999999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-5.174721782129998</v>
          </cell>
          <cell r="AK368">
            <v>0</v>
          </cell>
          <cell r="AL368">
            <v>0</v>
          </cell>
          <cell r="AM368">
            <v>-0.35164767957000009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-2.791567610799973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-3.634623582979998</v>
          </cell>
          <cell r="AZ368">
            <v>0.63265239057000144</v>
          </cell>
          <cell r="BA368">
            <v>0.46761367500000262</v>
          </cell>
          <cell r="BB368">
            <v>0</v>
          </cell>
          <cell r="BC368">
            <v>0</v>
          </cell>
          <cell r="BD368">
            <v>-0.25721009339000001</v>
          </cell>
          <cell r="BE368">
            <v>-0.34037478517996078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2.8801018199999362E-2</v>
          </cell>
          <cell r="BM368">
            <v>-0.36917580338001699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6.8016519329000289</v>
          </cell>
          <cell r="BS368">
            <v>2.5982505685700001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4.772898287059995</v>
          </cell>
          <cell r="BZ368">
            <v>0</v>
          </cell>
          <cell r="CA368">
            <v>0</v>
          </cell>
          <cell r="CB368">
            <v>-0.56949692272999997</v>
          </cell>
          <cell r="CC368">
            <v>0</v>
          </cell>
          <cell r="CD368">
            <v>0</v>
          </cell>
          <cell r="CE368">
            <v>-1.5627185903399976</v>
          </cell>
          <cell r="CF368">
            <v>0</v>
          </cell>
          <cell r="CG368">
            <v>0</v>
          </cell>
          <cell r="CH368">
            <v>0</v>
          </cell>
          <cell r="CI368">
            <v>-1.7553821901399989</v>
          </cell>
          <cell r="CJ368">
            <v>-0.32176467037000012</v>
          </cell>
          <cell r="CK368">
            <v>0</v>
          </cell>
          <cell r="CL368">
            <v>0.5144282701700007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-2.0770878280099936</v>
          </cell>
          <cell r="CS368">
            <v>0</v>
          </cell>
          <cell r="CT368">
            <v>0</v>
          </cell>
          <cell r="CU368">
            <v>0</v>
          </cell>
          <cell r="CV368">
            <v>-2.0770878280100016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3.090104431710003</v>
          </cell>
          <cell r="DF368">
            <v>0</v>
          </cell>
          <cell r="DG368">
            <v>-0.85813006415999993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5.0264794992299997</v>
          </cell>
          <cell r="DN368">
            <v>-1.0782450033600002</v>
          </cell>
          <cell r="DO368">
            <v>0</v>
          </cell>
          <cell r="DP368">
            <v>0</v>
          </cell>
          <cell r="DQ368">
            <v>0</v>
          </cell>
          <cell r="DR368">
            <v>-12.110910995390014</v>
          </cell>
          <cell r="DS368">
            <v>-14.35012781522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2.2392168198300002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-5.6353361880800037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-0.84955216467000005</v>
          </cell>
          <cell r="EK368">
            <v>-0.29656506201000354</v>
          </cell>
          <cell r="EL368">
            <v>-4.4892189613999998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-10.485111353649984</v>
          </cell>
          <cell r="ES368">
            <v>0</v>
          </cell>
          <cell r="ET368">
            <v>-8.0855886808399973</v>
          </cell>
          <cell r="EU368">
            <v>0</v>
          </cell>
          <cell r="EV368">
            <v>1.0258388048900002</v>
          </cell>
          <cell r="EW368">
            <v>0</v>
          </cell>
          <cell r="EX368">
            <v>-6.2831639532499821</v>
          </cell>
          <cell r="EY368">
            <v>0</v>
          </cell>
          <cell r="EZ368">
            <v>0</v>
          </cell>
          <cell r="FA368">
            <v>0</v>
          </cell>
          <cell r="FB368">
            <v>-1.8512689947799998</v>
          </cell>
          <cell r="FC368">
            <v>4.7090714703300005</v>
          </cell>
          <cell r="FD368">
            <v>0</v>
          </cell>
          <cell r="FE368">
            <v>0.21664753376001045</v>
          </cell>
          <cell r="FF368">
            <v>0</v>
          </cell>
          <cell r="FG368">
            <v>0</v>
          </cell>
          <cell r="FH368">
            <v>0</v>
          </cell>
          <cell r="FI368">
            <v>-0.14967747774000006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0.36632501150000008</v>
          </cell>
          <cell r="FO368">
            <v>0</v>
          </cell>
          <cell r="FP368">
            <v>0</v>
          </cell>
          <cell r="FQ368">
            <v>0</v>
          </cell>
          <cell r="FR368">
            <v>1.3579797005199623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3.4357406321200004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-2.0777609315999999</v>
          </cell>
          <cell r="GE368">
            <v>6.3639238931000648</v>
          </cell>
          <cell r="GF368">
            <v>0</v>
          </cell>
          <cell r="GG368">
            <v>-0.72851507147000016</v>
          </cell>
          <cell r="GH368">
            <v>0.34388905364000522</v>
          </cell>
          <cell r="GI368">
            <v>1.1627197462300032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O368">
            <v>0</v>
          </cell>
          <cell r="GP368">
            <v>0.54944330033999478</v>
          </cell>
          <cell r="GQ368">
            <v>5.0363868643600043</v>
          </cell>
          <cell r="GR368">
            <v>-2.5288672841299444</v>
          </cell>
          <cell r="GS368">
            <v>0</v>
          </cell>
          <cell r="GT368">
            <v>-5.0521432235300097</v>
          </cell>
          <cell r="GU368">
            <v>-0.11989636437999707</v>
          </cell>
          <cell r="GV368">
            <v>2.0008408535000015</v>
          </cell>
          <cell r="GW368">
            <v>0</v>
          </cell>
          <cell r="GX368">
            <v>0</v>
          </cell>
          <cell r="GY368">
            <v>0</v>
          </cell>
          <cell r="GZ368">
            <v>-0.52592364371000144</v>
          </cell>
          <cell r="HA368">
            <v>0</v>
          </cell>
          <cell r="HB368">
            <v>0</v>
          </cell>
          <cell r="HC368">
            <v>1.1682550939899983</v>
          </cell>
          <cell r="HD368">
            <v>0</v>
          </cell>
          <cell r="HE368">
            <v>5.0633443703300145</v>
          </cell>
          <cell r="HF368">
            <v>-1.98584425555</v>
          </cell>
          <cell r="HG368">
            <v>-6.1327194593000058</v>
          </cell>
          <cell r="HH368">
            <v>0</v>
          </cell>
          <cell r="HI368">
            <v>0</v>
          </cell>
          <cell r="HJ368">
            <v>-2.0114445939995562E-2</v>
          </cell>
          <cell r="HK368">
            <v>8.3504298031200008</v>
          </cell>
          <cell r="HL368">
            <v>2.1983721184100062</v>
          </cell>
          <cell r="HM368">
            <v>0</v>
          </cell>
          <cell r="HN368">
            <v>0</v>
          </cell>
          <cell r="HO368">
            <v>0</v>
          </cell>
          <cell r="HP368">
            <v>1.383677187330008</v>
          </cell>
          <cell r="HQ368">
            <v>1.2695434222599999</v>
          </cell>
          <cell r="HR368">
            <v>6.979451242340005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6.9794512423399997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-154.05804213188992</v>
          </cell>
          <cell r="IF368">
            <v>-154.19929920011</v>
          </cell>
          <cell r="IG368">
            <v>0</v>
          </cell>
          <cell r="IH368">
            <v>-0.18524801350999098</v>
          </cell>
          <cell r="II368">
            <v>0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0</v>
          </cell>
          <cell r="IO368">
            <v>0</v>
          </cell>
          <cell r="IP368">
            <v>0</v>
          </cell>
          <cell r="IQ368">
            <v>0.32650508173003345</v>
          </cell>
          <cell r="IR368">
            <v>47.880375005910082</v>
          </cell>
          <cell r="IS368">
            <v>0</v>
          </cell>
          <cell r="IT368">
            <v>0</v>
          </cell>
          <cell r="IU368">
            <v>0</v>
          </cell>
          <cell r="IV368">
            <v>0</v>
          </cell>
          <cell r="IW368">
            <v>-0.73203853809999941</v>
          </cell>
          <cell r="IX368">
            <v>0</v>
          </cell>
          <cell r="IY368">
            <v>0</v>
          </cell>
          <cell r="IZ368">
            <v>46.609946145239995</v>
          </cell>
          <cell r="JA368">
            <v>0</v>
          </cell>
          <cell r="JB368">
            <v>0</v>
          </cell>
          <cell r="JC368">
            <v>0</v>
          </cell>
          <cell r="JD368">
            <v>2.0024673987700226</v>
          </cell>
          <cell r="JE368">
            <v>36.369601568010012</v>
          </cell>
          <cell r="JF368">
            <v>0</v>
          </cell>
          <cell r="JG368">
            <v>0</v>
          </cell>
          <cell r="JH368">
            <v>0</v>
          </cell>
          <cell r="JI368">
            <v>0</v>
          </cell>
          <cell r="JJ368">
            <v>0</v>
          </cell>
          <cell r="JK368">
            <v>0</v>
          </cell>
          <cell r="JL368">
            <v>0</v>
          </cell>
          <cell r="JM368">
            <v>0</v>
          </cell>
          <cell r="JN368">
            <v>30.184639350410002</v>
          </cell>
          <cell r="JO368">
            <v>0</v>
          </cell>
          <cell r="JP368">
            <v>0</v>
          </cell>
          <cell r="JQ368">
            <v>6.1849622176000594</v>
          </cell>
        </row>
        <row r="369">
          <cell r="F369">
            <v>0</v>
          </cell>
          <cell r="G369">
            <v>-0.29434570457999953</v>
          </cell>
          <cell r="H369">
            <v>-3.3624067079999875E-2</v>
          </cell>
          <cell r="I369">
            <v>0.43915735239000142</v>
          </cell>
          <cell r="J369">
            <v>0.79431947090999699</v>
          </cell>
          <cell r="K369">
            <v>-2.1157193400007657E-3</v>
          </cell>
          <cell r="L369">
            <v>-3.7439545230000704E-2</v>
          </cell>
          <cell r="M369">
            <v>-0.73192741652999516</v>
          </cell>
          <cell r="N369">
            <v>-0.59219935622000008</v>
          </cell>
          <cell r="O369">
            <v>-2.0920351859999631E-2</v>
          </cell>
          <cell r="P369">
            <v>0</v>
          </cell>
          <cell r="Q369">
            <v>0</v>
          </cell>
          <cell r="R369">
            <v>-1.6996550912299995</v>
          </cell>
          <cell r="S369">
            <v>0</v>
          </cell>
          <cell r="T369">
            <v>0.28308859488999971</v>
          </cell>
          <cell r="U369">
            <v>-0.1660123703300016</v>
          </cell>
          <cell r="V369">
            <v>-0.15863389456999855</v>
          </cell>
          <cell r="W369">
            <v>-0.48521537492999656</v>
          </cell>
          <cell r="X369">
            <v>-0.1789733954299999</v>
          </cell>
          <cell r="Y369">
            <v>-0.25542610788999998</v>
          </cell>
          <cell r="Z369">
            <v>-0.73848254297000082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-2.4900372310600005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-2.0853818142499989</v>
          </cell>
          <cell r="AK369">
            <v>0</v>
          </cell>
          <cell r="AL369">
            <v>0.44350918924999938</v>
          </cell>
          <cell r="AM369">
            <v>-0.84816460605999922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-3.6769707012200143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-1.7248786110399994</v>
          </cell>
          <cell r="AZ369">
            <v>-1.3890299587800001</v>
          </cell>
          <cell r="BA369">
            <v>-0.93897724790999959</v>
          </cell>
          <cell r="BB369">
            <v>0</v>
          </cell>
          <cell r="BC369">
            <v>0</v>
          </cell>
          <cell r="BD369">
            <v>0.37591511651000004</v>
          </cell>
          <cell r="BE369">
            <v>-5.3020170029995484E-2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-5.3020170029995484E-2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0.15407137241000157</v>
          </cell>
          <cell r="BS369">
            <v>-0.22340834128000001</v>
          </cell>
          <cell r="BT369">
            <v>-0.58347034269999831</v>
          </cell>
          <cell r="BU369">
            <v>0</v>
          </cell>
          <cell r="BV369">
            <v>0.50049738605999994</v>
          </cell>
          <cell r="BW369">
            <v>0</v>
          </cell>
          <cell r="BX369">
            <v>0</v>
          </cell>
          <cell r="BY369">
            <v>0.46045267032999959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2.6450908374100024</v>
          </cell>
          <cell r="CF369">
            <v>0</v>
          </cell>
          <cell r="CG369">
            <v>0</v>
          </cell>
          <cell r="CH369">
            <v>0</v>
          </cell>
          <cell r="CI369">
            <v>1.3885573112600005</v>
          </cell>
          <cell r="CJ369">
            <v>0</v>
          </cell>
          <cell r="CK369">
            <v>0</v>
          </cell>
          <cell r="CL369">
            <v>1.2565335261500001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-1.4253991625699989</v>
          </cell>
          <cell r="CS369">
            <v>0</v>
          </cell>
          <cell r="CT369">
            <v>0</v>
          </cell>
          <cell r="CU369">
            <v>0</v>
          </cell>
          <cell r="CV369">
            <v>-1.42539916257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-1.887662134630002</v>
          </cell>
          <cell r="DF369">
            <v>0</v>
          </cell>
          <cell r="DG369">
            <v>-0.29418638526000002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1.7160013209699994</v>
          </cell>
          <cell r="DN369">
            <v>-3.3094770703400007</v>
          </cell>
          <cell r="DO369">
            <v>0</v>
          </cell>
          <cell r="DP369">
            <v>0</v>
          </cell>
          <cell r="DQ369">
            <v>0</v>
          </cell>
          <cell r="DR369">
            <v>-7.0114277585699938</v>
          </cell>
          <cell r="DS369">
            <v>-4.9195482200100003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-1.8794154872100002</v>
          </cell>
          <cell r="DZ369">
            <v>0</v>
          </cell>
          <cell r="EA369">
            <v>-0.21246405135000046</v>
          </cell>
          <cell r="EB369">
            <v>0</v>
          </cell>
          <cell r="EC369">
            <v>0</v>
          </cell>
          <cell r="ED369">
            <v>0</v>
          </cell>
          <cell r="EE369">
            <v>-3.4713352872700014</v>
          </cell>
          <cell r="EF369">
            <v>0</v>
          </cell>
          <cell r="EG369">
            <v>-4.738202703999761E-2</v>
          </cell>
          <cell r="EH369">
            <v>0</v>
          </cell>
          <cell r="EI369">
            <v>0</v>
          </cell>
          <cell r="EJ369">
            <v>-0.37936294940999998</v>
          </cell>
          <cell r="EK369">
            <v>-1.5055845657000004</v>
          </cell>
          <cell r="EL369">
            <v>-1.5390057451200001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-3.4835262694499818</v>
          </cell>
          <cell r="ES369">
            <v>0</v>
          </cell>
          <cell r="ET369">
            <v>-2.047803335250002</v>
          </cell>
          <cell r="EU369">
            <v>0</v>
          </cell>
          <cell r="EV369">
            <v>0.35168073288000024</v>
          </cell>
          <cell r="EW369">
            <v>0</v>
          </cell>
          <cell r="EX369">
            <v>-2.0590053490699987</v>
          </cell>
          <cell r="EY369">
            <v>0</v>
          </cell>
          <cell r="EZ369">
            <v>0</v>
          </cell>
          <cell r="FA369">
            <v>0</v>
          </cell>
          <cell r="FB369">
            <v>-1.34277447327</v>
          </cell>
          <cell r="FC369">
            <v>1.61437615526</v>
          </cell>
          <cell r="FD369">
            <v>0</v>
          </cell>
          <cell r="FE369">
            <v>-0.10926463945999743</v>
          </cell>
          <cell r="FF369">
            <v>0</v>
          </cell>
          <cell r="FG369">
            <v>-0.61332533332000017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0.50406069386000008</v>
          </cell>
          <cell r="FO369">
            <v>0</v>
          </cell>
          <cell r="FP369">
            <v>0</v>
          </cell>
          <cell r="FQ369">
            <v>0</v>
          </cell>
          <cell r="FR369">
            <v>0.56505723078001324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1.00436202737</v>
          </cell>
          <cell r="FZ369">
            <v>0</v>
          </cell>
          <cell r="GA369">
            <v>0</v>
          </cell>
          <cell r="GB369">
            <v>0.27299862152999999</v>
          </cell>
          <cell r="GC369">
            <v>0</v>
          </cell>
          <cell r="GD369">
            <v>-0.71230341811999998</v>
          </cell>
          <cell r="GE369">
            <v>-5.9443946960299954</v>
          </cell>
          <cell r="GF369">
            <v>0</v>
          </cell>
          <cell r="GG369">
            <v>-0.87435310107999986</v>
          </cell>
          <cell r="GH369">
            <v>-1.4966971370500008</v>
          </cell>
          <cell r="GI369">
            <v>-1.5723804903299996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-0.87339265771999997</v>
          </cell>
          <cell r="GO369">
            <v>0</v>
          </cell>
          <cell r="GP369">
            <v>-1.1275713098500013</v>
          </cell>
          <cell r="GQ369">
            <v>0</v>
          </cell>
          <cell r="GR369">
            <v>0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  <cell r="IV369">
            <v>0</v>
          </cell>
          <cell r="IW369">
            <v>0</v>
          </cell>
          <cell r="IX369">
            <v>0</v>
          </cell>
          <cell r="IY369">
            <v>0</v>
          </cell>
          <cell r="IZ369">
            <v>0</v>
          </cell>
          <cell r="JA369">
            <v>0</v>
          </cell>
          <cell r="JB369">
            <v>0</v>
          </cell>
          <cell r="JC369">
            <v>0</v>
          </cell>
          <cell r="JD369">
            <v>0</v>
          </cell>
          <cell r="JE369">
            <v>0</v>
          </cell>
          <cell r="JF369">
            <v>0</v>
          </cell>
          <cell r="JG369">
            <v>0</v>
          </cell>
          <cell r="JH369">
            <v>0</v>
          </cell>
          <cell r="JI369">
            <v>0</v>
          </cell>
          <cell r="JJ369">
            <v>0</v>
          </cell>
          <cell r="JK369">
            <v>0</v>
          </cell>
          <cell r="JL369">
            <v>0</v>
          </cell>
          <cell r="JM369">
            <v>0</v>
          </cell>
          <cell r="JN369">
            <v>0</v>
          </cell>
          <cell r="JO369">
            <v>0</v>
          </cell>
          <cell r="JP369">
            <v>0</v>
          </cell>
          <cell r="JQ369">
            <v>0</v>
          </cell>
        </row>
        <row r="370">
          <cell r="F370">
            <v>0.85733887931998964</v>
          </cell>
          <cell r="G370">
            <v>-0.21215639106999618</v>
          </cell>
          <cell r="H370">
            <v>-0.29833891283000469</v>
          </cell>
          <cell r="I370">
            <v>1.645444425000008</v>
          </cell>
          <cell r="J370">
            <v>-5.7652211167600171</v>
          </cell>
          <cell r="K370">
            <v>0.41573401556004796</v>
          </cell>
          <cell r="L370">
            <v>-0.61264466110999649</v>
          </cell>
          <cell r="M370">
            <v>2.4435933557799672</v>
          </cell>
          <cell r="N370">
            <v>3.796102059829991</v>
          </cell>
          <cell r="O370">
            <v>-1.3214810817599982</v>
          </cell>
          <cell r="P370">
            <v>-2.8897751785199901</v>
          </cell>
          <cell r="Q370">
            <v>-0.79199006478999934</v>
          </cell>
          <cell r="R370">
            <v>-3.5769598621200203</v>
          </cell>
          <cell r="S370">
            <v>-0.59714988011999637</v>
          </cell>
          <cell r="T370">
            <v>0.20046220073000143</v>
          </cell>
          <cell r="U370">
            <v>0.20861259060000492</v>
          </cell>
          <cell r="V370">
            <v>1.6793286785400028</v>
          </cell>
          <cell r="W370">
            <v>1.232272892759994</v>
          </cell>
          <cell r="X370">
            <v>-0.835466565760008</v>
          </cell>
          <cell r="Y370">
            <v>-0.30240279006000037</v>
          </cell>
          <cell r="Z370">
            <v>-3.1979156589000013</v>
          </cell>
          <cell r="AA370">
            <v>-1.2452103647000001</v>
          </cell>
          <cell r="AB370">
            <v>-0.71949096520999944</v>
          </cell>
          <cell r="AC370">
            <v>0</v>
          </cell>
          <cell r="AD370">
            <v>0</v>
          </cell>
          <cell r="AE370">
            <v>-17.814252582299787</v>
          </cell>
          <cell r="AF370">
            <v>-1.2740923541200004</v>
          </cell>
          <cell r="AG370">
            <v>-0.84166234234000115</v>
          </cell>
          <cell r="AH370">
            <v>5.8360927500004323E-2</v>
          </cell>
          <cell r="AI370">
            <v>-0.29304266512999888</v>
          </cell>
          <cell r="AJ370">
            <v>-7.6086354606799915</v>
          </cell>
          <cell r="AK370">
            <v>7.8069612139998412E-2</v>
          </cell>
          <cell r="AL370">
            <v>0.67223574726000379</v>
          </cell>
          <cell r="AM370">
            <v>-3.3751324757300267</v>
          </cell>
          <cell r="AN370">
            <v>-1.0364616977200001</v>
          </cell>
          <cell r="AO370">
            <v>7.5178648779999691E-2</v>
          </cell>
          <cell r="AP370">
            <v>-0.16981913242000246</v>
          </cell>
          <cell r="AQ370">
            <v>-4.0992513898399991</v>
          </cell>
          <cell r="AR370">
            <v>-50.833062638790125</v>
          </cell>
          <cell r="AS370">
            <v>1.1246150663799996</v>
          </cell>
          <cell r="AT370">
            <v>-2.6491482680799834</v>
          </cell>
          <cell r="AU370">
            <v>-3.3665995449200068</v>
          </cell>
          <cell r="AV370">
            <v>-3.9735824975900016</v>
          </cell>
          <cell r="AW370">
            <v>-9.0967483667399875</v>
          </cell>
          <cell r="AX370">
            <v>-2.1987795943200013</v>
          </cell>
          <cell r="AY370">
            <v>-17.675595353260007</v>
          </cell>
          <cell r="AZ370">
            <v>1.5416596945001402</v>
          </cell>
          <cell r="BA370">
            <v>-6.4493642156099327</v>
          </cell>
          <cell r="BB370">
            <v>0</v>
          </cell>
          <cell r="BC370">
            <v>-1.2671400232500076</v>
          </cell>
          <cell r="BD370">
            <v>-6.8223795359000405</v>
          </cell>
          <cell r="BE370">
            <v>1.144671378040357</v>
          </cell>
          <cell r="BF370">
            <v>1.0365194667400033</v>
          </cell>
          <cell r="BG370">
            <v>2.2909664126100324</v>
          </cell>
          <cell r="BH370">
            <v>0.32507102421999434</v>
          </cell>
          <cell r="BI370">
            <v>-0.14220188183999838</v>
          </cell>
          <cell r="BJ370">
            <v>0</v>
          </cell>
          <cell r="BK370">
            <v>0</v>
          </cell>
          <cell r="BL370">
            <v>-20.216155463449923</v>
          </cell>
          <cell r="BM370">
            <v>7.24092290992985</v>
          </cell>
          <cell r="BN370">
            <v>1.6034087985400163</v>
          </cell>
          <cell r="BO370">
            <v>0</v>
          </cell>
          <cell r="BP370">
            <v>0</v>
          </cell>
          <cell r="BQ370">
            <v>9.0061401112899944</v>
          </cell>
          <cell r="BR370">
            <v>-11.990798592790043</v>
          </cell>
          <cell r="BS370">
            <v>-9.6861448524900027</v>
          </cell>
          <cell r="BT370">
            <v>0</v>
          </cell>
          <cell r="BU370">
            <v>0</v>
          </cell>
          <cell r="BV370">
            <v>-11.127591646909998</v>
          </cell>
          <cell r="BW370">
            <v>-1.68558491774</v>
          </cell>
          <cell r="BX370">
            <v>-1.108694505999992</v>
          </cell>
          <cell r="BY370">
            <v>-0.93652754094998159</v>
          </cell>
          <cell r="BZ370">
            <v>12.557583129600062</v>
          </cell>
          <cell r="CA370">
            <v>0.50740406443998154</v>
          </cell>
          <cell r="CB370">
            <v>0</v>
          </cell>
          <cell r="CC370">
            <v>0</v>
          </cell>
          <cell r="CD370">
            <v>-0.51124232274000292</v>
          </cell>
          <cell r="CE370">
            <v>2.3965540785800385</v>
          </cell>
          <cell r="CF370">
            <v>1.3166889497399978</v>
          </cell>
          <cell r="CG370">
            <v>-2.5036131410699909</v>
          </cell>
          <cell r="CH370">
            <v>0.295027214059985</v>
          </cell>
          <cell r="CI370">
            <v>-1.2292818138399895</v>
          </cell>
          <cell r="CJ370">
            <v>4.4256626442499964</v>
          </cell>
          <cell r="CK370">
            <v>-1.9274775132699995</v>
          </cell>
          <cell r="CL370">
            <v>1.6828197741199915</v>
          </cell>
          <cell r="CM370">
            <v>-0.26755160814991541</v>
          </cell>
          <cell r="CN370">
            <v>0</v>
          </cell>
          <cell r="CO370">
            <v>0.60427957274000033</v>
          </cell>
          <cell r="CP370">
            <v>0</v>
          </cell>
          <cell r="CQ370">
            <v>0</v>
          </cell>
          <cell r="CR370">
            <v>-26.390297111440077</v>
          </cell>
          <cell r="CS370">
            <v>0</v>
          </cell>
          <cell r="CT370">
            <v>-34.197317274879993</v>
          </cell>
          <cell r="CU370">
            <v>-2.9405716371200157</v>
          </cell>
          <cell r="CV370">
            <v>14.665832265180001</v>
          </cell>
          <cell r="CW370">
            <v>0.79391138449000209</v>
          </cell>
          <cell r="CX370">
            <v>-7.2096778715799985</v>
          </cell>
          <cell r="CY370">
            <v>1.2901654616899947</v>
          </cell>
          <cell r="CZ370">
            <v>-3.7721964833999664</v>
          </cell>
          <cell r="DA370">
            <v>9.3404039483999952</v>
          </cell>
          <cell r="DB370">
            <v>-4.6603313814300051</v>
          </cell>
          <cell r="DC370">
            <v>0.85517693348003831</v>
          </cell>
          <cell r="DD370">
            <v>-0.55569245627000896</v>
          </cell>
          <cell r="DE370">
            <v>36.975631227150188</v>
          </cell>
          <cell r="DF370">
            <v>0.23103777907000023</v>
          </cell>
          <cell r="DG370">
            <v>-1.8909289080800136</v>
          </cell>
          <cell r="DH370">
            <v>8.8952631442400047</v>
          </cell>
          <cell r="DI370">
            <v>-0.91313212885999917</v>
          </cell>
          <cell r="DJ370">
            <v>-2.6382146078300011</v>
          </cell>
          <cell r="DK370">
            <v>-0.25198022142998866</v>
          </cell>
          <cell r="DL370">
            <v>24.969239802170023</v>
          </cell>
          <cell r="DM370">
            <v>-2.2080828162499415</v>
          </cell>
          <cell r="DN370">
            <v>0.58556809481001437</v>
          </cell>
          <cell r="DO370">
            <v>-4.2629936989996509E-2</v>
          </cell>
          <cell r="DP370">
            <v>0.58249050050000051</v>
          </cell>
          <cell r="DQ370">
            <v>9.6570005258000151</v>
          </cell>
          <cell r="DR370">
            <v>8.0533311773901914</v>
          </cell>
          <cell r="DS370">
            <v>-4.4536441464899994</v>
          </cell>
          <cell r="DT370">
            <v>-7.5821434888099475</v>
          </cell>
          <cell r="DU370">
            <v>1.9463820319984393E-2</v>
          </cell>
          <cell r="DV370">
            <v>10.614647310630005</v>
          </cell>
          <cell r="DW370">
            <v>-5.3027062190999956</v>
          </cell>
          <cell r="DX370">
            <v>-2.2545184784300076</v>
          </cell>
          <cell r="DY370">
            <v>2.0453771272999859</v>
          </cell>
          <cell r="DZ370">
            <v>17.174807073659991</v>
          </cell>
          <cell r="EA370">
            <v>0.73665189534000319</v>
          </cell>
          <cell r="EB370">
            <v>3.7989338781000015</v>
          </cell>
          <cell r="EC370">
            <v>-2.8374642976799862</v>
          </cell>
          <cell r="ED370">
            <v>-3.906073297450007</v>
          </cell>
          <cell r="EE370">
            <v>-5.4330724667299819</v>
          </cell>
          <cell r="EF370">
            <v>0.63541699731999302</v>
          </cell>
          <cell r="EG370">
            <v>-1.2423418608800034</v>
          </cell>
          <cell r="EH370">
            <v>-0.1029300988000017</v>
          </cell>
          <cell r="EI370">
            <v>2.4970307115899999</v>
          </cell>
          <cell r="EJ370">
            <v>2.6222165879199935</v>
          </cell>
          <cell r="EK370">
            <v>-1.4474829110007192E-2</v>
          </cell>
          <cell r="EL370">
            <v>0.84187483645007433</v>
          </cell>
          <cell r="EM370">
            <v>-0.63123248262999709</v>
          </cell>
          <cell r="EN370">
            <v>2.3677037518600059</v>
          </cell>
          <cell r="EO370">
            <v>-11.525947481369982</v>
          </cell>
          <cell r="EP370">
            <v>-3.3890808192299957</v>
          </cell>
          <cell r="EQ370">
            <v>2.5086922201500101</v>
          </cell>
          <cell r="ER370">
            <v>-35.210728190309965</v>
          </cell>
          <cell r="ES370">
            <v>4.337684602749988</v>
          </cell>
          <cell r="ET370">
            <v>-0.14001958228004696</v>
          </cell>
          <cell r="EU370">
            <v>-0.44220075784999979</v>
          </cell>
          <cell r="EV370">
            <v>-0.96659082461999901</v>
          </cell>
          <cell r="EW370">
            <v>3.8984879966300099</v>
          </cell>
          <cell r="EX370">
            <v>-0.31385455593999723</v>
          </cell>
          <cell r="EY370">
            <v>-0.22758461212998782</v>
          </cell>
          <cell r="EZ370">
            <v>-19.795831543780082</v>
          </cell>
          <cell r="FA370">
            <v>-24.799542756460028</v>
          </cell>
          <cell r="FB370">
            <v>-1.1387086316400072</v>
          </cell>
          <cell r="FC370">
            <v>4.1847546559800026</v>
          </cell>
          <cell r="FD370">
            <v>0.19267781902999559</v>
          </cell>
          <cell r="FE370">
            <v>36.092546809709347</v>
          </cell>
          <cell r="FF370">
            <v>2.1187805127100177</v>
          </cell>
          <cell r="FG370">
            <v>-7.1415914464100183</v>
          </cell>
          <cell r="FH370">
            <v>1.6954198950003274E-2</v>
          </cell>
          <cell r="FI370">
            <v>-2.1778604036600058</v>
          </cell>
          <cell r="FJ370">
            <v>2.0001132935800001</v>
          </cell>
          <cell r="FK370">
            <v>1.8421908647400045</v>
          </cell>
          <cell r="FL370">
            <v>12.698737370650001</v>
          </cell>
          <cell r="FM370">
            <v>13.584929091759932</v>
          </cell>
          <cell r="FN370">
            <v>6.2834781230299654</v>
          </cell>
          <cell r="FO370">
            <v>-3.3291798899998781E-2</v>
          </cell>
          <cell r="FP370">
            <v>-0.1897105836500117</v>
          </cell>
          <cell r="FQ370">
            <v>7.0898175869099305</v>
          </cell>
          <cell r="FR370">
            <v>11.689745800120363</v>
          </cell>
          <cell r="FS370">
            <v>0.21189000175999695</v>
          </cell>
          <cell r="FT370">
            <v>0.10792063224999993</v>
          </cell>
          <cell r="FU370">
            <v>-0.434904951749985</v>
          </cell>
          <cell r="FV370">
            <v>-3.5895159391699991</v>
          </cell>
          <cell r="FW370">
            <v>0.16257725747000507</v>
          </cell>
          <cell r="FX370">
            <v>1.195306063110003</v>
          </cell>
          <cell r="FY370">
            <v>23.431627956179994</v>
          </cell>
          <cell r="FZ370">
            <v>4.6478008742200245</v>
          </cell>
          <cell r="GA370">
            <v>-1.5881913181100344</v>
          </cell>
          <cell r="GB370">
            <v>-2.1800481886900016</v>
          </cell>
          <cell r="GC370">
            <v>-9.6393419038399202</v>
          </cell>
          <cell r="GD370">
            <v>-0.63537468330997626</v>
          </cell>
          <cell r="GE370">
            <v>65.519368748100078</v>
          </cell>
          <cell r="GF370">
            <v>0.26477475235000725</v>
          </cell>
          <cell r="GG370">
            <v>-4.70089184630001</v>
          </cell>
          <cell r="GH370">
            <v>6.6224875861900045</v>
          </cell>
          <cell r="GI370">
            <v>-2.5506683510500068</v>
          </cell>
          <cell r="GJ370">
            <v>5.0475254369700053</v>
          </cell>
          <cell r="GK370">
            <v>18.559499381419982</v>
          </cell>
          <cell r="GL370">
            <v>1.1591396582199991</v>
          </cell>
          <cell r="GM370">
            <v>38.500243158820126</v>
          </cell>
          <cell r="GN370">
            <v>-0.32214438221001274</v>
          </cell>
          <cell r="GO370">
            <v>0.71011880659999349</v>
          </cell>
          <cell r="GP370">
            <v>-4.9923641246099919</v>
          </cell>
          <cell r="GQ370">
            <v>7.2216486716999952</v>
          </cell>
          <cell r="GR370">
            <v>61.154799410580381</v>
          </cell>
          <cell r="GS370">
            <v>-5.3264461590800067</v>
          </cell>
          <cell r="GT370">
            <v>-4.2214846269999953</v>
          </cell>
          <cell r="GU370">
            <v>-4.1099899072400206</v>
          </cell>
          <cell r="GV370">
            <v>5.838102232299974</v>
          </cell>
          <cell r="GW370">
            <v>3.7418548432300156</v>
          </cell>
          <cell r="GX370">
            <v>-5.6451659574899793</v>
          </cell>
          <cell r="GY370">
            <v>58.182316345090015</v>
          </cell>
          <cell r="GZ370">
            <v>0.45346937000999787</v>
          </cell>
          <cell r="HA370">
            <v>14.114598471539978</v>
          </cell>
          <cell r="HB370">
            <v>2.1824241071400081</v>
          </cell>
          <cell r="HC370">
            <v>-3.3628278961899412</v>
          </cell>
          <cell r="HD370">
            <v>-0.692051411729949</v>
          </cell>
          <cell r="HE370">
            <v>-166.66038723293059</v>
          </cell>
          <cell r="HF370">
            <v>6.6578279139899621</v>
          </cell>
          <cell r="HG370">
            <v>-0.19835512882013973</v>
          </cell>
          <cell r="HH370">
            <v>0.5254515573199825</v>
          </cell>
          <cell r="HI370">
            <v>3.6378960991399936</v>
          </cell>
          <cell r="HJ370">
            <v>2.7664973038699259</v>
          </cell>
          <cell r="HK370">
            <v>5.3586246546799998</v>
          </cell>
          <cell r="HL370">
            <v>0.40520446601999538</v>
          </cell>
          <cell r="HM370">
            <v>3.2104602514099838</v>
          </cell>
          <cell r="HN370">
            <v>-205.08941816869003</v>
          </cell>
          <cell r="HO370">
            <v>12.407954591449936</v>
          </cell>
          <cell r="HP370">
            <v>6.3029194699993241E-2</v>
          </cell>
          <cell r="HQ370">
            <v>3.5944400319999659</v>
          </cell>
          <cell r="HR370">
            <v>9.5171683913495144</v>
          </cell>
          <cell r="HS370">
            <v>0</v>
          </cell>
          <cell r="HT370">
            <v>18.955415509819943</v>
          </cell>
          <cell r="HU370">
            <v>-1.280890065440019</v>
          </cell>
          <cell r="HV370">
            <v>1.3161056123200012</v>
          </cell>
          <cell r="HW370">
            <v>3.1695312011299563</v>
          </cell>
          <cell r="HX370">
            <v>-2.152338055710004</v>
          </cell>
          <cell r="HY370">
            <v>-3.225574041969999</v>
          </cell>
          <cell r="HZ370">
            <v>-0.43579700565999246</v>
          </cell>
          <cell r="IA370">
            <v>-1.4351275773600065</v>
          </cell>
          <cell r="IB370">
            <v>-6.6359672334800006</v>
          </cell>
          <cell r="IC370">
            <v>0.59152234097999212</v>
          </cell>
          <cell r="ID370">
            <v>0.65028770671983693</v>
          </cell>
          <cell r="IE370">
            <v>-327.93264745251145</v>
          </cell>
          <cell r="IF370">
            <v>8.6658811230222454E-2</v>
          </cell>
          <cell r="IG370">
            <v>-59.510941140099817</v>
          </cell>
          <cell r="IH370">
            <v>-70.108310625930017</v>
          </cell>
          <cell r="II370">
            <v>0.34721068652999065</v>
          </cell>
          <cell r="IJ370">
            <v>2.9843392591799898</v>
          </cell>
          <cell r="IK370">
            <v>-3.5952482464899944</v>
          </cell>
          <cell r="IL370">
            <v>0.71819473287999358</v>
          </cell>
          <cell r="IM370">
            <v>20.620412209279721</v>
          </cell>
          <cell r="IN370">
            <v>-63.795288258110077</v>
          </cell>
          <cell r="IO370">
            <v>-8.294326031309998</v>
          </cell>
          <cell r="IP370">
            <v>-110.59290099788996</v>
          </cell>
          <cell r="IQ370">
            <v>-36.792447851779798</v>
          </cell>
          <cell r="IR370">
            <v>32.406696773891781</v>
          </cell>
          <cell r="IS370">
            <v>38.382340839209974</v>
          </cell>
          <cell r="IT370">
            <v>-3.3832966621901051</v>
          </cell>
          <cell r="IU370">
            <v>4.6709179249800172</v>
          </cell>
          <cell r="IV370">
            <v>1.3696700948900116</v>
          </cell>
          <cell r="IW370">
            <v>9.9771441220800057</v>
          </cell>
          <cell r="IX370">
            <v>-1.9584660745899996</v>
          </cell>
          <cell r="IY370">
            <v>-1.4330429451599684</v>
          </cell>
          <cell r="IZ370">
            <v>28.692746157410056</v>
          </cell>
          <cell r="JA370">
            <v>0.31931990635030161</v>
          </cell>
          <cell r="JB370">
            <v>0</v>
          </cell>
          <cell r="JC370">
            <v>-4.0726005601599127</v>
          </cell>
          <cell r="JD370">
            <v>-40.158036028929928</v>
          </cell>
          <cell r="JE370">
            <v>-6.516600198490778</v>
          </cell>
          <cell r="JF370">
            <v>-30.333224029149989</v>
          </cell>
          <cell r="JG370">
            <v>-14.142606242059856</v>
          </cell>
          <cell r="JH370">
            <v>0</v>
          </cell>
          <cell r="JI370">
            <v>6.8941178313800009</v>
          </cell>
          <cell r="JJ370">
            <v>0.12511346360999909</v>
          </cell>
          <cell r="JK370">
            <v>0</v>
          </cell>
          <cell r="JL370">
            <v>6.6913149553199673</v>
          </cell>
          <cell r="JM370">
            <v>20.480943602409866</v>
          </cell>
          <cell r="JN370">
            <v>16.706116052019979</v>
          </cell>
          <cell r="JO370">
            <v>-43.821989791299998</v>
          </cell>
          <cell r="JP370">
            <v>0.52063538164998135</v>
          </cell>
          <cell r="JQ370">
            <v>30.362978577630201</v>
          </cell>
        </row>
        <row r="371">
          <cell r="F371">
            <v>-2.7481203321900018</v>
          </cell>
          <cell r="G371">
            <v>-0.55471233044000456</v>
          </cell>
          <cell r="H371">
            <v>1.28718087779</v>
          </cell>
          <cell r="I371">
            <v>0.32666987114999557</v>
          </cell>
          <cell r="J371">
            <v>-7.8708926711900062</v>
          </cell>
          <cell r="K371">
            <v>-0.3968833675900072</v>
          </cell>
          <cell r="L371">
            <v>0.28160752058000327</v>
          </cell>
          <cell r="M371">
            <v>-0.61628163712001083</v>
          </cell>
          <cell r="N371">
            <v>-1.9232379174300007</v>
          </cell>
          <cell r="O371">
            <v>-0.20312637690000201</v>
          </cell>
          <cell r="P371">
            <v>-1.0653195524400019</v>
          </cell>
          <cell r="Q371">
            <v>0</v>
          </cell>
          <cell r="R371">
            <v>2.8231666187499798</v>
          </cell>
          <cell r="S371">
            <v>0.99962382328000032</v>
          </cell>
          <cell r="T371">
            <v>0.21772633256000518</v>
          </cell>
          <cell r="U371">
            <v>-0.73454679513999821</v>
          </cell>
          <cell r="V371">
            <v>-0.41448926589000123</v>
          </cell>
          <cell r="W371">
            <v>2.8970098846700125</v>
          </cell>
          <cell r="X371">
            <v>-0.88727694314999894</v>
          </cell>
          <cell r="Y371">
            <v>0</v>
          </cell>
          <cell r="Z371">
            <v>1.906888715400008</v>
          </cell>
          <cell r="AA371">
            <v>-0.98625056185999993</v>
          </cell>
          <cell r="AB371">
            <v>-0.17551857112000002</v>
          </cell>
          <cell r="AC371">
            <v>0</v>
          </cell>
          <cell r="AD371">
            <v>0</v>
          </cell>
          <cell r="AE371">
            <v>-4.1034347003399603</v>
          </cell>
          <cell r="AF371">
            <v>1.0413673538999999</v>
          </cell>
          <cell r="AG371">
            <v>8.331838188999896E-2</v>
          </cell>
          <cell r="AH371">
            <v>0</v>
          </cell>
          <cell r="AI371">
            <v>0.17491272774000066</v>
          </cell>
          <cell r="AJ371">
            <v>-0.8237364813100001</v>
          </cell>
          <cell r="AK371">
            <v>0.69222448513000145</v>
          </cell>
          <cell r="AL371">
            <v>-1.3258593612999974</v>
          </cell>
          <cell r="AM371">
            <v>-2.106876586549987</v>
          </cell>
          <cell r="AN371">
            <v>-0.91364693746000025</v>
          </cell>
          <cell r="AO371">
            <v>-0.97431716419999992</v>
          </cell>
          <cell r="AP371">
            <v>-5.4394552130000662E-2</v>
          </cell>
          <cell r="AQ371">
            <v>0.10357343394999852</v>
          </cell>
          <cell r="AR371">
            <v>-10.242074366700081</v>
          </cell>
          <cell r="AS371">
            <v>-2.2696716205800005</v>
          </cell>
          <cell r="AT371">
            <v>1.8676938033199946</v>
          </cell>
          <cell r="AU371">
            <v>1.4608013120099983</v>
          </cell>
          <cell r="AV371">
            <v>-2.33344971044</v>
          </cell>
          <cell r="AW371">
            <v>0.60346954825999433</v>
          </cell>
          <cell r="AX371">
            <v>-0.61129464214000073</v>
          </cell>
          <cell r="AY371">
            <v>-5.7374719508900114</v>
          </cell>
          <cell r="AZ371">
            <v>0.61869431036996048</v>
          </cell>
          <cell r="BA371">
            <v>-1.995939488060003</v>
          </cell>
          <cell r="BB371">
            <v>0</v>
          </cell>
          <cell r="BC371">
            <v>0.68628663444999916</v>
          </cell>
          <cell r="BD371">
            <v>-2.5311925629999905</v>
          </cell>
          <cell r="BE371">
            <v>8.8514267799699837</v>
          </cell>
          <cell r="BF371">
            <v>0</v>
          </cell>
          <cell r="BG371">
            <v>-1.5123457721599891</v>
          </cell>
          <cell r="BH371">
            <v>0.10446771020999535</v>
          </cell>
          <cell r="BI371">
            <v>0</v>
          </cell>
          <cell r="BJ371">
            <v>0</v>
          </cell>
          <cell r="BK371">
            <v>0</v>
          </cell>
          <cell r="BL371">
            <v>4.0849594217399954</v>
          </cell>
          <cell r="BM371">
            <v>1.3110083214399992</v>
          </cell>
          <cell r="BN371">
            <v>0.84679816569000366</v>
          </cell>
          <cell r="BO371">
            <v>0</v>
          </cell>
          <cell r="BP371">
            <v>-0.1430096601700015</v>
          </cell>
          <cell r="BQ371">
            <v>4.1595485932199949</v>
          </cell>
          <cell r="BR371">
            <v>1.5020544613099673</v>
          </cell>
          <cell r="BS371">
            <v>-3.3072526688400004</v>
          </cell>
          <cell r="BT371">
            <v>0</v>
          </cell>
          <cell r="BU371">
            <v>0</v>
          </cell>
          <cell r="BV371">
            <v>-4.0465282884900002</v>
          </cell>
          <cell r="BW371">
            <v>-4.0123701039998849E-2</v>
          </cell>
          <cell r="BX371">
            <v>-0.47827680744999768</v>
          </cell>
          <cell r="BY371">
            <v>1.8918009764700017</v>
          </cell>
          <cell r="BZ371">
            <v>7.4617634012600291</v>
          </cell>
          <cell r="CA371">
            <v>2.0671549399992273E-2</v>
          </cell>
          <cell r="CB371">
            <v>0</v>
          </cell>
          <cell r="CC371">
            <v>0</v>
          </cell>
          <cell r="CD371">
            <v>0</v>
          </cell>
          <cell r="CE371">
            <v>-0.12700232906001929</v>
          </cell>
          <cell r="CF371">
            <v>-2.0904999180599972</v>
          </cell>
          <cell r="CG371">
            <v>-0.30740545098999661</v>
          </cell>
          <cell r="CH371">
            <v>-2.6477716257199972</v>
          </cell>
          <cell r="CI371">
            <v>1.2033347292700043</v>
          </cell>
          <cell r="CJ371">
            <v>-0.74366747375999154</v>
          </cell>
          <cell r="CK371">
            <v>0.92548469074000006</v>
          </cell>
          <cell r="CL371">
            <v>1.1005479306299932</v>
          </cell>
          <cell r="CM371">
            <v>1.6278805428499936</v>
          </cell>
          <cell r="CN371">
            <v>0</v>
          </cell>
          <cell r="CO371">
            <v>0.8050942459799999</v>
          </cell>
          <cell r="CP371">
            <v>0</v>
          </cell>
          <cell r="CQ371">
            <v>0</v>
          </cell>
          <cell r="CR371">
            <v>2.5334231574601063</v>
          </cell>
          <cell r="CS371">
            <v>0</v>
          </cell>
          <cell r="CT371">
            <v>-3.0212874524399922</v>
          </cell>
          <cell r="CU371">
            <v>-1.5161518490999981</v>
          </cell>
          <cell r="CV371">
            <v>2.7035521482199947</v>
          </cell>
          <cell r="CW371">
            <v>-0.54352069258000313</v>
          </cell>
          <cell r="CX371">
            <v>-9.8625848639997571E-2</v>
          </cell>
          <cell r="CY371">
            <v>1.6366190163800027</v>
          </cell>
          <cell r="CZ371">
            <v>-0.42921186651000198</v>
          </cell>
          <cell r="DA371">
            <v>5.6761046782199998</v>
          </cell>
          <cell r="DB371">
            <v>-1.4319780584000004</v>
          </cell>
          <cell r="DC371">
            <v>-1.9445688873299858</v>
          </cell>
          <cell r="DD371">
            <v>1.5024919696400012</v>
          </cell>
          <cell r="DE371">
            <v>17.271611690570012</v>
          </cell>
          <cell r="DF371">
            <v>0</v>
          </cell>
          <cell r="DG371">
            <v>0.7664635792100114</v>
          </cell>
          <cell r="DH371">
            <v>8.6676745425599968</v>
          </cell>
          <cell r="DI371">
            <v>0.73091242313999949</v>
          </cell>
          <cell r="DJ371">
            <v>-5.7685842702699972</v>
          </cell>
          <cell r="DK371">
            <v>-0.88206557052999912</v>
          </cell>
          <cell r="DL371">
            <v>7.12504739341</v>
          </cell>
          <cell r="DM371">
            <v>0.94597467225000287</v>
          </cell>
          <cell r="DN371">
            <v>5.4116156109998315E-2</v>
          </cell>
          <cell r="DO371">
            <v>-0.40519144473000068</v>
          </cell>
          <cell r="DP371">
            <v>-0.41317264266999842</v>
          </cell>
          <cell r="DQ371">
            <v>6.4504368520899931</v>
          </cell>
          <cell r="DR371">
            <v>3.4943399389600245</v>
          </cell>
          <cell r="DS371">
            <v>-5.4273211285599956</v>
          </cell>
          <cell r="DT371">
            <v>-4.1740081336000117</v>
          </cell>
          <cell r="DU371">
            <v>0</v>
          </cell>
          <cell r="DV371">
            <v>4.2852652013100005</v>
          </cell>
          <cell r="DW371">
            <v>-3.5728946881799999</v>
          </cell>
          <cell r="DX371">
            <v>0.70986766977999949</v>
          </cell>
          <cell r="DY371">
            <v>2.4692442031099979</v>
          </cell>
          <cell r="DZ371">
            <v>6.8178256045200101</v>
          </cell>
          <cell r="EA371">
            <v>2.7409795539400079</v>
          </cell>
          <cell r="EB371">
            <v>0.66200390889000005</v>
          </cell>
          <cell r="EC371">
            <v>-2.3276445549000044</v>
          </cell>
          <cell r="ED371">
            <v>1.3110223026499881</v>
          </cell>
          <cell r="EE371">
            <v>-8.5011528676598118</v>
          </cell>
          <cell r="EF371">
            <v>-1.1308614517699951</v>
          </cell>
          <cell r="EG371">
            <v>-0.52632357123997053</v>
          </cell>
          <cell r="EH371">
            <v>-0.42436071221000127</v>
          </cell>
          <cell r="EI371">
            <v>-1.9274052102600052</v>
          </cell>
          <cell r="EJ371">
            <v>-0.16043788409999848</v>
          </cell>
          <cell r="EK371">
            <v>7.5372517089999036E-2</v>
          </cell>
          <cell r="EL371">
            <v>1.4510514929600049</v>
          </cell>
          <cell r="EM371">
            <v>-0.37843058926999618</v>
          </cell>
          <cell r="EN371">
            <v>-1.9076996900011522E-3</v>
          </cell>
          <cell r="EO371">
            <v>-2.7910111939800046</v>
          </cell>
          <cell r="EP371">
            <v>-1.4102296751499992</v>
          </cell>
          <cell r="EQ371">
            <v>-1.276608890039995</v>
          </cell>
          <cell r="ER371">
            <v>-16.692435754960002</v>
          </cell>
          <cell r="ES371">
            <v>0.62090810294999699</v>
          </cell>
          <cell r="ET371">
            <v>-1.2362964295699896</v>
          </cell>
          <cell r="EU371">
            <v>0.46168054708999984</v>
          </cell>
          <cell r="EV371">
            <v>-0.85543726016000043</v>
          </cell>
          <cell r="EW371">
            <v>-0.12960945718999994</v>
          </cell>
          <cell r="EX371">
            <v>0.33871777204999631</v>
          </cell>
          <cell r="EY371">
            <v>-0.54656197042000088</v>
          </cell>
          <cell r="EZ371">
            <v>-4.7419319887000029</v>
          </cell>
          <cell r="FA371">
            <v>-8.698064758109993</v>
          </cell>
          <cell r="FB371">
            <v>-1.5977266479600019</v>
          </cell>
          <cell r="FC371">
            <v>-0.31230766636999974</v>
          </cell>
          <cell r="FD371">
            <v>4.1940014299939321E-3</v>
          </cell>
          <cell r="FE371">
            <v>10.196852667239909</v>
          </cell>
          <cell r="FF371">
            <v>-2.259370478999756E-2</v>
          </cell>
          <cell r="FG371">
            <v>0.72796767980999277</v>
          </cell>
          <cell r="FH371">
            <v>1.1014335360600001</v>
          </cell>
          <cell r="FI371">
            <v>0.78229289460000473</v>
          </cell>
          <cell r="FJ371">
            <v>-0.62859804306999933</v>
          </cell>
          <cell r="FK371">
            <v>0</v>
          </cell>
          <cell r="FL371">
            <v>-0.57034703800000131</v>
          </cell>
          <cell r="FM371">
            <v>6.6960202399800153</v>
          </cell>
          <cell r="FN371">
            <v>-1.9282347858500088</v>
          </cell>
          <cell r="FO371">
            <v>1.9205373192900002</v>
          </cell>
          <cell r="FP371">
            <v>2.1183745692099976</v>
          </cell>
          <cell r="FQ371">
            <v>0</v>
          </cell>
          <cell r="FR371">
            <v>10.648394955680033</v>
          </cell>
          <cell r="FS371">
            <v>0</v>
          </cell>
          <cell r="FT371">
            <v>-0.60232191303001059</v>
          </cell>
          <cell r="FU371">
            <v>-1.0486432863100035</v>
          </cell>
          <cell r="FV371">
            <v>3.6057389683299981</v>
          </cell>
          <cell r="FW371">
            <v>-0.45598714798000373</v>
          </cell>
          <cell r="FX371">
            <v>-4.9269557740000636E-2</v>
          </cell>
          <cell r="FY371">
            <v>0.50021298721999585</v>
          </cell>
          <cell r="FZ371">
            <v>4.2080421432699779</v>
          </cell>
          <cell r="GA371">
            <v>3.1046169571899895</v>
          </cell>
          <cell r="GB371">
            <v>2.1800481886999989</v>
          </cell>
          <cell r="GC371">
            <v>0.22632556090999856</v>
          </cell>
          <cell r="GD371">
            <v>-1.0203679448800074</v>
          </cell>
          <cell r="GE371">
            <v>33.219567415540041</v>
          </cell>
          <cell r="GF371">
            <v>2.1922555940300015</v>
          </cell>
          <cell r="GG371">
            <v>2.2465963958800046</v>
          </cell>
          <cell r="GH371">
            <v>-0.40653263210001001</v>
          </cell>
          <cell r="GI371">
            <v>-0.67171212497999733</v>
          </cell>
          <cell r="GJ371">
            <v>-5.8646879935499996</v>
          </cell>
          <cell r="GK371">
            <v>10.550510312410005</v>
          </cell>
          <cell r="GL371">
            <v>0.58901914402000344</v>
          </cell>
          <cell r="GM371">
            <v>24.896353968109992</v>
          </cell>
          <cell r="GN371">
            <v>0</v>
          </cell>
          <cell r="GO371">
            <v>-2.1898017207700029</v>
          </cell>
          <cell r="GP371">
            <v>-1.4798567691900075</v>
          </cell>
          <cell r="GQ371">
            <v>3.3574232416800101</v>
          </cell>
          <cell r="GR371">
            <v>0</v>
          </cell>
          <cell r="GS371">
            <v>0</v>
          </cell>
          <cell r="GT371">
            <v>0</v>
          </cell>
          <cell r="GU371">
            <v>0</v>
          </cell>
          <cell r="GV371">
            <v>0</v>
          </cell>
          <cell r="GW371">
            <v>0</v>
          </cell>
          <cell r="GX371">
            <v>0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  <cell r="IJ371">
            <v>0</v>
          </cell>
          <cell r="IK371">
            <v>0</v>
          </cell>
          <cell r="IL371">
            <v>0</v>
          </cell>
          <cell r="IM371">
            <v>0</v>
          </cell>
          <cell r="IN371">
            <v>0</v>
          </cell>
          <cell r="IO371">
            <v>0</v>
          </cell>
          <cell r="IP371">
            <v>0</v>
          </cell>
          <cell r="IQ371">
            <v>0</v>
          </cell>
          <cell r="IR371">
            <v>0</v>
          </cell>
          <cell r="IS371">
            <v>0</v>
          </cell>
          <cell r="IT371">
            <v>0</v>
          </cell>
          <cell r="IU371">
            <v>0</v>
          </cell>
          <cell r="IV371">
            <v>0</v>
          </cell>
          <cell r="IW371">
            <v>0</v>
          </cell>
          <cell r="IX371">
            <v>0</v>
          </cell>
          <cell r="IY371">
            <v>0</v>
          </cell>
          <cell r="IZ371">
            <v>0</v>
          </cell>
          <cell r="JA371">
            <v>0</v>
          </cell>
          <cell r="JB371">
            <v>0</v>
          </cell>
          <cell r="JC371">
            <v>0</v>
          </cell>
          <cell r="JD371">
            <v>0</v>
          </cell>
          <cell r="JE371">
            <v>0</v>
          </cell>
          <cell r="JF371">
            <v>0</v>
          </cell>
          <cell r="JG371">
            <v>0</v>
          </cell>
          <cell r="JH371">
            <v>0</v>
          </cell>
          <cell r="JI371">
            <v>0</v>
          </cell>
          <cell r="JJ371">
            <v>0</v>
          </cell>
          <cell r="JK371">
            <v>0</v>
          </cell>
          <cell r="JL371">
            <v>0</v>
          </cell>
          <cell r="JM371">
            <v>0</v>
          </cell>
          <cell r="JN371">
            <v>0</v>
          </cell>
          <cell r="JO371">
            <v>0</v>
          </cell>
          <cell r="JP371">
            <v>0</v>
          </cell>
          <cell r="JQ371">
            <v>0</v>
          </cell>
        </row>
        <row r="372">
          <cell r="F372">
            <v>0.25121481875981999</v>
          </cell>
          <cell r="G372">
            <v>-1.4798494167699232</v>
          </cell>
          <cell r="H372">
            <v>-9.1126955473600901</v>
          </cell>
          <cell r="I372">
            <v>-6.8137151727901255</v>
          </cell>
          <cell r="J372">
            <v>-3.5127811093499304</v>
          </cell>
          <cell r="K372">
            <v>0.55144111111002303</v>
          </cell>
          <cell r="L372">
            <v>-7.3411628210500339</v>
          </cell>
          <cell r="M372">
            <v>6.9395746394097841</v>
          </cell>
          <cell r="N372">
            <v>-0.1126493952498322</v>
          </cell>
          <cell r="O372">
            <v>-0.84751448187989809</v>
          </cell>
          <cell r="P372">
            <v>-1.892744496350133</v>
          </cell>
          <cell r="Q372">
            <v>-1.5669862981798133</v>
          </cell>
          <cell r="R372">
            <v>-38.053346320721175</v>
          </cell>
          <cell r="S372">
            <v>0.89295548163988769</v>
          </cell>
          <cell r="T372">
            <v>-6.0244349457199178</v>
          </cell>
          <cell r="U372">
            <v>2.3763809705799304</v>
          </cell>
          <cell r="V372">
            <v>-3.7995250950200443</v>
          </cell>
          <cell r="W372">
            <v>-7.6461090162699747</v>
          </cell>
          <cell r="X372">
            <v>-7.5164015909000454</v>
          </cell>
          <cell r="Y372">
            <v>2.6756363243598571</v>
          </cell>
          <cell r="Z372">
            <v>2.3224094883098587</v>
          </cell>
          <cell r="AA372">
            <v>-13.988066474420066</v>
          </cell>
          <cell r="AB372">
            <v>2.6593100891999484</v>
          </cell>
          <cell r="AC372">
            <v>-12.018305773459986</v>
          </cell>
          <cell r="AD372">
            <v>2.0128042209800014</v>
          </cell>
          <cell r="AE372">
            <v>-113.94238066493017</v>
          </cell>
          <cell r="AF372">
            <v>-7.0982170077499802</v>
          </cell>
          <cell r="AG372">
            <v>-3.6563885712999991</v>
          </cell>
          <cell r="AH372">
            <v>16.527990407960033</v>
          </cell>
          <cell r="AI372">
            <v>-12.161700170290146</v>
          </cell>
          <cell r="AJ372">
            <v>-11.703774554210213</v>
          </cell>
          <cell r="AK372">
            <v>11.982212913399962</v>
          </cell>
          <cell r="AL372">
            <v>-19.956480949720117</v>
          </cell>
          <cell r="AM372">
            <v>-45.7840118966501</v>
          </cell>
          <cell r="AN372">
            <v>-25.632728571219786</v>
          </cell>
          <cell r="AO372">
            <v>13.512081438460029</v>
          </cell>
          <cell r="AP372">
            <v>-22.001115893610063</v>
          </cell>
          <cell r="AQ372">
            <v>-7.9702478100000462</v>
          </cell>
          <cell r="AR372">
            <v>-194.99000549086122</v>
          </cell>
          <cell r="AS372">
            <v>-17.19736060616998</v>
          </cell>
          <cell r="AT372">
            <v>-21.125811962640114</v>
          </cell>
          <cell r="AU372">
            <v>-14.015757568050162</v>
          </cell>
          <cell r="AV372">
            <v>-27.016462596839915</v>
          </cell>
          <cell r="AW372">
            <v>-18.468351773369932</v>
          </cell>
          <cell r="AX372">
            <v>-23.910722956080008</v>
          </cell>
          <cell r="AY372">
            <v>-13.373931198839728</v>
          </cell>
          <cell r="AZ372">
            <v>-33.172216136620591</v>
          </cell>
          <cell r="BA372">
            <v>-4.217685149930503</v>
          </cell>
          <cell r="BB372">
            <v>6.8584784796499889</v>
          </cell>
          <cell r="BC372">
            <v>-0.77384278464990075</v>
          </cell>
          <cell r="BD372">
            <v>-28.576341237320321</v>
          </cell>
          <cell r="BE372">
            <v>-41.074823243932769</v>
          </cell>
          <cell r="BF372">
            <v>32.771854804509985</v>
          </cell>
          <cell r="BG372">
            <v>1.0117239792699593</v>
          </cell>
          <cell r="BH372">
            <v>-0.55208584264994442</v>
          </cell>
          <cell r="BI372">
            <v>0</v>
          </cell>
          <cell r="BJ372">
            <v>-0.62249550769001871</v>
          </cell>
          <cell r="BK372">
            <v>-7.9710328098400396</v>
          </cell>
          <cell r="BL372">
            <v>-0.13117154514975482</v>
          </cell>
          <cell r="BM372">
            <v>-24.907615523270124</v>
          </cell>
          <cell r="BN372">
            <v>10.375990159240473</v>
          </cell>
          <cell r="BO372">
            <v>-3.0231241762599836</v>
          </cell>
          <cell r="BP372">
            <v>-22.910207468789963</v>
          </cell>
          <cell r="BQ372">
            <v>-25.116659313300033</v>
          </cell>
          <cell r="BR372">
            <v>54.133776868691712</v>
          </cell>
          <cell r="BS372">
            <v>28.433716944479954</v>
          </cell>
          <cell r="BT372">
            <v>1.3719829060499933</v>
          </cell>
          <cell r="BU372">
            <v>-4.4239007690066501E-2</v>
          </cell>
          <cell r="BV372">
            <v>-6.5908668265399228</v>
          </cell>
          <cell r="BW372">
            <v>7.3819547333398532</v>
          </cell>
          <cell r="BX372">
            <v>0.7603446008499759</v>
          </cell>
          <cell r="BY372">
            <v>0.28842630196004393</v>
          </cell>
          <cell r="BZ372">
            <v>20.918048635250216</v>
          </cell>
          <cell r="CA372">
            <v>2.018481476530269</v>
          </cell>
          <cell r="CB372">
            <v>9.4299703745100487</v>
          </cell>
          <cell r="CC372">
            <v>-2.6689126960000067</v>
          </cell>
          <cell r="CD372">
            <v>-7.1651305740497264</v>
          </cell>
          <cell r="CE372">
            <v>-22.024226230729255</v>
          </cell>
          <cell r="CF372">
            <v>-4.2008711752200156</v>
          </cell>
          <cell r="CG372">
            <v>-2.484075650139971</v>
          </cell>
          <cell r="CH372">
            <v>16.499694048809943</v>
          </cell>
          <cell r="CI372">
            <v>-3.6166534514600244</v>
          </cell>
          <cell r="CJ372">
            <v>-14.63153529114993</v>
          </cell>
          <cell r="CK372">
            <v>1.4560346886199795</v>
          </cell>
          <cell r="CL372">
            <v>-1.4327520821202597</v>
          </cell>
          <cell r="CM372">
            <v>-5.2844914298698313</v>
          </cell>
          <cell r="CN372">
            <v>8.2467098243500914</v>
          </cell>
          <cell r="CO372">
            <v>11.455475368480052</v>
          </cell>
          <cell r="CP372">
            <v>-10.34076086001005</v>
          </cell>
          <cell r="CQ372">
            <v>-17.691000221019749</v>
          </cell>
          <cell r="CR372">
            <v>9.6563108046002526</v>
          </cell>
          <cell r="CS372">
            <v>0</v>
          </cell>
          <cell r="CT372">
            <v>6.3031685489600022</v>
          </cell>
          <cell r="CU372">
            <v>-2.7248733565099883</v>
          </cell>
          <cell r="CV372">
            <v>-2.3639241551499985</v>
          </cell>
          <cell r="CW372">
            <v>-10.432052399880007</v>
          </cell>
          <cell r="CX372">
            <v>0</v>
          </cell>
          <cell r="CY372">
            <v>6.3645726480004328E-2</v>
          </cell>
          <cell r="CZ372">
            <v>-8.4110470153099186</v>
          </cell>
          <cell r="DA372">
            <v>49.039720732809997</v>
          </cell>
          <cell r="DB372">
            <v>-18.336153934740004</v>
          </cell>
          <cell r="DC372">
            <v>4.0619926090599705</v>
          </cell>
          <cell r="DD372">
            <v>-7.5441659511200001</v>
          </cell>
          <cell r="DE372">
            <v>-26.748433716450108</v>
          </cell>
          <cell r="DF372">
            <v>0</v>
          </cell>
          <cell r="DG372">
            <v>11.997123069780002</v>
          </cell>
          <cell r="DH372">
            <v>-47.861271837680022</v>
          </cell>
          <cell r="DI372">
            <v>5.6503297879999081E-2</v>
          </cell>
          <cell r="DJ372">
            <v>0</v>
          </cell>
          <cell r="DK372">
            <v>1.9553174575200032</v>
          </cell>
          <cell r="DL372">
            <v>-6.346760787050016</v>
          </cell>
          <cell r="DM372">
            <v>12.041630898229982</v>
          </cell>
          <cell r="DN372">
            <v>12.580545053479966</v>
          </cell>
          <cell r="DO372">
            <v>-0.40847734481999964</v>
          </cell>
          <cell r="DP372">
            <v>1.5664416980200144</v>
          </cell>
          <cell r="DQ372">
            <v>-12.329485221809996</v>
          </cell>
          <cell r="DR372">
            <v>-32.94315826330967</v>
          </cell>
          <cell r="DS372">
            <v>0</v>
          </cell>
          <cell r="DT372">
            <v>9.263698686180021</v>
          </cell>
          <cell r="DU372">
            <v>1.3949393971100505</v>
          </cell>
          <cell r="DV372">
            <v>0.17498596357017959</v>
          </cell>
          <cell r="DW372">
            <v>-18.228230801959995</v>
          </cell>
          <cell r="DX372">
            <v>14.764512713680006</v>
          </cell>
          <cell r="DY372">
            <v>-7.5001783674699993</v>
          </cell>
          <cell r="DZ372">
            <v>60.120828011140247</v>
          </cell>
          <cell r="EA372">
            <v>-36.307884667519943</v>
          </cell>
          <cell r="EB372">
            <v>-18.080036981069995</v>
          </cell>
          <cell r="EC372">
            <v>-29.171845686659964</v>
          </cell>
          <cell r="ED372">
            <v>-9.3739465303100076</v>
          </cell>
          <cell r="EE372">
            <v>-38.863529173209827</v>
          </cell>
          <cell r="EF372">
            <v>2.6287405656799998</v>
          </cell>
          <cell r="EG372">
            <v>-9.3612070599399999</v>
          </cell>
          <cell r="EH372">
            <v>-6.5093724903099996</v>
          </cell>
          <cell r="EI372">
            <v>-2.6926793316800044</v>
          </cell>
          <cell r="EJ372">
            <v>2.5046528566100008</v>
          </cell>
          <cell r="EK372">
            <v>3.9520924464000018</v>
          </cell>
          <cell r="EL372">
            <v>0.24574500078001904</v>
          </cell>
          <cell r="EM372">
            <v>-39.59376663324997</v>
          </cell>
          <cell r="EN372">
            <v>19.262418492179961</v>
          </cell>
          <cell r="EO372">
            <v>4.0750841537899944</v>
          </cell>
          <cell r="EP372">
            <v>-11.812625340620016</v>
          </cell>
          <cell r="EQ372">
            <v>-1.5626118328500027</v>
          </cell>
          <cell r="ER372">
            <v>-4.9840183986998454</v>
          </cell>
          <cell r="ES372">
            <v>-15.884572658410008</v>
          </cell>
          <cell r="ET372">
            <v>-12.971012908589955</v>
          </cell>
          <cell r="EU372">
            <v>7.6788263062700253</v>
          </cell>
          <cell r="EV372">
            <v>16.392658017749966</v>
          </cell>
          <cell r="EW372">
            <v>-12.612604583440003</v>
          </cell>
          <cell r="EX372">
            <v>6.1679527698000101</v>
          </cell>
          <cell r="EY372">
            <v>-10.824297057420011</v>
          </cell>
          <cell r="EZ372">
            <v>13.400687787820061</v>
          </cell>
          <cell r="FA372">
            <v>21.972795646960037</v>
          </cell>
          <cell r="FB372">
            <v>0.90409236116999914</v>
          </cell>
          <cell r="FC372">
            <v>-4.7069693000500052</v>
          </cell>
          <cell r="FD372">
            <v>-14.501574780559991</v>
          </cell>
          <cell r="FE372">
            <v>74.501487999689289</v>
          </cell>
          <cell r="FF372">
            <v>0</v>
          </cell>
          <cell r="FG372">
            <v>0</v>
          </cell>
          <cell r="FH372">
            <v>10.061340808039972</v>
          </cell>
          <cell r="FI372">
            <v>0</v>
          </cell>
          <cell r="FJ372">
            <v>6.4059672384099713</v>
          </cell>
          <cell r="FK372">
            <v>-2.12153179327</v>
          </cell>
          <cell r="FL372">
            <v>15.360593947920009</v>
          </cell>
          <cell r="FM372">
            <v>33.348720722530061</v>
          </cell>
          <cell r="FN372">
            <v>-54.571752091479993</v>
          </cell>
          <cell r="FO372">
            <v>39.302584527150003</v>
          </cell>
          <cell r="FP372">
            <v>-3.0315221888299959</v>
          </cell>
          <cell r="FQ372">
            <v>29.747086829219995</v>
          </cell>
          <cell r="FR372">
            <v>53.735044071880566</v>
          </cell>
          <cell r="FS372">
            <v>-2.7523410568099997</v>
          </cell>
          <cell r="FT372">
            <v>-13.806940001170005</v>
          </cell>
          <cell r="FU372">
            <v>-3.8361871233199736</v>
          </cell>
          <cell r="FV372">
            <v>-1.1918320969996898E-2</v>
          </cell>
          <cell r="FW372">
            <v>-16.624755477960008</v>
          </cell>
          <cell r="FX372">
            <v>-0.67792868079000002</v>
          </cell>
          <cell r="FY372">
            <v>25.005912958519971</v>
          </cell>
          <cell r="FZ372">
            <v>36.888530414379829</v>
          </cell>
          <cell r="GA372">
            <v>16.365955690919918</v>
          </cell>
          <cell r="GB372">
            <v>10.376197628279996</v>
          </cell>
          <cell r="GC372">
            <v>-5.8147009779699772</v>
          </cell>
          <cell r="GD372">
            <v>8.6232190187699729</v>
          </cell>
          <cell r="GE372">
            <v>43.134483975541116</v>
          </cell>
          <cell r="GF372">
            <v>-7.91695061274</v>
          </cell>
          <cell r="GG372">
            <v>12.956874742380023</v>
          </cell>
          <cell r="GH372">
            <v>-12.922589627989964</v>
          </cell>
          <cell r="GI372">
            <v>-9.4515158166199988</v>
          </cell>
          <cell r="GJ372">
            <v>-3.7202108647300065</v>
          </cell>
          <cell r="GK372">
            <v>-6.2676769670399963</v>
          </cell>
          <cell r="GL372">
            <v>-2.6738895569998533E-2</v>
          </cell>
          <cell r="GM372">
            <v>62.745067007310126</v>
          </cell>
          <cell r="GN372">
            <v>12.225912468779995</v>
          </cell>
          <cell r="GO372">
            <v>1.9042232409800004</v>
          </cell>
          <cell r="GP372">
            <v>0.75371219690998714</v>
          </cell>
          <cell r="GQ372">
            <v>-7.1456228961299786</v>
          </cell>
          <cell r="GR372">
            <v>-12.332884148020185</v>
          </cell>
          <cell r="GS372">
            <v>3.876169063579999</v>
          </cell>
          <cell r="GT372">
            <v>-2.2858559327199828</v>
          </cell>
          <cell r="GU372">
            <v>8.2090530076300183</v>
          </cell>
          <cell r="GV372">
            <v>-4.9501848280002037E-2</v>
          </cell>
          <cell r="GW372">
            <v>-7.2238056605600036</v>
          </cell>
          <cell r="GX372">
            <v>-20.088170477929999</v>
          </cell>
          <cell r="GY372">
            <v>-0.18848532762000048</v>
          </cell>
          <cell r="GZ372">
            <v>2.3412181646699537</v>
          </cell>
          <cell r="HA372">
            <v>5.6366143977500087</v>
          </cell>
          <cell r="HB372">
            <v>0</v>
          </cell>
          <cell r="HC372">
            <v>-2.5601195345399788</v>
          </cell>
          <cell r="HD372">
            <v>0</v>
          </cell>
          <cell r="HE372">
            <v>73.78487257123993</v>
          </cell>
          <cell r="HF372">
            <v>2.0646818723400004</v>
          </cell>
          <cell r="HG372">
            <v>0</v>
          </cell>
          <cell r="HH372">
            <v>0</v>
          </cell>
          <cell r="HI372">
            <v>-1.33153369367</v>
          </cell>
          <cell r="HJ372">
            <v>0</v>
          </cell>
          <cell r="HK372">
            <v>-7.7373866634099997</v>
          </cell>
          <cell r="HL372">
            <v>0</v>
          </cell>
          <cell r="HM372">
            <v>86.223218947560099</v>
          </cell>
          <cell r="HN372">
            <v>-1.8008072341100387</v>
          </cell>
          <cell r="HO372">
            <v>0</v>
          </cell>
          <cell r="HP372">
            <v>-3.633300657469988</v>
          </cell>
          <cell r="HQ372">
            <v>0</v>
          </cell>
          <cell r="HR372">
            <v>-16.87289498356995</v>
          </cell>
          <cell r="HS372">
            <v>0</v>
          </cell>
          <cell r="HT372">
            <v>-6.3732025009999971E-2</v>
          </cell>
          <cell r="HU372">
            <v>0</v>
          </cell>
          <cell r="HV372">
            <v>-10.346330506000001</v>
          </cell>
          <cell r="HW372">
            <v>-1.4460079938900208</v>
          </cell>
          <cell r="HX372">
            <v>0</v>
          </cell>
          <cell r="HY372">
            <v>-8.9471965170499956</v>
          </cell>
          <cell r="HZ372">
            <v>8.5736680999100372</v>
          </cell>
          <cell r="IA372">
            <v>-4.6432960415298794</v>
          </cell>
          <cell r="IB372">
            <v>0</v>
          </cell>
          <cell r="IC372">
            <v>0</v>
          </cell>
          <cell r="ID372">
            <v>0</v>
          </cell>
          <cell r="IE372">
            <v>-11.412728702640379</v>
          </cell>
          <cell r="IF372">
            <v>66.916703619180112</v>
          </cell>
          <cell r="IG372">
            <v>-34.877855429529973</v>
          </cell>
          <cell r="IH372">
            <v>-5.2750921928402477</v>
          </cell>
          <cell r="II372">
            <v>6.073476812780001</v>
          </cell>
          <cell r="IJ372">
            <v>1.7173863882200067</v>
          </cell>
          <cell r="IK372">
            <v>-0.63899386790998847</v>
          </cell>
          <cell r="IL372">
            <v>1.133747299209972</v>
          </cell>
          <cell r="IM372">
            <v>-31.952074381780676</v>
          </cell>
          <cell r="IN372">
            <v>-1.3962731909941795E-2</v>
          </cell>
          <cell r="IO372">
            <v>0.45801971265998986</v>
          </cell>
          <cell r="IP372">
            <v>-2.3482433264699694</v>
          </cell>
          <cell r="IQ372">
            <v>-12.605840604250034</v>
          </cell>
          <cell r="IR372">
            <v>105.83540074859775</v>
          </cell>
          <cell r="IS372">
            <v>24.174352443839894</v>
          </cell>
          <cell r="IT372">
            <v>-30.258637119869945</v>
          </cell>
          <cell r="IU372">
            <v>15.248578723859737</v>
          </cell>
          <cell r="IV372">
            <v>0.74842109742000318</v>
          </cell>
          <cell r="IW372">
            <v>-6.9378718719000005</v>
          </cell>
          <cell r="IX372">
            <v>0</v>
          </cell>
          <cell r="IY372">
            <v>-25.839837435160007</v>
          </cell>
          <cell r="IZ372">
            <v>109.50806820919934</v>
          </cell>
          <cell r="JA372">
            <v>-0.59048216438986856</v>
          </cell>
          <cell r="JB372">
            <v>19.669450011249978</v>
          </cell>
          <cell r="JC372">
            <v>0.13033332863994929</v>
          </cell>
          <cell r="JD372">
            <v>-1.6974474290009312E-2</v>
          </cell>
          <cell r="JE372">
            <v>118.52744219061969</v>
          </cell>
          <cell r="JF372">
            <v>10.246852331679975</v>
          </cell>
          <cell r="JG372">
            <v>37.471304625189759</v>
          </cell>
          <cell r="JH372">
            <v>-3.2959553408799707</v>
          </cell>
          <cell r="JI372">
            <v>0</v>
          </cell>
          <cell r="JJ372">
            <v>0</v>
          </cell>
          <cell r="JK372">
            <v>0</v>
          </cell>
          <cell r="JL372">
            <v>-35.67989225268991</v>
          </cell>
          <cell r="JM372">
            <v>56.780274263219326</v>
          </cell>
          <cell r="JN372">
            <v>27.553624249979976</v>
          </cell>
          <cell r="JO372">
            <v>-4.5378071324799691</v>
          </cell>
          <cell r="JP372">
            <v>13.403507348539847</v>
          </cell>
          <cell r="JQ372">
            <v>16.585534098059952</v>
          </cell>
        </row>
        <row r="373">
          <cell r="F373">
            <v>-5.8508483842200008</v>
          </cell>
          <cell r="G373">
            <v>-7.584671331739969</v>
          </cell>
          <cell r="H373">
            <v>0.63456443916001604</v>
          </cell>
          <cell r="I373">
            <v>-0.79387607085004674</v>
          </cell>
          <cell r="J373">
            <v>-0.20663444106997986</v>
          </cell>
          <cell r="K373">
            <v>-0.45963423403000547</v>
          </cell>
          <cell r="L373">
            <v>-3.252078434179964</v>
          </cell>
          <cell r="M373">
            <v>-9.2048664811899243</v>
          </cell>
          <cell r="N373">
            <v>-1.2410136772399767</v>
          </cell>
          <cell r="O373">
            <v>-5.6913541590700731</v>
          </cell>
          <cell r="P373">
            <v>-1.6956351129100256</v>
          </cell>
          <cell r="Q373">
            <v>-2.3508187190099363</v>
          </cell>
          <cell r="R373">
            <v>-20.140050979689931</v>
          </cell>
          <cell r="S373">
            <v>2.5603677666000237</v>
          </cell>
          <cell r="T373">
            <v>1.1084283724199793</v>
          </cell>
          <cell r="U373">
            <v>-5.0408891124700972</v>
          </cell>
          <cell r="V373">
            <v>-6.110166251239832</v>
          </cell>
          <cell r="W373">
            <v>1.1222270888400203</v>
          </cell>
          <cell r="X373">
            <v>-3.2768417741199869</v>
          </cell>
          <cell r="Y373">
            <v>-3.4585476859099913</v>
          </cell>
          <cell r="Z373">
            <v>-10.282950579919941</v>
          </cell>
          <cell r="AA373">
            <v>-1.7345122766099621</v>
          </cell>
          <cell r="AB373">
            <v>-15.603514972879992</v>
          </cell>
          <cell r="AC373">
            <v>10.818282373979969</v>
          </cell>
          <cell r="AD373">
            <v>9.7580660716200214</v>
          </cell>
          <cell r="AE373">
            <v>-15.364295869499983</v>
          </cell>
          <cell r="AF373">
            <v>-0.5535189522700108</v>
          </cell>
          <cell r="AG373">
            <v>-3.6182531039700052</v>
          </cell>
          <cell r="AH373">
            <v>-3.1857992868299618</v>
          </cell>
          <cell r="AI373">
            <v>-8.2530139977599219</v>
          </cell>
          <cell r="AJ373">
            <v>-2.643778932110024</v>
          </cell>
          <cell r="AK373">
            <v>1.9491347603699865</v>
          </cell>
          <cell r="AL373">
            <v>-6.75282113070989</v>
          </cell>
          <cell r="AM373">
            <v>-4.3715703403898942</v>
          </cell>
          <cell r="AN373">
            <v>-14.641314277090146</v>
          </cell>
          <cell r="AO373">
            <v>-1.1073936491600165</v>
          </cell>
          <cell r="AP373">
            <v>14.257373996810003</v>
          </cell>
          <cell r="AQ373">
            <v>13.556659043610011</v>
          </cell>
          <cell r="AR373">
            <v>-71.952145710369223</v>
          </cell>
          <cell r="AS373">
            <v>7.2994638156899896</v>
          </cell>
          <cell r="AT373">
            <v>-1.7031859638699984</v>
          </cell>
          <cell r="AU373">
            <v>-0.17511021455004538</v>
          </cell>
          <cell r="AV373">
            <v>-10.793710504340027</v>
          </cell>
          <cell r="AW373">
            <v>-13.493707534510008</v>
          </cell>
          <cell r="AX373">
            <v>-7.9839493399799721</v>
          </cell>
          <cell r="AY373">
            <v>-11.614581517080069</v>
          </cell>
          <cell r="AZ373">
            <v>-1.7328762701899905</v>
          </cell>
          <cell r="BA373">
            <v>-17.742684692510124</v>
          </cell>
          <cell r="BB373">
            <v>-1.8407470676499997</v>
          </cell>
          <cell r="BC373">
            <v>-8.3823639377499717</v>
          </cell>
          <cell r="BD373">
            <v>-3.7886924836300295</v>
          </cell>
          <cell r="BE373">
            <v>72.550360093120617</v>
          </cell>
          <cell r="BF373">
            <v>12.263943433839984</v>
          </cell>
          <cell r="BG373">
            <v>4.9152763702099946</v>
          </cell>
          <cell r="BH373">
            <v>9.2161439559199891</v>
          </cell>
          <cell r="BI373">
            <v>0</v>
          </cell>
          <cell r="BJ373">
            <v>9.1969368133499927</v>
          </cell>
          <cell r="BK373">
            <v>-2.1391277757100227</v>
          </cell>
          <cell r="BL373">
            <v>7.2518697474399687</v>
          </cell>
          <cell r="BM373">
            <v>20.702677126749904</v>
          </cell>
          <cell r="BN373">
            <v>0.79266688391999196</v>
          </cell>
          <cell r="BO373">
            <v>-2.1558512862399937</v>
          </cell>
          <cell r="BP373">
            <v>6.8086819844599518</v>
          </cell>
          <cell r="BQ373">
            <v>5.6971428391800032</v>
          </cell>
          <cell r="BR373">
            <v>26.280744756520562</v>
          </cell>
          <cell r="BS373">
            <v>4.7821165820200093</v>
          </cell>
          <cell r="BT373">
            <v>-0.20151089173998571</v>
          </cell>
          <cell r="BU373">
            <v>-5.3559737840400032</v>
          </cell>
          <cell r="BV373">
            <v>5.8484525949099577</v>
          </cell>
          <cell r="BW373">
            <v>-3.5219499777500118</v>
          </cell>
          <cell r="BX373">
            <v>1.9702101356300261</v>
          </cell>
          <cell r="BY373">
            <v>3.038451578870081</v>
          </cell>
          <cell r="BZ373">
            <v>9.1881217669698572</v>
          </cell>
          <cell r="CA373">
            <v>-6.6850702217500384</v>
          </cell>
          <cell r="CB373">
            <v>0.12384859864005193</v>
          </cell>
          <cell r="CC373">
            <v>2.6436759763099928</v>
          </cell>
          <cell r="CD373">
            <v>14.450372398450099</v>
          </cell>
          <cell r="CE373">
            <v>-8.17271984008039</v>
          </cell>
          <cell r="CF373">
            <v>4.0944165153800043</v>
          </cell>
          <cell r="CG373">
            <v>-0.65878599565996865</v>
          </cell>
          <cell r="CH373">
            <v>5.6435882700600075</v>
          </cell>
          <cell r="CI373">
            <v>8.3065625417500257</v>
          </cell>
          <cell r="CJ373">
            <v>-5.2196050812199815</v>
          </cell>
          <cell r="CK373">
            <v>-10.184402091449982</v>
          </cell>
          <cell r="CL373">
            <v>1.0281503149201399</v>
          </cell>
          <cell r="CM373">
            <v>11.961697451809869</v>
          </cell>
          <cell r="CN373">
            <v>1.5035127149985783E-2</v>
          </cell>
          <cell r="CO373">
            <v>-8.7695683460300131</v>
          </cell>
          <cell r="CP373">
            <v>-3.1934201758201084</v>
          </cell>
          <cell r="CQ373">
            <v>-11.196388370969942</v>
          </cell>
          <cell r="CR373">
            <v>11.937893178259912</v>
          </cell>
          <cell r="CS373">
            <v>0</v>
          </cell>
          <cell r="CT373">
            <v>-6.3105289567999998</v>
          </cell>
          <cell r="CU373">
            <v>9.1901029395800009</v>
          </cell>
          <cell r="CV373">
            <v>4.4822567252500001</v>
          </cell>
          <cell r="CW373">
            <v>16.406064576829991</v>
          </cell>
          <cell r="CX373">
            <v>0</v>
          </cell>
          <cell r="CY373">
            <v>-3.8360399099985898E-3</v>
          </cell>
          <cell r="CZ373">
            <v>16.868398302039992</v>
          </cell>
          <cell r="DA373">
            <v>-46.374128586630007</v>
          </cell>
          <cell r="DB373">
            <v>9.0681190127800004</v>
          </cell>
          <cell r="DC373">
            <v>0.77956997082000257</v>
          </cell>
          <cell r="DD373">
            <v>7.8318752343</v>
          </cell>
          <cell r="DE373">
            <v>54.285832687650043</v>
          </cell>
          <cell r="DF373">
            <v>0</v>
          </cell>
          <cell r="DG373">
            <v>-0.25756981212001051</v>
          </cell>
          <cell r="DH373">
            <v>47.929746781360002</v>
          </cell>
          <cell r="DI373">
            <v>0</v>
          </cell>
          <cell r="DJ373">
            <v>0</v>
          </cell>
          <cell r="DK373">
            <v>5.689427738820001</v>
          </cell>
          <cell r="DL373">
            <v>5.5486441599700012</v>
          </cell>
          <cell r="DM373">
            <v>-3.5063192894700137</v>
          </cell>
          <cell r="DN373">
            <v>-12.22261764608001</v>
          </cell>
          <cell r="DO373">
            <v>0.33430364901999976</v>
          </cell>
          <cell r="DP373">
            <v>-1.5592787583500005</v>
          </cell>
          <cell r="DQ373">
            <v>12.329495864499998</v>
          </cell>
          <cell r="DR373">
            <v>67.562566816299977</v>
          </cell>
          <cell r="DS373">
            <v>0</v>
          </cell>
          <cell r="DT373">
            <v>-10.034440059040001</v>
          </cell>
          <cell r="DU373">
            <v>-1.5941905456499939</v>
          </cell>
          <cell r="DV373">
            <v>-0.63086837868999623</v>
          </cell>
          <cell r="DW373">
            <v>-2.3234796751200122</v>
          </cell>
          <cell r="DX373">
            <v>-11.999406718000001</v>
          </cell>
          <cell r="DY373">
            <v>7.8435127068099995</v>
          </cell>
          <cell r="DZ373">
            <v>-7.3542297627199957</v>
          </cell>
          <cell r="EA373">
            <v>37.180131600409993</v>
          </cell>
          <cell r="EB373">
            <v>17.997615117190001</v>
          </cell>
          <cell r="EC373">
            <v>29.103976486590003</v>
          </cell>
          <cell r="ED373">
            <v>9.3739460445199985</v>
          </cell>
          <cell r="EE373">
            <v>62.901139891649962</v>
          </cell>
          <cell r="EF373">
            <v>-2.6287405656800003</v>
          </cell>
          <cell r="EG373">
            <v>9.3721780685399949</v>
          </cell>
          <cell r="EH373">
            <v>9.6431257290300003</v>
          </cell>
          <cell r="EI373">
            <v>-1.0614033276000026</v>
          </cell>
          <cell r="EJ373">
            <v>-2.1499884388100003</v>
          </cell>
          <cell r="EK373">
            <v>-3.9520924462800018</v>
          </cell>
          <cell r="EL373">
            <v>-0.24574500101999952</v>
          </cell>
          <cell r="EM373">
            <v>56.766245716170005</v>
          </cell>
          <cell r="EN373">
            <v>-18.475593323820007</v>
          </cell>
          <cell r="EO373">
            <v>-4.06964290174</v>
          </cell>
          <cell r="EP373">
            <v>12.547932293920006</v>
          </cell>
          <cell r="EQ373">
            <v>7.1548640889400019</v>
          </cell>
          <cell r="ER373">
            <v>-0.63937183700033984</v>
          </cell>
          <cell r="ES373">
            <v>13.058153342699995</v>
          </cell>
          <cell r="ET373">
            <v>-1.1625644568199789</v>
          </cell>
          <cell r="EU373">
            <v>4.5741795382199939</v>
          </cell>
          <cell r="EV373">
            <v>-14.26841649504</v>
          </cell>
          <cell r="EW373">
            <v>-8.9351770468500078</v>
          </cell>
          <cell r="EX373">
            <v>-6.1679527698900003</v>
          </cell>
          <cell r="EY373">
            <v>10.836043907999999</v>
          </cell>
          <cell r="EZ373">
            <v>4.2126678539899558</v>
          </cell>
          <cell r="FA373">
            <v>-21.972795646640002</v>
          </cell>
          <cell r="FB373">
            <v>0</v>
          </cell>
          <cell r="FC373">
            <v>4.6849154128099997</v>
          </cell>
          <cell r="FD373">
            <v>14.501574522519999</v>
          </cell>
          <cell r="FE373">
            <v>-57.017680113510039</v>
          </cell>
          <cell r="FF373">
            <v>0</v>
          </cell>
          <cell r="FG373">
            <v>0</v>
          </cell>
          <cell r="FH373">
            <v>-6.7966878716399961</v>
          </cell>
          <cell r="FI373">
            <v>0</v>
          </cell>
          <cell r="FJ373">
            <v>-5.8699271205399981</v>
          </cell>
          <cell r="FK373">
            <v>2.12153179327</v>
          </cell>
          <cell r="FL373">
            <v>-14.434832415719999</v>
          </cell>
          <cell r="FM373">
            <v>-56.055830163140058</v>
          </cell>
          <cell r="FN373">
            <v>47.784653261039992</v>
          </cell>
          <cell r="FO373">
            <v>-3.9983331258200003</v>
          </cell>
          <cell r="FP373">
            <v>3.0315882668500009</v>
          </cell>
          <cell r="FQ373">
            <v>-22.79984273781001</v>
          </cell>
          <cell r="FR373">
            <v>-40.867298451229999</v>
          </cell>
          <cell r="FS373">
            <v>2.7523410568099997</v>
          </cell>
          <cell r="FT373">
            <v>13.80694000043</v>
          </cell>
          <cell r="FU373">
            <v>3.8361871223999984</v>
          </cell>
          <cell r="FV373">
            <v>-3.5102025362000013</v>
          </cell>
          <cell r="FW373">
            <v>10.950952697590004</v>
          </cell>
          <cell r="FX373">
            <v>-2.1357291174900004</v>
          </cell>
          <cell r="FY373">
            <v>-10.644111623299999</v>
          </cell>
          <cell r="FZ373">
            <v>-24.09601524804998</v>
          </cell>
          <cell r="GA373">
            <v>-15.193627043770007</v>
          </cell>
          <cell r="GB373">
            <v>-13.427797103269999</v>
          </cell>
          <cell r="GC373">
            <v>5.5063441041099921</v>
          </cell>
          <cell r="GD373">
            <v>-8.7125807604900025</v>
          </cell>
          <cell r="GE373">
            <v>-45.623569592319882</v>
          </cell>
          <cell r="GF373">
            <v>5.1772006613600006</v>
          </cell>
          <cell r="GG373">
            <v>-24.848500731889999</v>
          </cell>
          <cell r="GH373">
            <v>7.5660527198600107</v>
          </cell>
          <cell r="GI373">
            <v>5.7201822301100007</v>
          </cell>
          <cell r="GJ373">
            <v>-3.0254350415699989</v>
          </cell>
          <cell r="GK373">
            <v>15.949872715960002</v>
          </cell>
          <cell r="GL373">
            <v>-6.6960677586999964</v>
          </cell>
          <cell r="GM373">
            <v>-38.413929279090013</v>
          </cell>
          <cell r="GN373">
            <v>-12.22591246843001</v>
          </cell>
          <cell r="GO373">
            <v>-1.90422324098</v>
          </cell>
          <cell r="GP373">
            <v>0.46507562873000552</v>
          </cell>
          <cell r="GQ373">
            <v>6.6121149723200006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  <cell r="IS373">
            <v>0</v>
          </cell>
          <cell r="IT373">
            <v>0</v>
          </cell>
          <cell r="IU373">
            <v>0</v>
          </cell>
          <cell r="IV373">
            <v>0</v>
          </cell>
          <cell r="IW373">
            <v>0</v>
          </cell>
          <cell r="IX373">
            <v>0</v>
          </cell>
          <cell r="IY373">
            <v>0</v>
          </cell>
          <cell r="IZ373">
            <v>0</v>
          </cell>
          <cell r="JA373">
            <v>0</v>
          </cell>
          <cell r="JB373">
            <v>0</v>
          </cell>
          <cell r="JC373">
            <v>0</v>
          </cell>
          <cell r="JD373">
            <v>0</v>
          </cell>
          <cell r="JE373">
            <v>0</v>
          </cell>
          <cell r="JF373">
            <v>0</v>
          </cell>
          <cell r="JG373">
            <v>0</v>
          </cell>
          <cell r="JH373">
            <v>0</v>
          </cell>
          <cell r="JI373">
            <v>0</v>
          </cell>
          <cell r="JJ373">
            <v>0</v>
          </cell>
          <cell r="JK373">
            <v>0</v>
          </cell>
          <cell r="JL373">
            <v>0</v>
          </cell>
          <cell r="JM373">
            <v>0</v>
          </cell>
          <cell r="JN373">
            <v>0</v>
          </cell>
          <cell r="JO373">
            <v>0</v>
          </cell>
          <cell r="JP373">
            <v>0</v>
          </cell>
          <cell r="J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-46.464099008160701</v>
          </cell>
          <cell r="S374">
            <v>-3.1204681300001091E-3</v>
          </cell>
          <cell r="T374">
            <v>-6.8640790499999715E-3</v>
          </cell>
          <cell r="U374">
            <v>0</v>
          </cell>
          <cell r="V374">
            <v>-2.8829482400000161E-3</v>
          </cell>
          <cell r="W374">
            <v>-3.8739600904200415</v>
          </cell>
          <cell r="X374">
            <v>-12.004645557849813</v>
          </cell>
          <cell r="Y374">
            <v>-14.328956789520134</v>
          </cell>
          <cell r="Z374">
            <v>-6.1229606320798666</v>
          </cell>
          <cell r="AA374">
            <v>-5.213641092809894</v>
          </cell>
          <cell r="AB374">
            <v>1.6378957447101357</v>
          </cell>
          <cell r="AC374">
            <v>-3.5968223208099062</v>
          </cell>
          <cell r="AD374">
            <v>-2.948140773959949</v>
          </cell>
          <cell r="AE374">
            <v>-59.860975159381269</v>
          </cell>
          <cell r="AF374">
            <v>6.9518094802999713</v>
          </cell>
          <cell r="AG374">
            <v>-24.995577030180016</v>
          </cell>
          <cell r="AH374">
            <v>1.9405440443899238</v>
          </cell>
          <cell r="AI374">
            <v>-0.2488213951500029</v>
          </cell>
          <cell r="AJ374">
            <v>-1.7358576879399834</v>
          </cell>
          <cell r="AK374">
            <v>-5.8708262451801829</v>
          </cell>
          <cell r="AL374">
            <v>-4.7598065222900914</v>
          </cell>
          <cell r="AM374">
            <v>-9.6550912791296923</v>
          </cell>
          <cell r="AN374">
            <v>-3.0630023884996262</v>
          </cell>
          <cell r="AO374">
            <v>-0.23505364551004959</v>
          </cell>
          <cell r="AP374">
            <v>-2.5374394846602399</v>
          </cell>
          <cell r="AQ374">
            <v>-15.651853005530143</v>
          </cell>
          <cell r="AR374">
            <v>-82.405865216142047</v>
          </cell>
          <cell r="AS374">
            <v>4.0457311772302091</v>
          </cell>
          <cell r="AT374">
            <v>-27.199477846629975</v>
          </cell>
          <cell r="AU374">
            <v>-0.17324984803008192</v>
          </cell>
          <cell r="AV374">
            <v>-3.9767211297398717</v>
          </cell>
          <cell r="AW374">
            <v>-3.995328409400031</v>
          </cell>
          <cell r="AX374">
            <v>-12.092557430539955</v>
          </cell>
          <cell r="AY374">
            <v>-1.2113534077898294</v>
          </cell>
          <cell r="AZ374">
            <v>-7.1308866653303085</v>
          </cell>
          <cell r="BA374">
            <v>-12.692850716979592</v>
          </cell>
          <cell r="BB374">
            <v>-1.8902871957299681</v>
          </cell>
          <cell r="BC374">
            <v>-9.3566074209101089</v>
          </cell>
          <cell r="BD374">
            <v>-6.7322763222898629</v>
          </cell>
          <cell r="BE374">
            <v>15.313951307709431</v>
          </cell>
          <cell r="BF374">
            <v>22.893517365030107</v>
          </cell>
          <cell r="BG374">
            <v>0.30048810721996233</v>
          </cell>
          <cell r="BH374">
            <v>4.1737600336899732</v>
          </cell>
          <cell r="BI374">
            <v>1.3090911004500185</v>
          </cell>
          <cell r="BJ374">
            <v>2.3266133486500848</v>
          </cell>
          <cell r="BK374">
            <v>-4.7180018354699769</v>
          </cell>
          <cell r="BL374">
            <v>-9.3401478699297513</v>
          </cell>
          <cell r="BM374">
            <v>-0.61801360121035032</v>
          </cell>
          <cell r="BN374">
            <v>15.351024308489968</v>
          </cell>
          <cell r="BO374">
            <v>-9.8696712122199983</v>
          </cell>
          <cell r="BP374">
            <v>-4.9864194381600555</v>
          </cell>
          <cell r="BQ374">
            <v>-1.5082889988300394</v>
          </cell>
          <cell r="BR374">
            <v>26.330550716218568</v>
          </cell>
          <cell r="BS374">
            <v>17.649386137309989</v>
          </cell>
          <cell r="BT374">
            <v>7.8483342746699236</v>
          </cell>
          <cell r="BU374">
            <v>2.3510758083900782</v>
          </cell>
          <cell r="BV374">
            <v>-2.2825383287701015</v>
          </cell>
          <cell r="BW374">
            <v>1.1389952122399336</v>
          </cell>
          <cell r="BX374">
            <v>-10.057810867440139</v>
          </cell>
          <cell r="BY374">
            <v>-2.8355674905599244</v>
          </cell>
          <cell r="BZ374">
            <v>4.0824700534299154</v>
          </cell>
          <cell r="CA374">
            <v>-21.211010447309945</v>
          </cell>
          <cell r="CB374">
            <v>1.6787604453899121</v>
          </cell>
          <cell r="CC374">
            <v>23.322971953410047</v>
          </cell>
          <cell r="CD374">
            <v>4.645483965459789</v>
          </cell>
          <cell r="CE374">
            <v>0.36332858432797366</v>
          </cell>
          <cell r="CF374">
            <v>35.163089730699994</v>
          </cell>
          <cell r="CG374">
            <v>-21.946524517220041</v>
          </cell>
          <cell r="CH374">
            <v>3.6397712735600862</v>
          </cell>
          <cell r="CI374">
            <v>0</v>
          </cell>
          <cell r="CJ374">
            <v>5.9513166358101444</v>
          </cell>
          <cell r="CK374">
            <v>-11.12270866282006</v>
          </cell>
          <cell r="CL374">
            <v>-1.1190129588901527</v>
          </cell>
          <cell r="CM374">
            <v>0.75799017986992112</v>
          </cell>
          <cell r="CN374">
            <v>9.4712070779905844E-2</v>
          </cell>
          <cell r="CO374">
            <v>-6.9285063073399442</v>
          </cell>
          <cell r="CP374">
            <v>-1.2666977898998084</v>
          </cell>
          <cell r="CQ374">
            <v>-2.8601010702197982</v>
          </cell>
          <cell r="CR374">
            <v>49.76980622659903</v>
          </cell>
          <cell r="CS374">
            <v>-8.5631088458899853</v>
          </cell>
          <cell r="CT374">
            <v>29.687528659669965</v>
          </cell>
          <cell r="CU374">
            <v>20.279189192540002</v>
          </cell>
          <cell r="CV374">
            <v>6.9231734907098144</v>
          </cell>
          <cell r="CW374">
            <v>1.7314270392698745</v>
          </cell>
          <cell r="CX374">
            <v>11.202665722540019</v>
          </cell>
          <cell r="CY374">
            <v>-16.04882458801012</v>
          </cell>
          <cell r="CZ374">
            <v>1.295686363040204</v>
          </cell>
          <cell r="DA374">
            <v>-30.788567157529769</v>
          </cell>
          <cell r="DB374">
            <v>2.105705839059965</v>
          </cell>
          <cell r="DC374">
            <v>13.28617547363001</v>
          </cell>
          <cell r="DD374">
            <v>18.658755037570018</v>
          </cell>
          <cell r="DE374">
            <v>-28.091040907369461</v>
          </cell>
          <cell r="DF374">
            <v>9.8793111212600024</v>
          </cell>
          <cell r="DG374">
            <v>0.98610938572983287</v>
          </cell>
          <cell r="DH374">
            <v>-23.780865853200112</v>
          </cell>
          <cell r="DI374">
            <v>-1.5371217870099372</v>
          </cell>
          <cell r="DJ374">
            <v>7.6720407594401649</v>
          </cell>
          <cell r="DK374">
            <v>-8.181514145400115</v>
          </cell>
          <cell r="DL374">
            <v>15.528838029159942</v>
          </cell>
          <cell r="DM374">
            <v>-2.4992982676401425</v>
          </cell>
          <cell r="DN374">
            <v>-19.284233825090496</v>
          </cell>
          <cell r="DO374">
            <v>-24.38118980247998</v>
          </cell>
          <cell r="DP374">
            <v>18.354244637649913</v>
          </cell>
          <cell r="DQ374">
            <v>-0.84736115979012538</v>
          </cell>
          <cell r="DR374">
            <v>-78.314343770529376</v>
          </cell>
          <cell r="DS374">
            <v>2.0698185061398817</v>
          </cell>
          <cell r="DT374">
            <v>0.98377369887009536</v>
          </cell>
          <cell r="DU374">
            <v>5.3482260040899519</v>
          </cell>
          <cell r="DV374">
            <v>2.1537569497800177</v>
          </cell>
          <cell r="DW374">
            <v>4.6376112592801064</v>
          </cell>
          <cell r="DX374">
            <v>-9.8475580935701146</v>
          </cell>
          <cell r="DY374">
            <v>2.6083280849300081</v>
          </cell>
          <cell r="DZ374">
            <v>-29.59773650931038</v>
          </cell>
          <cell r="EA374">
            <v>-27.514024187830046</v>
          </cell>
          <cell r="EB374">
            <v>-12.106088015660248</v>
          </cell>
          <cell r="EC374">
            <v>9.1626763971599985</v>
          </cell>
          <cell r="ED374">
            <v>-26.213127864409898</v>
          </cell>
          <cell r="EE374">
            <v>-20.851394177800103</v>
          </cell>
          <cell r="EF374">
            <v>10.22772878615001</v>
          </cell>
          <cell r="EG374">
            <v>-8.7662709083200525</v>
          </cell>
          <cell r="EH374">
            <v>-2.0377016626899831</v>
          </cell>
          <cell r="EI374">
            <v>-2.7408490805000838</v>
          </cell>
          <cell r="EJ374">
            <v>10.34363752378988</v>
          </cell>
          <cell r="EK374">
            <v>-13.038091476689829</v>
          </cell>
          <cell r="EL374">
            <v>-5.1403456526099944</v>
          </cell>
          <cell r="EM374">
            <v>-5.7160083077401396</v>
          </cell>
          <cell r="EN374">
            <v>-13.675292388490107</v>
          </cell>
          <cell r="EO374">
            <v>-13.780358623369921</v>
          </cell>
          <cell r="EP374">
            <v>5.7063281349102226</v>
          </cell>
          <cell r="EQ374">
            <v>17.765829477760235</v>
          </cell>
          <cell r="ER374">
            <v>4.7913501577186253</v>
          </cell>
          <cell r="ES374">
            <v>0</v>
          </cell>
          <cell r="ET374">
            <v>-2.6437654410000011E-2</v>
          </cell>
          <cell r="EU374">
            <v>0</v>
          </cell>
          <cell r="EV374">
            <v>0</v>
          </cell>
          <cell r="EW374">
            <v>-2.3752470102601819</v>
          </cell>
          <cell r="EX374">
            <v>-2.7462408561201528</v>
          </cell>
          <cell r="EY374">
            <v>-1.4561327005699241</v>
          </cell>
          <cell r="EZ374">
            <v>-11.536127336750724</v>
          </cell>
          <cell r="FA374">
            <v>2.3925330084405232</v>
          </cell>
          <cell r="FB374">
            <v>-7.0314899854399755</v>
          </cell>
          <cell r="FC374">
            <v>16.782130445309917</v>
          </cell>
          <cell r="FD374">
            <v>10.788362247519444</v>
          </cell>
          <cell r="FE374">
            <v>42.626372329727019</v>
          </cell>
          <cell r="FF374">
            <v>2.4007796464198918</v>
          </cell>
          <cell r="FG374">
            <v>17.560618518270189</v>
          </cell>
          <cell r="FH374">
            <v>14.624407123809874</v>
          </cell>
          <cell r="FI374">
            <v>-0.90950650044010217</v>
          </cell>
          <cell r="FJ374">
            <v>-2.0013176027700865</v>
          </cell>
          <cell r="FK374">
            <v>3.0765356560100372</v>
          </cell>
          <cell r="FL374">
            <v>-10.407967180059586</v>
          </cell>
          <cell r="FM374">
            <v>9.9649353882491596</v>
          </cell>
          <cell r="FN374">
            <v>17.838549834480091</v>
          </cell>
          <cell r="FO374">
            <v>-9.3849109790900229</v>
          </cell>
          <cell r="FP374">
            <v>-7.1336071277401061</v>
          </cell>
          <cell r="FQ374">
            <v>6.997855552589499</v>
          </cell>
          <cell r="FR374">
            <v>2.7173267370490066</v>
          </cell>
          <cell r="FS374">
            <v>17.199685145079911</v>
          </cell>
          <cell r="FT374">
            <v>0.96009498007015281</v>
          </cell>
          <cell r="FU374">
            <v>5.8997819037600721</v>
          </cell>
          <cell r="FV374">
            <v>-3.7446764282199752</v>
          </cell>
          <cell r="FW374">
            <v>7.7741163783898628</v>
          </cell>
          <cell r="FX374">
            <v>8.6662261373697902</v>
          </cell>
          <cell r="FY374">
            <v>-23.722222077519518</v>
          </cell>
          <cell r="FZ374">
            <v>3.0291061384000386</v>
          </cell>
          <cell r="GA374">
            <v>-1.0276034954697479</v>
          </cell>
          <cell r="GB374">
            <v>-24.760668771929886</v>
          </cell>
          <cell r="GC374">
            <v>-0.48476421936015868</v>
          </cell>
          <cell r="GD374">
            <v>12.928251046480227</v>
          </cell>
          <cell r="GE374">
            <v>46.028194152067954</v>
          </cell>
          <cell r="GF374">
            <v>47.43686600451997</v>
          </cell>
          <cell r="GG374">
            <v>-1.6724825757501094</v>
          </cell>
          <cell r="GH374">
            <v>0.67301434896967294</v>
          </cell>
          <cell r="GI374">
            <v>-1.4184178263800504</v>
          </cell>
          <cell r="GJ374">
            <v>5.1407749632099922</v>
          </cell>
          <cell r="GK374">
            <v>9.7584055753600296</v>
          </cell>
          <cell r="GL374">
            <v>18.929047529220043</v>
          </cell>
          <cell r="GM374">
            <v>-33.045274715810592</v>
          </cell>
          <cell r="GN374">
            <v>2.2077562186700561</v>
          </cell>
          <cell r="GO374">
            <v>-19.332215715819984</v>
          </cell>
          <cell r="GP374">
            <v>25.485693737560268</v>
          </cell>
          <cell r="GQ374">
            <v>-8.134973391679523</v>
          </cell>
          <cell r="GR374">
            <v>-18.049992090149317</v>
          </cell>
          <cell r="GS374">
            <v>37.0727903495399</v>
          </cell>
          <cell r="GT374">
            <v>-9.595894165810023</v>
          </cell>
          <cell r="GU374">
            <v>-8.4017761222899026</v>
          </cell>
          <cell r="GV374">
            <v>-5.1799846164600467</v>
          </cell>
          <cell r="GW374">
            <v>6.9722507540699326</v>
          </cell>
          <cell r="GX374">
            <v>-5.0561022978999972</v>
          </cell>
          <cell r="GY374">
            <v>-6.9667052947397679</v>
          </cell>
          <cell r="GZ374">
            <v>-3.0087482930098304</v>
          </cell>
          <cell r="HA374">
            <v>9.2827479772599872</v>
          </cell>
          <cell r="HB374">
            <v>-3.7392382291498052</v>
          </cell>
          <cell r="HC374">
            <v>-49.074156924619729</v>
          </cell>
          <cell r="HD374">
            <v>19.64482477295951</v>
          </cell>
          <cell r="HE374">
            <v>22.879667380899264</v>
          </cell>
          <cell r="HF374">
            <v>-11.093287239049687</v>
          </cell>
          <cell r="HG374">
            <v>-0.90920793547024914</v>
          </cell>
          <cell r="HH374">
            <v>-4.1730744176701364</v>
          </cell>
          <cell r="HI374">
            <v>-5.8364111900000015E-3</v>
          </cell>
          <cell r="HJ374">
            <v>-19.394771061790095</v>
          </cell>
          <cell r="HK374">
            <v>-9.6757165150165747E-2</v>
          </cell>
          <cell r="HL374">
            <v>27.62813998642946</v>
          </cell>
          <cell r="HM374">
            <v>-5.208000315839854</v>
          </cell>
          <cell r="HN374">
            <v>4.7821309136197669</v>
          </cell>
          <cell r="HO374">
            <v>1.6717081297300638</v>
          </cell>
          <cell r="HP374">
            <v>-20.698107733379857</v>
          </cell>
          <cell r="HQ374">
            <v>50.376730630659949</v>
          </cell>
          <cell r="HR374">
            <v>-77.83930551296362</v>
          </cell>
          <cell r="HS374">
            <v>-31.955262418129905</v>
          </cell>
          <cell r="HT374">
            <v>-30.051993931340121</v>
          </cell>
          <cell r="HU374">
            <v>-16.110113101090064</v>
          </cell>
          <cell r="HV374">
            <v>-0.51519427061998613</v>
          </cell>
          <cell r="HW374">
            <v>-21.086479561409988</v>
          </cell>
          <cell r="HX374">
            <v>-5.7422195549499975</v>
          </cell>
          <cell r="HY374">
            <v>-1.1465247476705827</v>
          </cell>
          <cell r="HZ374">
            <v>-5.2217030418601098</v>
          </cell>
          <cell r="IA374">
            <v>6.305768444649857</v>
          </cell>
          <cell r="IB374">
            <v>0.98958326611011671</v>
          </cell>
          <cell r="IC374">
            <v>10.470098077979628</v>
          </cell>
          <cell r="ID374">
            <v>16.224735325369693</v>
          </cell>
          <cell r="IE374">
            <v>0.12802712227999891</v>
          </cell>
          <cell r="IF374">
            <v>5.4334378650000126E-2</v>
          </cell>
          <cell r="IG374">
            <v>-3.9520832140000017E-2</v>
          </cell>
          <cell r="IH374">
            <v>0</v>
          </cell>
          <cell r="II374">
            <v>6.5017587600000037E-3</v>
          </cell>
          <cell r="IJ374">
            <v>0</v>
          </cell>
          <cell r="IK374">
            <v>0</v>
          </cell>
          <cell r="IL374">
            <v>2.1704393199999394E-3</v>
          </cell>
          <cell r="IM374">
            <v>1.0878670699999926E-2</v>
          </cell>
          <cell r="IN374">
            <v>5.2520088200000981E-3</v>
          </cell>
          <cell r="IO374">
            <v>0</v>
          </cell>
          <cell r="IP374">
            <v>9.8343263629999678E-2</v>
          </cell>
          <cell r="IQ374">
            <v>-9.9325654600002089E-3</v>
          </cell>
          <cell r="IR374">
            <v>3.3590252579999813E-2</v>
          </cell>
          <cell r="IS374">
            <v>0</v>
          </cell>
          <cell r="IT374">
            <v>0</v>
          </cell>
          <cell r="IU374">
            <v>0</v>
          </cell>
          <cell r="IV374">
            <v>1.5704941289999996E-2</v>
          </cell>
          <cell r="IW374">
            <v>4.0105021299999821E-3</v>
          </cell>
          <cell r="IX374">
            <v>1.1805833170000002E-2</v>
          </cell>
          <cell r="IY374">
            <v>6.6539973199999825E-2</v>
          </cell>
          <cell r="IZ374">
            <v>-7.2221777300001122E-3</v>
          </cell>
          <cell r="JA374">
            <v>-9.5908776399999951E-3</v>
          </cell>
          <cell r="JB374">
            <v>6.4232865000000139E-3</v>
          </cell>
          <cell r="JC374">
            <v>-5.3684974720000112E-2</v>
          </cell>
          <cell r="JD374">
            <v>-3.9625361999995334E-4</v>
          </cell>
          <cell r="JE374">
            <v>-9.4973000900004934E-3</v>
          </cell>
          <cell r="JF374">
            <v>0</v>
          </cell>
          <cell r="JG374">
            <v>4.8380985899998397E-3</v>
          </cell>
          <cell r="JH374">
            <v>0</v>
          </cell>
          <cell r="JI374">
            <v>0</v>
          </cell>
          <cell r="JJ374">
            <v>1.5439681940000005E-2</v>
          </cell>
          <cell r="JK374">
            <v>0</v>
          </cell>
          <cell r="JL374">
            <v>0</v>
          </cell>
          <cell r="JM374">
            <v>1.5719846350000122E-2</v>
          </cell>
          <cell r="JN374">
            <v>0</v>
          </cell>
          <cell r="JO374">
            <v>-6.2927538039999953E-2</v>
          </cell>
          <cell r="JP374">
            <v>1.7432611070000048E-2</v>
          </cell>
          <cell r="J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-12.381790075070057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-1.7130216304200303</v>
          </cell>
          <cell r="X375">
            <v>-1.7804453058899981</v>
          </cell>
          <cell r="Y375">
            <v>-3.1339974266999207</v>
          </cell>
          <cell r="Z375">
            <v>0.17982506298000089</v>
          </cell>
          <cell r="AA375">
            <v>-0.88115825977013174</v>
          </cell>
          <cell r="AB375">
            <v>-1.3690638646900197</v>
          </cell>
          <cell r="AC375">
            <v>2.6069695381400209</v>
          </cell>
          <cell r="AD375">
            <v>-6.2908981887200355</v>
          </cell>
          <cell r="AE375">
            <v>-32.435118139369479</v>
          </cell>
          <cell r="AF375">
            <v>-11.283742515380027</v>
          </cell>
          <cell r="AG375">
            <v>0.9428421652599468</v>
          </cell>
          <cell r="AH375">
            <v>-3.4431089671599864</v>
          </cell>
          <cell r="AI375">
            <v>-2.6097881467599393</v>
          </cell>
          <cell r="AJ375">
            <v>0.2891790328799857</v>
          </cell>
          <cell r="AK375">
            <v>-2.1873387377499967</v>
          </cell>
          <cell r="AL375">
            <v>-5.7318722018100061</v>
          </cell>
          <cell r="AM375">
            <v>1.675282957012314E-2</v>
          </cell>
          <cell r="AN375">
            <v>-4.5639071281999577</v>
          </cell>
          <cell r="AO375">
            <v>-0.60947319883004525</v>
          </cell>
          <cell r="AP375">
            <v>0.73992264819992215</v>
          </cell>
          <cell r="AQ375">
            <v>-3.9945839193899246</v>
          </cell>
          <cell r="AR375">
            <v>-14.604298275470683</v>
          </cell>
          <cell r="AS375">
            <v>3.6092025171500381</v>
          </cell>
          <cell r="AT375">
            <v>-3.9457110647899754</v>
          </cell>
          <cell r="AU375">
            <v>-1.1447663365599965</v>
          </cell>
          <cell r="AV375">
            <v>-0.65808676425999124</v>
          </cell>
          <cell r="AW375">
            <v>-2.423309213140044</v>
          </cell>
          <cell r="AX375">
            <v>-3.5645209074100421</v>
          </cell>
          <cell r="AY375">
            <v>-0.5175223959899995</v>
          </cell>
          <cell r="AZ375">
            <v>-4.764184807709853</v>
          </cell>
          <cell r="BA375">
            <v>4.6923118012398959</v>
          </cell>
          <cell r="BB375">
            <v>-2.6306280709199967</v>
          </cell>
          <cell r="BC375">
            <v>-1.7465644897999937</v>
          </cell>
          <cell r="BD375">
            <v>-1.5105185432799999</v>
          </cell>
          <cell r="BE375">
            <v>40.724401232379932</v>
          </cell>
          <cell r="BF375">
            <v>7.0063831889600294</v>
          </cell>
          <cell r="BG375">
            <v>7.8413054103500031</v>
          </cell>
          <cell r="BH375">
            <v>2.7324313467199772</v>
          </cell>
          <cell r="BI375">
            <v>3.0623707317699882</v>
          </cell>
          <cell r="BJ375">
            <v>9.9030887380024524E-2</v>
          </cell>
          <cell r="BK375">
            <v>-2.0177584634699883</v>
          </cell>
          <cell r="BL375">
            <v>3.6461685610499899</v>
          </cell>
          <cell r="BM375">
            <v>9.9733692622401122</v>
          </cell>
          <cell r="BN375">
            <v>1.6963661634199525</v>
          </cell>
          <cell r="BO375">
            <v>-2.0496779084899828</v>
          </cell>
          <cell r="BP375">
            <v>3.2388329206099229</v>
          </cell>
          <cell r="BQ375">
            <v>5.4955791318400316</v>
          </cell>
          <cell r="BR375">
            <v>25.180315761730526</v>
          </cell>
          <cell r="BS375">
            <v>4.6489368128600006</v>
          </cell>
          <cell r="BT375">
            <v>3.3838643809499445</v>
          </cell>
          <cell r="BU375">
            <v>0.5349198220700373</v>
          </cell>
          <cell r="BV375">
            <v>1.9902571800699889</v>
          </cell>
          <cell r="BW375">
            <v>-5.1486770190199991</v>
          </cell>
          <cell r="BX375">
            <v>1.3943678414900091</v>
          </cell>
          <cell r="BY375">
            <v>4.4484695418000229</v>
          </cell>
          <cell r="BZ375">
            <v>4.2968066724803293</v>
          </cell>
          <cell r="CA375">
            <v>3.0025743695000529</v>
          </cell>
          <cell r="CB375">
            <v>3.1939914185199996</v>
          </cell>
          <cell r="CC375">
            <v>-2.4951463876499815</v>
          </cell>
          <cell r="CD375">
            <v>5.9299511286599795</v>
          </cell>
          <cell r="CE375">
            <v>3.7746626003354322E-3</v>
          </cell>
          <cell r="CF375">
            <v>13.946659904930044</v>
          </cell>
          <cell r="CG375">
            <v>-3.2381613968599936</v>
          </cell>
          <cell r="CH375">
            <v>-5.1197720456000013</v>
          </cell>
          <cell r="CI375">
            <v>0</v>
          </cell>
          <cell r="CJ375">
            <v>-2.4464792105500237</v>
          </cell>
          <cell r="CK375">
            <v>3.2678234266300592</v>
          </cell>
          <cell r="CL375">
            <v>-7.2553560924397971</v>
          </cell>
          <cell r="CM375">
            <v>-2.229754008259988</v>
          </cell>
          <cell r="CN375">
            <v>-3.7235323830300331</v>
          </cell>
          <cell r="CO375">
            <v>0.40822142423002106</v>
          </cell>
          <cell r="CP375">
            <v>1.8778434675899689</v>
          </cell>
          <cell r="CQ375">
            <v>4.5162815759599653</v>
          </cell>
          <cell r="CR375">
            <v>16.743320689750362</v>
          </cell>
          <cell r="CS375">
            <v>-4.7576483741000004</v>
          </cell>
          <cell r="CT375">
            <v>15.666890311060001</v>
          </cell>
          <cell r="CU375">
            <v>1.4129544983200049</v>
          </cell>
          <cell r="CV375">
            <v>-2.7992771599199955</v>
          </cell>
          <cell r="CW375">
            <v>-2.2206478859099548</v>
          </cell>
          <cell r="CX375">
            <v>-5.258795515599985</v>
          </cell>
          <cell r="CY375">
            <v>0.95125665437996076</v>
          </cell>
          <cell r="CZ375">
            <v>7.8219331696400332</v>
          </cell>
          <cell r="DA375">
            <v>-7.2250251612700822</v>
          </cell>
          <cell r="DB375">
            <v>3.723942122970044</v>
          </cell>
          <cell r="DC375">
            <v>7.6190050091299213</v>
          </cell>
          <cell r="DD375">
            <v>1.8087330210500454</v>
          </cell>
          <cell r="DE375">
            <v>-23.287100473639839</v>
          </cell>
          <cell r="DF375">
            <v>-1.6628329710000003</v>
          </cell>
          <cell r="DG375">
            <v>-6.8884575073599876</v>
          </cell>
          <cell r="DH375">
            <v>-1.0552238148101196</v>
          </cell>
          <cell r="DI375">
            <v>-3.8343403141699923</v>
          </cell>
          <cell r="DJ375">
            <v>-3.6445889168900862</v>
          </cell>
          <cell r="DK375">
            <v>1.7714017341699844</v>
          </cell>
          <cell r="DL375">
            <v>0.27935926795993282</v>
          </cell>
          <cell r="DM375">
            <v>4.0521947709976303E-2</v>
          </cell>
          <cell r="DN375">
            <v>-6.4508757662499647</v>
          </cell>
          <cell r="DO375">
            <v>-15.805804715569934</v>
          </cell>
          <cell r="DP375">
            <v>9.0428916276800066</v>
          </cell>
          <cell r="DQ375">
            <v>4.9208489548899479</v>
          </cell>
          <cell r="DR375">
            <v>24.844248487850564</v>
          </cell>
          <cell r="DS375">
            <v>1.0912847655200153</v>
          </cell>
          <cell r="DT375">
            <v>-0.97454049793003605</v>
          </cell>
          <cell r="DU375">
            <v>3.032328534459964</v>
          </cell>
          <cell r="DV375">
            <v>-2.3081793521600957</v>
          </cell>
          <cell r="DW375">
            <v>10.773912281720015</v>
          </cell>
          <cell r="DX375">
            <v>-0.12553249017997814</v>
          </cell>
          <cell r="DY375">
            <v>18.935157159630023</v>
          </cell>
          <cell r="DZ375">
            <v>-4.3199845007901558</v>
          </cell>
          <cell r="EA375">
            <v>1.7315879662498901</v>
          </cell>
          <cell r="EB375">
            <v>-3.9551820594999754</v>
          </cell>
          <cell r="EC375">
            <v>-2.7118502174700154</v>
          </cell>
          <cell r="ED375">
            <v>3.6752468983000313</v>
          </cell>
          <cell r="EE375">
            <v>-14.165204321239798</v>
          </cell>
          <cell r="EF375">
            <v>-6.390986859279991</v>
          </cell>
          <cell r="EG375">
            <v>-2.3945637407999811</v>
          </cell>
          <cell r="EH375">
            <v>0.39250971134998736</v>
          </cell>
          <cell r="EI375">
            <v>2.1800711111200144</v>
          </cell>
          <cell r="EJ375">
            <v>-8.286239564629966</v>
          </cell>
          <cell r="EK375">
            <v>-5.9196192518899977</v>
          </cell>
          <cell r="EL375">
            <v>4.1794044771500012</v>
          </cell>
          <cell r="EM375">
            <v>4.088749254119989</v>
          </cell>
          <cell r="EN375">
            <v>0.99886363732991867</v>
          </cell>
          <cell r="EO375">
            <v>-1.9014876694600673</v>
          </cell>
          <cell r="EP375">
            <v>-0.3621913220400188</v>
          </cell>
          <cell r="EQ375">
            <v>-0.74971410421011342</v>
          </cell>
          <cell r="ER375">
            <v>14.965608475019508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-1.2512069985800736</v>
          </cell>
          <cell r="EX375">
            <v>5.7264934679899397</v>
          </cell>
          <cell r="EY375">
            <v>11.42693607651006</v>
          </cell>
          <cell r="EZ375">
            <v>-13.285862323859988</v>
          </cell>
          <cell r="FA375">
            <v>-2.6398999129398817</v>
          </cell>
          <cell r="FB375">
            <v>6.2408761930200001</v>
          </cell>
          <cell r="FC375">
            <v>4.4472147955299874</v>
          </cell>
          <cell r="FD375">
            <v>4.3010571773501169</v>
          </cell>
          <cell r="FE375">
            <v>24.722804452389937</v>
          </cell>
          <cell r="FF375">
            <v>4.0976534291999656</v>
          </cell>
          <cell r="FG375">
            <v>-1.8077780242399513</v>
          </cell>
          <cell r="FH375">
            <v>4.9813283689200603</v>
          </cell>
          <cell r="FI375">
            <v>-5.2897351446999892</v>
          </cell>
          <cell r="FJ375">
            <v>2.3319432785600611</v>
          </cell>
          <cell r="FK375">
            <v>7.3990776182400282</v>
          </cell>
          <cell r="FL375">
            <v>2.5661575977499069</v>
          </cell>
          <cell r="FM375">
            <v>-3.0032466114400904</v>
          </cell>
          <cell r="FN375">
            <v>11.858628256409929</v>
          </cell>
          <cell r="FO375">
            <v>-1.5703868142199155</v>
          </cell>
          <cell r="FP375">
            <v>-3.655974240720127</v>
          </cell>
          <cell r="FQ375">
            <v>6.8151367386300876</v>
          </cell>
          <cell r="FR375">
            <v>-26.207613725660849</v>
          </cell>
          <cell r="FS375">
            <v>3.3878436018700029</v>
          </cell>
          <cell r="FT375">
            <v>-0.65401809785009846</v>
          </cell>
          <cell r="FU375">
            <v>-21.252282541190027</v>
          </cell>
          <cell r="FV375">
            <v>3.0388100356299788</v>
          </cell>
          <cell r="FW375">
            <v>-1.0739830895200271</v>
          </cell>
          <cell r="FX375">
            <v>-7.8177303082599963</v>
          </cell>
          <cell r="FY375">
            <v>-7.7442954856001052</v>
          </cell>
          <cell r="FZ375">
            <v>-1.4322278429397102</v>
          </cell>
          <cell r="GA375">
            <v>11.956584152399955</v>
          </cell>
          <cell r="GB375">
            <v>-5.7235017996799797</v>
          </cell>
          <cell r="GC375">
            <v>-0.84676576347004584</v>
          </cell>
          <cell r="GD375">
            <v>1.9539534129499998</v>
          </cell>
          <cell r="GE375">
            <v>6.1189414990185469</v>
          </cell>
          <cell r="GF375">
            <v>11.763020830989973</v>
          </cell>
          <cell r="GG375">
            <v>-6.5035374684000544</v>
          </cell>
          <cell r="GH375">
            <v>-3.6534347498500779</v>
          </cell>
          <cell r="GI375">
            <v>-5.5454217038299873</v>
          </cell>
          <cell r="GJ375">
            <v>-2.4709017272800224</v>
          </cell>
          <cell r="GK375">
            <v>-6.6321713873499846</v>
          </cell>
          <cell r="GL375">
            <v>4.0550534404599148</v>
          </cell>
          <cell r="GM375">
            <v>1.8557907292700975</v>
          </cell>
          <cell r="GN375">
            <v>-1.490017357810018</v>
          </cell>
          <cell r="GO375">
            <v>4.4304552868800329</v>
          </cell>
          <cell r="GP375">
            <v>-0.71301791530004266</v>
          </cell>
          <cell r="GQ375">
            <v>11.023123521239995</v>
          </cell>
          <cell r="GR375">
            <v>0</v>
          </cell>
          <cell r="GS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  <cell r="IB375">
            <v>0</v>
          </cell>
          <cell r="IC375">
            <v>0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  <cell r="IJ375">
            <v>0</v>
          </cell>
          <cell r="IK375">
            <v>0</v>
          </cell>
          <cell r="IL375">
            <v>0</v>
          </cell>
          <cell r="IM375">
            <v>0</v>
          </cell>
          <cell r="IN375">
            <v>0</v>
          </cell>
          <cell r="IO375">
            <v>0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0</v>
          </cell>
          <cell r="IV375">
            <v>0</v>
          </cell>
          <cell r="IW375">
            <v>0</v>
          </cell>
          <cell r="IX375">
            <v>0</v>
          </cell>
          <cell r="IY375">
            <v>0</v>
          </cell>
          <cell r="IZ375">
            <v>0</v>
          </cell>
          <cell r="JA375">
            <v>0</v>
          </cell>
          <cell r="JB375">
            <v>0</v>
          </cell>
          <cell r="JC375">
            <v>0</v>
          </cell>
          <cell r="JD375">
            <v>0</v>
          </cell>
          <cell r="JE375">
            <v>0</v>
          </cell>
          <cell r="JF375">
            <v>0</v>
          </cell>
          <cell r="JG375">
            <v>0</v>
          </cell>
          <cell r="JH375">
            <v>0</v>
          </cell>
          <cell r="JI375">
            <v>0</v>
          </cell>
          <cell r="JJ375">
            <v>0</v>
          </cell>
          <cell r="JK375">
            <v>0</v>
          </cell>
          <cell r="JL375">
            <v>0</v>
          </cell>
          <cell r="JM375">
            <v>0</v>
          </cell>
          <cell r="JN375">
            <v>0</v>
          </cell>
          <cell r="JO375">
            <v>0</v>
          </cell>
          <cell r="JP375">
            <v>0</v>
          </cell>
          <cell r="JQ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-61.517651898059739</v>
          </cell>
          <cell r="S376">
            <v>-1.1505186999993811E-4</v>
          </cell>
          <cell r="T376">
            <v>-9.7641894400000151E-3</v>
          </cell>
          <cell r="U376">
            <v>7.5606970000008378E-4</v>
          </cell>
          <cell r="V376">
            <v>2.0701064599998875E-3</v>
          </cell>
          <cell r="W376">
            <v>-3.0367779549300167</v>
          </cell>
          <cell r="X376">
            <v>-23.792877428589804</v>
          </cell>
          <cell r="Y376">
            <v>-22.994968473099902</v>
          </cell>
          <cell r="Z376">
            <v>3.2758257621100029</v>
          </cell>
          <cell r="AA376">
            <v>-7.3372273304701139</v>
          </cell>
          <cell r="AB376">
            <v>-8.0976004594500068</v>
          </cell>
          <cell r="AC376">
            <v>0.77773843027989642</v>
          </cell>
          <cell r="AD376">
            <v>-0.30471137875997556</v>
          </cell>
          <cell r="AE376">
            <v>-114.37623333905958</v>
          </cell>
          <cell r="AF376">
            <v>1.7464838158800262</v>
          </cell>
          <cell r="AG376">
            <v>-42.732358073590035</v>
          </cell>
          <cell r="AH376">
            <v>-2.5305313662099138</v>
          </cell>
          <cell r="AI376">
            <v>-6.2611739412697034</v>
          </cell>
          <cell r="AJ376">
            <v>-0.27951269603011042</v>
          </cell>
          <cell r="AK376">
            <v>-6.306332920689897</v>
          </cell>
          <cell r="AL376">
            <v>-28.135341466829914</v>
          </cell>
          <cell r="AM376">
            <v>-0.7946691056599775</v>
          </cell>
          <cell r="AN376">
            <v>-13.296971600770007</v>
          </cell>
          <cell r="AO376">
            <v>3.4145774547600922</v>
          </cell>
          <cell r="AP376">
            <v>-4.4453161784399526</v>
          </cell>
          <cell r="AQ376">
            <v>-14.755087260209962</v>
          </cell>
          <cell r="AR376">
            <v>-143.69646709438894</v>
          </cell>
          <cell r="AS376">
            <v>-12.319842821359998</v>
          </cell>
          <cell r="AT376">
            <v>-15.080210166620077</v>
          </cell>
          <cell r="AU376">
            <v>-0.11979709437002839</v>
          </cell>
          <cell r="AV376">
            <v>-9.322217678920083</v>
          </cell>
          <cell r="AW376">
            <v>-3.3843875506199765</v>
          </cell>
          <cell r="AX376">
            <v>-18.124750317889948</v>
          </cell>
          <cell r="AY376">
            <v>-20.912096709150319</v>
          </cell>
          <cell r="AZ376">
            <v>-2.3737838656399504</v>
          </cell>
          <cell r="BA376">
            <v>-14.434539979119791</v>
          </cell>
          <cell r="BB376">
            <v>-9.2572732520400223</v>
          </cell>
          <cell r="BC376">
            <v>-8.3315893985100047</v>
          </cell>
          <cell r="BD376">
            <v>-30.035978260149932</v>
          </cell>
          <cell r="BE376">
            <v>-27.567609831319714</v>
          </cell>
          <cell r="BF376">
            <v>-7.2460851326700322</v>
          </cell>
          <cell r="BG376">
            <v>-0.1925138109099862</v>
          </cell>
          <cell r="BH376">
            <v>16.543733595789945</v>
          </cell>
          <cell r="BI376">
            <v>-3.360510407339973</v>
          </cell>
          <cell r="BJ376">
            <v>-8.1101633781099736</v>
          </cell>
          <cell r="BK376">
            <v>-13.988421066099988</v>
          </cell>
          <cell r="BL376">
            <v>-0.92167789058976268</v>
          </cell>
          <cell r="BM376">
            <v>2.2555437271600454</v>
          </cell>
          <cell r="BN376">
            <v>0.38260468383032276</v>
          </cell>
          <cell r="BO376">
            <v>-4.6441048058299828</v>
          </cell>
          <cell r="BP376">
            <v>-10.683525779910042</v>
          </cell>
          <cell r="BQ376">
            <v>2.3975104333601394</v>
          </cell>
          <cell r="BR376">
            <v>-56.427733538839675</v>
          </cell>
          <cell r="BS376">
            <v>-20.101642094869817</v>
          </cell>
          <cell r="BT376">
            <v>-29.663823934509992</v>
          </cell>
          <cell r="BU376">
            <v>-19.474544428180138</v>
          </cell>
          <cell r="BV376">
            <v>-8.8735174699999808E-3</v>
          </cell>
          <cell r="BW376">
            <v>2.5591854671200167</v>
          </cell>
          <cell r="BX376">
            <v>-19.334699746790193</v>
          </cell>
          <cell r="BY376">
            <v>-2.0261893084098119</v>
          </cell>
          <cell r="BZ376">
            <v>-14.047014783799995</v>
          </cell>
          <cell r="CA376">
            <v>-6.5620238930400774</v>
          </cell>
          <cell r="CB376">
            <v>2.7659276116401088</v>
          </cell>
          <cell r="CC376">
            <v>5.3886415336701248</v>
          </cell>
          <cell r="CD376">
            <v>44.077323555799921</v>
          </cell>
          <cell r="CE376">
            <v>-50.785184834579923</v>
          </cell>
          <cell r="CF376">
            <v>-8.5859347393500229</v>
          </cell>
          <cell r="CG376">
            <v>-11.491179777539969</v>
          </cell>
          <cell r="CH376">
            <v>2.5584818387300174</v>
          </cell>
          <cell r="CI376">
            <v>-1.697520862589954</v>
          </cell>
          <cell r="CJ376">
            <v>-2.5446337994600299</v>
          </cell>
          <cell r="CK376">
            <v>14.374478866239997</v>
          </cell>
          <cell r="CL376">
            <v>-12.510043487210396</v>
          </cell>
          <cell r="CM376">
            <v>-4.9967028810001466</v>
          </cell>
          <cell r="CN376">
            <v>4.486770675759999</v>
          </cell>
          <cell r="CO376">
            <v>-17.989213314280107</v>
          </cell>
          <cell r="CP376">
            <v>-5.4316955023400624</v>
          </cell>
          <cell r="CQ376">
            <v>-6.9579918515401005</v>
          </cell>
          <cell r="CR376">
            <v>169.09473238529063</v>
          </cell>
          <cell r="CS376">
            <v>32.707847120289998</v>
          </cell>
          <cell r="CT376">
            <v>23.569752236410011</v>
          </cell>
          <cell r="CU376">
            <v>-4.7043838162599627</v>
          </cell>
          <cell r="CV376">
            <v>-5.313552234259987</v>
          </cell>
          <cell r="CW376">
            <v>8.6627945177000356</v>
          </cell>
          <cell r="CX376">
            <v>37.498578254550011</v>
          </cell>
          <cell r="CY376">
            <v>11.853037676720191</v>
          </cell>
          <cell r="CZ376">
            <v>0.29522048530998291</v>
          </cell>
          <cell r="DA376">
            <v>8.2006249033199765</v>
          </cell>
          <cell r="DB376">
            <v>-4.9296275403700065</v>
          </cell>
          <cell r="DC376">
            <v>29.57682626208998</v>
          </cell>
          <cell r="DD376">
            <v>31.677614519790041</v>
          </cell>
          <cell r="DE376">
            <v>-100.35491799552892</v>
          </cell>
          <cell r="DF376">
            <v>-2.5118073543200126</v>
          </cell>
          <cell r="DG376">
            <v>-11.552772460379913</v>
          </cell>
          <cell r="DH376">
            <v>16.867099288780025</v>
          </cell>
          <cell r="DI376">
            <v>-27.442864574559906</v>
          </cell>
          <cell r="DJ376">
            <v>-16.144000675189972</v>
          </cell>
          <cell r="DK376">
            <v>-8.5001070937600502</v>
          </cell>
          <cell r="DL376">
            <v>-53.551279766680068</v>
          </cell>
          <cell r="DM376">
            <v>-9.0489057674000719</v>
          </cell>
          <cell r="DN376">
            <v>-0.54634057050014917</v>
          </cell>
          <cell r="DO376">
            <v>4.8693551639300097</v>
          </cell>
          <cell r="DP376">
            <v>7.7574046437399602</v>
          </cell>
          <cell r="DQ376">
            <v>-0.55069882918996882</v>
          </cell>
          <cell r="DR376">
            <v>16.784453318289707</v>
          </cell>
          <cell r="DS376">
            <v>6.3107441586100208</v>
          </cell>
          <cell r="DT376">
            <v>-16.903665354849977</v>
          </cell>
          <cell r="DU376">
            <v>2.2921325683499845</v>
          </cell>
          <cell r="DV376">
            <v>-5.0565828000000423E-3</v>
          </cell>
          <cell r="DW376">
            <v>18.76341762578997</v>
          </cell>
          <cell r="DX376">
            <v>1.2672573197500014</v>
          </cell>
          <cell r="DY376">
            <v>4.6253388297600395</v>
          </cell>
          <cell r="DZ376">
            <v>-5.2821480182299752</v>
          </cell>
          <cell r="EA376">
            <v>-8.4952878031800765</v>
          </cell>
          <cell r="EB376">
            <v>11.957636044390085</v>
          </cell>
          <cell r="EC376">
            <v>-10.75726827203016</v>
          </cell>
          <cell r="ED376">
            <v>13.011352802730016</v>
          </cell>
          <cell r="EE376">
            <v>6.5633189910840883E-2</v>
          </cell>
          <cell r="EF376">
            <v>17.54509529664</v>
          </cell>
          <cell r="EG376">
            <v>12.399323795070018</v>
          </cell>
          <cell r="EH376">
            <v>-20.393772537780023</v>
          </cell>
          <cell r="EI376">
            <v>8.592020882540055</v>
          </cell>
          <cell r="EJ376">
            <v>-9.5524889966399371</v>
          </cell>
          <cell r="EK376">
            <v>-5.4100698811300276</v>
          </cell>
          <cell r="EL376">
            <v>-8.3695761584299362</v>
          </cell>
          <cell r="EM376">
            <v>-4.6201252028599811</v>
          </cell>
          <cell r="EN376">
            <v>-8.7951255007799318</v>
          </cell>
          <cell r="EO376">
            <v>8.5045794648000879</v>
          </cell>
          <cell r="EP376">
            <v>-0.25647859362015879</v>
          </cell>
          <cell r="EQ376">
            <v>10.422250622100023</v>
          </cell>
          <cell r="ER376">
            <v>35.246026752660327</v>
          </cell>
          <cell r="ES376">
            <v>4.2819432977900078</v>
          </cell>
          <cell r="ET376">
            <v>9.0244443281399072</v>
          </cell>
          <cell r="EU376">
            <v>-9.2730553281298853</v>
          </cell>
          <cell r="EV376">
            <v>14.712947712560037</v>
          </cell>
          <cell r="EW376">
            <v>-0.58605659905998664</v>
          </cell>
          <cell r="EX376">
            <v>5.3577265973100623</v>
          </cell>
          <cell r="EY376">
            <v>-32.008355869589991</v>
          </cell>
          <cell r="EZ376">
            <v>13.497141008049994</v>
          </cell>
          <cell r="FA376">
            <v>30.128524535110046</v>
          </cell>
          <cell r="FB376">
            <v>-5.918098070830041</v>
          </cell>
          <cell r="FC376">
            <v>5.3494328994900684</v>
          </cell>
          <cell r="FD376">
            <v>0.6794322418199954</v>
          </cell>
          <cell r="FE376">
            <v>-66.817766811968795</v>
          </cell>
          <cell r="FF376">
            <v>1.0425472804400329</v>
          </cell>
          <cell r="FG376">
            <v>12.005420159229971</v>
          </cell>
          <cell r="FH376">
            <v>11.778243449910036</v>
          </cell>
          <cell r="FI376">
            <v>-5.6750095423399785</v>
          </cell>
          <cell r="FJ376">
            <v>-19.032917682139953</v>
          </cell>
          <cell r="FK376">
            <v>-21.289769705939989</v>
          </cell>
          <cell r="FL376">
            <v>-9.6494913664598698</v>
          </cell>
          <cell r="FM376">
            <v>-1.0199949864899907</v>
          </cell>
          <cell r="FN376">
            <v>-11.163427384250042</v>
          </cell>
          <cell r="FO376">
            <v>5.1588873575200296</v>
          </cell>
          <cell r="FP376">
            <v>-25.81681652068994</v>
          </cell>
          <cell r="FQ376">
            <v>-3.1554378707596697</v>
          </cell>
          <cell r="FR376">
            <v>-42.283344700231282</v>
          </cell>
          <cell r="FS376">
            <v>2.0091564668300066</v>
          </cell>
          <cell r="FT376">
            <v>-21.447750926220124</v>
          </cell>
          <cell r="FU376">
            <v>-7.9983854198400763</v>
          </cell>
          <cell r="FV376">
            <v>-1.5174237020000009E-2</v>
          </cell>
          <cell r="FW376">
            <v>4.8295130361699989</v>
          </cell>
          <cell r="FX376">
            <v>-4.7297391666999999</v>
          </cell>
          <cell r="FY376">
            <v>-2.1210024830498924</v>
          </cell>
          <cell r="FZ376">
            <v>-4.8512238832900323</v>
          </cell>
          <cell r="GA376">
            <v>-2.176861386579958</v>
          </cell>
          <cell r="GB376">
            <v>-36.052102754669988</v>
          </cell>
          <cell r="GC376">
            <v>38.489695158239783</v>
          </cell>
          <cell r="GD376">
            <v>-8.2194691040999714</v>
          </cell>
          <cell r="GE376">
            <v>-37.736658405840899</v>
          </cell>
          <cell r="GF376">
            <v>-2.0371836986300309</v>
          </cell>
          <cell r="GG376">
            <v>-15.096980832190013</v>
          </cell>
          <cell r="GH376">
            <v>-1.3100083989199902</v>
          </cell>
          <cell r="GI376">
            <v>-3.0446810761700078</v>
          </cell>
          <cell r="GJ376">
            <v>5.9383528301899915</v>
          </cell>
          <cell r="GK376">
            <v>19.019960064100019</v>
          </cell>
          <cell r="GL376">
            <v>-4.4930472977499676</v>
          </cell>
          <cell r="GM376">
            <v>2.2198526046099971</v>
          </cell>
          <cell r="GN376">
            <v>-16.149110274370059</v>
          </cell>
          <cell r="GO376">
            <v>2.6365046885999845</v>
          </cell>
          <cell r="GP376">
            <v>-43.613210366350017</v>
          </cell>
          <cell r="GQ376">
            <v>18.192893351040084</v>
          </cell>
          <cell r="GR376">
            <v>49.646905144320044</v>
          </cell>
          <cell r="GS376">
            <v>-4.2047198984000147</v>
          </cell>
          <cell r="GT376">
            <v>1.8303457611399949</v>
          </cell>
          <cell r="GU376">
            <v>-2.1469890920800196</v>
          </cell>
          <cell r="GV376">
            <v>0</v>
          </cell>
          <cell r="GW376">
            <v>0.46518927459999659</v>
          </cell>
          <cell r="GX376">
            <v>2.4009355602000255</v>
          </cell>
          <cell r="GY376">
            <v>74.094935617169995</v>
          </cell>
          <cell r="GZ376">
            <v>2.1007419230999993</v>
          </cell>
          <cell r="HA376">
            <v>-22.151338000089936</v>
          </cell>
          <cell r="HB376">
            <v>2.3547806652500185</v>
          </cell>
          <cell r="HC376">
            <v>-1.4989862306899795</v>
          </cell>
          <cell r="HD376">
            <v>-3.5979904358800923</v>
          </cell>
          <cell r="HE376">
            <v>-79.798339291958655</v>
          </cell>
          <cell r="HF376">
            <v>-5.3762121480000076</v>
          </cell>
          <cell r="HG376">
            <v>-2.4948361257298757</v>
          </cell>
          <cell r="HH376">
            <v>-0.23808756221998806</v>
          </cell>
          <cell r="HI376">
            <v>-1.8078628481999885</v>
          </cell>
          <cell r="HJ376">
            <v>5.6523169209499997</v>
          </cell>
          <cell r="HK376">
            <v>-35.716024588379923</v>
          </cell>
          <cell r="HL376">
            <v>-5.7014066064500071</v>
          </cell>
          <cell r="HM376">
            <v>4.6114024984400004</v>
          </cell>
          <cell r="HN376">
            <v>30.620077258129982</v>
          </cell>
          <cell r="HO376">
            <v>-38.333282409700047</v>
          </cell>
          <cell r="HP376">
            <v>-2.2618205972499936</v>
          </cell>
          <cell r="HQ376">
            <v>-28.752603083550184</v>
          </cell>
          <cell r="HR376">
            <v>-63.710694657320346</v>
          </cell>
          <cell r="HS376">
            <v>-11.738277313870014</v>
          </cell>
          <cell r="HT376">
            <v>-13.437309783599972</v>
          </cell>
          <cell r="HU376">
            <v>-2.5595643591300217</v>
          </cell>
          <cell r="HV376">
            <v>-1.6821863600000042E-3</v>
          </cell>
          <cell r="HW376">
            <v>0</v>
          </cell>
          <cell r="HX376">
            <v>0</v>
          </cell>
          <cell r="HY376">
            <v>-30.651089592660014</v>
          </cell>
          <cell r="HZ376">
            <v>-0.75564704184999698</v>
          </cell>
          <cell r="IA376">
            <v>1.2998604777500304</v>
          </cell>
          <cell r="IB376">
            <v>-2.6125436917400862</v>
          </cell>
          <cell r="IC376">
            <v>2.8879151252499469</v>
          </cell>
          <cell r="ID376">
            <v>-6.1423562911099907</v>
          </cell>
          <cell r="IE376">
            <v>-39.40643550702589</v>
          </cell>
          <cell r="IF376">
            <v>-48.76146470374033</v>
          </cell>
          <cell r="IG376">
            <v>-42.827244373110261</v>
          </cell>
          <cell r="IH376">
            <v>-16.599011323659965</v>
          </cell>
          <cell r="II376">
            <v>21.321885044050077</v>
          </cell>
          <cell r="IJ376">
            <v>7.3655114306100131</v>
          </cell>
          <cell r="IK376">
            <v>-35.440555774339998</v>
          </cell>
          <cell r="IL376">
            <v>27.030827981280254</v>
          </cell>
          <cell r="IM376">
            <v>3.5738077852299739</v>
          </cell>
          <cell r="IN376">
            <v>8.8562475062797148</v>
          </cell>
          <cell r="IO376">
            <v>0.17939702999001383</v>
          </cell>
          <cell r="IP376">
            <v>8.8348684178699841</v>
          </cell>
          <cell r="IQ376">
            <v>27.059295472509802</v>
          </cell>
          <cell r="IR376">
            <v>-99.203275003772433</v>
          </cell>
          <cell r="IS376">
            <v>27.489467293510188</v>
          </cell>
          <cell r="IT376">
            <v>-100.27657268909002</v>
          </cell>
          <cell r="IU376">
            <v>-8.1057457114998215</v>
          </cell>
          <cell r="IV376">
            <v>0.79255348363994926</v>
          </cell>
          <cell r="IW376">
            <v>-11.620933387229968</v>
          </cell>
          <cell r="IX376">
            <v>-20.470408676769978</v>
          </cell>
          <cell r="IY376">
            <v>21.705390898189762</v>
          </cell>
          <cell r="IZ376">
            <v>-7.0692108699859091E-3</v>
          </cell>
          <cell r="JA376">
            <v>21.134370308720008</v>
          </cell>
          <cell r="JB376">
            <v>0.25478257785994174</v>
          </cell>
          <cell r="JC376">
            <v>-2.5172206841202751</v>
          </cell>
          <cell r="JD376">
            <v>-27.581889206109736</v>
          </cell>
          <cell r="JE376">
            <v>489.37213023483855</v>
          </cell>
          <cell r="JF376">
            <v>262.17973853305989</v>
          </cell>
          <cell r="JG376">
            <v>39.317354311299823</v>
          </cell>
          <cell r="JH376">
            <v>26.473679406749966</v>
          </cell>
          <cell r="JI376">
            <v>-1.6310911779700206</v>
          </cell>
          <cell r="JJ376">
            <v>2.4231101240900017</v>
          </cell>
          <cell r="JK376">
            <v>17.593573801440002</v>
          </cell>
          <cell r="JL376">
            <v>-17.626071478439826</v>
          </cell>
          <cell r="JM376">
            <v>0</v>
          </cell>
          <cell r="JN376">
            <v>2.8927471862098173</v>
          </cell>
          <cell r="JO376">
            <v>70.276645569359971</v>
          </cell>
          <cell r="JP376">
            <v>28.896929251478923</v>
          </cell>
          <cell r="JQ376">
            <v>58.575514707559705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-21.221954575669997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-0.48080186179998918</v>
          </cell>
          <cell r="X377">
            <v>-3.8141366327499213</v>
          </cell>
          <cell r="Y377">
            <v>-8.9568773974600617</v>
          </cell>
          <cell r="Z377">
            <v>-0.41991362851996428</v>
          </cell>
          <cell r="AA377">
            <v>1.2863927896900123</v>
          </cell>
          <cell r="AB377">
            <v>6.5147810009300287</v>
          </cell>
          <cell r="AC377">
            <v>-7.444627048429993</v>
          </cell>
          <cell r="AD377">
            <v>-7.9067717973300091</v>
          </cell>
          <cell r="AE377">
            <v>-40.525494301139588</v>
          </cell>
          <cell r="AF377">
            <v>-3.8404493424099968</v>
          </cell>
          <cell r="AG377">
            <v>-0.73041932139997812</v>
          </cell>
          <cell r="AH377">
            <v>0.63248986947002095</v>
          </cell>
          <cell r="AI377">
            <v>-7.0472281794600349</v>
          </cell>
          <cell r="AJ377">
            <v>-5.8809552103400051</v>
          </cell>
          <cell r="AK377">
            <v>-2.0981014625700425</v>
          </cell>
          <cell r="AL377">
            <v>-7.092901803640018</v>
          </cell>
          <cell r="AM377">
            <v>-8.1599375550999298</v>
          </cell>
          <cell r="AN377">
            <v>-3.9578144091500178</v>
          </cell>
          <cell r="AO377">
            <v>-3.6586638719799964</v>
          </cell>
          <cell r="AP377">
            <v>2.8367233973600321</v>
          </cell>
          <cell r="AQ377">
            <v>-1.5282364119199769</v>
          </cell>
          <cell r="AR377">
            <v>-42.119946936819815</v>
          </cell>
          <cell r="AS377">
            <v>-4.9808739242999991</v>
          </cell>
          <cell r="AT377">
            <v>-9.1835222568599875</v>
          </cell>
          <cell r="AU377">
            <v>2.6452094534600121</v>
          </cell>
          <cell r="AV377">
            <v>-1.30046903878997</v>
          </cell>
          <cell r="AW377">
            <v>2.7437509136199196</v>
          </cell>
          <cell r="AX377">
            <v>-0.46733713691997991</v>
          </cell>
          <cell r="AY377">
            <v>-7.0910345287400105</v>
          </cell>
          <cell r="AZ377">
            <v>-0.99109182649999639</v>
          </cell>
          <cell r="BA377">
            <v>-0.88478324391002161</v>
          </cell>
          <cell r="BB377">
            <v>-1.8277358045399978</v>
          </cell>
          <cell r="BC377">
            <v>-7.1799854599703394E-3</v>
          </cell>
          <cell r="BD377">
            <v>-20.774879557879899</v>
          </cell>
          <cell r="BE377">
            <v>15.467365742380025</v>
          </cell>
          <cell r="BF377">
            <v>2.5961237306599401</v>
          </cell>
          <cell r="BG377">
            <v>-2.0352158441800157</v>
          </cell>
          <cell r="BH377">
            <v>2.572626894410007</v>
          </cell>
          <cell r="BI377">
            <v>1.4852031420399925</v>
          </cell>
          <cell r="BJ377">
            <v>6.7733998655099867</v>
          </cell>
          <cell r="BK377">
            <v>-1.7964087750899864</v>
          </cell>
          <cell r="BL377">
            <v>2.1590061344702463</v>
          </cell>
          <cell r="BM377">
            <v>2.146525826590107</v>
          </cell>
          <cell r="BN377">
            <v>0.72907157639002662</v>
          </cell>
          <cell r="BO377">
            <v>4.2768897759199973</v>
          </cell>
          <cell r="BP377">
            <v>-8.0008069410800431</v>
          </cell>
          <cell r="BQ377">
            <v>4.5609503567400225</v>
          </cell>
          <cell r="BR377">
            <v>17.306134774249585</v>
          </cell>
          <cell r="BS377">
            <v>11.908965000639995</v>
          </cell>
          <cell r="BT377">
            <v>-6.7235040050900352</v>
          </cell>
          <cell r="BU377">
            <v>-10.896157306669949</v>
          </cell>
          <cell r="BV377">
            <v>0</v>
          </cell>
          <cell r="BW377">
            <v>0.3299981206800453</v>
          </cell>
          <cell r="BX377">
            <v>0.21268024020000098</v>
          </cell>
          <cell r="BY377">
            <v>3.1348518126500267</v>
          </cell>
          <cell r="BZ377">
            <v>1.9540037100101131</v>
          </cell>
          <cell r="CA377">
            <v>6.1942629665899176</v>
          </cell>
          <cell r="CB377">
            <v>5.7134510820200148</v>
          </cell>
          <cell r="CC377">
            <v>6.6522785138600113</v>
          </cell>
          <cell r="CD377">
            <v>-1.1746953606400439</v>
          </cell>
          <cell r="CE377">
            <v>26.94799264600033</v>
          </cell>
          <cell r="CF377">
            <v>-5.7065704336999943</v>
          </cell>
          <cell r="CG377">
            <v>7.7773326066999857</v>
          </cell>
          <cell r="CH377">
            <v>-0.2636717488499869</v>
          </cell>
          <cell r="CI377">
            <v>4.042043945100005</v>
          </cell>
          <cell r="CJ377">
            <v>3.1717664247299808</v>
          </cell>
          <cell r="CK377">
            <v>0.98921828528000333</v>
          </cell>
          <cell r="CL377">
            <v>-12.120824800300056</v>
          </cell>
          <cell r="CM377">
            <v>4.3950418955800501</v>
          </cell>
          <cell r="CN377">
            <v>12.255963180060007</v>
          </cell>
          <cell r="CO377">
            <v>2.4713592423600232</v>
          </cell>
          <cell r="CP377">
            <v>4.1770799921999355</v>
          </cell>
          <cell r="CQ377">
            <v>5.75925405683995</v>
          </cell>
          <cell r="CR377">
            <v>66.233126164330088</v>
          </cell>
          <cell r="CS377">
            <v>10.678188031180005</v>
          </cell>
          <cell r="CT377">
            <v>32.127371995700003</v>
          </cell>
          <cell r="CU377">
            <v>3.5428473741900035</v>
          </cell>
          <cell r="CV377">
            <v>-7.044499304620004</v>
          </cell>
          <cell r="CW377">
            <v>-4.7488074257600204</v>
          </cell>
          <cell r="CX377">
            <v>17.1601409254</v>
          </cell>
          <cell r="CY377">
            <v>-17.81056204257996</v>
          </cell>
          <cell r="CZ377">
            <v>-4.4616528832299949</v>
          </cell>
          <cell r="DA377">
            <v>26.206477330129999</v>
          </cell>
          <cell r="DB377">
            <v>6.1476284779900041</v>
          </cell>
          <cell r="DC377">
            <v>13.882371352219991</v>
          </cell>
          <cell r="DD377">
            <v>-9.4463776662900329</v>
          </cell>
          <cell r="DE377">
            <v>45.754086813499953</v>
          </cell>
          <cell r="DF377">
            <v>25.67785474079</v>
          </cell>
          <cell r="DG377">
            <v>3.6333634890999917</v>
          </cell>
          <cell r="DH377">
            <v>14.520086292300007</v>
          </cell>
          <cell r="DI377">
            <v>-2.0233004669900225</v>
          </cell>
          <cell r="DJ377">
            <v>16.753891456080012</v>
          </cell>
          <cell r="DK377">
            <v>1.7556389859299983</v>
          </cell>
          <cell r="DL377">
            <v>7.9093566212299606</v>
          </cell>
          <cell r="DM377">
            <v>0.6627846001199984</v>
          </cell>
          <cell r="DN377">
            <v>-4.4129062377499935</v>
          </cell>
          <cell r="DO377">
            <v>-2.8987005383199929</v>
          </cell>
          <cell r="DP377">
            <v>-12.467571059840026</v>
          </cell>
          <cell r="DQ377">
            <v>-3.3564110691499991</v>
          </cell>
          <cell r="DR377">
            <v>24.626687430640004</v>
          </cell>
          <cell r="DS377">
            <v>-6.4855579427999999</v>
          </cell>
          <cell r="DT377">
            <v>13.813242701269999</v>
          </cell>
          <cell r="DU377">
            <v>12.850552158810018</v>
          </cell>
          <cell r="DV377">
            <v>0</v>
          </cell>
          <cell r="DW377">
            <v>3.6845952334999978</v>
          </cell>
          <cell r="DX377">
            <v>4.0042612392799839</v>
          </cell>
          <cell r="DY377">
            <v>0.73979525557999182</v>
          </cell>
          <cell r="DZ377">
            <v>5.315225116090005</v>
          </cell>
          <cell r="EA377">
            <v>11.398771011740024</v>
          </cell>
          <cell r="EB377">
            <v>-10.051451718369989</v>
          </cell>
          <cell r="EC377">
            <v>1.5147660881400213</v>
          </cell>
          <cell r="ED377">
            <v>-12.157511712600012</v>
          </cell>
          <cell r="EE377">
            <v>56.158858931800296</v>
          </cell>
          <cell r="EF377">
            <v>29.253684654320011</v>
          </cell>
          <cell r="EG377">
            <v>-0.97242970559997843</v>
          </cell>
          <cell r="EH377">
            <v>6.0809543560900003</v>
          </cell>
          <cell r="EI377">
            <v>3.2395039434399848</v>
          </cell>
          <cell r="EJ377">
            <v>25.548065019109998</v>
          </cell>
          <cell r="EK377">
            <v>-5.5076547309200024</v>
          </cell>
          <cell r="EL377">
            <v>-10.069008726769979</v>
          </cell>
          <cell r="EM377">
            <v>6.6441924483099939</v>
          </cell>
          <cell r="EN377">
            <v>1.2352687947400511</v>
          </cell>
          <cell r="EO377">
            <v>10.074385806199999</v>
          </cell>
          <cell r="EP377">
            <v>-9.0274338760699493</v>
          </cell>
          <cell r="EQ377">
            <v>-0.3406690510500141</v>
          </cell>
          <cell r="ER377">
            <v>47.240748602240501</v>
          </cell>
          <cell r="ES377">
            <v>9.441200362830017</v>
          </cell>
          <cell r="ET377">
            <v>3.0707718034800564</v>
          </cell>
          <cell r="EU377">
            <v>3.2192352132800153</v>
          </cell>
          <cell r="EV377">
            <v>-10.702495839530002</v>
          </cell>
          <cell r="EW377">
            <v>0.56897083278000338</v>
          </cell>
          <cell r="EX377">
            <v>-2.4561098906600023</v>
          </cell>
          <cell r="EY377">
            <v>9.2344515056600045</v>
          </cell>
          <cell r="EZ377">
            <v>-14.475952511059994</v>
          </cell>
          <cell r="FA377">
            <v>14.166302088210074</v>
          </cell>
          <cell r="FB377">
            <v>5.7549744905599951</v>
          </cell>
          <cell r="FC377">
            <v>-4.2310131703600291</v>
          </cell>
          <cell r="FD377">
            <v>33.650413717049958</v>
          </cell>
          <cell r="FE377">
            <v>20.67743980872001</v>
          </cell>
          <cell r="FF377">
            <v>19.484702690239999</v>
          </cell>
          <cell r="FG377">
            <v>-13.893971729109978</v>
          </cell>
          <cell r="FH377">
            <v>-4.3695500455900103</v>
          </cell>
          <cell r="FI377">
            <v>3.5081614007499979</v>
          </cell>
          <cell r="FJ377">
            <v>8.6682797271899972</v>
          </cell>
          <cell r="FK377">
            <v>21.289769708809995</v>
          </cell>
          <cell r="FL377">
            <v>-11.013577127849999</v>
          </cell>
          <cell r="FM377">
            <v>-3.5148211696499985</v>
          </cell>
          <cell r="FN377">
            <v>8.3582247410499662</v>
          </cell>
          <cell r="FO377">
            <v>-9.8014701183199975</v>
          </cell>
          <cell r="FP377">
            <v>25.457824167050006</v>
          </cell>
          <cell r="FQ377">
            <v>-23.496132435850001</v>
          </cell>
          <cell r="FR377">
            <v>90.966761134470062</v>
          </cell>
          <cell r="FS377">
            <v>-2.0475743890599887</v>
          </cell>
          <cell r="FT377">
            <v>7.0015664441500007</v>
          </cell>
          <cell r="FU377">
            <v>3.4762777490699932</v>
          </cell>
          <cell r="FV377">
            <v>0</v>
          </cell>
          <cell r="FW377">
            <v>-6.4495527282900014</v>
          </cell>
          <cell r="FX377">
            <v>-6.6452379996900035</v>
          </cell>
          <cell r="FY377">
            <v>27.816276387010021</v>
          </cell>
          <cell r="FZ377">
            <v>17.394292957750004</v>
          </cell>
          <cell r="GA377">
            <v>-2.4953857770500463</v>
          </cell>
          <cell r="GB377">
            <v>37.190844665399993</v>
          </cell>
          <cell r="GC377">
            <v>7.642613924720024</v>
          </cell>
          <cell r="GD377">
            <v>8.0826399004600944</v>
          </cell>
          <cell r="GE377">
            <v>23.456832814060135</v>
          </cell>
          <cell r="GF377">
            <v>2.4107612110500014</v>
          </cell>
          <cell r="GG377">
            <v>1.6396729050800047</v>
          </cell>
          <cell r="GH377">
            <v>-1.0591480825300152</v>
          </cell>
          <cell r="GI377">
            <v>2.2240190073299999</v>
          </cell>
          <cell r="GJ377">
            <v>-4.9685658713599992</v>
          </cell>
          <cell r="GK377">
            <v>-18.25130435674</v>
          </cell>
          <cell r="GL377">
            <v>7.9317100812699834</v>
          </cell>
          <cell r="GM377">
            <v>-2.2198526030500005</v>
          </cell>
          <cell r="GN377">
            <v>6.9322250710099809</v>
          </cell>
          <cell r="GO377">
            <v>-3.2486934691800045</v>
          </cell>
          <cell r="GP377">
            <v>26.262762656530015</v>
          </cell>
          <cell r="GQ377">
            <v>5.8032462646499994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  <cell r="IV377">
            <v>0</v>
          </cell>
          <cell r="IW377">
            <v>0</v>
          </cell>
          <cell r="IX377">
            <v>0</v>
          </cell>
          <cell r="IY377">
            <v>0</v>
          </cell>
          <cell r="IZ377">
            <v>0</v>
          </cell>
          <cell r="JA377">
            <v>0</v>
          </cell>
          <cell r="JB377">
            <v>0</v>
          </cell>
          <cell r="JC377">
            <v>0</v>
          </cell>
          <cell r="JD377">
            <v>0</v>
          </cell>
          <cell r="JE377">
            <v>0</v>
          </cell>
          <cell r="JF377">
            <v>0</v>
          </cell>
          <cell r="JG377">
            <v>0</v>
          </cell>
          <cell r="JH377">
            <v>0</v>
          </cell>
          <cell r="JI377">
            <v>0</v>
          </cell>
          <cell r="JJ377">
            <v>0</v>
          </cell>
          <cell r="JK377">
            <v>0</v>
          </cell>
          <cell r="JL377">
            <v>0</v>
          </cell>
          <cell r="JM377">
            <v>0</v>
          </cell>
          <cell r="JN377">
            <v>0</v>
          </cell>
          <cell r="JO377">
            <v>0</v>
          </cell>
          <cell r="JP377">
            <v>0</v>
          </cell>
          <cell r="JQ377">
            <v>0</v>
          </cell>
        </row>
        <row r="378">
          <cell r="F378">
            <v>15.846904613030119</v>
          </cell>
          <cell r="G378">
            <v>11.184147733899636</v>
          </cell>
          <cell r="H378">
            <v>-7.9727317217100051</v>
          </cell>
          <cell r="I378">
            <v>1.8701260332600071</v>
          </cell>
          <cell r="J378">
            <v>-20.624604942509905</v>
          </cell>
          <cell r="K378">
            <v>-46.639929953490082</v>
          </cell>
          <cell r="L378">
            <v>-4.6636366462289516</v>
          </cell>
          <cell r="M378">
            <v>-10.63756028771968</v>
          </cell>
          <cell r="N378">
            <v>-0.95305028715029039</v>
          </cell>
          <cell r="O378">
            <v>1.589385913109993</v>
          </cell>
          <cell r="P378">
            <v>6.9358941680008002E-2</v>
          </cell>
          <cell r="Q378">
            <v>0.27233645384004035</v>
          </cell>
          <cell r="R378">
            <v>46.5151692706022</v>
          </cell>
          <cell r="S378">
            <v>0</v>
          </cell>
          <cell r="T378">
            <v>-31.695339972590091</v>
          </cell>
          <cell r="U378">
            <v>-2.9332715076100442</v>
          </cell>
          <cell r="V378">
            <v>-0.73799497980002116</v>
          </cell>
          <cell r="W378">
            <v>-1.628418812119989</v>
          </cell>
          <cell r="X378">
            <v>0</v>
          </cell>
          <cell r="Y378">
            <v>1.9484612005203417</v>
          </cell>
          <cell r="Z378">
            <v>153.69979171146042</v>
          </cell>
          <cell r="AA378">
            <v>-74.785591591200046</v>
          </cell>
          <cell r="AB378">
            <v>2.1677444662100029</v>
          </cell>
          <cell r="AC378">
            <v>0</v>
          </cell>
          <cell r="AD378">
            <v>0.47978875572994184</v>
          </cell>
          <cell r="AE378">
            <v>53.58482953434941</v>
          </cell>
          <cell r="AF378">
            <v>-1.460146052860182</v>
          </cell>
          <cell r="AG378">
            <v>-16.881634799379981</v>
          </cell>
          <cell r="AH378">
            <v>-4.4243877913600009</v>
          </cell>
          <cell r="AI378">
            <v>0</v>
          </cell>
          <cell r="AJ378">
            <v>0</v>
          </cell>
          <cell r="AK378">
            <v>0</v>
          </cell>
          <cell r="AL378">
            <v>132.87067784299961</v>
          </cell>
          <cell r="AM378">
            <v>37.196454387570157</v>
          </cell>
          <cell r="AN378">
            <v>-90.286325757730083</v>
          </cell>
          <cell r="AO378">
            <v>7.9072945026400134</v>
          </cell>
          <cell r="AP378">
            <v>0</v>
          </cell>
          <cell r="AQ378">
            <v>-11.337102797529951</v>
          </cell>
          <cell r="AR378">
            <v>-155.312427792991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-70.701822827189972</v>
          </cell>
          <cell r="AZ378">
            <v>-60.807302479880491</v>
          </cell>
          <cell r="BA378">
            <v>-23.803302485920085</v>
          </cell>
          <cell r="BB378">
            <v>0</v>
          </cell>
          <cell r="BC378">
            <v>0</v>
          </cell>
          <cell r="BD378">
            <v>0</v>
          </cell>
          <cell r="BE378">
            <v>0.7261513144685523</v>
          </cell>
          <cell r="BF378">
            <v>0</v>
          </cell>
          <cell r="BG378">
            <v>-97.640152071800117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6.9294484484398708</v>
          </cell>
          <cell r="BM378">
            <v>-15.778926213580235</v>
          </cell>
          <cell r="BN378">
            <v>103.62844922805999</v>
          </cell>
          <cell r="BO378">
            <v>1.1198581218399823</v>
          </cell>
          <cell r="BP378">
            <v>2.467473801509982</v>
          </cell>
          <cell r="BQ378">
            <v>0</v>
          </cell>
          <cell r="BR378">
            <v>-3.6319693397399533</v>
          </cell>
          <cell r="BS378">
            <v>0</v>
          </cell>
          <cell r="BT378">
            <v>-15.996094947300008</v>
          </cell>
          <cell r="BU378">
            <v>15.188096131320009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-7.8700474526099242</v>
          </cell>
          <cell r="CA378">
            <v>0</v>
          </cell>
          <cell r="CB378">
            <v>5.0460769288499989</v>
          </cell>
          <cell r="CC378">
            <v>0</v>
          </cell>
          <cell r="CD378">
            <v>0</v>
          </cell>
          <cell r="CE378">
            <v>-22.245829214059995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22.834778059309997</v>
          </cell>
          <cell r="CN378">
            <v>0</v>
          </cell>
          <cell r="CO378">
            <v>0</v>
          </cell>
          <cell r="CP378">
            <v>-92.424027294070129</v>
          </cell>
          <cell r="CQ378">
            <v>47.343420020700023</v>
          </cell>
          <cell r="CR378">
            <v>6.6038251277004747</v>
          </cell>
          <cell r="CS378">
            <v>0</v>
          </cell>
          <cell r="CT378">
            <v>-32.169815848389931</v>
          </cell>
          <cell r="CU378">
            <v>7.8945332194000031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45.129654469819911</v>
          </cell>
          <cell r="DA378">
            <v>0</v>
          </cell>
          <cell r="DB378">
            <v>0</v>
          </cell>
          <cell r="DC378">
            <v>12.823695632130239</v>
          </cell>
          <cell r="DD378">
            <v>-27.074242345260018</v>
          </cell>
          <cell r="DE378">
            <v>110.7313162724995</v>
          </cell>
          <cell r="DF378">
            <v>0</v>
          </cell>
          <cell r="DG378">
            <v>0</v>
          </cell>
          <cell r="DH378">
            <v>28.89492920779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-6.673206053920012</v>
          </cell>
          <cell r="DN378">
            <v>35.361266217079987</v>
          </cell>
          <cell r="DO378">
            <v>0</v>
          </cell>
          <cell r="DP378">
            <v>3.4779683390900118</v>
          </cell>
          <cell r="DQ378">
            <v>49.670358562459796</v>
          </cell>
          <cell r="DR378">
            <v>152.79963843062887</v>
          </cell>
          <cell r="DS378">
            <v>0</v>
          </cell>
          <cell r="DT378">
            <v>1.5858938757800018</v>
          </cell>
          <cell r="DU378">
            <v>8.1685535641400406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12.848160277040051</v>
          </cell>
          <cell r="EB378">
            <v>0</v>
          </cell>
          <cell r="EC378">
            <v>79.519076206249792</v>
          </cell>
          <cell r="ED378">
            <v>50.677954507419599</v>
          </cell>
          <cell r="EE378">
            <v>29.898524493548393</v>
          </cell>
          <cell r="EF378">
            <v>0</v>
          </cell>
          <cell r="EG378">
            <v>-4.1782926135399947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9.4284671425000397</v>
          </cell>
          <cell r="EM378">
            <v>21.662168399619986</v>
          </cell>
          <cell r="EN378">
            <v>0</v>
          </cell>
          <cell r="EO378">
            <v>-1.424800208180045</v>
          </cell>
          <cell r="EP378">
            <v>-3.6947494469200137</v>
          </cell>
          <cell r="EQ378">
            <v>8.1057312200696288</v>
          </cell>
          <cell r="ER378">
            <v>104.13074499665072</v>
          </cell>
          <cell r="ES378">
            <v>52.673249687960009</v>
          </cell>
          <cell r="ET378">
            <v>0</v>
          </cell>
          <cell r="EU378">
            <v>2.541573517120014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-1.0016103421900056</v>
          </cell>
          <cell r="FC378">
            <v>0</v>
          </cell>
          <cell r="FD378">
            <v>49.917532133760005</v>
          </cell>
          <cell r="FE378">
            <v>70.434804986170093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-6.392845264439984</v>
          </cell>
          <cell r="FN378">
            <v>0</v>
          </cell>
          <cell r="FO378">
            <v>0</v>
          </cell>
          <cell r="FP378">
            <v>8.9098737161402823</v>
          </cell>
          <cell r="FQ378">
            <v>67.917776534469795</v>
          </cell>
          <cell r="FR378">
            <v>-42.95544159118981</v>
          </cell>
          <cell r="FS378">
            <v>0</v>
          </cell>
          <cell r="FT378">
            <v>-38.193125022720096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9.3357583427500686</v>
          </cell>
          <cell r="GA378">
            <v>0</v>
          </cell>
          <cell r="GB378">
            <v>-3.0501462460999988</v>
          </cell>
          <cell r="GC378">
            <v>-12.02597951900043</v>
          </cell>
          <cell r="GD378">
            <v>0.97805085387972213</v>
          </cell>
          <cell r="GE378">
            <v>-14.356191881190171</v>
          </cell>
          <cell r="GF378">
            <v>0</v>
          </cell>
          <cell r="GG378">
            <v>0</v>
          </cell>
          <cell r="GH378">
            <v>-43.050298023679943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-8.4297019619953062E-2</v>
          </cell>
          <cell r="GN378">
            <v>0</v>
          </cell>
          <cell r="GO378">
            <v>0</v>
          </cell>
          <cell r="GP378">
            <v>8.804433656369838</v>
          </cell>
          <cell r="GQ378">
            <v>19.973969505740115</v>
          </cell>
          <cell r="GR378">
            <v>395.81552454766097</v>
          </cell>
          <cell r="GS378">
            <v>0</v>
          </cell>
          <cell r="GT378">
            <v>-35.345445173600012</v>
          </cell>
          <cell r="GU378">
            <v>0</v>
          </cell>
          <cell r="GV378">
            <v>0</v>
          </cell>
          <cell r="GW378">
            <v>0</v>
          </cell>
          <cell r="GX378">
            <v>0</v>
          </cell>
          <cell r="GY378">
            <v>287.56328377496999</v>
          </cell>
          <cell r="GZ378">
            <v>0</v>
          </cell>
          <cell r="HA378">
            <v>-19.713300595900023</v>
          </cell>
          <cell r="HB378">
            <v>0</v>
          </cell>
          <cell r="HC378">
            <v>8.0103222785799062</v>
          </cell>
          <cell r="HD378">
            <v>155.30066426361009</v>
          </cell>
          <cell r="HE378">
            <v>178.59959158741003</v>
          </cell>
          <cell r="HF378">
            <v>0</v>
          </cell>
          <cell r="HG378">
            <v>6.5993035763299304</v>
          </cell>
          <cell r="HH378">
            <v>0</v>
          </cell>
          <cell r="HI378">
            <v>0</v>
          </cell>
          <cell r="HJ378">
            <v>0</v>
          </cell>
          <cell r="HK378">
            <v>0</v>
          </cell>
          <cell r="HL378">
            <v>50.029897404290011</v>
          </cell>
          <cell r="HM378">
            <v>0</v>
          </cell>
          <cell r="HN378">
            <v>10.701501405490035</v>
          </cell>
          <cell r="HO378">
            <v>0</v>
          </cell>
          <cell r="HP378">
            <v>-54.499994552500084</v>
          </cell>
          <cell r="HQ378">
            <v>165.76888375379986</v>
          </cell>
          <cell r="HR378">
            <v>109.71914281859063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35.114249271000062</v>
          </cell>
          <cell r="IA378">
            <v>0</v>
          </cell>
          <cell r="IB378">
            <v>0</v>
          </cell>
          <cell r="IC378">
            <v>12.081851040099536</v>
          </cell>
          <cell r="ID378">
            <v>62.523042507489663</v>
          </cell>
          <cell r="IE378">
            <v>233.64620806154562</v>
          </cell>
          <cell r="IF378">
            <v>54.318102700120107</v>
          </cell>
          <cell r="IG378">
            <v>-58.17784862611029</v>
          </cell>
          <cell r="IH378">
            <v>9.9684911436199855</v>
          </cell>
          <cell r="II378">
            <v>0</v>
          </cell>
          <cell r="IJ378">
            <v>0</v>
          </cell>
          <cell r="IK378">
            <v>0</v>
          </cell>
          <cell r="IL378">
            <v>0</v>
          </cell>
          <cell r="IM378">
            <v>144.15884342812024</v>
          </cell>
          <cell r="IN378">
            <v>-3.9349891983501948</v>
          </cell>
          <cell r="IO378">
            <v>0</v>
          </cell>
          <cell r="IP378">
            <v>17.857290228790589</v>
          </cell>
          <cell r="IQ378">
            <v>69.456318385360646</v>
          </cell>
          <cell r="IR378">
            <v>-629.17731129855383</v>
          </cell>
          <cell r="IS378">
            <v>-350.37647413470995</v>
          </cell>
          <cell r="IT378">
            <v>-195.44583902135037</v>
          </cell>
          <cell r="IU378">
            <v>-45.966561488240131</v>
          </cell>
          <cell r="IV378">
            <v>0</v>
          </cell>
          <cell r="IW378">
            <v>0</v>
          </cell>
          <cell r="IX378">
            <v>0</v>
          </cell>
          <cell r="IY378">
            <v>0</v>
          </cell>
          <cell r="IZ378">
            <v>7.5410941455102147</v>
          </cell>
          <cell r="JA378">
            <v>-77.148838420589982</v>
          </cell>
          <cell r="JB378">
            <v>0</v>
          </cell>
          <cell r="JC378">
            <v>-19.270990069780055</v>
          </cell>
          <cell r="JD378">
            <v>51.490297690610532</v>
          </cell>
          <cell r="JE378">
            <v>265.22239607707161</v>
          </cell>
          <cell r="JF378">
            <v>95.981648935040084</v>
          </cell>
          <cell r="JG378">
            <v>-60.554718104230233</v>
          </cell>
          <cell r="JH378">
            <v>26.975763935699888</v>
          </cell>
          <cell r="JI378">
            <v>0</v>
          </cell>
          <cell r="JJ378">
            <v>0</v>
          </cell>
          <cell r="JK378">
            <v>0</v>
          </cell>
          <cell r="JL378">
            <v>0</v>
          </cell>
          <cell r="JM378">
            <v>0.87770900013993014</v>
          </cell>
          <cell r="JN378">
            <v>145.44365274693973</v>
          </cell>
          <cell r="JO378">
            <v>3.0931894672601175</v>
          </cell>
          <cell r="JP378">
            <v>34.023623284089808</v>
          </cell>
          <cell r="JQ378">
            <v>19.381526812128868</v>
          </cell>
        </row>
        <row r="379">
          <cell r="F379">
            <v>0</v>
          </cell>
          <cell r="G379">
            <v>-23.002781104640015</v>
          </cell>
          <cell r="H379">
            <v>0</v>
          </cell>
          <cell r="I379">
            <v>0</v>
          </cell>
          <cell r="J379">
            <v>5.7874391169200408</v>
          </cell>
          <cell r="K379">
            <v>-54.363293990980083</v>
          </cell>
          <cell r="L379">
            <v>-31.811249291610011</v>
          </cell>
          <cell r="M379">
            <v>5.191478813959975</v>
          </cell>
          <cell r="N379">
            <v>-12.69195255226964</v>
          </cell>
          <cell r="O379">
            <v>0</v>
          </cell>
          <cell r="P379">
            <v>0</v>
          </cell>
          <cell r="Q379">
            <v>0</v>
          </cell>
          <cell r="R379">
            <v>-77.288538288590189</v>
          </cell>
          <cell r="S379">
            <v>0</v>
          </cell>
          <cell r="T379">
            <v>0</v>
          </cell>
          <cell r="U379">
            <v>3.9068989903800002</v>
          </cell>
          <cell r="V379">
            <v>-0.42737173914999005</v>
          </cell>
          <cell r="W379">
            <v>0</v>
          </cell>
          <cell r="X379">
            <v>0</v>
          </cell>
          <cell r="Y379">
            <v>-10.276946703989893</v>
          </cell>
          <cell r="Z379">
            <v>-145.18569152344003</v>
          </cell>
          <cell r="AA379">
            <v>74.694572687609934</v>
          </cell>
          <cell r="AB379">
            <v>0</v>
          </cell>
          <cell r="AC379">
            <v>0</v>
          </cell>
          <cell r="AD379">
            <v>0</v>
          </cell>
          <cell r="AE379">
            <v>-84.058266109509532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-141.07707655953004</v>
          </cell>
          <cell r="AM379">
            <v>-72.738866324799346</v>
          </cell>
          <cell r="AN379">
            <v>129.75767677481986</v>
          </cell>
          <cell r="AO379">
            <v>0</v>
          </cell>
          <cell r="AP379">
            <v>0</v>
          </cell>
          <cell r="AQ379">
            <v>0</v>
          </cell>
          <cell r="AR379">
            <v>10.010801244669892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-5.1193828979700129</v>
          </cell>
          <cell r="AZ379">
            <v>15.130184142639791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-112.81319306281011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-112.81319306281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184.94106667647003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184.94106667647003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-51.997063601840011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-72.088158997670007</v>
          </cell>
          <cell r="ED379">
            <v>20.091095395830003</v>
          </cell>
          <cell r="EE379">
            <v>17.685274136779867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8.2086753732600073</v>
          </cell>
          <cell r="EN379">
            <v>0</v>
          </cell>
          <cell r="EO379">
            <v>1.4248002082899944</v>
          </cell>
          <cell r="EP379">
            <v>8.0517985552299365</v>
          </cell>
          <cell r="EQ379">
            <v>0</v>
          </cell>
          <cell r="ER379">
            <v>13.36903456013988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12.986607951300002</v>
          </cell>
          <cell r="FA379">
            <v>0</v>
          </cell>
          <cell r="FB379">
            <v>0</v>
          </cell>
          <cell r="FC379">
            <v>0</v>
          </cell>
          <cell r="FD379">
            <v>0.38242660883997814</v>
          </cell>
          <cell r="FE379">
            <v>9.3739479830298933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9.373947983030007</v>
          </cell>
          <cell r="FQ379">
            <v>0</v>
          </cell>
          <cell r="FR379">
            <v>-21.414216467199822</v>
          </cell>
          <cell r="FS379">
            <v>0</v>
          </cell>
          <cell r="FT379">
            <v>-22.119398863100002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-10.571830410699931</v>
          </cell>
          <cell r="GD379">
            <v>11.277012806600055</v>
          </cell>
          <cell r="GE379">
            <v>-11.00866507353021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-9.3490323286899866</v>
          </cell>
          <cell r="GN379">
            <v>0</v>
          </cell>
          <cell r="GO379">
            <v>0</v>
          </cell>
          <cell r="GP379">
            <v>0</v>
          </cell>
          <cell r="GQ379">
            <v>-1.6596327448401098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  <cell r="IV379">
            <v>0</v>
          </cell>
          <cell r="IW379">
            <v>0</v>
          </cell>
          <cell r="IX379">
            <v>0</v>
          </cell>
          <cell r="IY379">
            <v>0</v>
          </cell>
          <cell r="IZ379">
            <v>0</v>
          </cell>
          <cell r="JA379">
            <v>0</v>
          </cell>
          <cell r="JB379">
            <v>0</v>
          </cell>
          <cell r="JC379">
            <v>0</v>
          </cell>
          <cell r="JD379">
            <v>0</v>
          </cell>
          <cell r="JE379">
            <v>0</v>
          </cell>
          <cell r="JF379">
            <v>0</v>
          </cell>
          <cell r="JG379">
            <v>0</v>
          </cell>
          <cell r="JH379">
            <v>0</v>
          </cell>
          <cell r="JI379">
            <v>0</v>
          </cell>
          <cell r="JJ379">
            <v>0</v>
          </cell>
          <cell r="JK379">
            <v>0</v>
          </cell>
          <cell r="JL379">
            <v>0</v>
          </cell>
          <cell r="JM379">
            <v>0</v>
          </cell>
          <cell r="JN379">
            <v>0</v>
          </cell>
          <cell r="JO379">
            <v>0</v>
          </cell>
          <cell r="JP379">
            <v>0</v>
          </cell>
          <cell r="JQ379">
            <v>0</v>
          </cell>
        </row>
        <row r="380">
          <cell r="F380">
            <v>-8.8084562889598601</v>
          </cell>
          <cell r="G380">
            <v>-102.72216888761932</v>
          </cell>
          <cell r="H380">
            <v>-72.467350538289793</v>
          </cell>
          <cell r="I380">
            <v>-5.4419824274700659</v>
          </cell>
          <cell r="J380">
            <v>-33.207179284010635</v>
          </cell>
          <cell r="K380">
            <v>-21.37937452388951</v>
          </cell>
          <cell r="L380">
            <v>-23.065287174430523</v>
          </cell>
          <cell r="M380">
            <v>-25.710107762028201</v>
          </cell>
          <cell r="N380">
            <v>-12.546361672430976</v>
          </cell>
          <cell r="O380">
            <v>-48.872730248058815</v>
          </cell>
          <cell r="P380">
            <v>-9.4258980808904198</v>
          </cell>
          <cell r="Q380">
            <v>-32.60185671113004</v>
          </cell>
          <cell r="R380">
            <v>-349.59346839063073</v>
          </cell>
          <cell r="S380">
            <v>-21.925534770620288</v>
          </cell>
          <cell r="T380">
            <v>-43.616035898670361</v>
          </cell>
          <cell r="U380">
            <v>-11.398385515930386</v>
          </cell>
          <cell r="V380">
            <v>-0.71586525512975641</v>
          </cell>
          <cell r="W380">
            <v>0.48255834940982822</v>
          </cell>
          <cell r="X380">
            <v>-32.171549128739571</v>
          </cell>
          <cell r="Y380">
            <v>-27.620193191458384</v>
          </cell>
          <cell r="Z380">
            <v>-16.859071224689615</v>
          </cell>
          <cell r="AA380">
            <v>-19.190931613999055</v>
          </cell>
          <cell r="AB380">
            <v>-80.833347432159371</v>
          </cell>
          <cell r="AC380">
            <v>-100.94284488022913</v>
          </cell>
          <cell r="AD380">
            <v>5.1977321715894504</v>
          </cell>
          <cell r="AE380">
            <v>-373.63727610526985</v>
          </cell>
          <cell r="AF380">
            <v>3.1946585370496905</v>
          </cell>
          <cell r="AG380">
            <v>-53.697474782879908</v>
          </cell>
          <cell r="AH380">
            <v>-4.2922240388793398</v>
          </cell>
          <cell r="AI380">
            <v>-26.142846762249974</v>
          </cell>
          <cell r="AJ380">
            <v>4.2276208513499114</v>
          </cell>
          <cell r="AK380">
            <v>-20.157619963239995</v>
          </cell>
          <cell r="AL380">
            <v>-15.450280164810465</v>
          </cell>
          <cell r="AM380">
            <v>21.380494785070368</v>
          </cell>
          <cell r="AN380">
            <v>-4.585259886388485</v>
          </cell>
          <cell r="AO380">
            <v>-91.830834028650315</v>
          </cell>
          <cell r="AP380">
            <v>-53.395099604229472</v>
          </cell>
          <cell r="AQ380">
            <v>-132.88841104742005</v>
          </cell>
          <cell r="AR380">
            <v>-571.070559663327</v>
          </cell>
          <cell r="AS380">
            <v>-84.466494524230257</v>
          </cell>
          <cell r="AT380">
            <v>-17.89068455026063</v>
          </cell>
          <cell r="AU380">
            <v>-39.371000324350462</v>
          </cell>
          <cell r="AV380">
            <v>-28.35799566004107</v>
          </cell>
          <cell r="AW380">
            <v>-56.894903523060293</v>
          </cell>
          <cell r="AX380">
            <v>-30.171055319990501</v>
          </cell>
          <cell r="AY380">
            <v>-24.120267420310483</v>
          </cell>
          <cell r="AZ380">
            <v>-12.4850291943103</v>
          </cell>
          <cell r="BA380">
            <v>-5.5443781572703301</v>
          </cell>
          <cell r="BB380">
            <v>-8.3811750521499562</v>
          </cell>
          <cell r="BC380">
            <v>-114.96420511214001</v>
          </cell>
          <cell r="BD380">
            <v>-148.42337082521772</v>
          </cell>
          <cell r="BE380">
            <v>60.045406999932311</v>
          </cell>
          <cell r="BF380">
            <v>26.068411231539358</v>
          </cell>
          <cell r="BG380">
            <v>9.7717984137188978</v>
          </cell>
          <cell r="BH380">
            <v>62.326668679480463</v>
          </cell>
          <cell r="BI380">
            <v>6.7135110721396813</v>
          </cell>
          <cell r="BJ380">
            <v>-19.893942443889955</v>
          </cell>
          <cell r="BK380">
            <v>-52.403288863579292</v>
          </cell>
          <cell r="BL380">
            <v>-12.191182596810904</v>
          </cell>
          <cell r="BM380">
            <v>-32.657810722201248</v>
          </cell>
          <cell r="BN380">
            <v>-5.8397656937195279</v>
          </cell>
          <cell r="BO380">
            <v>-24.23995827753015</v>
          </cell>
          <cell r="BP380">
            <v>-27.561741968760089</v>
          </cell>
          <cell r="BQ380">
            <v>129.95270816955053</v>
          </cell>
          <cell r="BR380">
            <v>69.902835334010888</v>
          </cell>
          <cell r="BS380">
            <v>-68.601545540260304</v>
          </cell>
          <cell r="BT380">
            <v>135.95551886634985</v>
          </cell>
          <cell r="BU380">
            <v>2.979563913730999</v>
          </cell>
          <cell r="BV380">
            <v>1.9641182953400858</v>
          </cell>
          <cell r="BW380">
            <v>-29.199891423989357</v>
          </cell>
          <cell r="BX380">
            <v>78.624420624170853</v>
          </cell>
          <cell r="BY380">
            <v>1.6536097395401157</v>
          </cell>
          <cell r="BZ380">
            <v>-45.468267384179853</v>
          </cell>
          <cell r="CA380">
            <v>30.311418313087415</v>
          </cell>
          <cell r="CB380">
            <v>-37.839148637490325</v>
          </cell>
          <cell r="CC380">
            <v>-40.496149158069784</v>
          </cell>
          <cell r="CD380">
            <v>40.019187725780284</v>
          </cell>
          <cell r="CE380">
            <v>-97.831170410005143</v>
          </cell>
          <cell r="CF380">
            <v>-28.798191351539572</v>
          </cell>
          <cell r="CG380">
            <v>-39.739836414850288</v>
          </cell>
          <cell r="CH380">
            <v>-45.052865490339173</v>
          </cell>
          <cell r="CI380">
            <v>-2.5445807104297273</v>
          </cell>
          <cell r="CJ380">
            <v>0</v>
          </cell>
          <cell r="CK380">
            <v>165.56155483889961</v>
          </cell>
          <cell r="CL380">
            <v>8.2148414490311552</v>
          </cell>
          <cell r="CM380">
            <v>28.690546696550882</v>
          </cell>
          <cell r="CN380">
            <v>-21.237187508570059</v>
          </cell>
          <cell r="CO380">
            <v>-158.38428786232907</v>
          </cell>
          <cell r="CP380">
            <v>-6.3983211168897469</v>
          </cell>
          <cell r="CQ380">
            <v>1.8571570604690351</v>
          </cell>
          <cell r="CR380">
            <v>-140.64368790651497</v>
          </cell>
          <cell r="CS380">
            <v>57.238583242620734</v>
          </cell>
          <cell r="CT380">
            <v>-36.831021785079429</v>
          </cell>
          <cell r="CU380">
            <v>4.8132323232293857</v>
          </cell>
          <cell r="CV380">
            <v>-18.595033683139263</v>
          </cell>
          <cell r="CW380">
            <v>-22.899033447851252</v>
          </cell>
          <cell r="CX380">
            <v>-31.660469450201163</v>
          </cell>
          <cell r="CY380">
            <v>-5.4207640781696682</v>
          </cell>
          <cell r="CZ380">
            <v>11.695707957331251</v>
          </cell>
          <cell r="DA380">
            <v>-9.9247847440383339</v>
          </cell>
          <cell r="DB380">
            <v>-55.724545087369734</v>
          </cell>
          <cell r="DC380">
            <v>-17.409838053228668</v>
          </cell>
          <cell r="DD380">
            <v>-15.925721100599731</v>
          </cell>
          <cell r="DE380">
            <v>-186.88463729080104</v>
          </cell>
          <cell r="DF380">
            <v>-113.81726385637376</v>
          </cell>
          <cell r="DG380">
            <v>-21.464230342148767</v>
          </cell>
          <cell r="DH380">
            <v>-24.571531026070261</v>
          </cell>
          <cell r="DI380">
            <v>16.187128913839842</v>
          </cell>
          <cell r="DJ380">
            <v>-38.697002218540547</v>
          </cell>
          <cell r="DK380">
            <v>7.2642798222004785</v>
          </cell>
          <cell r="DL380">
            <v>-25.473569528759981</v>
          </cell>
          <cell r="DM380">
            <v>-51.730002082878855</v>
          </cell>
          <cell r="DN380">
            <v>-4.3869531418804399</v>
          </cell>
          <cell r="DO380">
            <v>84.972595039609587</v>
          </cell>
          <cell r="DP380">
            <v>27.701867222698638</v>
          </cell>
          <cell r="DQ380">
            <v>-42.86995609249243</v>
          </cell>
          <cell r="DR380">
            <v>-173.23776435595937</v>
          </cell>
          <cell r="DS380">
            <v>32.764462032340816</v>
          </cell>
          <cell r="DT380">
            <v>-65.819110889589865</v>
          </cell>
          <cell r="DU380">
            <v>-34.04762929844037</v>
          </cell>
          <cell r="DV380">
            <v>0.52583408090958983</v>
          </cell>
          <cell r="DW380">
            <v>-9.902204331791836</v>
          </cell>
          <cell r="DX380">
            <v>16.809637673401085</v>
          </cell>
          <cell r="DY380">
            <v>-27.606862067699694</v>
          </cell>
          <cell r="DZ380">
            <v>-53.850825721799993</v>
          </cell>
          <cell r="EA380">
            <v>31.288406445159126</v>
          </cell>
          <cell r="EB380">
            <v>-33.959051002009801</v>
          </cell>
          <cell r="EC380">
            <v>-5.5900273374390963</v>
          </cell>
          <cell r="ED380">
            <v>-23.850393938970228</v>
          </cell>
          <cell r="EE380">
            <v>-230.20979698399606</v>
          </cell>
          <cell r="EF380">
            <v>-99.667268987032003</v>
          </cell>
          <cell r="EG380">
            <v>97.911848745828138</v>
          </cell>
          <cell r="EH380">
            <v>-31.624822134889655</v>
          </cell>
          <cell r="EI380">
            <v>-53.744254525560791</v>
          </cell>
          <cell r="EJ380">
            <v>-2.5957562774992766</v>
          </cell>
          <cell r="EK380">
            <v>7.903729704129546</v>
          </cell>
          <cell r="EL380">
            <v>-9.6824144777619949</v>
          </cell>
          <cell r="EM380">
            <v>-39.300752651977746</v>
          </cell>
          <cell r="EN380">
            <v>-52.764722215031725</v>
          </cell>
          <cell r="EO380">
            <v>-23.635328639590625</v>
          </cell>
          <cell r="EP380">
            <v>123.1254863792301</v>
          </cell>
          <cell r="EQ380">
            <v>-146.1355419038282</v>
          </cell>
          <cell r="ER380">
            <v>49.673843559619854</v>
          </cell>
          <cell r="ES380">
            <v>-97.90347819544877</v>
          </cell>
          <cell r="ET380">
            <v>-45.758434899840722</v>
          </cell>
          <cell r="EU380">
            <v>-16.559869786300624</v>
          </cell>
          <cell r="EV380">
            <v>-15.660488778310537</v>
          </cell>
          <cell r="EW380">
            <v>10.294095917619416</v>
          </cell>
          <cell r="EX380">
            <v>-21.091754219990435</v>
          </cell>
          <cell r="EY380">
            <v>-24.067869205031457</v>
          </cell>
          <cell r="EZ380">
            <v>-19.387083673300367</v>
          </cell>
          <cell r="FA380">
            <v>-24.958744465098789</v>
          </cell>
          <cell r="FB380">
            <v>42.076228831549997</v>
          </cell>
          <cell r="FC380">
            <v>-47.79850853950029</v>
          </cell>
          <cell r="FD380">
            <v>310.48975057327152</v>
          </cell>
          <cell r="FE380">
            <v>-508.81973845025641</v>
          </cell>
          <cell r="FF380">
            <v>-17.483457156929944</v>
          </cell>
          <cell r="FG380">
            <v>-45.266780291429313</v>
          </cell>
          <cell r="FH380">
            <v>-76.34065724091306</v>
          </cell>
          <cell r="FI380">
            <v>3.5011345653902026</v>
          </cell>
          <cell r="FJ380">
            <v>-15.482879165840131</v>
          </cell>
          <cell r="FK380">
            <v>-59.016754840318754</v>
          </cell>
          <cell r="FL380">
            <v>1.1194383098409162</v>
          </cell>
          <cell r="FM380">
            <v>-8.1992119149817881</v>
          </cell>
          <cell r="FN380">
            <v>-11.390519908331044</v>
          </cell>
          <cell r="FO380">
            <v>-159.58807448719654</v>
          </cell>
          <cell r="FP380">
            <v>-56.464026856128839</v>
          </cell>
          <cell r="FQ380">
            <v>-64.207949463409022</v>
          </cell>
          <cell r="FR380">
            <v>-247.08440925786272</v>
          </cell>
          <cell r="FS380">
            <v>-52.298660622454918</v>
          </cell>
          <cell r="FT380">
            <v>83.214118745880114</v>
          </cell>
          <cell r="FU380">
            <v>-29.560915829069927</v>
          </cell>
          <cell r="FV380">
            <v>9.6077815960397857</v>
          </cell>
          <cell r="FW380">
            <v>-52.344470832711522</v>
          </cell>
          <cell r="FX380">
            <v>-2.2760371677504736</v>
          </cell>
          <cell r="FY380">
            <v>-23.936832439090722</v>
          </cell>
          <cell r="FZ380">
            <v>-122.55119263188499</v>
          </cell>
          <cell r="GA380">
            <v>-63.851237126926208</v>
          </cell>
          <cell r="GB380">
            <v>70.858547749870922</v>
          </cell>
          <cell r="GC380">
            <v>-14.296258071490229</v>
          </cell>
          <cell r="GD380">
            <v>-49.64925262828001</v>
          </cell>
          <cell r="GE380">
            <v>-454.02005570483743</v>
          </cell>
          <cell r="GF380">
            <v>6.0463809482043871</v>
          </cell>
          <cell r="GG380">
            <v>-37.608375755218731</v>
          </cell>
          <cell r="GH380">
            <v>12.981132804237859</v>
          </cell>
          <cell r="GI380">
            <v>-30.64926692454992</v>
          </cell>
          <cell r="GJ380">
            <v>-64.887839243830058</v>
          </cell>
          <cell r="GK380">
            <v>-28.429779377531304</v>
          </cell>
          <cell r="GL380">
            <v>-34.997350883480976</v>
          </cell>
          <cell r="GM380">
            <v>-95.033882587271364</v>
          </cell>
          <cell r="GN380">
            <v>-28.087460712225948</v>
          </cell>
          <cell r="GO380">
            <v>-61.498828905880146</v>
          </cell>
          <cell r="GP380">
            <v>-51.825295793540135</v>
          </cell>
          <cell r="GQ380">
            <v>-40.029489273731087</v>
          </cell>
          <cell r="GR380">
            <v>430.86442640883615</v>
          </cell>
          <cell r="GS380">
            <v>133.16153696848778</v>
          </cell>
          <cell r="GT380">
            <v>8.1539048428203387</v>
          </cell>
          <cell r="GU380">
            <v>216.81307498637034</v>
          </cell>
          <cell r="GV380">
            <v>10.211459550900145</v>
          </cell>
          <cell r="GW380">
            <v>-5.4758375612400414</v>
          </cell>
          <cell r="GX380">
            <v>-8.3045927417588246</v>
          </cell>
          <cell r="GY380">
            <v>-8.5120155628064822</v>
          </cell>
          <cell r="GZ380">
            <v>52.044357461010804</v>
          </cell>
          <cell r="HA380">
            <v>-49.7605825271512</v>
          </cell>
          <cell r="HB380">
            <v>-97.930085623411287</v>
          </cell>
          <cell r="HC380">
            <v>39.607415290080098</v>
          </cell>
          <cell r="HD380">
            <v>140.85579132554085</v>
          </cell>
          <cell r="HE380">
            <v>62.768853835732443</v>
          </cell>
          <cell r="HF380">
            <v>92.151285396148523</v>
          </cell>
          <cell r="HG380">
            <v>-20.38405951968889</v>
          </cell>
          <cell r="HH380">
            <v>40.389772115342566</v>
          </cell>
          <cell r="HI380">
            <v>-3.3809725505989263</v>
          </cell>
          <cell r="HJ380">
            <v>0</v>
          </cell>
          <cell r="HK380">
            <v>-7.5933700217883597</v>
          </cell>
          <cell r="HL380">
            <v>-63.6874536549185</v>
          </cell>
          <cell r="HM380">
            <v>9.2975819226521708</v>
          </cell>
          <cell r="HN380">
            <v>-15.876971822824999</v>
          </cell>
          <cell r="HO380">
            <v>-22.645975295559765</v>
          </cell>
          <cell r="HP380">
            <v>58.483404893902843</v>
          </cell>
          <cell r="HQ380">
            <v>-3.9843876269369503</v>
          </cell>
          <cell r="HR380">
            <v>-35.468879059626488</v>
          </cell>
          <cell r="HS380">
            <v>66.230655830946489</v>
          </cell>
          <cell r="HT380">
            <v>-99.86645180099913</v>
          </cell>
          <cell r="HU380">
            <v>-57.923128293634363</v>
          </cell>
          <cell r="HV380">
            <v>-22.276426002420521</v>
          </cell>
          <cell r="HW380">
            <v>-24.76608838013999</v>
          </cell>
          <cell r="HX380">
            <v>-20.819864798786512</v>
          </cell>
          <cell r="HY380">
            <v>-34.01053402495927</v>
          </cell>
          <cell r="HZ380">
            <v>-14.460768211250979</v>
          </cell>
          <cell r="IA380">
            <v>-30.932130006267471</v>
          </cell>
          <cell r="IB380">
            <v>251.95219017228919</v>
          </cell>
          <cell r="IC380">
            <v>-95.158110995111201</v>
          </cell>
          <cell r="ID380">
            <v>46.561777450702721</v>
          </cell>
          <cell r="IE380">
            <v>-457.21433225958026</v>
          </cell>
          <cell r="IF380">
            <v>13.648617894570634</v>
          </cell>
          <cell r="IG380">
            <v>-33.507601106868606</v>
          </cell>
          <cell r="IH380">
            <v>-55.154831161808033</v>
          </cell>
          <cell r="II380">
            <v>-5.9584324059705978</v>
          </cell>
          <cell r="IJ380">
            <v>-6.3987509857524856</v>
          </cell>
          <cell r="IK380">
            <v>72.981517015057761</v>
          </cell>
          <cell r="IL380">
            <v>-25.761177717209648</v>
          </cell>
          <cell r="IM380">
            <v>-19.611259949280793</v>
          </cell>
          <cell r="IN380">
            <v>-54.67765196714754</v>
          </cell>
          <cell r="IO380">
            <v>-109.52382427383054</v>
          </cell>
          <cell r="IP380">
            <v>-102.91345124589134</v>
          </cell>
          <cell r="IQ380">
            <v>-130.33748635543088</v>
          </cell>
          <cell r="IR380">
            <v>-524.59385847268277</v>
          </cell>
          <cell r="IS380">
            <v>-129.14944820979872</v>
          </cell>
          <cell r="IT380">
            <v>-77.22763645867235</v>
          </cell>
          <cell r="IU380">
            <v>-45.569693869401817</v>
          </cell>
          <cell r="IV380">
            <v>-185.40773694932977</v>
          </cell>
          <cell r="IW380">
            <v>-35.186702005539701</v>
          </cell>
          <cell r="IX380">
            <v>76.257836922048227</v>
          </cell>
          <cell r="IY380">
            <v>-90.156686236437963</v>
          </cell>
          <cell r="IZ380">
            <v>-34.043562236365688</v>
          </cell>
          <cell r="JA380">
            <v>-29.054109390428493</v>
          </cell>
          <cell r="JB380">
            <v>127.44404492986905</v>
          </cell>
          <cell r="JC380">
            <v>-61.726458666400504</v>
          </cell>
          <cell r="JD380">
            <v>-40.773706302192295</v>
          </cell>
          <cell r="JE380">
            <v>408.3219404759584</v>
          </cell>
          <cell r="JF380">
            <v>100.25292109600196</v>
          </cell>
          <cell r="JG380">
            <v>8.7853524744496099</v>
          </cell>
          <cell r="JH380">
            <v>66.425824546660806</v>
          </cell>
          <cell r="JI380">
            <v>-12.491280828009621</v>
          </cell>
          <cell r="JJ380">
            <v>19.345914837751479</v>
          </cell>
          <cell r="JK380">
            <v>61.072710257933068</v>
          </cell>
          <cell r="JL380">
            <v>32.66184044766851</v>
          </cell>
          <cell r="JM380">
            <v>10.86290939173341</v>
          </cell>
          <cell r="JN380">
            <v>1.7189688433936681</v>
          </cell>
          <cell r="JO380">
            <v>25.374173025600612</v>
          </cell>
          <cell r="JP380">
            <v>34.085474206553044</v>
          </cell>
          <cell r="JQ380">
            <v>60.227132176227315</v>
          </cell>
        </row>
        <row r="381">
          <cell r="F381">
            <v>-22.24956736739</v>
          </cell>
          <cell r="G381">
            <v>44.220203764790085</v>
          </cell>
          <cell r="H381">
            <v>6.6089909698798692</v>
          </cell>
          <cell r="I381">
            <v>-28.431180565889917</v>
          </cell>
          <cell r="J381">
            <v>0.20127986403008435</v>
          </cell>
          <cell r="K381">
            <v>1.5882481458199891</v>
          </cell>
          <cell r="L381">
            <v>-16.665970341910224</v>
          </cell>
          <cell r="M381">
            <v>-11.533370203490676</v>
          </cell>
          <cell r="N381">
            <v>-14.137418601310401</v>
          </cell>
          <cell r="O381">
            <v>-10.985577726329893</v>
          </cell>
          <cell r="P381">
            <v>-14.089359650540018</v>
          </cell>
          <cell r="Q381">
            <v>4.5078680826400159</v>
          </cell>
          <cell r="R381">
            <v>-310.7334503848906</v>
          </cell>
          <cell r="S381">
            <v>-7.9694032612098908</v>
          </cell>
          <cell r="T381">
            <v>-9.2962937332499678</v>
          </cell>
          <cell r="U381">
            <v>1.419865725640193</v>
          </cell>
          <cell r="V381">
            <v>-3.6179736436800454</v>
          </cell>
          <cell r="W381">
            <v>-2.269268196449957</v>
          </cell>
          <cell r="X381">
            <v>0.21758037846029765</v>
          </cell>
          <cell r="Y381">
            <v>-6.3592571801100348</v>
          </cell>
          <cell r="Z381">
            <v>-11.89907704145071</v>
          </cell>
          <cell r="AA381">
            <v>0.22448034319995713</v>
          </cell>
          <cell r="AB381">
            <v>-110.09174354276001</v>
          </cell>
          <cell r="AC381">
            <v>-68.616586177279942</v>
          </cell>
          <cell r="AD381">
            <v>-92.475774055999864</v>
          </cell>
          <cell r="AE381">
            <v>-324.83574264493654</v>
          </cell>
          <cell r="AF381">
            <v>-92.984610100060081</v>
          </cell>
          <cell r="AG381">
            <v>-33.821206555329809</v>
          </cell>
          <cell r="AH381">
            <v>-7.1339300833899415</v>
          </cell>
          <cell r="AI381">
            <v>-2.8140587601701554</v>
          </cell>
          <cell r="AJ381">
            <v>-4.1364982652798972</v>
          </cell>
          <cell r="AK381">
            <v>-3.7890723273299045</v>
          </cell>
          <cell r="AL381">
            <v>-10.999665854490104</v>
          </cell>
          <cell r="AM381">
            <v>-1.3877662550198693</v>
          </cell>
          <cell r="AN381">
            <v>-0.22813380936986505</v>
          </cell>
          <cell r="AO381">
            <v>-93.84832509143007</v>
          </cell>
          <cell r="AP381">
            <v>-78.862131439289669</v>
          </cell>
          <cell r="AQ381">
            <v>5.1696558962203198</v>
          </cell>
          <cell r="AR381">
            <v>-204.46355321516603</v>
          </cell>
          <cell r="AS381">
            <v>-0.20510067499026263</v>
          </cell>
          <cell r="AT381">
            <v>-3.4215503445998365</v>
          </cell>
          <cell r="AU381">
            <v>-55.815401191869796</v>
          </cell>
          <cell r="AV381">
            <v>2.4865172336399155</v>
          </cell>
          <cell r="AW381">
            <v>-0.68089784410017273</v>
          </cell>
          <cell r="AX381">
            <v>-27.432608849900134</v>
          </cell>
          <cell r="AY381">
            <v>-4.650600644809856</v>
          </cell>
          <cell r="AZ381">
            <v>-4.7509492903004684</v>
          </cell>
          <cell r="BA381">
            <v>0.73253693678998388</v>
          </cell>
          <cell r="BB381">
            <v>-167.83290896834933</v>
          </cell>
          <cell r="BC381">
            <v>-6.5704054354398522</v>
          </cell>
          <cell r="BD381">
            <v>63.677815858759914</v>
          </cell>
          <cell r="BE381">
            <v>-98.266278076836898</v>
          </cell>
          <cell r="BF381">
            <v>-73.33927472473033</v>
          </cell>
          <cell r="BG381">
            <v>0.46987603164961911</v>
          </cell>
          <cell r="BH381">
            <v>-15.427630979929745</v>
          </cell>
          <cell r="BI381">
            <v>-8.0406534444800286</v>
          </cell>
          <cell r="BJ381">
            <v>17.130807370899674</v>
          </cell>
          <cell r="BK381">
            <v>-10.292430522040604</v>
          </cell>
          <cell r="BL381">
            <v>2.4703135901399946</v>
          </cell>
          <cell r="BM381">
            <v>-6.7731937381499847</v>
          </cell>
          <cell r="BN381">
            <v>0.57586030372931418</v>
          </cell>
          <cell r="BO381">
            <v>-12.515319072620059</v>
          </cell>
          <cell r="BP381">
            <v>81.329007622629433</v>
          </cell>
          <cell r="BQ381">
            <v>-73.853640513930259</v>
          </cell>
          <cell r="BR381">
            <v>-599.6199908523995</v>
          </cell>
          <cell r="BS381">
            <v>7.1822245443095198</v>
          </cell>
          <cell r="BT381">
            <v>-118.27363758418005</v>
          </cell>
          <cell r="BU381">
            <v>-29.858931437409638</v>
          </cell>
          <cell r="BV381">
            <v>-1.2396495713401237</v>
          </cell>
          <cell r="BW381">
            <v>-2.3267676133800705</v>
          </cell>
          <cell r="BX381">
            <v>-274.81376782521988</v>
          </cell>
          <cell r="BY381">
            <v>0.45827672874020209</v>
          </cell>
          <cell r="BZ381">
            <v>0.71924369977932656</v>
          </cell>
          <cell r="CA381">
            <v>-44.985408242090671</v>
          </cell>
          <cell r="CB381">
            <v>-67.03242900855048</v>
          </cell>
          <cell r="CC381">
            <v>-6.914504716959982</v>
          </cell>
          <cell r="CD381">
            <v>-62.534639826099919</v>
          </cell>
          <cell r="CE381">
            <v>-16.182259096844064</v>
          </cell>
          <cell r="CF381">
            <v>-0.67595856111984176</v>
          </cell>
          <cell r="CG381">
            <v>3.9416353078597695</v>
          </cell>
          <cell r="CH381">
            <v>-4.9728538150802706</v>
          </cell>
          <cell r="CI381">
            <v>3.346408128559915</v>
          </cell>
          <cell r="CJ381">
            <v>0</v>
          </cell>
          <cell r="CK381">
            <v>-15.135665910149783</v>
          </cell>
          <cell r="CL381">
            <v>-2.786094155560022</v>
          </cell>
          <cell r="CM381">
            <v>-9.4022509179999361</v>
          </cell>
          <cell r="CN381">
            <v>1.7000004965102562</v>
          </cell>
          <cell r="CO381">
            <v>12.19094498864979</v>
          </cell>
          <cell r="CP381">
            <v>-5.5650093910503529</v>
          </cell>
          <cell r="CQ381">
            <v>1.17658473254005</v>
          </cell>
          <cell r="CR381">
            <v>-125.06869991850181</v>
          </cell>
          <cell r="CS381">
            <v>-3.3360639210900445</v>
          </cell>
          <cell r="CT381">
            <v>-101.53034923899031</v>
          </cell>
          <cell r="CU381">
            <v>-15.278698907640091</v>
          </cell>
          <cell r="CV381">
            <v>2.9324926270899141</v>
          </cell>
          <cell r="CW381">
            <v>-6.1316180076291857</v>
          </cell>
          <cell r="CX381">
            <v>14.480964200819471</v>
          </cell>
          <cell r="CY381">
            <v>10.970519782470092</v>
          </cell>
          <cell r="CZ381">
            <v>-13.55938159678044</v>
          </cell>
          <cell r="DA381">
            <v>0.57552240063978388</v>
          </cell>
          <cell r="DB381">
            <v>-13.348334869109976</v>
          </cell>
          <cell r="DC381">
            <v>-2.6547546998804137</v>
          </cell>
          <cell r="DD381">
            <v>1.8110023115900731</v>
          </cell>
          <cell r="DE381">
            <v>-357.80462726910264</v>
          </cell>
          <cell r="DF381">
            <v>-9.8314680348707952</v>
          </cell>
          <cell r="DG381">
            <v>-0.52347718147984779</v>
          </cell>
          <cell r="DH381">
            <v>-20.178119352639897</v>
          </cell>
          <cell r="DI381">
            <v>-0.54252654108995557</v>
          </cell>
          <cell r="DJ381">
            <v>3.7328593223699045</v>
          </cell>
          <cell r="DK381">
            <v>-29.550873922509936</v>
          </cell>
          <cell r="DL381">
            <v>-0.47916779080014749</v>
          </cell>
          <cell r="DM381">
            <v>-6.1054995897798108</v>
          </cell>
          <cell r="DN381">
            <v>-4.5340244456606342</v>
          </cell>
          <cell r="DO381">
            <v>-35.3655107399602</v>
          </cell>
          <cell r="DP381">
            <v>-112.77980552940016</v>
          </cell>
          <cell r="DQ381">
            <v>-141.64701346327956</v>
          </cell>
          <cell r="DR381">
            <v>1.0502760631607089</v>
          </cell>
          <cell r="DS381">
            <v>-19.614343206899775</v>
          </cell>
          <cell r="DT381">
            <v>-16.851840891120446</v>
          </cell>
          <cell r="DU381">
            <v>5.0454205119403923</v>
          </cell>
          <cell r="DV381">
            <v>1.3435361077099515</v>
          </cell>
          <cell r="DW381">
            <v>-5.2478356098004042</v>
          </cell>
          <cell r="DX381">
            <v>8.242558900360109</v>
          </cell>
          <cell r="DY381">
            <v>-1.0950610063596287</v>
          </cell>
          <cell r="DZ381">
            <v>-6.7967649457500556</v>
          </cell>
          <cell r="EA381">
            <v>-10.604203083390075</v>
          </cell>
          <cell r="EB381">
            <v>35.757424487000208</v>
          </cell>
          <cell r="EC381">
            <v>6.6432579414795327</v>
          </cell>
          <cell r="ED381">
            <v>4.2281268579895368</v>
          </cell>
          <cell r="EE381">
            <v>3.138150973682059</v>
          </cell>
          <cell r="EF381">
            <v>113.50438207459911</v>
          </cell>
          <cell r="EG381">
            <v>-128.57693538079002</v>
          </cell>
          <cell r="EH381">
            <v>3.3021430544899886</v>
          </cell>
          <cell r="EI381">
            <v>-0.28254991633991722</v>
          </cell>
          <cell r="EJ381">
            <v>-7.4157894989500619</v>
          </cell>
          <cell r="EK381">
            <v>-21.467959534640158</v>
          </cell>
          <cell r="EL381">
            <v>-1.2025796785401326</v>
          </cell>
          <cell r="EM381">
            <v>-18.72539043894858</v>
          </cell>
          <cell r="EN381">
            <v>14.658115286470547</v>
          </cell>
          <cell r="EO381">
            <v>-47.820165086079896</v>
          </cell>
          <cell r="EP381">
            <v>0.68786008758024764</v>
          </cell>
          <cell r="EQ381">
            <v>96.477020004830592</v>
          </cell>
          <cell r="ER381">
            <v>36.975575143853348</v>
          </cell>
          <cell r="ES381">
            <v>358.55239936751059</v>
          </cell>
          <cell r="ET381">
            <v>-18.123008414530432</v>
          </cell>
          <cell r="EU381">
            <v>-4.2200164469600168</v>
          </cell>
          <cell r="EV381">
            <v>0</v>
          </cell>
          <cell r="EW381">
            <v>5.0494138150199888</v>
          </cell>
          <cell r="EX381">
            <v>4.4884340096602955</v>
          </cell>
          <cell r="EY381">
            <v>-3.3021604496898362</v>
          </cell>
          <cell r="EZ381">
            <v>-3.1069235766708516</v>
          </cell>
          <cell r="FA381">
            <v>-3.0823527581601411</v>
          </cell>
          <cell r="FB381">
            <v>-37.988397285440215</v>
          </cell>
          <cell r="FC381">
            <v>-2.6872515347999979</v>
          </cell>
          <cell r="FD381">
            <v>-258.60456158209035</v>
          </cell>
          <cell r="FE381">
            <v>-160.28086326736957</v>
          </cell>
          <cell r="FF381">
            <v>-19.011020456780898</v>
          </cell>
          <cell r="FG381">
            <v>2.9017336853898996</v>
          </cell>
          <cell r="FH381">
            <v>93.292074009380258</v>
          </cell>
          <cell r="FI381">
            <v>0</v>
          </cell>
          <cell r="FJ381">
            <v>-9.5072213420053231E-2</v>
          </cell>
          <cell r="FK381">
            <v>-153.71545641813964</v>
          </cell>
          <cell r="FL381">
            <v>-1.9625604408302024</v>
          </cell>
          <cell r="FM381">
            <v>-12.378869619209581</v>
          </cell>
          <cell r="FN381">
            <v>-3.5111529655300728</v>
          </cell>
          <cell r="FO381">
            <v>-173.5761718836302</v>
          </cell>
          <cell r="FP381">
            <v>-4.4851281958999607</v>
          </cell>
          <cell r="FQ381">
            <v>112.26076123129997</v>
          </cell>
          <cell r="FR381">
            <v>-176.20980999227322</v>
          </cell>
          <cell r="FS381">
            <v>-16.413468314380225</v>
          </cell>
          <cell r="FT381">
            <v>-131.44559338839008</v>
          </cell>
          <cell r="FU381">
            <v>2.6071181639899805</v>
          </cell>
          <cell r="FV381">
            <v>0.71619881003971386</v>
          </cell>
          <cell r="FW381">
            <v>37.202080139419877</v>
          </cell>
          <cell r="FX381">
            <v>-47.428311591120291</v>
          </cell>
          <cell r="FY381">
            <v>-8.2638947418499811</v>
          </cell>
          <cell r="FZ381">
            <v>91.893288265699994</v>
          </cell>
          <cell r="GA381">
            <v>-4.0770799484403142</v>
          </cell>
          <cell r="GB381">
            <v>-93.275981988749891</v>
          </cell>
          <cell r="GC381">
            <v>2.4608591017904473</v>
          </cell>
          <cell r="GD381">
            <v>-10.185024500290183</v>
          </cell>
          <cell r="GE381">
            <v>-16.931897542075603</v>
          </cell>
          <cell r="GF381">
            <v>11.113279441629402</v>
          </cell>
          <cell r="GG381">
            <v>26.389181721379828</v>
          </cell>
          <cell r="GH381">
            <v>-31.772643261690064</v>
          </cell>
          <cell r="GI381">
            <v>-1.7926223349400061</v>
          </cell>
          <cell r="GJ381">
            <v>-1.4080862637601967</v>
          </cell>
          <cell r="GK381">
            <v>11.01374790870932</v>
          </cell>
          <cell r="GL381">
            <v>-28.819076933449651</v>
          </cell>
          <cell r="GM381">
            <v>5.2538140749993545</v>
          </cell>
          <cell r="GN381">
            <v>-4.8457950378196983</v>
          </cell>
          <cell r="GO381">
            <v>-12.13131050267998</v>
          </cell>
          <cell r="GP381">
            <v>-4.267610822399547</v>
          </cell>
          <cell r="GQ381">
            <v>14.335224467939952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  <cell r="IV381">
            <v>0</v>
          </cell>
          <cell r="IW381">
            <v>0</v>
          </cell>
          <cell r="IX381">
            <v>0</v>
          </cell>
          <cell r="IY381">
            <v>0</v>
          </cell>
          <cell r="IZ381">
            <v>0</v>
          </cell>
          <cell r="JA381">
            <v>0</v>
          </cell>
          <cell r="JB381">
            <v>0</v>
          </cell>
          <cell r="JC381">
            <v>0</v>
          </cell>
          <cell r="JD381">
            <v>0</v>
          </cell>
          <cell r="JE381">
            <v>0</v>
          </cell>
          <cell r="JF381">
            <v>0</v>
          </cell>
          <cell r="JG381">
            <v>0</v>
          </cell>
          <cell r="JH381">
            <v>0</v>
          </cell>
          <cell r="JI381">
            <v>0</v>
          </cell>
          <cell r="JJ381">
            <v>0</v>
          </cell>
          <cell r="JK381">
            <v>0</v>
          </cell>
          <cell r="JL381">
            <v>0</v>
          </cell>
          <cell r="JM381">
            <v>0</v>
          </cell>
          <cell r="JN381">
            <v>0</v>
          </cell>
          <cell r="JO381">
            <v>0</v>
          </cell>
          <cell r="JP381">
            <v>0</v>
          </cell>
          <cell r="JQ381">
            <v>0</v>
          </cell>
        </row>
        <row r="382">
          <cell r="F382">
            <v>1.7886322623699016</v>
          </cell>
          <cell r="G382">
            <v>-0.49472399546993984</v>
          </cell>
          <cell r="H382">
            <v>-0.11760887492005168</v>
          </cell>
          <cell r="I382">
            <v>-1.7112105928999881</v>
          </cell>
          <cell r="J382">
            <v>-4.9530636953202247</v>
          </cell>
          <cell r="K382">
            <v>-14.366582512219793</v>
          </cell>
          <cell r="L382">
            <v>-1.3339675750901279</v>
          </cell>
          <cell r="M382">
            <v>0.65041424329001529</v>
          </cell>
          <cell r="N382">
            <v>-2.4007127963097901</v>
          </cell>
          <cell r="O382">
            <v>-13.415445272029956</v>
          </cell>
          <cell r="P382">
            <v>6.7759150644303645</v>
          </cell>
          <cell r="Q382">
            <v>-10.393607180369827</v>
          </cell>
          <cell r="R382">
            <v>-88.782395018384705</v>
          </cell>
          <cell r="S382">
            <v>-10.79840035963025</v>
          </cell>
          <cell r="T382">
            <v>-3.7482710903102543</v>
          </cell>
          <cell r="U382">
            <v>-4.805536575850283</v>
          </cell>
          <cell r="V382">
            <v>-4.8323904169403704</v>
          </cell>
          <cell r="W382">
            <v>-11.748574009190406</v>
          </cell>
          <cell r="X382">
            <v>1.02147504586992</v>
          </cell>
          <cell r="Y382">
            <v>0.27207141566032078</v>
          </cell>
          <cell r="Z382">
            <v>-0.23581229118963165</v>
          </cell>
          <cell r="AA382">
            <v>-0.89698650323043694</v>
          </cell>
          <cell r="AB382">
            <v>-10.122790664230251</v>
          </cell>
          <cell r="AC382">
            <v>-43.185031289819563</v>
          </cell>
          <cell r="AD382">
            <v>0.29785172048059394</v>
          </cell>
          <cell r="AE382">
            <v>-164.83270781104147</v>
          </cell>
          <cell r="AF382">
            <v>-78.54092592456027</v>
          </cell>
          <cell r="AG382">
            <v>-13.799714282809418</v>
          </cell>
          <cell r="AH382">
            <v>-10.75201532777055</v>
          </cell>
          <cell r="AI382">
            <v>-4.0127070880998872</v>
          </cell>
          <cell r="AJ382">
            <v>-5.5540492077898307</v>
          </cell>
          <cell r="AK382">
            <v>-8.6358925553304289</v>
          </cell>
          <cell r="AL382">
            <v>-0.91439625243037881</v>
          </cell>
          <cell r="AM382">
            <v>-0.93663422609006375</v>
          </cell>
          <cell r="AN382">
            <v>-7.4426433301696306</v>
          </cell>
          <cell r="AO382">
            <v>-13.528480247479365</v>
          </cell>
          <cell r="AP382">
            <v>-18.847154375820537</v>
          </cell>
          <cell r="AQ382">
            <v>-1.8680949926897483</v>
          </cell>
          <cell r="AR382">
            <v>-73.874038292156911</v>
          </cell>
          <cell r="AS382">
            <v>0</v>
          </cell>
          <cell r="AT382">
            <v>-0.62252771028988718</v>
          </cell>
          <cell r="AU382">
            <v>-9.3371418033398186</v>
          </cell>
          <cell r="AV382">
            <v>-3.6829047370101762</v>
          </cell>
          <cell r="AW382">
            <v>-2.536630784810086</v>
          </cell>
          <cell r="AX382">
            <v>-2.6842419871602488</v>
          </cell>
          <cell r="AY382">
            <v>-2.2332627635801146</v>
          </cell>
          <cell r="AZ382">
            <v>0</v>
          </cell>
          <cell r="BA382">
            <v>0</v>
          </cell>
          <cell r="BB382">
            <v>-9.0162185750996287</v>
          </cell>
          <cell r="BC382">
            <v>-43.761109930870134</v>
          </cell>
          <cell r="BD382">
            <v>0</v>
          </cell>
          <cell r="BE382">
            <v>4.0031437595025636</v>
          </cell>
          <cell r="BF382">
            <v>-22.036260505929931</v>
          </cell>
          <cell r="BG382">
            <v>-1.1162655012803953</v>
          </cell>
          <cell r="BH382">
            <v>13.566085099440443</v>
          </cell>
          <cell r="BI382">
            <v>58.288248657519944</v>
          </cell>
          <cell r="BJ382">
            <v>3.494859292899946</v>
          </cell>
          <cell r="BK382">
            <v>-18.905922331799957</v>
          </cell>
          <cell r="BL382">
            <v>-28.802554535789568</v>
          </cell>
          <cell r="BM382">
            <v>-3.0550251290151209E-2</v>
          </cell>
          <cell r="BN382">
            <v>-9.5066340186003799</v>
          </cell>
          <cell r="BO382">
            <v>-3.5762147273000551</v>
          </cell>
          <cell r="BP382">
            <v>-16.227106303899745</v>
          </cell>
          <cell r="BQ382">
            <v>28.855458885529515</v>
          </cell>
          <cell r="BR382">
            <v>-85.557596690960054</v>
          </cell>
          <cell r="BS382">
            <v>-5.0489072191994637</v>
          </cell>
          <cell r="BT382">
            <v>-2.6487271106398111</v>
          </cell>
          <cell r="BU382">
            <v>2.3342749687403739</v>
          </cell>
          <cell r="BV382">
            <v>12.394817733559876</v>
          </cell>
          <cell r="BW382">
            <v>-5.1372429527200438</v>
          </cell>
          <cell r="BX382">
            <v>-53.892324948539681</v>
          </cell>
          <cell r="BY382">
            <v>-1.6383261854102784</v>
          </cell>
          <cell r="BZ382">
            <v>-1.8379969080106093</v>
          </cell>
          <cell r="CA382">
            <v>2.0547174488101518</v>
          </cell>
          <cell r="CB382">
            <v>-37.374225526159989</v>
          </cell>
          <cell r="CC382">
            <v>4.0216216021503897</v>
          </cell>
          <cell r="CD382">
            <v>1.2147224064501643</v>
          </cell>
          <cell r="CE382">
            <v>-114.32333378027397</v>
          </cell>
          <cell r="CF382">
            <v>-16.065828439529469</v>
          </cell>
          <cell r="CG382">
            <v>-21.884973813910165</v>
          </cell>
          <cell r="CH382">
            <v>-22.036036922070707</v>
          </cell>
          <cell r="CI382">
            <v>-2.5200928185399789</v>
          </cell>
          <cell r="CJ382">
            <v>2.4293050550299995</v>
          </cell>
          <cell r="CK382">
            <v>2.9860420349396009</v>
          </cell>
          <cell r="CL382">
            <v>-14.45316823587018</v>
          </cell>
          <cell r="CM382">
            <v>3.4312095802997646</v>
          </cell>
          <cell r="CN382">
            <v>-9.1344100549576979E-2</v>
          </cell>
          <cell r="CO382">
            <v>-19.14578156485004</v>
          </cell>
          <cell r="CP382">
            <v>-14.295560207890048</v>
          </cell>
          <cell r="CQ382">
            <v>-12.677104347329987</v>
          </cell>
          <cell r="CR382">
            <v>-98.311487603019486</v>
          </cell>
          <cell r="CS382">
            <v>-74.627837096970325</v>
          </cell>
          <cell r="CT382">
            <v>-19.071407197129702</v>
          </cell>
          <cell r="CU382">
            <v>14.473380947080386</v>
          </cell>
          <cell r="CV382">
            <v>-5.5989832486802698</v>
          </cell>
          <cell r="CW382">
            <v>0</v>
          </cell>
          <cell r="CX382">
            <v>-10.239127861349971</v>
          </cell>
          <cell r="CY382">
            <v>13.697974211030669</v>
          </cell>
          <cell r="CZ382">
            <v>-57.361953315318715</v>
          </cell>
          <cell r="DA382">
            <v>-5.235476274240682</v>
          </cell>
          <cell r="DB382">
            <v>0</v>
          </cell>
          <cell r="DC382">
            <v>0</v>
          </cell>
          <cell r="DD382">
            <v>45.651942232560032</v>
          </cell>
          <cell r="DE382">
            <v>-222.10611340402102</v>
          </cell>
          <cell r="DF382">
            <v>-0.89539574234004249</v>
          </cell>
          <cell r="DG382">
            <v>-24.925714431970391</v>
          </cell>
          <cell r="DH382">
            <v>-15.536706566200337</v>
          </cell>
          <cell r="DI382">
            <v>0.59058681684996372</v>
          </cell>
          <cell r="DJ382">
            <v>-3.4130865863796771</v>
          </cell>
          <cell r="DK382">
            <v>-20.346977089550137</v>
          </cell>
          <cell r="DL382">
            <v>-10.978775557270637</v>
          </cell>
          <cell r="DM382">
            <v>-1.478720474840884</v>
          </cell>
          <cell r="DN382">
            <v>0.571845373029646</v>
          </cell>
          <cell r="DO382">
            <v>-43.345875920969775</v>
          </cell>
          <cell r="DP382">
            <v>-28.845550092889425</v>
          </cell>
          <cell r="DQ382">
            <v>-73.501743131490002</v>
          </cell>
          <cell r="DR382">
            <v>-235.03282146636047</v>
          </cell>
          <cell r="DS382">
            <v>-128.68292307303045</v>
          </cell>
          <cell r="DT382">
            <v>-12.01392029255021</v>
          </cell>
          <cell r="DU382">
            <v>-12.417378848720546</v>
          </cell>
          <cell r="DV382">
            <v>-43.297836418390489</v>
          </cell>
          <cell r="DW382">
            <v>-1.1655353984399426</v>
          </cell>
          <cell r="DX382">
            <v>-9.939660929770298</v>
          </cell>
          <cell r="DY382">
            <v>-6.7143812915001035</v>
          </cell>
          <cell r="DZ382">
            <v>11.15835438269005</v>
          </cell>
          <cell r="EA382">
            <v>-3.8299008981703082</v>
          </cell>
          <cell r="EB382">
            <v>-13.747693607349902</v>
          </cell>
          <cell r="EC382">
            <v>-14.381945091130092</v>
          </cell>
          <cell r="ED382">
            <v>0</v>
          </cell>
          <cell r="EE382">
            <v>-92.128926751931431</v>
          </cell>
          <cell r="EF382">
            <v>-7.5222894346798057</v>
          </cell>
          <cell r="EG382">
            <v>-35.98279962928973</v>
          </cell>
          <cell r="EH382">
            <v>13.078646001889865</v>
          </cell>
          <cell r="EI382">
            <v>-6.8187866723797015</v>
          </cell>
          <cell r="EJ382">
            <v>-1.0599586898933921E-3</v>
          </cell>
          <cell r="EK382">
            <v>-10.124150251310084</v>
          </cell>
          <cell r="EL382">
            <v>0</v>
          </cell>
          <cell r="EM382">
            <v>-7.3610467537300792</v>
          </cell>
          <cell r="EN382">
            <v>3.8915629004295624</v>
          </cell>
          <cell r="EO382">
            <v>-4.3629169531300249</v>
          </cell>
          <cell r="EP382">
            <v>16.199405694100278</v>
          </cell>
          <cell r="EQ382">
            <v>-53.125491695140227</v>
          </cell>
          <cell r="ER382">
            <v>89.127229500554677</v>
          </cell>
          <cell r="ES382">
            <v>-100.51103577107961</v>
          </cell>
          <cell r="ET382">
            <v>-11.726075389509788</v>
          </cell>
          <cell r="EU382">
            <v>-1.1251221297497978</v>
          </cell>
          <cell r="EV382">
            <v>-14.624060480999788</v>
          </cell>
          <cell r="EW382">
            <v>9.8593566418500131</v>
          </cell>
          <cell r="EX382">
            <v>-2.6951747095399696</v>
          </cell>
          <cell r="EY382">
            <v>0.16681576398013931</v>
          </cell>
          <cell r="EZ382">
            <v>2.8393860432297515</v>
          </cell>
          <cell r="FA382">
            <v>-8.060175819559845</v>
          </cell>
          <cell r="FB382">
            <v>2.1614732275402275</v>
          </cell>
          <cell r="FC382">
            <v>-2.4450346352700763</v>
          </cell>
          <cell r="FD382">
            <v>215.28687675965921</v>
          </cell>
          <cell r="FE382">
            <v>-145.38120807996893</v>
          </cell>
          <cell r="FF382">
            <v>-1.1780908064301912</v>
          </cell>
          <cell r="FG382">
            <v>-16.643370955119735</v>
          </cell>
          <cell r="FH382">
            <v>-52.107808436300274</v>
          </cell>
          <cell r="FI382">
            <v>-12.667683844920248</v>
          </cell>
          <cell r="FJ382">
            <v>0</v>
          </cell>
          <cell r="FK382">
            <v>-6.9367189883199671</v>
          </cell>
          <cell r="FL382">
            <v>0.67124722864991782</v>
          </cell>
          <cell r="FM382">
            <v>-2.9227747140339488E-2</v>
          </cell>
          <cell r="FN382">
            <v>5.9980542969196904</v>
          </cell>
          <cell r="FO382">
            <v>13.448837053920215</v>
          </cell>
          <cell r="FP382">
            <v>-65.800889610560262</v>
          </cell>
          <cell r="FQ382">
            <v>-10.135556270660345</v>
          </cell>
          <cell r="FR382">
            <v>-20.133423135670455</v>
          </cell>
          <cell r="FS382">
            <v>-1.2541306077291665</v>
          </cell>
          <cell r="FT382">
            <v>-11.07830941678003</v>
          </cell>
          <cell r="FU382">
            <v>-18.103472452069582</v>
          </cell>
          <cell r="FV382">
            <v>0.60067310104000171</v>
          </cell>
          <cell r="FW382">
            <v>0</v>
          </cell>
          <cell r="FX382">
            <v>-0.73553485319985157</v>
          </cell>
          <cell r="FY382">
            <v>11.103777755809915</v>
          </cell>
          <cell r="FZ382">
            <v>6.9701470904992675</v>
          </cell>
          <cell r="GA382">
            <v>6.2120329539493468</v>
          </cell>
          <cell r="GB382">
            <v>0</v>
          </cell>
          <cell r="GC382">
            <v>0</v>
          </cell>
          <cell r="GD382">
            <v>-13.848606707189901</v>
          </cell>
          <cell r="GE382">
            <v>-48.129547180709778</v>
          </cell>
          <cell r="GF382">
            <v>-74.988994973370609</v>
          </cell>
          <cell r="GG382">
            <v>-20.044728113240126</v>
          </cell>
          <cell r="GH382">
            <v>-16.517629627130646</v>
          </cell>
          <cell r="GI382">
            <v>15.727475709720238</v>
          </cell>
          <cell r="GJ382">
            <v>-2.465779413109999</v>
          </cell>
          <cell r="GK382">
            <v>1.581531993120052</v>
          </cell>
          <cell r="GL382">
            <v>0</v>
          </cell>
          <cell r="GM382">
            <v>33.715937787889743</v>
          </cell>
          <cell r="GN382">
            <v>3.5617556047400285</v>
          </cell>
          <cell r="GO382">
            <v>-9.1551253992197417</v>
          </cell>
          <cell r="GP382">
            <v>-7.0462320158503644</v>
          </cell>
          <cell r="GQ382">
            <v>27.50224126573994</v>
          </cell>
          <cell r="GR382">
            <v>-149.84606376527518</v>
          </cell>
          <cell r="GS382">
            <v>-21.134962514019207</v>
          </cell>
          <cell r="GT382">
            <v>25.739625760979379</v>
          </cell>
          <cell r="GU382">
            <v>-13.481015741640022</v>
          </cell>
          <cell r="GV382">
            <v>10.878859588420028</v>
          </cell>
          <cell r="GW382">
            <v>0</v>
          </cell>
          <cell r="GX382">
            <v>-44.515353245710003</v>
          </cell>
          <cell r="GY382">
            <v>2.2979215891098193</v>
          </cell>
          <cell r="GZ382">
            <v>-5.3438333716494526</v>
          </cell>
          <cell r="HA382">
            <v>6.2237666311812063</v>
          </cell>
          <cell r="HB382">
            <v>-85.554434075039808</v>
          </cell>
          <cell r="HC382">
            <v>15.192449275150466</v>
          </cell>
          <cell r="HD382">
            <v>-40.149087662049169</v>
          </cell>
          <cell r="HE382">
            <v>-213.26966242211347</v>
          </cell>
          <cell r="HF382">
            <v>-226.25131096549103</v>
          </cell>
          <cell r="HG382">
            <v>-53.77728769380019</v>
          </cell>
          <cell r="HH382">
            <v>0</v>
          </cell>
          <cell r="HI382">
            <v>0</v>
          </cell>
          <cell r="HJ382">
            <v>0</v>
          </cell>
          <cell r="HK382">
            <v>-20.334219739330024</v>
          </cell>
          <cell r="HL382">
            <v>23.014808549109603</v>
          </cell>
          <cell r="HM382">
            <v>-25.089006780600357</v>
          </cell>
          <cell r="HN382">
            <v>0</v>
          </cell>
          <cell r="HO382">
            <v>3.543697005159629</v>
          </cell>
          <cell r="HP382">
            <v>-77.971761620470716</v>
          </cell>
          <cell r="HQ382">
            <v>163.59541882330996</v>
          </cell>
          <cell r="HR382">
            <v>-28.277575739164604</v>
          </cell>
          <cell r="HS382">
            <v>20.482370085299408</v>
          </cell>
          <cell r="HT382">
            <v>-7.7822208886800581</v>
          </cell>
          <cell r="HU382">
            <v>-29.873913937870384</v>
          </cell>
          <cell r="HV382">
            <v>-3.2436278019499696</v>
          </cell>
          <cell r="HW382">
            <v>0</v>
          </cell>
          <cell r="HX382">
            <v>0</v>
          </cell>
          <cell r="HY382">
            <v>0</v>
          </cell>
          <cell r="HZ382">
            <v>1.2769918515496101</v>
          </cell>
          <cell r="IA382">
            <v>0</v>
          </cell>
          <cell r="IB382">
            <v>-9.1371750475200315</v>
          </cell>
          <cell r="IC382">
            <v>0</v>
          </cell>
          <cell r="ID382">
            <v>0</v>
          </cell>
          <cell r="IE382">
            <v>76.909910722490167</v>
          </cell>
          <cell r="IF382">
            <v>-7.260708077419622</v>
          </cell>
          <cell r="IG382">
            <v>-3.3649796884783427</v>
          </cell>
          <cell r="IH382">
            <v>-0.67802405708971492</v>
          </cell>
          <cell r="II382">
            <v>-0.13546299376002935</v>
          </cell>
          <cell r="IJ382">
            <v>0</v>
          </cell>
          <cell r="IK382">
            <v>0</v>
          </cell>
          <cell r="IL382">
            <v>0</v>
          </cell>
          <cell r="IM382">
            <v>142.52543168546072</v>
          </cell>
          <cell r="IN382">
            <v>-4.4271783486001368</v>
          </cell>
          <cell r="IO382">
            <v>-45.393872661340538</v>
          </cell>
          <cell r="IP382">
            <v>-4.3552951362798922</v>
          </cell>
          <cell r="IQ382">
            <v>0</v>
          </cell>
          <cell r="IR382">
            <v>-208.35155390380532</v>
          </cell>
          <cell r="IS382">
            <v>-8.0308023729703564</v>
          </cell>
          <cell r="IT382">
            <v>-16.90807137262982</v>
          </cell>
          <cell r="IU382">
            <v>-36.323158614220119</v>
          </cell>
          <cell r="IV382">
            <v>-0.16718443224999646</v>
          </cell>
          <cell r="IW382">
            <v>-103.59717550287</v>
          </cell>
          <cell r="IX382">
            <v>0</v>
          </cell>
          <cell r="IY382">
            <v>-14.669261785009894</v>
          </cell>
          <cell r="IZ382">
            <v>-1.7295693375708652</v>
          </cell>
          <cell r="JA382">
            <v>5.7443558661379939</v>
          </cell>
          <cell r="JB382">
            <v>-39.188432856340114</v>
          </cell>
          <cell r="JC382">
            <v>15.409917503500765</v>
          </cell>
          <cell r="JD382">
            <v>-8.8921709995793208</v>
          </cell>
          <cell r="JE382">
            <v>92.72555695961637</v>
          </cell>
          <cell r="JF382">
            <v>28.876154138339189</v>
          </cell>
          <cell r="JG382">
            <v>58.577537277360534</v>
          </cell>
          <cell r="JH382">
            <v>0.71462738343871024</v>
          </cell>
          <cell r="JI382">
            <v>0</v>
          </cell>
          <cell r="JJ382">
            <v>0</v>
          </cell>
          <cell r="JK382">
            <v>-91.256453515769977</v>
          </cell>
          <cell r="JL382">
            <v>22.360380552149763</v>
          </cell>
          <cell r="JM382">
            <v>65.636672008469759</v>
          </cell>
          <cell r="JN382">
            <v>0</v>
          </cell>
          <cell r="JO382">
            <v>0</v>
          </cell>
          <cell r="JP382">
            <v>13.62364755182989</v>
          </cell>
          <cell r="JQ382">
            <v>-5.8070084362097987</v>
          </cell>
        </row>
        <row r="383">
          <cell r="F383">
            <v>-9.0555684536600438</v>
          </cell>
          <cell r="G383">
            <v>-4.7168420905497896</v>
          </cell>
          <cell r="H383">
            <v>-3.1181654699901173</v>
          </cell>
          <cell r="I383">
            <v>-0.27805228604995591</v>
          </cell>
          <cell r="J383">
            <v>-0.96246467711995365</v>
          </cell>
          <cell r="K383">
            <v>-5.3335910356502154</v>
          </cell>
          <cell r="L383">
            <v>1.4844798957499279</v>
          </cell>
          <cell r="M383">
            <v>-0.64027069451003626</v>
          </cell>
          <cell r="N383">
            <v>3.8336040800118099E-2</v>
          </cell>
          <cell r="O383">
            <v>5.7007368737802153</v>
          </cell>
          <cell r="P383">
            <v>-1.5730372123603047</v>
          </cell>
          <cell r="Q383">
            <v>-2.1425259406497617</v>
          </cell>
          <cell r="R383">
            <v>-33.860628212381926</v>
          </cell>
          <cell r="S383">
            <v>-2.9777761162597471</v>
          </cell>
          <cell r="T383">
            <v>-3.2936271783999587</v>
          </cell>
          <cell r="U383">
            <v>-4.6355541074500479</v>
          </cell>
          <cell r="V383">
            <v>-0.23530673801997182</v>
          </cell>
          <cell r="W383">
            <v>-0.60180013002008081</v>
          </cell>
          <cell r="X383">
            <v>-11.67032576400004</v>
          </cell>
          <cell r="Y383">
            <v>-5.6774462359599056</v>
          </cell>
          <cell r="Z383">
            <v>0.12148777457991855</v>
          </cell>
          <cell r="AA383">
            <v>0.48706689844004813</v>
          </cell>
          <cell r="AB383">
            <v>-4.5511634328400987</v>
          </cell>
          <cell r="AC383">
            <v>0.99930376165002599</v>
          </cell>
          <cell r="AD383">
            <v>-1.8254869440997936</v>
          </cell>
          <cell r="AE383">
            <v>-42.378618597909735</v>
          </cell>
          <cell r="AF383">
            <v>-0.73208715198052232</v>
          </cell>
          <cell r="AG383">
            <v>-2.3222298500901388</v>
          </cell>
          <cell r="AH383">
            <v>-16.166813672929948</v>
          </cell>
          <cell r="AI383">
            <v>-9.0905047490100515</v>
          </cell>
          <cell r="AJ383">
            <v>-1.136718268300001</v>
          </cell>
          <cell r="AK383">
            <v>-4.3790044185898296</v>
          </cell>
          <cell r="AL383">
            <v>0.59972076821998144</v>
          </cell>
          <cell r="AM383">
            <v>0</v>
          </cell>
          <cell r="AN383">
            <v>-1.9696453597199479</v>
          </cell>
          <cell r="AO383">
            <v>-3.8061297355300212</v>
          </cell>
          <cell r="AP383">
            <v>-3.0825874359200043</v>
          </cell>
          <cell r="AQ383">
            <v>-0.29261872406027578</v>
          </cell>
          <cell r="AR383">
            <v>-6.1045759993103275</v>
          </cell>
          <cell r="AS383">
            <v>0</v>
          </cell>
          <cell r="AT383">
            <v>0.7749495229901413</v>
          </cell>
          <cell r="AU383">
            <v>-2.9794950191100043</v>
          </cell>
          <cell r="AV383">
            <v>-0.59784631402999366</v>
          </cell>
          <cell r="AW383">
            <v>0</v>
          </cell>
          <cell r="AX383">
            <v>-0.53591057045002799</v>
          </cell>
          <cell r="AY383">
            <v>-3.9354935989990736E-2</v>
          </cell>
          <cell r="AZ383">
            <v>0</v>
          </cell>
          <cell r="BA383">
            <v>0</v>
          </cell>
          <cell r="BB383">
            <v>-1.323689216039952</v>
          </cell>
          <cell r="BC383">
            <v>-1.4032294666799316</v>
          </cell>
          <cell r="BD383">
            <v>0</v>
          </cell>
          <cell r="BE383">
            <v>-78.975644416012074</v>
          </cell>
          <cell r="BF383">
            <v>-73.428321611769888</v>
          </cell>
          <cell r="BG383">
            <v>-3.6677163167200888</v>
          </cell>
          <cell r="BH383">
            <v>0.24534746408016872</v>
          </cell>
          <cell r="BI383">
            <v>-0.8309952529699558</v>
          </cell>
          <cell r="BJ383">
            <v>0</v>
          </cell>
          <cell r="BK383">
            <v>-0.769680024759964</v>
          </cell>
          <cell r="BL383">
            <v>0</v>
          </cell>
          <cell r="BM383">
            <v>0</v>
          </cell>
          <cell r="BN383">
            <v>-7.4654445760188537E-2</v>
          </cell>
          <cell r="BO383">
            <v>0</v>
          </cell>
          <cell r="BP383">
            <v>-0.44962422810976932</v>
          </cell>
          <cell r="BQ383">
            <v>0</v>
          </cell>
          <cell r="BR383">
            <v>54.835406283558768</v>
          </cell>
          <cell r="BS383">
            <v>-22.512889198630091</v>
          </cell>
          <cell r="BT383">
            <v>40.532539183499921</v>
          </cell>
          <cell r="BU383">
            <v>-4.095290223590041</v>
          </cell>
          <cell r="BV383">
            <v>10.723197280329941</v>
          </cell>
          <cell r="BW383">
            <v>-1.2687135567999945</v>
          </cell>
          <cell r="BX383">
            <v>43.605206549430136</v>
          </cell>
          <cell r="BY383">
            <v>1.5970386037197386</v>
          </cell>
          <cell r="BZ383">
            <v>2.1500061458000346</v>
          </cell>
          <cell r="CA383">
            <v>-0.24759506851000879</v>
          </cell>
          <cell r="CB383">
            <v>3.4574820471500516</v>
          </cell>
          <cell r="CC383">
            <v>-17.166362444710103</v>
          </cell>
          <cell r="CD383">
            <v>-1.9392130341300344</v>
          </cell>
          <cell r="CE383">
            <v>38.399500402267222</v>
          </cell>
          <cell r="CF383">
            <v>-6.9282422411401967</v>
          </cell>
          <cell r="CG383">
            <v>-1.3703773703299476</v>
          </cell>
          <cell r="CH383">
            <v>-0.23562409950000074</v>
          </cell>
          <cell r="CI383">
            <v>2.0774401594800338</v>
          </cell>
          <cell r="CJ383">
            <v>-7.2748481619599943</v>
          </cell>
          <cell r="CK383">
            <v>-11.53525173359003</v>
          </cell>
          <cell r="CL383">
            <v>-0.56941161269992335</v>
          </cell>
          <cell r="CM383">
            <v>0</v>
          </cell>
          <cell r="CN383">
            <v>-4.282876628899885</v>
          </cell>
          <cell r="CO383">
            <v>22.681075553620076</v>
          </cell>
          <cell r="CP383">
            <v>45.954610621640086</v>
          </cell>
          <cell r="CQ383">
            <v>-0.11699408435015357</v>
          </cell>
          <cell r="CR383">
            <v>21.541843045231872</v>
          </cell>
          <cell r="CS383">
            <v>-3.4030190834801033</v>
          </cell>
          <cell r="CT383">
            <v>0.91610148987001594</v>
          </cell>
          <cell r="CU383">
            <v>-0.85942093071992076</v>
          </cell>
          <cell r="CV383">
            <v>-2.9090415771700009</v>
          </cell>
          <cell r="CW383">
            <v>0.33464116753998496</v>
          </cell>
          <cell r="CX383">
            <v>-3.0806549601900315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30.543236939379767</v>
          </cell>
          <cell r="DE383">
            <v>-47.039836860889409</v>
          </cell>
          <cell r="DF383">
            <v>-10.247387451609939</v>
          </cell>
          <cell r="DG383">
            <v>0</v>
          </cell>
          <cell r="DH383">
            <v>-36.866356474519989</v>
          </cell>
          <cell r="DI383">
            <v>-4.4902504505699881</v>
          </cell>
          <cell r="DJ383">
            <v>2.0636635586599823</v>
          </cell>
          <cell r="DK383">
            <v>10.78068336058999</v>
          </cell>
          <cell r="DL383">
            <v>2.5080664974800584</v>
          </cell>
          <cell r="DM383">
            <v>0</v>
          </cell>
          <cell r="DN383">
            <v>0</v>
          </cell>
          <cell r="DO383">
            <v>-10.04333697574998</v>
          </cell>
          <cell r="DP383">
            <v>-0.19322283841984245</v>
          </cell>
          <cell r="DQ383">
            <v>-0.55169608674987103</v>
          </cell>
          <cell r="DR383">
            <v>-4.7635729335925134</v>
          </cell>
          <cell r="DS383">
            <v>-4.8454779718103964</v>
          </cell>
          <cell r="DT383">
            <v>-0.68789391022005475</v>
          </cell>
          <cell r="DU383">
            <v>12.111041415159889</v>
          </cell>
          <cell r="DV383">
            <v>-3.7826042231200177</v>
          </cell>
          <cell r="DW383">
            <v>-9.0934644299200045</v>
          </cell>
          <cell r="DX383">
            <v>-7.3009441916800597</v>
          </cell>
          <cell r="DY383">
            <v>-3.1685319725299905</v>
          </cell>
          <cell r="DZ383">
            <v>-1.017448435589813</v>
          </cell>
          <cell r="EA383">
            <v>0</v>
          </cell>
          <cell r="EB383">
            <v>12.663665622580083</v>
          </cell>
          <cell r="EC383">
            <v>-0.19828546112012191</v>
          </cell>
          <cell r="ED383">
            <v>0.55637062466007592</v>
          </cell>
          <cell r="EE383">
            <v>-63.001628754467674</v>
          </cell>
          <cell r="EF383">
            <v>-23.988208023370134</v>
          </cell>
          <cell r="EG383">
            <v>-8.7176272016599796</v>
          </cell>
          <cell r="EH383">
            <v>-1.7370266653000499</v>
          </cell>
          <cell r="EI383">
            <v>-16.215835240559954</v>
          </cell>
          <cell r="EJ383">
            <v>-0.55752994511999532</v>
          </cell>
          <cell r="EK383">
            <v>-17.197664822070067</v>
          </cell>
          <cell r="EL383">
            <v>6.688812538880029</v>
          </cell>
          <cell r="EM383">
            <v>0</v>
          </cell>
          <cell r="EN383">
            <v>0.19805343976986478</v>
          </cell>
          <cell r="EO383">
            <v>4.8803166339951076E-2</v>
          </cell>
          <cell r="EP383">
            <v>-1.5234060013799535</v>
          </cell>
          <cell r="EQ383">
            <v>0</v>
          </cell>
          <cell r="ER383">
            <v>-115.34728459170947</v>
          </cell>
          <cell r="ES383">
            <v>0.63446162684999763</v>
          </cell>
          <cell r="ET383">
            <v>0</v>
          </cell>
          <cell r="EU383">
            <v>-8.7694602535798367</v>
          </cell>
          <cell r="EV383">
            <v>2.7401974294099887</v>
          </cell>
          <cell r="EW383">
            <v>0</v>
          </cell>
          <cell r="EX383">
            <v>2.7000862648399675</v>
          </cell>
          <cell r="EY383">
            <v>1.5616441447698435</v>
          </cell>
          <cell r="EZ383">
            <v>-0.87305542480999065</v>
          </cell>
          <cell r="FA383">
            <v>0</v>
          </cell>
          <cell r="FB383">
            <v>-7.4539150874101097</v>
          </cell>
          <cell r="FC383">
            <v>-0.19662868291993618</v>
          </cell>
          <cell r="FD383">
            <v>-105.69061460885996</v>
          </cell>
          <cell r="FE383">
            <v>-64.53594953978245</v>
          </cell>
          <cell r="FF383">
            <v>-0.5891156296600002</v>
          </cell>
          <cell r="FG383">
            <v>-11.337216423329892</v>
          </cell>
          <cell r="FH383">
            <v>-1.6470364489400708</v>
          </cell>
          <cell r="FI383">
            <v>-41.237944819080099</v>
          </cell>
          <cell r="FJ383">
            <v>0</v>
          </cell>
          <cell r="FK383">
            <v>-3.1673280238699704</v>
          </cell>
          <cell r="FL383">
            <v>0.5472262746600336</v>
          </cell>
          <cell r="FM383">
            <v>0</v>
          </cell>
          <cell r="FN383">
            <v>0</v>
          </cell>
          <cell r="FO383">
            <v>-31.883476709340016</v>
          </cell>
          <cell r="FP383">
            <v>14.176217055060306</v>
          </cell>
          <cell r="FQ383">
            <v>10.602725184720157</v>
          </cell>
          <cell r="FR383">
            <v>-76.846925522157107</v>
          </cell>
          <cell r="FS383">
            <v>-74.526091214109783</v>
          </cell>
          <cell r="FT383">
            <v>0.48832943001002604</v>
          </cell>
          <cell r="FU383">
            <v>-1.9161224685499292</v>
          </cell>
          <cell r="FV383">
            <v>-0.60067310104000171</v>
          </cell>
          <cell r="FW383">
            <v>0</v>
          </cell>
          <cell r="FX383">
            <v>2.6824361063700053</v>
          </cell>
          <cell r="FY383">
            <v>-0.14603516394981852</v>
          </cell>
          <cell r="FZ383">
            <v>-2.7694538253401788</v>
          </cell>
          <cell r="GA383">
            <v>-5.9315285549928376E-2</v>
          </cell>
          <cell r="GB383">
            <v>0</v>
          </cell>
          <cell r="GC383">
            <v>0</v>
          </cell>
          <cell r="GD383">
            <v>0</v>
          </cell>
          <cell r="GE383">
            <v>6.637862000379755</v>
          </cell>
          <cell r="GF383">
            <v>1.0382470686399756</v>
          </cell>
          <cell r="GG383">
            <v>-19.999093163999873</v>
          </cell>
          <cell r="GH383">
            <v>6.1518149055600588</v>
          </cell>
          <cell r="GI383">
            <v>-1.0547228187000428</v>
          </cell>
          <cell r="GJ383">
            <v>2.4657794134299991</v>
          </cell>
          <cell r="GK383">
            <v>-1.6000309783100022</v>
          </cell>
          <cell r="GL383">
            <v>0.66280472320011086</v>
          </cell>
          <cell r="GM383">
            <v>-2.7522036321797714</v>
          </cell>
          <cell r="GN383">
            <v>4.8361408204200416</v>
          </cell>
          <cell r="GO383">
            <v>-9.5890737033699907</v>
          </cell>
          <cell r="GP383">
            <v>-1.7707176125900332</v>
          </cell>
          <cell r="GQ383">
            <v>28.248916978280022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  <cell r="IV383">
            <v>0</v>
          </cell>
          <cell r="IW383">
            <v>0</v>
          </cell>
          <cell r="IX383">
            <v>0</v>
          </cell>
          <cell r="IY383">
            <v>0</v>
          </cell>
          <cell r="IZ383">
            <v>0</v>
          </cell>
          <cell r="JA383">
            <v>0</v>
          </cell>
          <cell r="JB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G383">
            <v>0</v>
          </cell>
          <cell r="JH383">
            <v>0</v>
          </cell>
          <cell r="JI383">
            <v>0</v>
          </cell>
          <cell r="JJ383">
            <v>0</v>
          </cell>
          <cell r="JK383">
            <v>0</v>
          </cell>
          <cell r="JL383">
            <v>0</v>
          </cell>
          <cell r="JM383">
            <v>0</v>
          </cell>
          <cell r="JN383">
            <v>0</v>
          </cell>
          <cell r="JO383">
            <v>0</v>
          </cell>
          <cell r="JP383">
            <v>0</v>
          </cell>
          <cell r="JQ383">
            <v>0</v>
          </cell>
        </row>
        <row r="384">
          <cell r="F384">
            <v>-33.824630806441291</v>
          </cell>
          <cell r="G384">
            <v>-19.443619277679318</v>
          </cell>
          <cell r="H384">
            <v>-35.032056139300948</v>
          </cell>
          <cell r="I384">
            <v>-2.4619492087500703</v>
          </cell>
          <cell r="J384">
            <v>0</v>
          </cell>
          <cell r="K384">
            <v>-0.16327595962002306</v>
          </cell>
          <cell r="L384">
            <v>-6.9149357955402593</v>
          </cell>
          <cell r="M384">
            <v>-10.184666684460353</v>
          </cell>
          <cell r="N384">
            <v>-18.352873178161644</v>
          </cell>
          <cell r="O384">
            <v>-86.076895210119801</v>
          </cell>
          <cell r="P384">
            <v>-87.415602578590097</v>
          </cell>
          <cell r="Q384">
            <v>-16.246489523598939</v>
          </cell>
          <cell r="R384">
            <v>-225.07070937682875</v>
          </cell>
          <cell r="S384">
            <v>-42.754936277227898</v>
          </cell>
          <cell r="T384">
            <v>-16.53918136502034</v>
          </cell>
          <cell r="U384">
            <v>-11.165442853370678</v>
          </cell>
          <cell r="V384">
            <v>-9.6152133236496411</v>
          </cell>
          <cell r="W384">
            <v>-22.545706154360687</v>
          </cell>
          <cell r="X384">
            <v>25.307378401290407</v>
          </cell>
          <cell r="Y384">
            <v>-2.1338860557798398</v>
          </cell>
          <cell r="Z384">
            <v>1.501376682420414</v>
          </cell>
          <cell r="AA384">
            <v>-18.474704118860245</v>
          </cell>
          <cell r="AB384">
            <v>-79.194851513670073</v>
          </cell>
          <cell r="AC384">
            <v>0.95373255594040529</v>
          </cell>
          <cell r="AD384">
            <v>-50.409275354540114</v>
          </cell>
          <cell r="AE384">
            <v>-527.74894244096504</v>
          </cell>
          <cell r="AF384">
            <v>-82.466383298589335</v>
          </cell>
          <cell r="AG384">
            <v>-62.792936231120621</v>
          </cell>
          <cell r="AH384">
            <v>-44.614490844969623</v>
          </cell>
          <cell r="AI384">
            <v>-45.971037857039391</v>
          </cell>
          <cell r="AJ384">
            <v>-15.894689045669111</v>
          </cell>
          <cell r="AK384">
            <v>-7.6538168756992491</v>
          </cell>
          <cell r="AL384">
            <v>-2.1080181977604298</v>
          </cell>
          <cell r="AM384">
            <v>-55.261318581360683</v>
          </cell>
          <cell r="AN384">
            <v>-21.937629685550746</v>
          </cell>
          <cell r="AO384">
            <v>-54.4081182940904</v>
          </cell>
          <cell r="AP384">
            <v>-25.242344500529725</v>
          </cell>
          <cell r="AQ384">
            <v>-109.39815902858027</v>
          </cell>
          <cell r="AR384">
            <v>-442.81458526992355</v>
          </cell>
          <cell r="AS384">
            <v>-72.771144468569219</v>
          </cell>
          <cell r="AT384">
            <v>-73.674189900809324</v>
          </cell>
          <cell r="AU384">
            <v>-26.272267414390171</v>
          </cell>
          <cell r="AV384">
            <v>-57.843357372400533</v>
          </cell>
          <cell r="AW384">
            <v>19.657520418589684</v>
          </cell>
          <cell r="AX384">
            <v>-67.475550373280385</v>
          </cell>
          <cell r="AY384">
            <v>-35.709104341490274</v>
          </cell>
          <cell r="AZ384">
            <v>-12.17923165152024</v>
          </cell>
          <cell r="BA384">
            <v>-2.1117529859493516</v>
          </cell>
          <cell r="BB384">
            <v>-20.059967222719933</v>
          </cell>
          <cell r="BC384">
            <v>-84.640454422420589</v>
          </cell>
          <cell r="BD384">
            <v>-9.7350855349613994</v>
          </cell>
          <cell r="BE384">
            <v>-223.50795589282643</v>
          </cell>
          <cell r="BF384">
            <v>-88.543415507581813</v>
          </cell>
          <cell r="BG384">
            <v>-32.585207640670887</v>
          </cell>
          <cell r="BH384">
            <v>4.0951139930898535</v>
          </cell>
          <cell r="BI384">
            <v>22.019273093530046</v>
          </cell>
          <cell r="BJ384">
            <v>32.086042076700323</v>
          </cell>
          <cell r="BK384">
            <v>-26.396384842269981</v>
          </cell>
          <cell r="BL384">
            <v>-13.82962679675984</v>
          </cell>
          <cell r="BM384">
            <v>4.3620991983789281</v>
          </cell>
          <cell r="BN384">
            <v>0.89468333168042591</v>
          </cell>
          <cell r="BO384">
            <v>-39.161932782889835</v>
          </cell>
          <cell r="BP384">
            <v>-59.788879438409822</v>
          </cell>
          <cell r="BQ384">
            <v>-26.659720577610642</v>
          </cell>
          <cell r="BR384">
            <v>-141.33061708908645</v>
          </cell>
          <cell r="BS384">
            <v>-137.30875361565086</v>
          </cell>
          <cell r="BT384">
            <v>-12.514744788148164</v>
          </cell>
          <cell r="BU384">
            <v>-14.221204721129652</v>
          </cell>
          <cell r="BV384">
            <v>0</v>
          </cell>
          <cell r="BW384">
            <v>-17.112115892089605</v>
          </cell>
          <cell r="BX384">
            <v>-15.953640102919962</v>
          </cell>
          <cell r="BY384">
            <v>0.37756277910011704</v>
          </cell>
          <cell r="BZ384">
            <v>-27.598848434370666</v>
          </cell>
          <cell r="CA384">
            <v>-33.578597639558211</v>
          </cell>
          <cell r="CB384">
            <v>50.707919712493094</v>
          </cell>
          <cell r="CC384">
            <v>-84.237173616149448</v>
          </cell>
          <cell r="CD384">
            <v>150.10897922933145</v>
          </cell>
          <cell r="CE384">
            <v>-346.85415454721078</v>
          </cell>
          <cell r="CF384">
            <v>-6.5080252329044015</v>
          </cell>
          <cell r="CG384">
            <v>11.053028751780403</v>
          </cell>
          <cell r="CH384">
            <v>-25.115160928560726</v>
          </cell>
          <cell r="CI384">
            <v>-25.711847878788831</v>
          </cell>
          <cell r="CJ384">
            <v>-6.2611620340094305</v>
          </cell>
          <cell r="CK384">
            <v>-188.70879405701999</v>
          </cell>
          <cell r="CL384">
            <v>-30.731252854331615</v>
          </cell>
          <cell r="CM384">
            <v>-19.777264055757769</v>
          </cell>
          <cell r="CN384">
            <v>-15.03720350679032</v>
          </cell>
          <cell r="CO384">
            <v>-29.223310061730444</v>
          </cell>
          <cell r="CP384">
            <v>9.1337564639907214</v>
          </cell>
          <cell r="CQ384">
            <v>-19.966919153102936</v>
          </cell>
          <cell r="CR384">
            <v>-404.335487229313</v>
          </cell>
          <cell r="CS384">
            <v>-90.013987532120154</v>
          </cell>
          <cell r="CT384">
            <v>-46.705384412110106</v>
          </cell>
          <cell r="CU384">
            <v>-10.781116162740545</v>
          </cell>
          <cell r="CV384">
            <v>-48.72561506098009</v>
          </cell>
          <cell r="CW384">
            <v>-11.841912740489533</v>
          </cell>
          <cell r="CX384">
            <v>-42.375934934309953</v>
          </cell>
          <cell r="CY384">
            <v>-2.8310939746206714</v>
          </cell>
          <cell r="CZ384">
            <v>-15.847297568612703</v>
          </cell>
          <cell r="DA384">
            <v>-2.1874826205075806</v>
          </cell>
          <cell r="DB384">
            <v>-76.037268467749527</v>
          </cell>
          <cell r="DC384">
            <v>-8.0758703850224265</v>
          </cell>
          <cell r="DD384">
            <v>-48.912523370050621</v>
          </cell>
          <cell r="DE384">
            <v>-122.01327635090274</v>
          </cell>
          <cell r="DF384">
            <v>58.387272981059141</v>
          </cell>
          <cell r="DG384">
            <v>-25.125268894330475</v>
          </cell>
          <cell r="DH384">
            <v>-24.967502975259777</v>
          </cell>
          <cell r="DI384">
            <v>18.318367595900781</v>
          </cell>
          <cell r="DJ384">
            <v>-8.8473498876001031</v>
          </cell>
          <cell r="DK384">
            <v>-51.547829520570303</v>
          </cell>
          <cell r="DL384">
            <v>-4.1617265829409007</v>
          </cell>
          <cell r="DM384">
            <v>-29.613417763950565</v>
          </cell>
          <cell r="DN384">
            <v>-1.8349586515214469</v>
          </cell>
          <cell r="DO384">
            <v>-131.99641271041946</v>
          </cell>
          <cell r="DP384">
            <v>48.997933372558691</v>
          </cell>
          <cell r="DQ384">
            <v>30.377616686178953</v>
          </cell>
          <cell r="DR384">
            <v>-152.57045314638526</v>
          </cell>
          <cell r="DS384">
            <v>10.912971143357936</v>
          </cell>
          <cell r="DT384">
            <v>42.072812122590221</v>
          </cell>
          <cell r="DU384">
            <v>5.4906117461905524</v>
          </cell>
          <cell r="DV384">
            <v>20.602067513410475</v>
          </cell>
          <cell r="DW384">
            <v>-29.106415686650507</v>
          </cell>
          <cell r="DX384">
            <v>-13.023970303150236</v>
          </cell>
          <cell r="DY384">
            <v>-23.256932666879948</v>
          </cell>
          <cell r="DZ384">
            <v>-46.668157251371667</v>
          </cell>
          <cell r="EA384">
            <v>-62.53141554737158</v>
          </cell>
          <cell r="EB384">
            <v>-25.851863946510093</v>
          </cell>
          <cell r="EC384">
            <v>18.235495085349612</v>
          </cell>
          <cell r="ED384">
            <v>-49.445655355360941</v>
          </cell>
          <cell r="EE384">
            <v>-93.160531383517082</v>
          </cell>
          <cell r="EF384">
            <v>-28.416511014333082</v>
          </cell>
          <cell r="EG384">
            <v>73.071589647610381</v>
          </cell>
          <cell r="EH384">
            <v>-66.782982912171065</v>
          </cell>
          <cell r="EI384">
            <v>0</v>
          </cell>
          <cell r="EJ384">
            <v>0.97221485760928772</v>
          </cell>
          <cell r="EK384">
            <v>-28.871160395880452</v>
          </cell>
          <cell r="EL384">
            <v>-34.434040869960882</v>
          </cell>
          <cell r="EM384">
            <v>-10.737549109018801</v>
          </cell>
          <cell r="EN384">
            <v>-32.755503269041583</v>
          </cell>
          <cell r="EO384">
            <v>18.980731910000031</v>
          </cell>
          <cell r="EP384">
            <v>25.215140194928608</v>
          </cell>
          <cell r="EQ384">
            <v>-9.4024604232909041</v>
          </cell>
          <cell r="ER384">
            <v>-273.52104562275053</v>
          </cell>
          <cell r="ES384">
            <v>-187.99910679547065</v>
          </cell>
          <cell r="ET384">
            <v>47.557071190640272</v>
          </cell>
          <cell r="EU384">
            <v>31.219920497358544</v>
          </cell>
          <cell r="EV384">
            <v>-41.848091531649516</v>
          </cell>
          <cell r="EW384">
            <v>-4.4807048713100812</v>
          </cell>
          <cell r="EX384">
            <v>-129.27258509503008</v>
          </cell>
          <cell r="EY384">
            <v>-22.482411750639585</v>
          </cell>
          <cell r="EZ384">
            <v>-19.128581144448617</v>
          </cell>
          <cell r="FA384">
            <v>0.78968010816788592</v>
          </cell>
          <cell r="FB384">
            <v>25.323442046738819</v>
          </cell>
          <cell r="FC384">
            <v>-27.538383721152059</v>
          </cell>
          <cell r="FD384">
            <v>54.338705444039078</v>
          </cell>
          <cell r="FE384">
            <v>-38.81119028152898</v>
          </cell>
          <cell r="FF384">
            <v>-56.010317068312361</v>
          </cell>
          <cell r="FG384">
            <v>122.96253909928964</v>
          </cell>
          <cell r="FH384">
            <v>-50.407305925269611</v>
          </cell>
          <cell r="FI384">
            <v>-9.9830662580106946</v>
          </cell>
          <cell r="FJ384">
            <v>-11.837847672140924</v>
          </cell>
          <cell r="FK384">
            <v>-67.604048138649887</v>
          </cell>
          <cell r="FL384">
            <v>1.3726165236512315</v>
          </cell>
          <cell r="FM384">
            <v>-15.571133093058961</v>
          </cell>
          <cell r="FN384">
            <v>-24.554014655759602</v>
          </cell>
          <cell r="FO384">
            <v>13.167965087509401</v>
          </cell>
          <cell r="FP384">
            <v>68.44004346606016</v>
          </cell>
          <cell r="FQ384">
            <v>-8.786621646839194</v>
          </cell>
          <cell r="FR384">
            <v>-295.70196551644767</v>
          </cell>
          <cell r="FS384">
            <v>38.22325532126888</v>
          </cell>
          <cell r="FT384">
            <v>-211.31652461767226</v>
          </cell>
          <cell r="FU384">
            <v>-2.4198825688099532</v>
          </cell>
          <cell r="FV384">
            <v>-59.757087189480444</v>
          </cell>
          <cell r="FW384">
            <v>-40.851145534060379</v>
          </cell>
          <cell r="FX384">
            <v>-32.082701001100304</v>
          </cell>
          <cell r="FY384">
            <v>-2.7996840750802221</v>
          </cell>
          <cell r="FZ384">
            <v>-18.191786650339054</v>
          </cell>
          <cell r="GA384">
            <v>-17.075619631223162</v>
          </cell>
          <cell r="GB384">
            <v>19.165138201979971</v>
          </cell>
          <cell r="GC384">
            <v>6.4565876314209163</v>
          </cell>
          <cell r="GD384">
            <v>24.947484596630602</v>
          </cell>
          <cell r="GE384">
            <v>213.32037008923362</v>
          </cell>
          <cell r="GF384">
            <v>4.8540093773317494</v>
          </cell>
          <cell r="GG384">
            <v>56.045182755609858</v>
          </cell>
          <cell r="GH384">
            <v>20.387711338439658</v>
          </cell>
          <cell r="GI384">
            <v>-16.938370209247296</v>
          </cell>
          <cell r="GJ384">
            <v>49.987435414980609</v>
          </cell>
          <cell r="GK384">
            <v>5.5479862481788587</v>
          </cell>
          <cell r="GL384">
            <v>21.340563511852451</v>
          </cell>
          <cell r="GM384">
            <v>-25.399290413270137</v>
          </cell>
          <cell r="GN384">
            <v>-11.667559969780996</v>
          </cell>
          <cell r="GO384">
            <v>34.467899496532482</v>
          </cell>
          <cell r="GP384">
            <v>117.08895550935085</v>
          </cell>
          <cell r="GQ384">
            <v>-42.394152970749928</v>
          </cell>
          <cell r="GR384">
            <v>-595.33655398283736</v>
          </cell>
          <cell r="GS384">
            <v>-65.591612259984686</v>
          </cell>
          <cell r="GT384">
            <v>-141.85591532797298</v>
          </cell>
          <cell r="GU384">
            <v>-156.93058776808994</v>
          </cell>
          <cell r="GV384">
            <v>33.598163419958837</v>
          </cell>
          <cell r="GW384">
            <v>2.9243779320377143</v>
          </cell>
          <cell r="GX384">
            <v>-63.941229039061</v>
          </cell>
          <cell r="GY384">
            <v>-21.241457850370352</v>
          </cell>
          <cell r="GZ384">
            <v>-77.785387708714552</v>
          </cell>
          <cell r="HA384">
            <v>-36.223153645772982</v>
          </cell>
          <cell r="HB384">
            <v>-5.2076377973698982</v>
          </cell>
          <cell r="HC384">
            <v>-80.187533685577364</v>
          </cell>
          <cell r="HD384">
            <v>17.105419748071654</v>
          </cell>
          <cell r="HE384">
            <v>-254.08407595506287</v>
          </cell>
          <cell r="HF384">
            <v>53.449725927144755</v>
          </cell>
          <cell r="HG384">
            <v>-34.610288120742553</v>
          </cell>
          <cell r="HH384">
            <v>-26.579569140540116</v>
          </cell>
          <cell r="HI384">
            <v>-1.1927381470202363</v>
          </cell>
          <cell r="HJ384">
            <v>-57.285786551141427</v>
          </cell>
          <cell r="HK384">
            <v>-14.887295349941269</v>
          </cell>
          <cell r="HL384">
            <v>-2.6832725627173204</v>
          </cell>
          <cell r="HM384">
            <v>-6.4816704009463137</v>
          </cell>
          <cell r="HN384">
            <v>-3.5853896111693757</v>
          </cell>
          <cell r="HO384">
            <v>-195.29772965961092</v>
          </cell>
          <cell r="HP384">
            <v>-84.906830059611821</v>
          </cell>
          <cell r="HQ384">
            <v>119.97676772124032</v>
          </cell>
          <cell r="HR384">
            <v>-405.85414431942627</v>
          </cell>
          <cell r="HS384">
            <v>50.57905659638709</v>
          </cell>
          <cell r="HT384">
            <v>50.9856886553207</v>
          </cell>
          <cell r="HU384">
            <v>4.2801098791787808</v>
          </cell>
          <cell r="HV384">
            <v>-4.8539265726685699</v>
          </cell>
          <cell r="HW384">
            <v>-21.138041226950008</v>
          </cell>
          <cell r="HX384">
            <v>-107.27976427929934</v>
          </cell>
          <cell r="HY384">
            <v>8.0931089340410836</v>
          </cell>
          <cell r="HZ384">
            <v>26.160849772390065</v>
          </cell>
          <cell r="IA384">
            <v>-31.63489497822593</v>
          </cell>
          <cell r="IB384">
            <v>-429.06770522080842</v>
          </cell>
          <cell r="IC384">
            <v>15.916811459464952</v>
          </cell>
          <cell r="ID384">
            <v>32.104562661730597</v>
          </cell>
          <cell r="IE384">
            <v>199.85811120795552</v>
          </cell>
          <cell r="IF384">
            <v>-68.263155213415303</v>
          </cell>
          <cell r="IG384">
            <v>-48.375650781734294</v>
          </cell>
          <cell r="IH384">
            <v>-26.376012315562548</v>
          </cell>
          <cell r="II384">
            <v>-7.6858703324578528</v>
          </cell>
          <cell r="IJ384">
            <v>-20.155589349389629</v>
          </cell>
          <cell r="IK384">
            <v>-127.37527806688013</v>
          </cell>
          <cell r="IL384">
            <v>-6.0602900937374216</v>
          </cell>
          <cell r="IM384">
            <v>-22.764786696927331</v>
          </cell>
          <cell r="IN384">
            <v>-1.6531688393915829</v>
          </cell>
          <cell r="IO384">
            <v>56.300449927231966</v>
          </cell>
          <cell r="IP384">
            <v>33.062871503199858</v>
          </cell>
          <cell r="IQ384">
            <v>439.20459146705252</v>
          </cell>
          <cell r="IR384">
            <v>411.08838997696876</v>
          </cell>
          <cell r="IS384">
            <v>78.563716249755089</v>
          </cell>
          <cell r="IT384">
            <v>-21.310599285592616</v>
          </cell>
          <cell r="IU384">
            <v>-70.564206991770334</v>
          </cell>
          <cell r="IV384">
            <v>60.466601984478984</v>
          </cell>
          <cell r="IW384">
            <v>18.30203088889175</v>
          </cell>
          <cell r="IX384">
            <v>177.35841536658063</v>
          </cell>
          <cell r="IY384">
            <v>-22.048899665511271</v>
          </cell>
          <cell r="IZ384">
            <v>-2.7205927412505844</v>
          </cell>
          <cell r="JA384">
            <v>-48.08115200994871</v>
          </cell>
          <cell r="JB384">
            <v>164.0372008496488</v>
          </cell>
          <cell r="JC384">
            <v>-94.083683697619563</v>
          </cell>
          <cell r="JD384">
            <v>171.16955902932386</v>
          </cell>
          <cell r="JE384">
            <v>986.36760070966557</v>
          </cell>
          <cell r="JF384">
            <v>69.285453995373246</v>
          </cell>
          <cell r="JG384">
            <v>159.69244124461693</v>
          </cell>
          <cell r="JH384">
            <v>47.179081648926513</v>
          </cell>
          <cell r="JI384">
            <v>7.3341740370615298</v>
          </cell>
          <cell r="JJ384">
            <v>72.706492769731085</v>
          </cell>
          <cell r="JK384">
            <v>91.028050843729943</v>
          </cell>
          <cell r="JL384">
            <v>21.753911323117791</v>
          </cell>
          <cell r="JM384">
            <v>142.2040624801084</v>
          </cell>
          <cell r="JN384">
            <v>35.79427991148259</v>
          </cell>
          <cell r="JO384">
            <v>58.204112960331258</v>
          </cell>
          <cell r="JP384">
            <v>79.554177368328965</v>
          </cell>
          <cell r="JQ384">
            <v>201.6313621268273</v>
          </cell>
        </row>
        <row r="385">
          <cell r="F385">
            <v>-39.87944474478013</v>
          </cell>
          <cell r="G385">
            <v>-15.678025658030037</v>
          </cell>
          <cell r="H385">
            <v>2.4152258660802772</v>
          </cell>
          <cell r="I385">
            <v>1.0360426816300219</v>
          </cell>
          <cell r="J385">
            <v>0</v>
          </cell>
          <cell r="K385">
            <v>0</v>
          </cell>
          <cell r="L385">
            <v>1.1063160551000237</v>
          </cell>
          <cell r="M385">
            <v>2.8721764836300281</v>
          </cell>
          <cell r="N385">
            <v>-2.7967195494802581</v>
          </cell>
          <cell r="O385">
            <v>-54.42667252495005</v>
          </cell>
          <cell r="P385">
            <v>-10.773704709919912</v>
          </cell>
          <cell r="Q385">
            <v>-0.53421509792985944</v>
          </cell>
          <cell r="R385">
            <v>-186.25592656997833</v>
          </cell>
          <cell r="S385">
            <v>-14.06214813285078</v>
          </cell>
          <cell r="T385">
            <v>-15.214844390699682</v>
          </cell>
          <cell r="U385">
            <v>-13.529123714909929</v>
          </cell>
          <cell r="V385">
            <v>-32.751135808490062</v>
          </cell>
          <cell r="W385">
            <v>-2.8038908532704454</v>
          </cell>
          <cell r="X385">
            <v>-4.2063971134900839</v>
          </cell>
          <cell r="Y385">
            <v>-0.966462993020059</v>
          </cell>
          <cell r="Z385">
            <v>-4.0311335796800449</v>
          </cell>
          <cell r="AA385">
            <v>-23.454917373980152</v>
          </cell>
          <cell r="AB385">
            <v>-24.899164024590164</v>
          </cell>
          <cell r="AC385">
            <v>-2.2529653206097464</v>
          </cell>
          <cell r="AD385">
            <v>-48.083743264390023</v>
          </cell>
          <cell r="AE385">
            <v>-197.36504722301106</v>
          </cell>
          <cell r="AF385">
            <v>-18.542591182379738</v>
          </cell>
          <cell r="AG385">
            <v>-20.409365571420039</v>
          </cell>
          <cell r="AH385">
            <v>-11.523115997690184</v>
          </cell>
          <cell r="AI385">
            <v>-29.168124223170253</v>
          </cell>
          <cell r="AJ385">
            <v>-27.948643057240133</v>
          </cell>
          <cell r="AK385">
            <v>-3.6709458693098895</v>
          </cell>
          <cell r="AL385">
            <v>-0.48896962005983369</v>
          </cell>
          <cell r="AM385">
            <v>-1.0990032704803525</v>
          </cell>
          <cell r="AN385">
            <v>2.7068053057400903</v>
          </cell>
          <cell r="AO385">
            <v>-56.278227778929931</v>
          </cell>
          <cell r="AP385">
            <v>-5.4972991636400366</v>
          </cell>
          <cell r="AQ385">
            <v>-25.445566794430079</v>
          </cell>
          <cell r="AR385">
            <v>-145.77746970261069</v>
          </cell>
          <cell r="AS385">
            <v>-15.279294232780103</v>
          </cell>
          <cell r="AT385">
            <v>-41.530076501420353</v>
          </cell>
          <cell r="AU385">
            <v>-1.0030086999800005</v>
          </cell>
          <cell r="AV385">
            <v>-32.439212291320246</v>
          </cell>
          <cell r="AW385">
            <v>-56.857924849819938</v>
          </cell>
          <cell r="AX385">
            <v>-1.2926500294699963</v>
          </cell>
          <cell r="AY385">
            <v>0.1974961223900209</v>
          </cell>
          <cell r="AZ385">
            <v>8.0777721595950425E-3</v>
          </cell>
          <cell r="BA385">
            <v>-1.9329851730899463</v>
          </cell>
          <cell r="BB385">
            <v>36.812710069009881</v>
          </cell>
          <cell r="BC385">
            <v>3.4849383909595417</v>
          </cell>
          <cell r="BD385">
            <v>-35.945540279249599</v>
          </cell>
          <cell r="BE385">
            <v>-86.526680006587412</v>
          </cell>
          <cell r="BF385">
            <v>-9.6331078666203211</v>
          </cell>
          <cell r="BG385">
            <v>-14.503697189889863</v>
          </cell>
          <cell r="BH385">
            <v>0.73308488690008744</v>
          </cell>
          <cell r="BI385">
            <v>-13.172346076809959</v>
          </cell>
          <cell r="BJ385">
            <v>-8.8962997837899138</v>
          </cell>
          <cell r="BK385">
            <v>-0.77079153941008371</v>
          </cell>
          <cell r="BL385">
            <v>0.51583909186047094</v>
          </cell>
          <cell r="BM385">
            <v>-2.4248301272195931</v>
          </cell>
          <cell r="BN385">
            <v>-9.8066549127702274</v>
          </cell>
          <cell r="BO385">
            <v>-31.780257123580213</v>
          </cell>
          <cell r="BP385">
            <v>-19.624270673350111</v>
          </cell>
          <cell r="BQ385">
            <v>22.83665130809004</v>
          </cell>
          <cell r="BR385">
            <v>-110.74273159226141</v>
          </cell>
          <cell r="BS385">
            <v>-15.844144055840388</v>
          </cell>
          <cell r="BT385">
            <v>-125.11548332824987</v>
          </cell>
          <cell r="BU385">
            <v>-8.5176155224000922</v>
          </cell>
          <cell r="BV385">
            <v>-26.85703091664999</v>
          </cell>
          <cell r="BW385">
            <v>0</v>
          </cell>
          <cell r="BX385">
            <v>-3.6651936764098991</v>
          </cell>
          <cell r="BY385">
            <v>-7.5430191160194227E-2</v>
          </cell>
          <cell r="BZ385">
            <v>-1.8933310738198088</v>
          </cell>
          <cell r="CA385">
            <v>1.1773111842298931</v>
          </cell>
          <cell r="CB385">
            <v>-46.528912875600099</v>
          </cell>
          <cell r="CC385">
            <v>102.66750363492974</v>
          </cell>
          <cell r="CD385">
            <v>13.909595228709804</v>
          </cell>
          <cell r="CE385">
            <v>-57.138016774977586</v>
          </cell>
          <cell r="CF385">
            <v>0.56144008906994713</v>
          </cell>
          <cell r="CG385">
            <v>10.474622086029967</v>
          </cell>
          <cell r="CH385">
            <v>-13.910437582050236</v>
          </cell>
          <cell r="CI385">
            <v>0.28491638432001309</v>
          </cell>
          <cell r="CJ385">
            <v>-17.000084538470219</v>
          </cell>
          <cell r="CK385">
            <v>7.3114188009899408</v>
          </cell>
          <cell r="CL385">
            <v>0</v>
          </cell>
          <cell r="CM385">
            <v>-42.941039797259691</v>
          </cell>
          <cell r="CN385">
            <v>-3.1215033906501048</v>
          </cell>
          <cell r="CO385">
            <v>4.1195449949900649</v>
          </cell>
          <cell r="CP385">
            <v>7.9164338355003565</v>
          </cell>
          <cell r="CQ385">
            <v>-10.83332765744035</v>
          </cell>
          <cell r="CR385">
            <v>-9.0540723222293309</v>
          </cell>
          <cell r="CS385">
            <v>-3.3087990228409581</v>
          </cell>
          <cell r="CT385">
            <v>28.79035033557011</v>
          </cell>
          <cell r="CU385">
            <v>-3.8441995219600358</v>
          </cell>
          <cell r="CV385">
            <v>7.160810763910149</v>
          </cell>
          <cell r="CW385">
            <v>7.3918054280056822E-2</v>
          </cell>
          <cell r="CX385">
            <v>0</v>
          </cell>
          <cell r="CY385">
            <v>-13.097063584009902</v>
          </cell>
          <cell r="CZ385">
            <v>-63.892538022619647</v>
          </cell>
          <cell r="DA385">
            <v>-4.5459740471105761</v>
          </cell>
          <cell r="DB385">
            <v>-20.032421023419829</v>
          </cell>
          <cell r="DC385">
            <v>4.1481686989800437</v>
          </cell>
          <cell r="DD385">
            <v>59.49367504699012</v>
          </cell>
          <cell r="DE385">
            <v>-166.08755080287301</v>
          </cell>
          <cell r="DF385">
            <v>-40.721284605920118</v>
          </cell>
          <cell r="DG385">
            <v>-195.59701683480034</v>
          </cell>
          <cell r="DH385">
            <v>-5.5361801616299999</v>
          </cell>
          <cell r="DI385">
            <v>1.9075428977998854</v>
          </cell>
          <cell r="DJ385">
            <v>-4.4605652424099844</v>
          </cell>
          <cell r="DK385">
            <v>-5.7707216644598702</v>
          </cell>
          <cell r="DL385">
            <v>1.0694969261303413</v>
          </cell>
          <cell r="DM385">
            <v>5.6774311654198755</v>
          </cell>
          <cell r="DN385">
            <v>2.5729403036698386</v>
          </cell>
          <cell r="DO385">
            <v>-34.304906193940042</v>
          </cell>
          <cell r="DP385">
            <v>4.434401568159501</v>
          </cell>
          <cell r="DQ385">
            <v>104.6413110391095</v>
          </cell>
          <cell r="DR385">
            <v>-53.407179503345105</v>
          </cell>
          <cell r="DS385">
            <v>-15.662302799210011</v>
          </cell>
          <cell r="DT385">
            <v>-16.454650329820197</v>
          </cell>
          <cell r="DU385">
            <v>3.3058147928800281</v>
          </cell>
          <cell r="DV385">
            <v>0.37834597024993855</v>
          </cell>
          <cell r="DW385">
            <v>1.8250028496900086</v>
          </cell>
          <cell r="DX385">
            <v>-1.2047898528899168</v>
          </cell>
          <cell r="DY385">
            <v>-16.788432609339452</v>
          </cell>
          <cell r="DZ385">
            <v>-4.0790352508497563</v>
          </cell>
          <cell r="EA385">
            <v>1.7708865362001234</v>
          </cell>
          <cell r="EB385">
            <v>6.3606405559401082</v>
          </cell>
          <cell r="EC385">
            <v>-7.1646995900891852</v>
          </cell>
          <cell r="ED385">
            <v>-5.693959776110205</v>
          </cell>
          <cell r="EE385">
            <v>-525.2463720570122</v>
          </cell>
          <cell r="EF385">
            <v>-65.277223556889112</v>
          </cell>
          <cell r="EG385">
            <v>-1.1817556367200268</v>
          </cell>
          <cell r="EH385">
            <v>8.6154115011997874</v>
          </cell>
          <cell r="EI385">
            <v>0</v>
          </cell>
          <cell r="EJ385">
            <v>0.28874041634992409</v>
          </cell>
          <cell r="EK385">
            <v>-8.5213760052299676</v>
          </cell>
          <cell r="EL385">
            <v>-27.901355336000051</v>
          </cell>
          <cell r="EM385">
            <v>-66.000415870199504</v>
          </cell>
          <cell r="EN385">
            <v>0.93615564647052452</v>
          </cell>
          <cell r="EO385">
            <v>-37.545227058989894</v>
          </cell>
          <cell r="EP385">
            <v>-149.51529634736062</v>
          </cell>
          <cell r="EQ385">
            <v>-179.14402980965042</v>
          </cell>
          <cell r="ER385">
            <v>-103.3487764584097</v>
          </cell>
          <cell r="ES385">
            <v>-14.183498237069216</v>
          </cell>
          <cell r="ET385">
            <v>-10.095024766189908</v>
          </cell>
          <cell r="EU385">
            <v>-58.883898576840011</v>
          </cell>
          <cell r="EV385">
            <v>3.8064043115801951</v>
          </cell>
          <cell r="EW385">
            <v>-3.3814850697899601</v>
          </cell>
          <cell r="EX385">
            <v>1.7221131853900715</v>
          </cell>
          <cell r="EY385">
            <v>0.23086255246016663</v>
          </cell>
          <cell r="EZ385">
            <v>-16.633781596540757</v>
          </cell>
          <cell r="FA385">
            <v>-1.2031385030199999</v>
          </cell>
          <cell r="FB385">
            <v>2.3472124486399935</v>
          </cell>
          <cell r="FC385">
            <v>-3.8867990210496828</v>
          </cell>
          <cell r="FD385">
            <v>-3.187743185979798</v>
          </cell>
          <cell r="FE385">
            <v>-45.020509578283963</v>
          </cell>
          <cell r="FF385">
            <v>38.901549505820185</v>
          </cell>
          <cell r="FG385">
            <v>-72.22963650021984</v>
          </cell>
          <cell r="FH385">
            <v>-27.838884030760028</v>
          </cell>
          <cell r="FI385">
            <v>-0.81313386433021151</v>
          </cell>
          <cell r="FJ385">
            <v>32.324116059719927</v>
          </cell>
          <cell r="FK385">
            <v>0</v>
          </cell>
          <cell r="FL385">
            <v>-2.9153937813507582</v>
          </cell>
          <cell r="FM385">
            <v>-7.8404234606496175</v>
          </cell>
          <cell r="FN385">
            <v>5.9238738102794741</v>
          </cell>
          <cell r="FO385">
            <v>3.228071681959932</v>
          </cell>
          <cell r="FP385">
            <v>2.9538792222697339</v>
          </cell>
          <cell r="FQ385">
            <v>-16.714528221019918</v>
          </cell>
          <cell r="FR385">
            <v>-84.825971416234097</v>
          </cell>
          <cell r="FS385">
            <v>-22.576834963600049</v>
          </cell>
          <cell r="FT385">
            <v>-9.3632827763103705</v>
          </cell>
          <cell r="FU385">
            <v>-8.6523279654700218</v>
          </cell>
          <cell r="FV385">
            <v>-0.45029233412014946</v>
          </cell>
          <cell r="FW385">
            <v>-0.39449521991991787</v>
          </cell>
          <cell r="FX385">
            <v>14.927703549519947</v>
          </cell>
          <cell r="FY385">
            <v>3.1871501635096138</v>
          </cell>
          <cell r="FZ385">
            <v>0.62347890945966356</v>
          </cell>
          <cell r="GA385">
            <v>-6.1661234155699276</v>
          </cell>
          <cell r="GB385">
            <v>-42.588465546160023</v>
          </cell>
          <cell r="GC385">
            <v>2.0424252350103416</v>
          </cell>
          <cell r="GD385">
            <v>-15.41490705258002</v>
          </cell>
          <cell r="GE385">
            <v>-168.10363071763277</v>
          </cell>
          <cell r="GF385">
            <v>-79.938938190099179</v>
          </cell>
          <cell r="GG385">
            <v>-1.6611317577903719</v>
          </cell>
          <cell r="GH385">
            <v>-14.245808333799914</v>
          </cell>
          <cell r="GI385">
            <v>27.997968209089777</v>
          </cell>
          <cell r="GJ385">
            <v>0</v>
          </cell>
          <cell r="GK385">
            <v>-75.561908264699923</v>
          </cell>
          <cell r="GL385">
            <v>-2.8011902373200428</v>
          </cell>
          <cell r="GM385">
            <v>-1.554862392560608</v>
          </cell>
          <cell r="GN385">
            <v>2.7246912110504127</v>
          </cell>
          <cell r="GO385">
            <v>8.370379575429979</v>
          </cell>
          <cell r="GP385">
            <v>-32.782137117970251</v>
          </cell>
          <cell r="GQ385">
            <v>1.3493065810289409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  <cell r="IV385">
            <v>0</v>
          </cell>
          <cell r="IW385">
            <v>0</v>
          </cell>
          <cell r="IX385">
            <v>0</v>
          </cell>
          <cell r="IY385">
            <v>0</v>
          </cell>
          <cell r="IZ385">
            <v>0</v>
          </cell>
          <cell r="JA385">
            <v>0</v>
          </cell>
          <cell r="JB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G385">
            <v>0</v>
          </cell>
          <cell r="JH385">
            <v>0</v>
          </cell>
          <cell r="JI385">
            <v>0</v>
          </cell>
          <cell r="JJ385">
            <v>0</v>
          </cell>
          <cell r="JK385">
            <v>0</v>
          </cell>
          <cell r="JL385">
            <v>0</v>
          </cell>
          <cell r="JM385">
            <v>0</v>
          </cell>
          <cell r="JN385">
            <v>0</v>
          </cell>
          <cell r="JO385">
            <v>0</v>
          </cell>
          <cell r="JP385">
            <v>0</v>
          </cell>
          <cell r="JQ385">
            <v>0</v>
          </cell>
        </row>
        <row r="386">
          <cell r="F386">
            <v>-42.447632202771274</v>
          </cell>
          <cell r="G386">
            <v>-102.01627230924032</v>
          </cell>
          <cell r="H386">
            <v>-28.216663102389248</v>
          </cell>
          <cell r="I386">
            <v>-8.2520490647093538</v>
          </cell>
          <cell r="J386">
            <v>-14.434370853129849</v>
          </cell>
          <cell r="K386">
            <v>-43.402179998031897</v>
          </cell>
          <cell r="L386">
            <v>-30.182594048000283</v>
          </cell>
          <cell r="M386">
            <v>-12.655403991290768</v>
          </cell>
          <cell r="N386">
            <v>-2.1456491642293258</v>
          </cell>
          <cell r="O386">
            <v>-8.6468084954908591</v>
          </cell>
          <cell r="P386">
            <v>-18.157738405329837</v>
          </cell>
          <cell r="Q386">
            <v>-27.537691710400395</v>
          </cell>
          <cell r="R386">
            <v>-332.42650832510844</v>
          </cell>
          <cell r="S386">
            <v>-26.602333686330894</v>
          </cell>
          <cell r="T386">
            <v>-50.992780526281422</v>
          </cell>
          <cell r="U386">
            <v>-1.833552167720427</v>
          </cell>
          <cell r="V386">
            <v>-4.1339164437913496</v>
          </cell>
          <cell r="W386">
            <v>-28.1169702150803</v>
          </cell>
          <cell r="X386">
            <v>-13.354082800949982</v>
          </cell>
          <cell r="Y386">
            <v>-19.691260223540667</v>
          </cell>
          <cell r="Z386">
            <v>-39.739077132609964</v>
          </cell>
          <cell r="AA386">
            <v>-3.2592982751102682</v>
          </cell>
          <cell r="AB386">
            <v>-24.40139861247917</v>
          </cell>
          <cell r="AC386">
            <v>-12.121733396202217</v>
          </cell>
          <cell r="AD386">
            <v>-108.18010484500974</v>
          </cell>
          <cell r="AE386">
            <v>-243.19839720548771</v>
          </cell>
          <cell r="AF386">
            <v>-76.015419246490637</v>
          </cell>
          <cell r="AG386">
            <v>-54.904400596550659</v>
          </cell>
          <cell r="AH386">
            <v>-28.029823008369931</v>
          </cell>
          <cell r="AI386">
            <v>-12.126653799060932</v>
          </cell>
          <cell r="AJ386">
            <v>7.0759732440096741</v>
          </cell>
          <cell r="AK386">
            <v>-31.599118542870201</v>
          </cell>
          <cell r="AL386">
            <v>-11.921297066609441</v>
          </cell>
          <cell r="AM386">
            <v>-20.72653909849123</v>
          </cell>
          <cell r="AN386">
            <v>-1.0728363314619855</v>
          </cell>
          <cell r="AO386">
            <v>-20.240202859760757</v>
          </cell>
          <cell r="AP386">
            <v>-11.994241524849713</v>
          </cell>
          <cell r="AQ386">
            <v>18.356161624999913</v>
          </cell>
          <cell r="AR386">
            <v>-625.0925613251602</v>
          </cell>
          <cell r="AS386">
            <v>-133.96682549766047</v>
          </cell>
          <cell r="AT386">
            <v>-49.321355250770466</v>
          </cell>
          <cell r="AU386">
            <v>-32.27457521920951</v>
          </cell>
          <cell r="AV386">
            <v>-8.7661802142400234</v>
          </cell>
          <cell r="AW386">
            <v>-2.4651037962898954</v>
          </cell>
          <cell r="AX386">
            <v>-46.423442167109897</v>
          </cell>
          <cell r="AY386">
            <v>-4.2985799269790732</v>
          </cell>
          <cell r="AZ386">
            <v>-25.139352568830873</v>
          </cell>
          <cell r="BA386">
            <v>-33.045961570579493</v>
          </cell>
          <cell r="BB386">
            <v>-134.28369840612959</v>
          </cell>
          <cell r="BC386">
            <v>-33.84932487533024</v>
          </cell>
          <cell r="BD386">
            <v>-121.25816183202005</v>
          </cell>
          <cell r="BE386">
            <v>-174.103640306741</v>
          </cell>
          <cell r="BF386">
            <v>14.323644464438985</v>
          </cell>
          <cell r="BG386">
            <v>-21.478419443379607</v>
          </cell>
          <cell r="BH386">
            <v>-38.349010595169602</v>
          </cell>
          <cell r="BI386">
            <v>-18.631480368509074</v>
          </cell>
          <cell r="BJ386">
            <v>-16.613166921989432</v>
          </cell>
          <cell r="BK386">
            <v>-14.71245681164055</v>
          </cell>
          <cell r="BL386">
            <v>2.7323194275195419</v>
          </cell>
          <cell r="BM386">
            <v>-18.287761842819236</v>
          </cell>
          <cell r="BN386">
            <v>-42.784828794512578</v>
          </cell>
          <cell r="BO386">
            <v>-76.566227641759724</v>
          </cell>
          <cell r="BP386">
            <v>7.7373745556888025</v>
          </cell>
          <cell r="BQ386">
            <v>48.526373665401479</v>
          </cell>
          <cell r="BR386">
            <v>-284.51782700188051</v>
          </cell>
          <cell r="BS386">
            <v>8.9539841130299465</v>
          </cell>
          <cell r="BT386">
            <v>-25.55091730346885</v>
          </cell>
          <cell r="BU386">
            <v>-13.285556962819101</v>
          </cell>
          <cell r="BV386">
            <v>-22.757544283679636</v>
          </cell>
          <cell r="BW386">
            <v>-11.470552446659894</v>
          </cell>
          <cell r="BX386">
            <v>-5.4583866958610088</v>
          </cell>
          <cell r="BY386">
            <v>-49.866980622331539</v>
          </cell>
          <cell r="BZ386">
            <v>-18.510360298729211</v>
          </cell>
          <cell r="CA386">
            <v>-1.9631797998827096</v>
          </cell>
          <cell r="CB386">
            <v>-54.441695570949378</v>
          </cell>
          <cell r="CC386">
            <v>-0.85655436238084803</v>
          </cell>
          <cell r="CD386">
            <v>-89.310082768159191</v>
          </cell>
          <cell r="CE386">
            <v>-270.31767857910017</v>
          </cell>
          <cell r="CF386">
            <v>-78.105592046480524</v>
          </cell>
          <cell r="CG386">
            <v>-50.145689535760539</v>
          </cell>
          <cell r="CH386">
            <v>1.6043906434115343</v>
          </cell>
          <cell r="CI386">
            <v>-5.7052297576301498</v>
          </cell>
          <cell r="CJ386">
            <v>6.1034003055897301</v>
          </cell>
          <cell r="CK386">
            <v>-2.9678798650102181</v>
          </cell>
          <cell r="CL386">
            <v>-5.6291073547599808</v>
          </cell>
          <cell r="CM386">
            <v>-35.936001797179415</v>
          </cell>
          <cell r="CN386">
            <v>-38.291858475311528</v>
          </cell>
          <cell r="CO386">
            <v>-38.113224555138004</v>
          </cell>
          <cell r="CP386">
            <v>-24.921709252732398</v>
          </cell>
          <cell r="CQ386">
            <v>1.7908231119090487</v>
          </cell>
          <cell r="CR386">
            <v>-66.123736132547492</v>
          </cell>
          <cell r="CS386">
            <v>67.409271360111234</v>
          </cell>
          <cell r="CT386">
            <v>-29.468179202820465</v>
          </cell>
          <cell r="CU386">
            <v>5.828674525320821</v>
          </cell>
          <cell r="CV386">
            <v>-4.2251826058491133</v>
          </cell>
          <cell r="CW386">
            <v>-1.0889961569405386</v>
          </cell>
          <cell r="CX386">
            <v>-28.512357542969767</v>
          </cell>
          <cell r="CY386">
            <v>-27.271710100860219</v>
          </cell>
          <cell r="CZ386">
            <v>-26.994435412800158</v>
          </cell>
          <cell r="DA386">
            <v>16.323085235680992</v>
          </cell>
          <cell r="DB386">
            <v>-3.9919371347896231</v>
          </cell>
          <cell r="DC386">
            <v>-30.374921661223198</v>
          </cell>
          <cell r="DD386">
            <v>-3.7570474354033649</v>
          </cell>
          <cell r="DE386">
            <v>-224.4329837589903</v>
          </cell>
          <cell r="DF386">
            <v>17.109235872560021</v>
          </cell>
          <cell r="DG386">
            <v>-87.1314381971697</v>
          </cell>
          <cell r="DH386">
            <v>0.22436496019145125</v>
          </cell>
          <cell r="DI386">
            <v>-34.989584852151893</v>
          </cell>
          <cell r="DJ386">
            <v>-7.1279833840299034</v>
          </cell>
          <cell r="DK386">
            <v>-14.520393160950334</v>
          </cell>
          <cell r="DL386">
            <v>-39.248615065342165</v>
          </cell>
          <cell r="DM386">
            <v>-23.785785785261396</v>
          </cell>
          <cell r="DN386">
            <v>-10.297056696037544</v>
          </cell>
          <cell r="DO386">
            <v>-25.140471316122785</v>
          </cell>
          <cell r="DP386">
            <v>9.0334820142979879</v>
          </cell>
          <cell r="DQ386">
            <v>-8.5587381489785912</v>
          </cell>
          <cell r="DR386">
            <v>-6.5789864902762929</v>
          </cell>
          <cell r="DS386">
            <v>152.10441147737947</v>
          </cell>
          <cell r="DT386">
            <v>-55.592084185520434</v>
          </cell>
          <cell r="DU386">
            <v>4.8341145747108385</v>
          </cell>
          <cell r="DV386">
            <v>0</v>
          </cell>
          <cell r="DW386">
            <v>5.3945027707100053</v>
          </cell>
          <cell r="DX386">
            <v>-29.65907540983244</v>
          </cell>
          <cell r="DY386">
            <v>-19.644230846281062</v>
          </cell>
          <cell r="DZ386">
            <v>-8.5761666425314615</v>
          </cell>
          <cell r="EA386">
            <v>1.1302096543095104</v>
          </cell>
          <cell r="EB386">
            <v>-22.947470010198231</v>
          </cell>
          <cell r="EC386">
            <v>-23.963814002270738</v>
          </cell>
          <cell r="ED386">
            <v>-9.6593838707703981</v>
          </cell>
          <cell r="EE386">
            <v>-33.492085847290582</v>
          </cell>
          <cell r="EF386">
            <v>-11.414163836649095</v>
          </cell>
          <cell r="EG386">
            <v>-79.721521212930384</v>
          </cell>
          <cell r="EH386">
            <v>1.3374945450486848</v>
          </cell>
          <cell r="EI386">
            <v>11.976347777641422</v>
          </cell>
          <cell r="EJ386">
            <v>1.4726803614403252</v>
          </cell>
          <cell r="EK386">
            <v>-20.374464656708369</v>
          </cell>
          <cell r="EL386">
            <v>-18.270306311038439</v>
          </cell>
          <cell r="EM386">
            <v>-17.062849394491423</v>
          </cell>
          <cell r="EN386">
            <v>-41.492170898971381</v>
          </cell>
          <cell r="EO386">
            <v>34.717472197447933</v>
          </cell>
          <cell r="EP386">
            <v>-6.8611157642080798</v>
          </cell>
          <cell r="EQ386">
            <v>112.20051134614732</v>
          </cell>
          <cell r="ER386">
            <v>-256.01591471950815</v>
          </cell>
          <cell r="ES386">
            <v>3.056732541479505</v>
          </cell>
          <cell r="ET386">
            <v>-35.575189446099102</v>
          </cell>
          <cell r="EU386">
            <v>11.821033619493392</v>
          </cell>
          <cell r="EV386">
            <v>8.1890681099994254</v>
          </cell>
          <cell r="EW386">
            <v>38.137844196220158</v>
          </cell>
          <cell r="EX386">
            <v>-15.917649292001443</v>
          </cell>
          <cell r="EY386">
            <v>-42.069666302561018</v>
          </cell>
          <cell r="EZ386">
            <v>-44.62820313575503</v>
          </cell>
          <cell r="FA386">
            <v>10.757621968690728</v>
          </cell>
          <cell r="FB386">
            <v>-98.414395332718414</v>
          </cell>
          <cell r="FC386">
            <v>-7.3846195605801768</v>
          </cell>
          <cell r="FD386">
            <v>-83.988492085678445</v>
          </cell>
          <cell r="FE386">
            <v>10.280268716363935</v>
          </cell>
          <cell r="FF386">
            <v>16.058890245099974</v>
          </cell>
          <cell r="FG386">
            <v>-84.771724455233198</v>
          </cell>
          <cell r="FH386">
            <v>0.73273731749213766</v>
          </cell>
          <cell r="FI386">
            <v>24.230105953147358</v>
          </cell>
          <cell r="FJ386">
            <v>-29.370777573669784</v>
          </cell>
          <cell r="FK386">
            <v>97.929399953489337</v>
          </cell>
          <cell r="FL386">
            <v>-5.4687669638842635</v>
          </cell>
          <cell r="FM386">
            <v>-77.904680626606932</v>
          </cell>
          <cell r="FN386">
            <v>18.220734439961234</v>
          </cell>
          <cell r="FO386">
            <v>29.122234132992162</v>
          </cell>
          <cell r="FP386">
            <v>-5.0266970058582956</v>
          </cell>
          <cell r="FQ386">
            <v>26.528813299439207</v>
          </cell>
          <cell r="FR386">
            <v>10.011374294874258</v>
          </cell>
          <cell r="FS386">
            <v>35.772487346253911</v>
          </cell>
          <cell r="FT386">
            <v>-2.7596505799410807</v>
          </cell>
          <cell r="FU386">
            <v>-10.299337940321493</v>
          </cell>
          <cell r="FV386">
            <v>9.5017678332787909</v>
          </cell>
          <cell r="FW386">
            <v>-25.403120441569627</v>
          </cell>
          <cell r="FX386">
            <v>3.3104670230422926</v>
          </cell>
          <cell r="FY386">
            <v>-23.113342345379351</v>
          </cell>
          <cell r="FZ386">
            <v>-78.409257877670825</v>
          </cell>
          <cell r="GA386">
            <v>30.205641525510146</v>
          </cell>
          <cell r="GB386">
            <v>-3.9554912109597353</v>
          </cell>
          <cell r="GC386">
            <v>-11.836300115408449</v>
          </cell>
          <cell r="GD386">
            <v>86.997511078023308</v>
          </cell>
          <cell r="GE386">
            <v>-147.13566204227391</v>
          </cell>
          <cell r="GF386">
            <v>8.8249080768309796</v>
          </cell>
          <cell r="GG386">
            <v>-35.731325982100316</v>
          </cell>
          <cell r="GH386">
            <v>-4.3794627600291278</v>
          </cell>
          <cell r="GI386">
            <v>3.1912419171299007</v>
          </cell>
          <cell r="GJ386">
            <v>-11.857500531890764</v>
          </cell>
          <cell r="GK386">
            <v>-17.778259922228244</v>
          </cell>
          <cell r="GL386">
            <v>-7.2511526206199051</v>
          </cell>
          <cell r="GM386">
            <v>-47.843819974672442</v>
          </cell>
          <cell r="GN386">
            <v>-0.73050791292189388</v>
          </cell>
          <cell r="GO386">
            <v>5.3309515068958717</v>
          </cell>
          <cell r="GP386">
            <v>-139.81064239176158</v>
          </cell>
          <cell r="GQ386">
            <v>100.89990855311225</v>
          </cell>
          <cell r="GR386">
            <v>-7.6818458750785794</v>
          </cell>
          <cell r="GS386">
            <v>0.302801802095928</v>
          </cell>
          <cell r="GT386">
            <v>-30.805673842691249</v>
          </cell>
          <cell r="GU386">
            <v>4.8568439536411461</v>
          </cell>
          <cell r="GV386">
            <v>17.866510849271435</v>
          </cell>
          <cell r="GW386">
            <v>-5.9179220011210418</v>
          </cell>
          <cell r="GX386">
            <v>-18.878486372537736</v>
          </cell>
          <cell r="GY386">
            <v>31.825996763895091</v>
          </cell>
          <cell r="GZ386">
            <v>-39.183672993611253</v>
          </cell>
          <cell r="HA386">
            <v>-37.781986633872293</v>
          </cell>
          <cell r="HB386">
            <v>-2.5018183003467129</v>
          </cell>
          <cell r="HC386">
            <v>-8.3196983223715506</v>
          </cell>
          <cell r="HD386">
            <v>80.855259222604218</v>
          </cell>
          <cell r="HE386">
            <v>-32.895245564694051</v>
          </cell>
          <cell r="HF386">
            <v>28.416595974424126</v>
          </cell>
          <cell r="HG386">
            <v>80.054436148051536</v>
          </cell>
          <cell r="HH386">
            <v>-0.62449091167582083</v>
          </cell>
          <cell r="HI386">
            <v>3.9512673308745434</v>
          </cell>
          <cell r="HJ386">
            <v>1.9416749895999601</v>
          </cell>
          <cell r="HK386">
            <v>-4.9220895886883227</v>
          </cell>
          <cell r="HL386">
            <v>-39.085619812591176</v>
          </cell>
          <cell r="HM386">
            <v>-43.357275230468076</v>
          </cell>
          <cell r="HN386">
            <v>-9.1565350688906619</v>
          </cell>
          <cell r="HO386">
            <v>-46.229979751929932</v>
          </cell>
          <cell r="HP386">
            <v>41.528821624902776</v>
          </cell>
          <cell r="HQ386">
            <v>-45.412051268256619</v>
          </cell>
          <cell r="HR386">
            <v>-117.65160548529821</v>
          </cell>
          <cell r="HS386">
            <v>0.93116687924703001</v>
          </cell>
          <cell r="HT386">
            <v>-82.670309853081562</v>
          </cell>
          <cell r="HU386">
            <v>7.0099452527429094</v>
          </cell>
          <cell r="HV386">
            <v>-9.2556357219964411</v>
          </cell>
          <cell r="HW386">
            <v>2.7751382648002618</v>
          </cell>
          <cell r="HX386">
            <v>-18.640763628218338</v>
          </cell>
          <cell r="HY386">
            <v>-48.177004335921083</v>
          </cell>
          <cell r="HZ386">
            <v>-43.46709639731489</v>
          </cell>
          <cell r="IA386">
            <v>-6.9574100396639551</v>
          </cell>
          <cell r="IB386">
            <v>31.688061544331504</v>
          </cell>
          <cell r="IC386">
            <v>-4.0377839026805304</v>
          </cell>
          <cell r="ID386">
            <v>53.15008645247508</v>
          </cell>
          <cell r="IE386">
            <v>188.41639424610185</v>
          </cell>
          <cell r="IF386">
            <v>6.9598029748376575</v>
          </cell>
          <cell r="IG386">
            <v>127.38383875298678</v>
          </cell>
          <cell r="IH386">
            <v>40.232572293778503</v>
          </cell>
          <cell r="II386">
            <v>6.3688967766083806</v>
          </cell>
          <cell r="IJ386">
            <v>-21.293878437130843</v>
          </cell>
          <cell r="IK386">
            <v>-54.566497875770438</v>
          </cell>
          <cell r="IL386">
            <v>-33.467013730838516</v>
          </cell>
          <cell r="IM386">
            <v>-78.260465856321389</v>
          </cell>
          <cell r="IN386">
            <v>1.687275073807541</v>
          </cell>
          <cell r="IO386">
            <v>111.25125090217989</v>
          </cell>
          <cell r="IP386">
            <v>-33.44203444865343</v>
          </cell>
          <cell r="IQ386">
            <v>115.56264782062499</v>
          </cell>
          <cell r="IR386">
            <v>-38.181740441941656</v>
          </cell>
          <cell r="IS386">
            <v>-78.148615545793291</v>
          </cell>
          <cell r="IT386">
            <v>37.286685720551759</v>
          </cell>
          <cell r="IU386">
            <v>11.509218354276527</v>
          </cell>
          <cell r="IV386">
            <v>68.666363736436324</v>
          </cell>
          <cell r="IW386">
            <v>-4.5229455014004998</v>
          </cell>
          <cell r="IX386">
            <v>-0.67338428213224688</v>
          </cell>
          <cell r="IY386">
            <v>-18.175143950335041</v>
          </cell>
          <cell r="IZ386">
            <v>-12.363349049686803</v>
          </cell>
          <cell r="JA386">
            <v>-12.100324368231668</v>
          </cell>
          <cell r="JB386">
            <v>-142.76502909341434</v>
          </cell>
          <cell r="JC386">
            <v>62.270067452824151</v>
          </cell>
          <cell r="JD386">
            <v>50.834716084998945</v>
          </cell>
          <cell r="JE386">
            <v>102.43097054885584</v>
          </cell>
          <cell r="JF386">
            <v>-72.070224983817752</v>
          </cell>
          <cell r="JG386">
            <v>44.689072610839503</v>
          </cell>
          <cell r="JH386">
            <v>0.14849954510282259</v>
          </cell>
          <cell r="JI386">
            <v>0</v>
          </cell>
          <cell r="JJ386">
            <v>-0.86522731478044079</v>
          </cell>
          <cell r="JK386">
            <v>9.5725312672220753</v>
          </cell>
          <cell r="JL386">
            <v>3.8117964643024607</v>
          </cell>
          <cell r="JM386">
            <v>21.55854424591962</v>
          </cell>
          <cell r="JN386">
            <v>-70.849033734841214</v>
          </cell>
          <cell r="JO386">
            <v>-30.260734539857367</v>
          </cell>
          <cell r="JP386">
            <v>157.42379291626639</v>
          </cell>
          <cell r="JQ386">
            <v>39.271954072486551</v>
          </cell>
        </row>
        <row r="387">
          <cell r="F387">
            <v>-46.947787372469975</v>
          </cell>
          <cell r="G387">
            <v>-5.9519100558700302</v>
          </cell>
          <cell r="H387">
            <v>-11.916698445579641</v>
          </cell>
          <cell r="I387">
            <v>-33.759980869530182</v>
          </cell>
          <cell r="J387">
            <v>-3.434632760390059</v>
          </cell>
          <cell r="K387">
            <v>-2.5659885198797383</v>
          </cell>
          <cell r="L387">
            <v>-4.7805823113299084</v>
          </cell>
          <cell r="M387">
            <v>-6.1040112362502441</v>
          </cell>
          <cell r="N387">
            <v>-34.515384141350523</v>
          </cell>
          <cell r="O387">
            <v>-6.833099771380148</v>
          </cell>
          <cell r="P387">
            <v>3.7332481761300187</v>
          </cell>
          <cell r="Q387">
            <v>5.5135367213301834</v>
          </cell>
          <cell r="R387">
            <v>-241.25105366880962</v>
          </cell>
          <cell r="S387">
            <v>-0.25716197030965304</v>
          </cell>
          <cell r="T387">
            <v>-44.494820284160141</v>
          </cell>
          <cell r="U387">
            <v>-14.057922107490185</v>
          </cell>
          <cell r="V387">
            <v>-5.4782866539696897</v>
          </cell>
          <cell r="W387">
            <v>0.43186276562005332</v>
          </cell>
          <cell r="X387">
            <v>-93.719669387370232</v>
          </cell>
          <cell r="Y387">
            <v>0.39072371411020868</v>
          </cell>
          <cell r="Z387">
            <v>-0.27439914763999695</v>
          </cell>
          <cell r="AA387">
            <v>-2.0815219843002524</v>
          </cell>
          <cell r="AB387">
            <v>1.7059113784998772</v>
          </cell>
          <cell r="AC387">
            <v>-33.302523355210042</v>
          </cell>
          <cell r="AD387">
            <v>-50.113246636590702</v>
          </cell>
          <cell r="AE387">
            <v>-455.75683007835323</v>
          </cell>
          <cell r="AF387">
            <v>-96.156993617609714</v>
          </cell>
          <cell r="AG387">
            <v>-31.551530994009681</v>
          </cell>
          <cell r="AH387">
            <v>-31.318780512479861</v>
          </cell>
          <cell r="AI387">
            <v>-3.1831907882701671</v>
          </cell>
          <cell r="AJ387">
            <v>-71.043933502989944</v>
          </cell>
          <cell r="AK387">
            <v>-16.892263902029754</v>
          </cell>
          <cell r="AL387">
            <v>-25.86429071135035</v>
          </cell>
          <cell r="AM387">
            <v>2.3906126079700698</v>
          </cell>
          <cell r="AN387">
            <v>-0.33505559077048019</v>
          </cell>
          <cell r="AO387">
            <v>-43.868229240270466</v>
          </cell>
          <cell r="AP387">
            <v>-57.272293835300388</v>
          </cell>
          <cell r="AQ387">
            <v>-80.660879991239653</v>
          </cell>
          <cell r="AR387">
            <v>-93.011900662339031</v>
          </cell>
          <cell r="AS387">
            <v>-82.656817722439428</v>
          </cell>
          <cell r="AT387">
            <v>8.3844969315896378</v>
          </cell>
          <cell r="AU387">
            <v>14.287067040089596</v>
          </cell>
          <cell r="AV387">
            <v>3.0832695501000273</v>
          </cell>
          <cell r="AW387">
            <v>-4.7738165666600025</v>
          </cell>
          <cell r="AX387">
            <v>-8.5838343492596323</v>
          </cell>
          <cell r="AY387">
            <v>-7.696908769069978</v>
          </cell>
          <cell r="AZ387">
            <v>-2.1195041361802396</v>
          </cell>
          <cell r="BA387">
            <v>-2.7828254643900436</v>
          </cell>
          <cell r="BB387">
            <v>-9.8163291889195534</v>
          </cell>
          <cell r="BC387">
            <v>6.0392101789602748</v>
          </cell>
          <cell r="BD387">
            <v>-6.3759081661601158</v>
          </cell>
          <cell r="BE387">
            <v>-64.510134946882317</v>
          </cell>
          <cell r="BF387">
            <v>-38.695684429299945</v>
          </cell>
          <cell r="BG387">
            <v>-3.8146716293003919</v>
          </cell>
          <cell r="BH387">
            <v>-12.503537158010431</v>
          </cell>
          <cell r="BI387">
            <v>4.8617436766801347</v>
          </cell>
          <cell r="BJ387">
            <v>-8.8049468376200366</v>
          </cell>
          <cell r="BK387">
            <v>7.2154283430299984</v>
          </cell>
          <cell r="BL387">
            <v>0.53425795713019397</v>
          </cell>
          <cell r="BM387">
            <v>-1.7452609058300368</v>
          </cell>
          <cell r="BN387">
            <v>0.66616138303015759</v>
          </cell>
          <cell r="BO387">
            <v>3.9750941558895647</v>
          </cell>
          <cell r="BP387">
            <v>-0.94876916947987411</v>
          </cell>
          <cell r="BQ387">
            <v>-15.24995033309915</v>
          </cell>
          <cell r="BR387">
            <v>29.953431084490148</v>
          </cell>
          <cell r="BS387">
            <v>-75.935797451509643</v>
          </cell>
          <cell r="BT387">
            <v>-53.063305068480076</v>
          </cell>
          <cell r="BU387">
            <v>9.054710156049623</v>
          </cell>
          <cell r="BV387">
            <v>-15.33730066886028</v>
          </cell>
          <cell r="BW387">
            <v>31.999924653550011</v>
          </cell>
          <cell r="BX387">
            <v>1.5550396850103425</v>
          </cell>
          <cell r="BY387">
            <v>-0.45151933090983221</v>
          </cell>
          <cell r="BZ387">
            <v>-3.405799838729763</v>
          </cell>
          <cell r="CA387">
            <v>-5.720939396599988</v>
          </cell>
          <cell r="CB387">
            <v>-27.611577219059654</v>
          </cell>
          <cell r="CC387">
            <v>-8.4411260539009163</v>
          </cell>
          <cell r="CD387">
            <v>177.31112161793044</v>
          </cell>
          <cell r="CE387">
            <v>-56.799581113853492</v>
          </cell>
          <cell r="CF387">
            <v>-7.01408850055941</v>
          </cell>
          <cell r="CG387">
            <v>-62.395386287059864</v>
          </cell>
          <cell r="CH387">
            <v>11.001369899759993</v>
          </cell>
          <cell r="CI387">
            <v>-2.9918360334900171</v>
          </cell>
          <cell r="CJ387">
            <v>6.2665985732400031</v>
          </cell>
          <cell r="CK387">
            <v>1.111380709239711</v>
          </cell>
          <cell r="CL387">
            <v>0.61909270101023139</v>
          </cell>
          <cell r="CM387">
            <v>-0.64128639296995971</v>
          </cell>
          <cell r="CN387">
            <v>2.3556965385100739</v>
          </cell>
          <cell r="CO387">
            <v>-58.837220101479943</v>
          </cell>
          <cell r="CP387">
            <v>-1.5205319796696131</v>
          </cell>
          <cell r="CQ387">
            <v>55.246629759609277</v>
          </cell>
          <cell r="CR387">
            <v>-60.354974466958083</v>
          </cell>
          <cell r="CS387">
            <v>-27.328503238560188</v>
          </cell>
          <cell r="CT387">
            <v>-81.868238006270531</v>
          </cell>
          <cell r="CU387">
            <v>-75.893768172929867</v>
          </cell>
          <cell r="CV387">
            <v>1.4864587042000039</v>
          </cell>
          <cell r="CW387">
            <v>-0.38915829990992279</v>
          </cell>
          <cell r="CX387">
            <v>5.7303490364897698</v>
          </cell>
          <cell r="CY387">
            <v>-6.0222893709897107</v>
          </cell>
          <cell r="CZ387">
            <v>0</v>
          </cell>
          <cell r="DA387">
            <v>-2.2447905366798295</v>
          </cell>
          <cell r="DB387">
            <v>4.7236184846597098</v>
          </cell>
          <cell r="DC387">
            <v>4.7635446755894009</v>
          </cell>
          <cell r="DD387">
            <v>116.68780225745013</v>
          </cell>
          <cell r="DE387">
            <v>73.396040479667136</v>
          </cell>
          <cell r="DF387">
            <v>4.0719650102801097</v>
          </cell>
          <cell r="DG387">
            <v>2.8009213539203301</v>
          </cell>
          <cell r="DH387">
            <v>8.2871964329306138</v>
          </cell>
          <cell r="DI387">
            <v>19.479270179670038</v>
          </cell>
          <cell r="DJ387">
            <v>7.845486318399935</v>
          </cell>
          <cell r="DK387">
            <v>2.3794361503701111</v>
          </cell>
          <cell r="DL387">
            <v>-0.48388428790985927</v>
          </cell>
          <cell r="DM387">
            <v>-5.6640391082601127</v>
          </cell>
          <cell r="DN387">
            <v>6.5026825509594346</v>
          </cell>
          <cell r="DO387">
            <v>-22.945280256959904</v>
          </cell>
          <cell r="DP387">
            <v>-41.509890518359498</v>
          </cell>
          <cell r="DQ387">
            <v>92.632176654629802</v>
          </cell>
          <cell r="DR387">
            <v>-66.179310533218086</v>
          </cell>
          <cell r="DS387">
            <v>10.902646480479234</v>
          </cell>
          <cell r="DT387">
            <v>-51.57174224954997</v>
          </cell>
          <cell r="DU387">
            <v>-10.976008965020355</v>
          </cell>
          <cell r="DV387">
            <v>0</v>
          </cell>
          <cell r="DW387">
            <v>1.0388943296200068</v>
          </cell>
          <cell r="DX387">
            <v>-8.4907264264802507</v>
          </cell>
          <cell r="DY387">
            <v>1.1873169417604004</v>
          </cell>
          <cell r="DZ387">
            <v>-10.47034206194985</v>
          </cell>
          <cell r="EA387">
            <v>-1.289637992950702</v>
          </cell>
          <cell r="EB387">
            <v>-40.576984167579667</v>
          </cell>
          <cell r="EC387">
            <v>-47.466969968319972</v>
          </cell>
          <cell r="ED387">
            <v>91.534243546770085</v>
          </cell>
          <cell r="EE387">
            <v>19.469500779181544</v>
          </cell>
          <cell r="EF387">
            <v>13.834818102491226</v>
          </cell>
          <cell r="EG387">
            <v>-78.581848359840023</v>
          </cell>
          <cell r="EH387">
            <v>5.0255752643201959</v>
          </cell>
          <cell r="EI387">
            <v>-17.8630794022597</v>
          </cell>
          <cell r="EJ387">
            <v>2.8836971487498886</v>
          </cell>
          <cell r="EK387">
            <v>-13.306377734450507</v>
          </cell>
          <cell r="EL387">
            <v>8.1306275539700437</v>
          </cell>
          <cell r="EM387">
            <v>4.5834042450496781</v>
          </cell>
          <cell r="EN387">
            <v>20.18778468831988</v>
          </cell>
          <cell r="EO387">
            <v>5.2905755162501009</v>
          </cell>
          <cell r="EP387">
            <v>-96.947141311519772</v>
          </cell>
          <cell r="EQ387">
            <v>166.23146506810099</v>
          </cell>
          <cell r="ER387">
            <v>-230.63479397482297</v>
          </cell>
          <cell r="ES387">
            <v>-23.745349298059409</v>
          </cell>
          <cell r="ET387">
            <v>-79.074002473799737</v>
          </cell>
          <cell r="EU387">
            <v>-55.613614835599947</v>
          </cell>
          <cell r="EV387">
            <v>6.1353960052097136</v>
          </cell>
          <cell r="EW387">
            <v>-32.869080346930332</v>
          </cell>
          <cell r="EX387">
            <v>-4.6586849720597456</v>
          </cell>
          <cell r="EY387">
            <v>-0.91180340832033835</v>
          </cell>
          <cell r="EZ387">
            <v>-0.75754518695976003</v>
          </cell>
          <cell r="FA387">
            <v>-20.168448593609355</v>
          </cell>
          <cell r="FB387">
            <v>-20.46704205522974</v>
          </cell>
          <cell r="FC387">
            <v>-1.4641846115009685</v>
          </cell>
          <cell r="FD387">
            <v>2.9595658020498377</v>
          </cell>
          <cell r="FE387">
            <v>-220.79297896065691</v>
          </cell>
          <cell r="FF387">
            <v>-0.60644296065947856</v>
          </cell>
          <cell r="FG387">
            <v>-283.94464279600015</v>
          </cell>
          <cell r="FH387">
            <v>-5.8468077976303903</v>
          </cell>
          <cell r="FI387">
            <v>-26.208648456269657</v>
          </cell>
          <cell r="FJ387">
            <v>24.747643080179614</v>
          </cell>
          <cell r="FK387">
            <v>-47.218892304430938</v>
          </cell>
          <cell r="FL387">
            <v>-14.501599470279871</v>
          </cell>
          <cell r="FM387">
            <v>2.2498597535195586</v>
          </cell>
          <cell r="FN387">
            <v>-16.448667522378855</v>
          </cell>
          <cell r="FO387">
            <v>112.12714358753055</v>
          </cell>
          <cell r="FP387">
            <v>0.92047775983883184</v>
          </cell>
          <cell r="FQ387">
            <v>33.937598165929558</v>
          </cell>
          <cell r="FR387">
            <v>56.150490105006611</v>
          </cell>
          <cell r="FS387">
            <v>-5.9076757877210184</v>
          </cell>
          <cell r="FT387">
            <v>55.395800494199648</v>
          </cell>
          <cell r="FU387">
            <v>-23.610402380239975</v>
          </cell>
          <cell r="FV387">
            <v>7.5559334997001315</v>
          </cell>
          <cell r="FW387">
            <v>-3.2685097358801158</v>
          </cell>
          <cell r="FX387">
            <v>-12.294007795549987</v>
          </cell>
          <cell r="FY387">
            <v>5.7309992980499374</v>
          </cell>
          <cell r="FZ387">
            <v>6.0180121653702372</v>
          </cell>
          <cell r="GA387">
            <v>1.4966102166499695</v>
          </cell>
          <cell r="GB387">
            <v>28.010855357370019</v>
          </cell>
          <cell r="GC387">
            <v>4.3082650215392277</v>
          </cell>
          <cell r="GD387">
            <v>-7.2853902484794162</v>
          </cell>
          <cell r="GE387">
            <v>-107.37602066895488</v>
          </cell>
          <cell r="GF387">
            <v>10.320123104340382</v>
          </cell>
          <cell r="GG387">
            <v>-108.12860257286047</v>
          </cell>
          <cell r="GH387">
            <v>11.666683461830416</v>
          </cell>
          <cell r="GI387">
            <v>0</v>
          </cell>
          <cell r="GJ387">
            <v>9.8739918225498968</v>
          </cell>
          <cell r="GK387">
            <v>-1.6852986708699973</v>
          </cell>
          <cell r="GL387">
            <v>-22.781545863899737</v>
          </cell>
          <cell r="GM387">
            <v>-16.274463327639751</v>
          </cell>
          <cell r="GN387">
            <v>-3.2515407417704409</v>
          </cell>
          <cell r="GO387">
            <v>-13.675116118609822</v>
          </cell>
          <cell r="GP387">
            <v>25.812359219040445</v>
          </cell>
          <cell r="GQ387">
            <v>0.74738901893033471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  <cell r="IV387">
            <v>0</v>
          </cell>
          <cell r="IW387">
            <v>0</v>
          </cell>
          <cell r="IX387">
            <v>0</v>
          </cell>
          <cell r="IY387">
            <v>0</v>
          </cell>
          <cell r="IZ387">
            <v>0</v>
          </cell>
          <cell r="JA387">
            <v>0</v>
          </cell>
          <cell r="JB387">
            <v>0</v>
          </cell>
          <cell r="JC387">
            <v>0</v>
          </cell>
          <cell r="JD387">
            <v>0</v>
          </cell>
          <cell r="JE387">
            <v>0</v>
          </cell>
          <cell r="JF387">
            <v>0</v>
          </cell>
          <cell r="JG387">
            <v>0</v>
          </cell>
          <cell r="JH387">
            <v>0</v>
          </cell>
          <cell r="JI387">
            <v>0</v>
          </cell>
          <cell r="JJ387">
            <v>0</v>
          </cell>
          <cell r="JK387">
            <v>0</v>
          </cell>
          <cell r="JL387">
            <v>0</v>
          </cell>
          <cell r="JM387">
            <v>0</v>
          </cell>
          <cell r="JN387">
            <v>0</v>
          </cell>
          <cell r="JO387">
            <v>0</v>
          </cell>
          <cell r="JP387">
            <v>0</v>
          </cell>
          <cell r="JQ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2.5093298806200011</v>
          </cell>
          <cell r="J388">
            <v>-0.50291817377998882</v>
          </cell>
          <cell r="K388">
            <v>-3.4828735568599996</v>
          </cell>
          <cell r="L388">
            <v>-5.0275339249992612E-2</v>
          </cell>
          <cell r="M388">
            <v>1.4510485248499805</v>
          </cell>
          <cell r="N388">
            <v>0.6172754739899915</v>
          </cell>
          <cell r="O388">
            <v>-0.48903463205999742</v>
          </cell>
          <cell r="P388">
            <v>0</v>
          </cell>
          <cell r="Q388">
            <v>-3.2798694888200117</v>
          </cell>
          <cell r="R388">
            <v>-1.7810970696699542</v>
          </cell>
          <cell r="S388">
            <v>1.0110037295800254</v>
          </cell>
          <cell r="T388">
            <v>-0.19918192077000185</v>
          </cell>
          <cell r="U388">
            <v>2.8471968853200025</v>
          </cell>
          <cell r="V388">
            <v>-5.6590691857400088</v>
          </cell>
          <cell r="W388">
            <v>3.1286154200700054</v>
          </cell>
          <cell r="X388">
            <v>-1.0458757980299991</v>
          </cell>
          <cell r="Y388">
            <v>-0.22103488252000147</v>
          </cell>
          <cell r="Z388">
            <v>-1.6427513175800073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-1.5765795911799785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-0.35545688928000008</v>
          </cell>
          <cell r="AL388">
            <v>-0.25227049628998799</v>
          </cell>
          <cell r="AM388">
            <v>-0.9688522056099913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-29.772712286920068</v>
          </cell>
          <cell r="AS388">
            <v>0</v>
          </cell>
          <cell r="AT388">
            <v>-12.766875569050001</v>
          </cell>
          <cell r="AU388">
            <v>-7.6776435802600007</v>
          </cell>
          <cell r="AV388">
            <v>0</v>
          </cell>
          <cell r="AW388">
            <v>0</v>
          </cell>
          <cell r="AX388">
            <v>0</v>
          </cell>
          <cell r="AY388">
            <v>-2.6265460599699963</v>
          </cell>
          <cell r="AZ388">
            <v>-1.4675586193800427</v>
          </cell>
          <cell r="BA388">
            <v>-5.234088458260004</v>
          </cell>
          <cell r="BB388">
            <v>0</v>
          </cell>
          <cell r="BC388">
            <v>0</v>
          </cell>
          <cell r="BD388">
            <v>0</v>
          </cell>
          <cell r="BE388">
            <v>22.036688887090008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22.036688887089994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7.2310004747200054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7.1757758943900001</v>
          </cell>
          <cell r="EN388">
            <v>0</v>
          </cell>
          <cell r="EO388">
            <v>0</v>
          </cell>
          <cell r="EP388">
            <v>5.5224580330005324E-2</v>
          </cell>
          <cell r="EQ388">
            <v>0</v>
          </cell>
          <cell r="ER388">
            <v>6.0272201960099778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0.3967992438099941</v>
          </cell>
          <cell r="EY388">
            <v>0</v>
          </cell>
          <cell r="EZ388">
            <v>5.6304209522000006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-0.68869946153000683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-0.68869946152999972</v>
          </cell>
          <cell r="GQ388">
            <v>0</v>
          </cell>
          <cell r="GR388">
            <v>-3.994252694399961</v>
          </cell>
          <cell r="GS388">
            <v>0</v>
          </cell>
          <cell r="GT388">
            <v>-3.9942526944000036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6.533774653480009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6.5337746534800001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5.7506916331000184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5.7506916331000184</v>
          </cell>
          <cell r="IE388">
            <v>63.130706327699954</v>
          </cell>
          <cell r="IF388">
            <v>1.9493749549200174</v>
          </cell>
          <cell r="IG388">
            <v>0</v>
          </cell>
          <cell r="IH388">
            <v>0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61.181331372780022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-36.357003029960197</v>
          </cell>
          <cell r="IS388">
            <v>0</v>
          </cell>
          <cell r="IT388">
            <v>-2.1995647760900283</v>
          </cell>
          <cell r="IU388">
            <v>-15.088357148219998</v>
          </cell>
          <cell r="IV388">
            <v>0</v>
          </cell>
          <cell r="IW388">
            <v>0</v>
          </cell>
          <cell r="IX388">
            <v>0</v>
          </cell>
          <cell r="IY388">
            <v>0</v>
          </cell>
          <cell r="IZ388">
            <v>-19.069081105650014</v>
          </cell>
          <cell r="JA388">
            <v>0</v>
          </cell>
          <cell r="JB388">
            <v>0</v>
          </cell>
          <cell r="JC388">
            <v>0</v>
          </cell>
          <cell r="JD388">
            <v>0</v>
          </cell>
          <cell r="JE388">
            <v>0.33713058834973708</v>
          </cell>
          <cell r="JF388">
            <v>0</v>
          </cell>
          <cell r="JG388">
            <v>0</v>
          </cell>
          <cell r="JH388">
            <v>0</v>
          </cell>
          <cell r="JI388">
            <v>0</v>
          </cell>
          <cell r="JJ388">
            <v>0</v>
          </cell>
          <cell r="JK388">
            <v>0</v>
          </cell>
          <cell r="JL388">
            <v>0</v>
          </cell>
          <cell r="JM388">
            <v>0</v>
          </cell>
          <cell r="JN388">
            <v>0</v>
          </cell>
          <cell r="JO388">
            <v>0</v>
          </cell>
          <cell r="JP388">
            <v>0.33713058834999288</v>
          </cell>
          <cell r="JQ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0.88355912508000056</v>
          </cell>
          <cell r="J389">
            <v>0.57761324826999783</v>
          </cell>
          <cell r="K389">
            <v>-1.0869511874299977</v>
          </cell>
          <cell r="L389">
            <v>-4.5867868839998494E-2</v>
          </cell>
          <cell r="M389">
            <v>-0.26334573670000339</v>
          </cell>
          <cell r="N389">
            <v>-4.915781549000009E-2</v>
          </cell>
          <cell r="O389">
            <v>0</v>
          </cell>
          <cell r="P389">
            <v>0</v>
          </cell>
          <cell r="Q389">
            <v>-0.20219001102000078</v>
          </cell>
          <cell r="R389">
            <v>-3.9055580794699551</v>
          </cell>
          <cell r="S389">
            <v>0.48726817497999519</v>
          </cell>
          <cell r="T389">
            <v>0.82972485816999608</v>
          </cell>
          <cell r="U389">
            <v>1.148703645540003</v>
          </cell>
          <cell r="V389">
            <v>-1.7485793943099992</v>
          </cell>
          <cell r="W389">
            <v>-3.5936319630000213E-2</v>
          </cell>
          <cell r="X389">
            <v>-2.3697182309999842E-2</v>
          </cell>
          <cell r="Y389">
            <v>-1.4344190047099978</v>
          </cell>
          <cell r="Z389">
            <v>-3.1286228572000034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-1.7016834263400042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0.11592127099999994</v>
          </cell>
          <cell r="AL389">
            <v>-1.1403260286000005</v>
          </cell>
          <cell r="AM389">
            <v>-0.67727866874000142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-19.056123732309999</v>
          </cell>
          <cell r="AS389">
            <v>0</v>
          </cell>
          <cell r="AT389">
            <v>-7.3364969028600022</v>
          </cell>
          <cell r="AU389">
            <v>-5.68632935789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-6.0332974715600045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-21.814334386399992</v>
          </cell>
          <cell r="BF389">
            <v>0</v>
          </cell>
          <cell r="BG389">
            <v>0</v>
          </cell>
          <cell r="BH389">
            <v>0.10158754655000024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-21.915921932949992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1.9609442817099989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1.96094428171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12.87832530387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12.878325303869996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0.85163679864996311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0.85163679865000219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0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  <cell r="IV389">
            <v>0</v>
          </cell>
          <cell r="IW389">
            <v>0</v>
          </cell>
          <cell r="IX389">
            <v>0</v>
          </cell>
          <cell r="IY389">
            <v>0</v>
          </cell>
          <cell r="IZ389">
            <v>0</v>
          </cell>
          <cell r="JA389">
            <v>0</v>
          </cell>
          <cell r="JB389">
            <v>0</v>
          </cell>
          <cell r="JC389">
            <v>0</v>
          </cell>
          <cell r="JD389">
            <v>0</v>
          </cell>
          <cell r="JE389">
            <v>0</v>
          </cell>
          <cell r="JF389">
            <v>0</v>
          </cell>
          <cell r="JG389">
            <v>0</v>
          </cell>
          <cell r="JH389">
            <v>0</v>
          </cell>
          <cell r="JI389">
            <v>0</v>
          </cell>
          <cell r="JJ389">
            <v>0</v>
          </cell>
          <cell r="JK389">
            <v>0</v>
          </cell>
          <cell r="JL389">
            <v>0</v>
          </cell>
          <cell r="JM389">
            <v>0</v>
          </cell>
          <cell r="JN389">
            <v>0</v>
          </cell>
          <cell r="JO389">
            <v>0</v>
          </cell>
          <cell r="JP389">
            <v>0</v>
          </cell>
          <cell r="JQ389">
            <v>0</v>
          </cell>
        </row>
        <row r="390">
          <cell r="F390">
            <v>0</v>
          </cell>
          <cell r="G390">
            <v>-0.46077136619999948</v>
          </cell>
          <cell r="H390">
            <v>0</v>
          </cell>
          <cell r="I390">
            <v>0.73104554719999726</v>
          </cell>
          <cell r="J390">
            <v>-1.1336377773899926</v>
          </cell>
          <cell r="K390">
            <v>-1.6161030719399996</v>
          </cell>
          <cell r="L390">
            <v>-0.41429234272999338</v>
          </cell>
          <cell r="M390">
            <v>-0.29945751140999732</v>
          </cell>
          <cell r="N390">
            <v>0</v>
          </cell>
          <cell r="O390">
            <v>-0.27790671435000291</v>
          </cell>
          <cell r="P390">
            <v>0</v>
          </cell>
          <cell r="Q390">
            <v>0</v>
          </cell>
          <cell r="R390">
            <v>-0.62638923764006904</v>
          </cell>
          <cell r="S390">
            <v>0.17088400746000332</v>
          </cell>
          <cell r="T390">
            <v>0.37031792265000263</v>
          </cell>
          <cell r="U390">
            <v>-6.5055640200029075E-3</v>
          </cell>
          <cell r="V390">
            <v>0.17458404430000485</v>
          </cell>
          <cell r="W390">
            <v>1.8102693789200046</v>
          </cell>
          <cell r="X390">
            <v>-2.5786766379000001</v>
          </cell>
          <cell r="Y390">
            <v>-0.29488206470000122</v>
          </cell>
          <cell r="Z390">
            <v>-0.27238032435000292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-2.2738419797000091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-2.2738419797000091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-1.5676156464500082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-0.37868918576999988</v>
          </cell>
          <cell r="AZ390">
            <v>-1.1889264606799941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-1.8989778044800119</v>
          </cell>
          <cell r="BF390">
            <v>0</v>
          </cell>
          <cell r="BG390">
            <v>0</v>
          </cell>
          <cell r="BH390">
            <v>-1.8989778044800047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1.9581547888699991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1.9581547888699991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5.8824951262200074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5.8824951262200003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-3.7218697029699968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-3.7218697029699968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2.5085366269991027E-2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2.5085366270005238E-2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0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5.3226101534599977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5.3226101534599977</v>
          </cell>
          <cell r="IE390">
            <v>-62.641325962070141</v>
          </cell>
          <cell r="IF390">
            <v>-12.792563313300008</v>
          </cell>
          <cell r="IG390">
            <v>-1.7335995069000028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0</v>
          </cell>
          <cell r="IO390">
            <v>0</v>
          </cell>
          <cell r="IP390">
            <v>1.1715320842799883</v>
          </cell>
          <cell r="IQ390">
            <v>-49.286695226150016</v>
          </cell>
          <cell r="IR390">
            <v>-9.0625946892098455</v>
          </cell>
          <cell r="IS390">
            <v>0</v>
          </cell>
          <cell r="IT390">
            <v>-9.2700744196600002</v>
          </cell>
          <cell r="IU390">
            <v>0</v>
          </cell>
          <cell r="IV390">
            <v>0</v>
          </cell>
          <cell r="IW390">
            <v>0</v>
          </cell>
          <cell r="IX390">
            <v>0</v>
          </cell>
          <cell r="IY390">
            <v>0</v>
          </cell>
          <cell r="IZ390">
            <v>-4.4628450144300018</v>
          </cell>
          <cell r="JA390">
            <v>0</v>
          </cell>
          <cell r="JB390">
            <v>0</v>
          </cell>
          <cell r="JC390">
            <v>0</v>
          </cell>
          <cell r="JD390">
            <v>4.670324744879963</v>
          </cell>
          <cell r="JE390">
            <v>15.379941517309817</v>
          </cell>
          <cell r="JF390">
            <v>0</v>
          </cell>
          <cell r="JG390">
            <v>0</v>
          </cell>
          <cell r="JH390">
            <v>0</v>
          </cell>
          <cell r="JI390">
            <v>0</v>
          </cell>
          <cell r="JJ390">
            <v>0</v>
          </cell>
          <cell r="JK390">
            <v>0</v>
          </cell>
          <cell r="JL390">
            <v>0</v>
          </cell>
          <cell r="JM390">
            <v>11.654494628809999</v>
          </cell>
          <cell r="JN390">
            <v>0</v>
          </cell>
          <cell r="JO390">
            <v>0</v>
          </cell>
          <cell r="JP390">
            <v>3.7254468884999881</v>
          </cell>
          <cell r="JQ390">
            <v>0</v>
          </cell>
        </row>
        <row r="391">
          <cell r="F391">
            <v>0</v>
          </cell>
          <cell r="G391">
            <v>0.26500316543000046</v>
          </cell>
          <cell r="H391">
            <v>4.3951134199999964E-2</v>
          </cell>
          <cell r="I391">
            <v>0.39489399626000043</v>
          </cell>
          <cell r="J391">
            <v>-0.52307055613000131</v>
          </cell>
          <cell r="K391">
            <v>0</v>
          </cell>
          <cell r="L391">
            <v>-0.1258865443000019</v>
          </cell>
          <cell r="M391">
            <v>-8.1308397739999094E-2</v>
          </cell>
          <cell r="N391">
            <v>0</v>
          </cell>
          <cell r="O391">
            <v>6.0272486989999763E-2</v>
          </cell>
          <cell r="P391">
            <v>0</v>
          </cell>
          <cell r="Q391">
            <v>5.5865829708099994</v>
          </cell>
          <cell r="R391">
            <v>0.33791461338998374</v>
          </cell>
          <cell r="S391">
            <v>0.14342234026999989</v>
          </cell>
          <cell r="T391">
            <v>-0.59976165816999583</v>
          </cell>
          <cell r="U391">
            <v>0.14967845573000105</v>
          </cell>
          <cell r="V391">
            <v>0.20702555963999458</v>
          </cell>
          <cell r="W391">
            <v>0.6887707242700003</v>
          </cell>
          <cell r="X391">
            <v>0</v>
          </cell>
          <cell r="Y391">
            <v>-0.25122080835000027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-0.16643976574999897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-0.16643976574999897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-0.65101252046000013</v>
          </cell>
          <cell r="BF391">
            <v>0</v>
          </cell>
          <cell r="BG391">
            <v>0</v>
          </cell>
          <cell r="BH391">
            <v>-0.65101252046000013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2.0473610070500001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2.0473610070500001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0.26688702480001325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0.26688702480000259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  <cell r="IV391">
            <v>0</v>
          </cell>
          <cell r="IW391">
            <v>0</v>
          </cell>
          <cell r="IX391">
            <v>0</v>
          </cell>
          <cell r="IY391">
            <v>0</v>
          </cell>
          <cell r="IZ391">
            <v>0</v>
          </cell>
          <cell r="JA391">
            <v>0</v>
          </cell>
          <cell r="JB391">
            <v>0</v>
          </cell>
          <cell r="JC391">
            <v>0</v>
          </cell>
          <cell r="JD391">
            <v>0</v>
          </cell>
          <cell r="JE391">
            <v>0</v>
          </cell>
          <cell r="JF391">
            <v>0</v>
          </cell>
          <cell r="JG391">
            <v>0</v>
          </cell>
          <cell r="JH391">
            <v>0</v>
          </cell>
          <cell r="JI391">
            <v>0</v>
          </cell>
          <cell r="JJ391">
            <v>0</v>
          </cell>
          <cell r="JK391">
            <v>0</v>
          </cell>
          <cell r="JL391">
            <v>0</v>
          </cell>
          <cell r="JM391">
            <v>0</v>
          </cell>
          <cell r="JN391">
            <v>0</v>
          </cell>
          <cell r="JO391">
            <v>0</v>
          </cell>
          <cell r="JP391">
            <v>0</v>
          </cell>
          <cell r="JQ391">
            <v>0</v>
          </cell>
        </row>
        <row r="392">
          <cell r="F392">
            <v>0</v>
          </cell>
          <cell r="G392">
            <v>0.22996837408999937</v>
          </cell>
          <cell r="H392">
            <v>0</v>
          </cell>
          <cell r="I392">
            <v>-0.76154620987000499</v>
          </cell>
          <cell r="J392">
            <v>-1.065245581870002</v>
          </cell>
          <cell r="K392">
            <v>-0.6427843392899959</v>
          </cell>
          <cell r="L392">
            <v>-2.0194296965899952</v>
          </cell>
          <cell r="M392">
            <v>-0.279824382930002</v>
          </cell>
          <cell r="N392">
            <v>0.59448418515000157</v>
          </cell>
          <cell r="O392">
            <v>-2.345400079840001</v>
          </cell>
          <cell r="P392">
            <v>0.14642399116999982</v>
          </cell>
          <cell r="Q392">
            <v>5.8515323162600055</v>
          </cell>
          <cell r="R392">
            <v>-10.735889563180081</v>
          </cell>
          <cell r="S392">
            <v>0</v>
          </cell>
          <cell r="T392">
            <v>0</v>
          </cell>
          <cell r="U392">
            <v>-5.0850174232399894</v>
          </cell>
          <cell r="V392">
            <v>-0.99313629869999431</v>
          </cell>
          <cell r="W392">
            <v>2.0688850457299992</v>
          </cell>
          <cell r="X392">
            <v>0</v>
          </cell>
          <cell r="Y392">
            <v>-1.27867352078</v>
          </cell>
          <cell r="Z392">
            <v>-5.4479473661900002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-2.3207805033300133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-2.2071882838800008</v>
          </cell>
          <cell r="AM392">
            <v>-0.11359221944999831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-8.3582859214999985</v>
          </cell>
          <cell r="AS392">
            <v>0</v>
          </cell>
          <cell r="AT392">
            <v>-5.3501570919300008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0.91141790913999898</v>
          </cell>
          <cell r="BB392">
            <v>0</v>
          </cell>
          <cell r="BC392">
            <v>0</v>
          </cell>
          <cell r="BD392">
            <v>-3.9195467387099967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-5.33043220367</v>
          </cell>
          <cell r="BS392">
            <v>0</v>
          </cell>
          <cell r="BT392">
            <v>-5.33043220367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15.45741373693</v>
          </cell>
          <cell r="DF392">
            <v>0</v>
          </cell>
          <cell r="DG392">
            <v>6.710119530400001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8.7472942065300003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24.651653398999969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-2.5073777006100002</v>
          </cell>
          <cell r="EY392">
            <v>8.893847182950001</v>
          </cell>
          <cell r="EZ392">
            <v>5.4238247211499999</v>
          </cell>
          <cell r="FA392">
            <v>0</v>
          </cell>
          <cell r="FB392">
            <v>0</v>
          </cell>
          <cell r="FC392">
            <v>0</v>
          </cell>
          <cell r="FD392">
            <v>12.841359195509966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58.304795078859968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36.204559703680005</v>
          </cell>
          <cell r="GA392">
            <v>0</v>
          </cell>
          <cell r="GB392">
            <v>0</v>
          </cell>
          <cell r="GC392">
            <v>-0.49505987538999818</v>
          </cell>
          <cell r="GD392">
            <v>22.59529525056999</v>
          </cell>
          <cell r="GE392">
            <v>15.015185536610034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15.015185536610034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29.791943260060066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-0.80656222730999971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0.17015223270999869</v>
          </cell>
          <cell r="HQ392">
            <v>30.42835325466001</v>
          </cell>
          <cell r="HR392">
            <v>5.226970962379994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0.41419046244000413</v>
          </cell>
          <cell r="ID392">
            <v>4.8127804999400041</v>
          </cell>
          <cell r="IE392">
            <v>-18.433697367750028</v>
          </cell>
          <cell r="IF392">
            <v>-17.853038870089989</v>
          </cell>
          <cell r="IG392">
            <v>-0.58065849765999999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0</v>
          </cell>
          <cell r="IR392">
            <v>13.756450404810039</v>
          </cell>
          <cell r="IS392">
            <v>0</v>
          </cell>
          <cell r="IT392">
            <v>-1.7040972148099911</v>
          </cell>
          <cell r="IU392">
            <v>0</v>
          </cell>
          <cell r="IV392">
            <v>0</v>
          </cell>
          <cell r="IW392">
            <v>0</v>
          </cell>
          <cell r="IX392">
            <v>0</v>
          </cell>
          <cell r="IY392">
            <v>0</v>
          </cell>
          <cell r="IZ392">
            <v>15.460547619619945</v>
          </cell>
          <cell r="JA392">
            <v>0</v>
          </cell>
          <cell r="JB392">
            <v>0</v>
          </cell>
          <cell r="JC392">
            <v>0</v>
          </cell>
          <cell r="JD392">
            <v>0</v>
          </cell>
          <cell r="JE392">
            <v>73.364285824060062</v>
          </cell>
          <cell r="JF392">
            <v>0</v>
          </cell>
          <cell r="JG392">
            <v>0</v>
          </cell>
          <cell r="JH392">
            <v>0</v>
          </cell>
          <cell r="JI392">
            <v>0</v>
          </cell>
          <cell r="JJ392">
            <v>0</v>
          </cell>
          <cell r="JK392">
            <v>0</v>
          </cell>
          <cell r="JL392">
            <v>15.77879106904</v>
          </cell>
          <cell r="JM392">
            <v>57.522321916850018</v>
          </cell>
          <cell r="JN392">
            <v>0</v>
          </cell>
          <cell r="JO392">
            <v>0</v>
          </cell>
          <cell r="JP392">
            <v>6.3172838169990086E-2</v>
          </cell>
          <cell r="JQ392">
            <v>0</v>
          </cell>
        </row>
        <row r="393">
          <cell r="F393">
            <v>0</v>
          </cell>
          <cell r="G393">
            <v>-0.22490231384999859</v>
          </cell>
          <cell r="H393">
            <v>7.8117261609999988E-2</v>
          </cell>
          <cell r="I393">
            <v>0.20314565540000018</v>
          </cell>
          <cell r="J393">
            <v>-0.10554043514</v>
          </cell>
          <cell r="K393">
            <v>-0.50139732900000133</v>
          </cell>
          <cell r="L393">
            <v>-0.89173505563999811</v>
          </cell>
          <cell r="M393">
            <v>-4.2225376600001141E-2</v>
          </cell>
          <cell r="N393">
            <v>7.9233219110001585E-2</v>
          </cell>
          <cell r="O393">
            <v>-1.3370628382099996</v>
          </cell>
          <cell r="P393">
            <v>1.1972113896100001</v>
          </cell>
          <cell r="Q393">
            <v>0</v>
          </cell>
          <cell r="R393">
            <v>1.2469779681700004</v>
          </cell>
          <cell r="S393">
            <v>0</v>
          </cell>
          <cell r="T393">
            <v>0</v>
          </cell>
          <cell r="U393">
            <v>-0.96252929643000229</v>
          </cell>
          <cell r="V393">
            <v>0.51919806334000285</v>
          </cell>
          <cell r="W393">
            <v>1.7576289014699995</v>
          </cell>
          <cell r="X393">
            <v>0</v>
          </cell>
          <cell r="Y393">
            <v>0</v>
          </cell>
          <cell r="Z393">
            <v>-6.7319700209999667E-2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-0.18797675896000499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-1.6592512749999955E-2</v>
          </cell>
          <cell r="AM393">
            <v>-0.17138424621000325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4.5040303049300121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4.5040303049300006</v>
          </cell>
          <cell r="BB393">
            <v>0</v>
          </cell>
          <cell r="BC393">
            <v>0</v>
          </cell>
          <cell r="BD393">
            <v>0</v>
          </cell>
          <cell r="BE393">
            <v>-0.658059075769998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-0.658059075769998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0.63365220376000053</v>
          </cell>
          <cell r="CS393">
            <v>0</v>
          </cell>
          <cell r="CT393">
            <v>0.63365220376000009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1.9513281582400008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1.9513281582400008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2.8899536832100026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2.8899536832099999</v>
          </cell>
          <cell r="EQ393">
            <v>0</v>
          </cell>
          <cell r="ER393">
            <v>1.8901184233000023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1.8901184232999999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9.1958980196600066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0.84944461379999936</v>
          </cell>
          <cell r="GD393">
            <v>8.3464534058600073</v>
          </cell>
          <cell r="GE393">
            <v>18.464614163949989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18.464614163949996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0</v>
          </cell>
          <cell r="IK393">
            <v>0</v>
          </cell>
          <cell r="IL393">
            <v>0</v>
          </cell>
          <cell r="IM393">
            <v>0</v>
          </cell>
          <cell r="IN393">
            <v>0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  <cell r="IV393">
            <v>0</v>
          </cell>
          <cell r="IW393">
            <v>0</v>
          </cell>
          <cell r="IX393">
            <v>0</v>
          </cell>
          <cell r="IY393">
            <v>0</v>
          </cell>
          <cell r="IZ393">
            <v>0</v>
          </cell>
          <cell r="JA393">
            <v>0</v>
          </cell>
          <cell r="JB393">
            <v>0</v>
          </cell>
          <cell r="JC393">
            <v>0</v>
          </cell>
          <cell r="JD393">
            <v>0</v>
          </cell>
          <cell r="JE393">
            <v>0</v>
          </cell>
          <cell r="JF393">
            <v>0</v>
          </cell>
          <cell r="JG393">
            <v>0</v>
          </cell>
          <cell r="JH393">
            <v>0</v>
          </cell>
          <cell r="JI393">
            <v>0</v>
          </cell>
          <cell r="JJ393">
            <v>0</v>
          </cell>
          <cell r="JK393">
            <v>0</v>
          </cell>
          <cell r="JL393">
            <v>0</v>
          </cell>
          <cell r="JM393">
            <v>0</v>
          </cell>
          <cell r="JN393">
            <v>0</v>
          </cell>
          <cell r="JO393">
            <v>0</v>
          </cell>
          <cell r="JP393">
            <v>0</v>
          </cell>
          <cell r="JQ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-2.1988164620000195E-2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-9.8079616800000324E-3</v>
          </cell>
          <cell r="AX394">
            <v>0</v>
          </cell>
          <cell r="AY394">
            <v>-3.0619840899999695E-3</v>
          </cell>
          <cell r="AZ394">
            <v>0</v>
          </cell>
          <cell r="BA394">
            <v>-1.0460308249999994E-2</v>
          </cell>
          <cell r="BB394">
            <v>0</v>
          </cell>
          <cell r="BC394">
            <v>1.3420893999999961E-3</v>
          </cell>
          <cell r="BD394">
            <v>0</v>
          </cell>
          <cell r="BE394">
            <v>14.787909104069968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-4.4717369309100832</v>
          </cell>
          <cell r="BM394">
            <v>6.0901590938599384</v>
          </cell>
          <cell r="BN394">
            <v>3.1155395357800444</v>
          </cell>
          <cell r="BO394">
            <v>0</v>
          </cell>
          <cell r="BP394">
            <v>-0.30471458155000164</v>
          </cell>
          <cell r="BQ394">
            <v>10.358661986890013</v>
          </cell>
          <cell r="BR394">
            <v>16.412058349890003</v>
          </cell>
          <cell r="BS394">
            <v>-0.69721490426000088</v>
          </cell>
          <cell r="BT394">
            <v>-7.9188620626499642</v>
          </cell>
          <cell r="BU394">
            <v>0</v>
          </cell>
          <cell r="BV394">
            <v>0</v>
          </cell>
          <cell r="BW394">
            <v>-0.57058119084000047</v>
          </cell>
          <cell r="BX394">
            <v>-0.18708849440999131</v>
          </cell>
          <cell r="BY394">
            <v>0.30105067894000115</v>
          </cell>
          <cell r="BZ394">
            <v>10.92958479229992</v>
          </cell>
          <cell r="CA394">
            <v>-6.2630717953799717</v>
          </cell>
          <cell r="CB394">
            <v>1.0280302800001806E-2</v>
          </cell>
          <cell r="CC394">
            <v>3.8006269189992281E-2</v>
          </cell>
          <cell r="CD394">
            <v>20.769954754200057</v>
          </cell>
          <cell r="CE394">
            <v>12.841612975580119</v>
          </cell>
          <cell r="CF394">
            <v>0</v>
          </cell>
          <cell r="CG394">
            <v>0</v>
          </cell>
          <cell r="CH394">
            <v>-0.45407180552999193</v>
          </cell>
          <cell r="CI394">
            <v>0</v>
          </cell>
          <cell r="CJ394">
            <v>4.2685499251400074</v>
          </cell>
          <cell r="CK394">
            <v>0</v>
          </cell>
          <cell r="CL394">
            <v>-5.9683260290499618</v>
          </cell>
          <cell r="CM394">
            <v>0.22415025420997381</v>
          </cell>
          <cell r="CN394">
            <v>-2.6298974979999912</v>
          </cell>
          <cell r="CO394">
            <v>0</v>
          </cell>
          <cell r="CP394">
            <v>2.027048004829993</v>
          </cell>
          <cell r="CQ394">
            <v>15.374160123980005</v>
          </cell>
          <cell r="CR394">
            <v>18.16870729983998</v>
          </cell>
          <cell r="CS394">
            <v>0</v>
          </cell>
          <cell r="CT394">
            <v>-4.010057683149995</v>
          </cell>
          <cell r="CU394">
            <v>0</v>
          </cell>
          <cell r="CV394">
            <v>0</v>
          </cell>
          <cell r="CW394">
            <v>0.53354009833999783</v>
          </cell>
          <cell r="CX394">
            <v>0</v>
          </cell>
          <cell r="CY394">
            <v>13.842016646720026</v>
          </cell>
          <cell r="CZ394">
            <v>2.2936076060900064</v>
          </cell>
          <cell r="DA394">
            <v>4.3644716953200202</v>
          </cell>
          <cell r="DB394">
            <v>0</v>
          </cell>
          <cell r="DC394">
            <v>0</v>
          </cell>
          <cell r="DD394">
            <v>1.1451289365199955</v>
          </cell>
          <cell r="DE394">
            <v>-1.7999898017999385</v>
          </cell>
          <cell r="DF394">
            <v>0</v>
          </cell>
          <cell r="DG394">
            <v>6.2762725754199664</v>
          </cell>
          <cell r="DH394">
            <v>-4.0766605506299953</v>
          </cell>
          <cell r="DI394">
            <v>0</v>
          </cell>
          <cell r="DJ394">
            <v>-4.6347224050399944</v>
          </cell>
          <cell r="DK394">
            <v>-0.8117250930300024</v>
          </cell>
          <cell r="DL394">
            <v>-5.2154165896500189</v>
          </cell>
          <cell r="DM394">
            <v>2.5603562841399707</v>
          </cell>
          <cell r="DN394">
            <v>4.0035600700600185</v>
          </cell>
          <cell r="DO394">
            <v>0</v>
          </cell>
          <cell r="DP394">
            <v>-1.2777479624000136</v>
          </cell>
          <cell r="DQ394">
            <v>1.3760938693300204</v>
          </cell>
          <cell r="DR394">
            <v>6.9157808919201216</v>
          </cell>
          <cell r="DS394">
            <v>-1.6761594868900005</v>
          </cell>
          <cell r="DT394">
            <v>1.3233083733300361</v>
          </cell>
          <cell r="DU394">
            <v>0</v>
          </cell>
          <cell r="DV394">
            <v>0.62598085968000028</v>
          </cell>
          <cell r="DW394">
            <v>-3.9477607394000032</v>
          </cell>
          <cell r="DX394">
            <v>0.30999612140000021</v>
          </cell>
          <cell r="DY394">
            <v>8.3852916333899969</v>
          </cell>
          <cell r="DZ394">
            <v>3.49322445496</v>
          </cell>
          <cell r="EA394">
            <v>0.68962751636999542</v>
          </cell>
          <cell r="EB394">
            <v>-3.7778250840199945</v>
          </cell>
          <cell r="EC394">
            <v>0.16734851680999441</v>
          </cell>
          <cell r="ED394">
            <v>1.3227487262900013</v>
          </cell>
          <cell r="EE394">
            <v>-5.1321559084099135</v>
          </cell>
          <cell r="EF394">
            <v>-4.5078975904199865</v>
          </cell>
          <cell r="EG394">
            <v>6.0780134929599967</v>
          </cell>
          <cell r="EH394">
            <v>0</v>
          </cell>
          <cell r="EI394">
            <v>0.34780446632000128</v>
          </cell>
          <cell r="EJ394">
            <v>0</v>
          </cell>
          <cell r="EK394">
            <v>0</v>
          </cell>
          <cell r="EL394">
            <v>-8.2996377288000076</v>
          </cell>
          <cell r="EM394">
            <v>0</v>
          </cell>
          <cell r="EN394">
            <v>2.1831126709199964</v>
          </cell>
          <cell r="EO394">
            <v>-5.2676735897399993</v>
          </cell>
          <cell r="EP394">
            <v>-1.1691208927099979</v>
          </cell>
          <cell r="EQ394">
            <v>5.5032432630599715</v>
          </cell>
          <cell r="ER394">
            <v>10.526483878620184</v>
          </cell>
          <cell r="ES394">
            <v>-1.4534563074699989</v>
          </cell>
          <cell r="ET394">
            <v>6.6916869247899626</v>
          </cell>
          <cell r="EU394">
            <v>0</v>
          </cell>
          <cell r="EV394">
            <v>0.29154404674999768</v>
          </cell>
          <cell r="EW394">
            <v>0.21558682388999983</v>
          </cell>
          <cell r="EX394">
            <v>2.18710361654</v>
          </cell>
          <cell r="EY394">
            <v>1.6617687543500068</v>
          </cell>
          <cell r="EZ394">
            <v>9.0807671837999919</v>
          </cell>
          <cell r="FA394">
            <v>-5.9328496333399983</v>
          </cell>
          <cell r="FB394">
            <v>0</v>
          </cell>
          <cell r="FC394">
            <v>-6.3603664198500027</v>
          </cell>
          <cell r="FD394">
            <v>4.144698889160054</v>
          </cell>
          <cell r="FE394">
            <v>-4.1211811171197041</v>
          </cell>
          <cell r="FF394">
            <v>0</v>
          </cell>
          <cell r="FG394">
            <v>1.3473743946600223</v>
          </cell>
          <cell r="FH394">
            <v>0</v>
          </cell>
          <cell r="FI394">
            <v>0</v>
          </cell>
          <cell r="FJ394">
            <v>6.3199348804899955</v>
          </cell>
          <cell r="FK394">
            <v>0</v>
          </cell>
          <cell r="FL394">
            <v>-0.85947952134000616</v>
          </cell>
          <cell r="FM394">
            <v>1.1538321790499708</v>
          </cell>
          <cell r="FN394">
            <v>-6.190952194389979</v>
          </cell>
          <cell r="FO394">
            <v>0</v>
          </cell>
          <cell r="FP394">
            <v>4.5167893544199842</v>
          </cell>
          <cell r="FQ394">
            <v>-10.408680210009948</v>
          </cell>
          <cell r="FR394">
            <v>12.770042610099608</v>
          </cell>
          <cell r="FS394">
            <v>0</v>
          </cell>
          <cell r="FT394">
            <v>2.4776998568299859</v>
          </cell>
          <cell r="FU394">
            <v>0</v>
          </cell>
          <cell r="FV394">
            <v>0</v>
          </cell>
          <cell r="FW394">
            <v>4.2371095405299997</v>
          </cell>
          <cell r="FX394">
            <v>0</v>
          </cell>
          <cell r="FY394">
            <v>-1.742931649500008</v>
          </cell>
          <cell r="FZ394">
            <v>2.1405508763700141</v>
          </cell>
          <cell r="GA394">
            <v>8.0906551154099589</v>
          </cell>
          <cell r="GB394">
            <v>-0.39446503273000033</v>
          </cell>
          <cell r="GC394">
            <v>-2.2370293174800508</v>
          </cell>
          <cell r="GD394">
            <v>0.19845322066998961</v>
          </cell>
          <cell r="GE394">
            <v>62.471621981570479</v>
          </cell>
          <cell r="GF394">
            <v>-2.5746937477899934</v>
          </cell>
          <cell r="GG394">
            <v>3.2418934316800687</v>
          </cell>
          <cell r="GH394">
            <v>33.198459893760003</v>
          </cell>
          <cell r="GI394">
            <v>1.2095244721199983</v>
          </cell>
          <cell r="GJ394">
            <v>0</v>
          </cell>
          <cell r="GK394">
            <v>4.956288154580001</v>
          </cell>
          <cell r="GL394">
            <v>1.0705792936199998</v>
          </cell>
          <cell r="GM394">
            <v>-0.82776864540994666</v>
          </cell>
          <cell r="GN394">
            <v>0</v>
          </cell>
          <cell r="GO394">
            <v>0</v>
          </cell>
          <cell r="GP394">
            <v>0.67807845400997735</v>
          </cell>
          <cell r="GQ394">
            <v>21.519260675000055</v>
          </cell>
          <cell r="GR394">
            <v>91.066749504149811</v>
          </cell>
          <cell r="GS394">
            <v>0</v>
          </cell>
          <cell r="GT394">
            <v>2.3500431330600122</v>
          </cell>
          <cell r="GU394">
            <v>0</v>
          </cell>
          <cell r="GV394">
            <v>0</v>
          </cell>
          <cell r="GW394">
            <v>0</v>
          </cell>
          <cell r="GX394">
            <v>1.0641377617200014</v>
          </cell>
          <cell r="GY394">
            <v>37.66597012455</v>
          </cell>
          <cell r="GZ394">
            <v>0.38609464895998258</v>
          </cell>
          <cell r="HA394">
            <v>14.467429573649952</v>
          </cell>
          <cell r="HB394">
            <v>-1.8561567566700001</v>
          </cell>
          <cell r="HC394">
            <v>3.6269915015700462</v>
          </cell>
          <cell r="HD394">
            <v>33.362239517309945</v>
          </cell>
          <cell r="HE394">
            <v>-83.725539483290049</v>
          </cell>
          <cell r="HF394">
            <v>1.1343289083599899</v>
          </cell>
          <cell r="HG394">
            <v>5.8603864618299895</v>
          </cell>
          <cell r="HH394">
            <v>-0.24432937911999986</v>
          </cell>
          <cell r="HI394">
            <v>0</v>
          </cell>
          <cell r="HJ394">
            <v>-7.2999739586521173E-10</v>
          </cell>
          <cell r="HK394">
            <v>0</v>
          </cell>
          <cell r="HL394">
            <v>-0.52744554027998447</v>
          </cell>
          <cell r="HM394">
            <v>-0.37258468414995605</v>
          </cell>
          <cell r="HN394">
            <v>-99.851080676380008</v>
          </cell>
          <cell r="HO394">
            <v>0</v>
          </cell>
          <cell r="HP394">
            <v>2.8819160887100566</v>
          </cell>
          <cell r="HQ394">
            <v>7.3932693384699633</v>
          </cell>
          <cell r="HR394">
            <v>10.432207857620142</v>
          </cell>
          <cell r="HS394">
            <v>0</v>
          </cell>
          <cell r="HT394">
            <v>10.343272522310031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7.6616117101700016</v>
          </cell>
          <cell r="HZ394">
            <v>0</v>
          </cell>
          <cell r="IA394">
            <v>0</v>
          </cell>
          <cell r="IB394">
            <v>0</v>
          </cell>
          <cell r="IC394">
            <v>-0.17326989311004581</v>
          </cell>
          <cell r="ID394">
            <v>-7.3994064817500202</v>
          </cell>
          <cell r="IE394">
            <v>31.918466293669553</v>
          </cell>
          <cell r="IF394">
            <v>-5.9529910681799834</v>
          </cell>
          <cell r="IG394">
            <v>3.3820371031699779</v>
          </cell>
          <cell r="IH394">
            <v>1.4250583556100196</v>
          </cell>
          <cell r="II394">
            <v>7.4001604843942914E-10</v>
          </cell>
          <cell r="IJ394">
            <v>0</v>
          </cell>
          <cell r="IK394">
            <v>0</v>
          </cell>
          <cell r="IL394">
            <v>0</v>
          </cell>
          <cell r="IM394">
            <v>8.2682765052900322</v>
          </cell>
          <cell r="IN394">
            <v>-13.869016036299968</v>
          </cell>
          <cell r="IO394">
            <v>0</v>
          </cell>
          <cell r="IP394">
            <v>27.172657145280027</v>
          </cell>
          <cell r="IQ394">
            <v>11.492444288059914</v>
          </cell>
          <cell r="IR394">
            <v>64.17910736613976</v>
          </cell>
          <cell r="IS394">
            <v>8.9331649977100085</v>
          </cell>
          <cell r="IT394">
            <v>30.721414709969963</v>
          </cell>
          <cell r="IU394">
            <v>0</v>
          </cell>
          <cell r="IV394">
            <v>0</v>
          </cell>
          <cell r="IW394">
            <v>0</v>
          </cell>
          <cell r="IX394">
            <v>0</v>
          </cell>
          <cell r="IY394">
            <v>0</v>
          </cell>
          <cell r="IZ394">
            <v>13.499096179980143</v>
          </cell>
          <cell r="JA394">
            <v>0</v>
          </cell>
          <cell r="JB394">
            <v>0</v>
          </cell>
          <cell r="JC394">
            <v>3.3844995098098707</v>
          </cell>
          <cell r="JD394">
            <v>7.6409319686699746</v>
          </cell>
          <cell r="JE394">
            <v>29.527079673250228</v>
          </cell>
          <cell r="JF394">
            <v>2.0712463875799969</v>
          </cell>
          <cell r="JG394">
            <v>11.295031201759912</v>
          </cell>
          <cell r="JH394">
            <v>0</v>
          </cell>
          <cell r="JI394">
            <v>0</v>
          </cell>
          <cell r="JJ394">
            <v>0</v>
          </cell>
          <cell r="JK394">
            <v>0</v>
          </cell>
          <cell r="JL394">
            <v>0</v>
          </cell>
          <cell r="JM394">
            <v>8.5628989696599547</v>
          </cell>
          <cell r="JN394">
            <v>-4.759636225060035</v>
          </cell>
          <cell r="JO394">
            <v>0</v>
          </cell>
          <cell r="JP394">
            <v>0</v>
          </cell>
          <cell r="JQ394">
            <v>12.357539339309824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-1.0799248299999897E-2</v>
          </cell>
          <cell r="AS395">
            <v>0</v>
          </cell>
          <cell r="AT395">
            <v>0</v>
          </cell>
          <cell r="AU395">
            <v>-1.704162E-3</v>
          </cell>
          <cell r="AV395">
            <v>0</v>
          </cell>
          <cell r="AW395">
            <v>-6.5408456899999912E-3</v>
          </cell>
          <cell r="AX395">
            <v>0</v>
          </cell>
          <cell r="AY395">
            <v>0</v>
          </cell>
          <cell r="AZ395">
            <v>-2.5542406100000012E-3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19.763139642519945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-0.18024396623013672</v>
          </cell>
          <cell r="BM395">
            <v>5.1484563078399788</v>
          </cell>
          <cell r="BN395">
            <v>4.5912314578900464</v>
          </cell>
          <cell r="BO395">
            <v>0</v>
          </cell>
          <cell r="BP395">
            <v>2.8180206078399976</v>
          </cell>
          <cell r="BQ395">
            <v>7.3856752351799742</v>
          </cell>
          <cell r="BR395">
            <v>11.25584678551013</v>
          </cell>
          <cell r="BS395">
            <v>-1.8930921056099947</v>
          </cell>
          <cell r="BT395">
            <v>-12.794162879059968</v>
          </cell>
          <cell r="BU395">
            <v>0</v>
          </cell>
          <cell r="BV395">
            <v>-2.9959142327899997</v>
          </cell>
          <cell r="BW395">
            <v>-0.36351554376000017</v>
          </cell>
          <cell r="BX395">
            <v>0</v>
          </cell>
          <cell r="BY395">
            <v>0</v>
          </cell>
          <cell r="BZ395">
            <v>1.5148868425799833</v>
          </cell>
          <cell r="CA395">
            <v>0</v>
          </cell>
          <cell r="CB395">
            <v>21.914969618659995</v>
          </cell>
          <cell r="CC395">
            <v>0</v>
          </cell>
          <cell r="CD395">
            <v>5.8726750854900729</v>
          </cell>
          <cell r="CE395">
            <v>12.237431973100001</v>
          </cell>
          <cell r="CF395">
            <v>0</v>
          </cell>
          <cell r="CG395">
            <v>4.2473725780799896</v>
          </cell>
          <cell r="CH395">
            <v>0</v>
          </cell>
          <cell r="CI395">
            <v>0</v>
          </cell>
          <cell r="CJ395">
            <v>3.2102744387500479</v>
          </cell>
          <cell r="CK395">
            <v>0</v>
          </cell>
          <cell r="CL395">
            <v>2.8631048056000168</v>
          </cell>
          <cell r="CM395">
            <v>6.4816047948000346</v>
          </cell>
          <cell r="CN395">
            <v>1.7429891450007062E-2</v>
          </cell>
          <cell r="CO395">
            <v>0</v>
          </cell>
          <cell r="CP395">
            <v>-8.9174535330300273</v>
          </cell>
          <cell r="CQ395">
            <v>4.335098997450018</v>
          </cell>
          <cell r="CR395">
            <v>16.952012861449703</v>
          </cell>
          <cell r="CS395">
            <v>0</v>
          </cell>
          <cell r="CT395">
            <v>5.6543883177800183</v>
          </cell>
          <cell r="CU395">
            <v>0</v>
          </cell>
          <cell r="CV395">
            <v>0</v>
          </cell>
          <cell r="CW395">
            <v>1.179806217490011</v>
          </cell>
          <cell r="CX395">
            <v>0</v>
          </cell>
          <cell r="CY395">
            <v>0.31071863880998762</v>
          </cell>
          <cell r="CZ395">
            <v>9.3688154555599681</v>
          </cell>
          <cell r="DA395">
            <v>0.56001203489999796</v>
          </cell>
          <cell r="DB395">
            <v>0</v>
          </cell>
          <cell r="DC395">
            <v>0</v>
          </cell>
          <cell r="DD395">
            <v>-0.12172780308998199</v>
          </cell>
          <cell r="DE395">
            <v>0.20833872594948843</v>
          </cell>
          <cell r="DF395">
            <v>0</v>
          </cell>
          <cell r="DG395">
            <v>2.1710441432199445</v>
          </cell>
          <cell r="DH395">
            <v>4.864672390000635E-2</v>
          </cell>
          <cell r="DI395">
            <v>0</v>
          </cell>
          <cell r="DJ395">
            <v>1.1017123024000028</v>
          </cell>
          <cell r="DK395">
            <v>-0.99957475867000056</v>
          </cell>
          <cell r="DL395">
            <v>-2.415824777629993</v>
          </cell>
          <cell r="DM395">
            <v>-4.6291152474299793</v>
          </cell>
          <cell r="DN395">
            <v>2.994226661100015</v>
          </cell>
          <cell r="DO395">
            <v>0</v>
          </cell>
          <cell r="DP395">
            <v>1.803934758189996</v>
          </cell>
          <cell r="DQ395">
            <v>0.13328892087008626</v>
          </cell>
          <cell r="DR395">
            <v>-0.87301449007986776</v>
          </cell>
          <cell r="DS395">
            <v>0.94203105447000368</v>
          </cell>
          <cell r="DT395">
            <v>-3.0741639721699698</v>
          </cell>
          <cell r="DU395">
            <v>-4.1563424655399999</v>
          </cell>
          <cell r="DV395">
            <v>0.74545395088000532</v>
          </cell>
          <cell r="DW395">
            <v>1.5003796959000013</v>
          </cell>
          <cell r="DX395">
            <v>0</v>
          </cell>
          <cell r="DY395">
            <v>7.1025817683999861</v>
          </cell>
          <cell r="DZ395">
            <v>-5.6315088906699771</v>
          </cell>
          <cell r="EA395">
            <v>1.3473636197199994</v>
          </cell>
          <cell r="EB395">
            <v>0</v>
          </cell>
          <cell r="EC395">
            <v>0.35119074892998015</v>
          </cell>
          <cell r="ED395">
            <v>0</v>
          </cell>
          <cell r="EE395">
            <v>8.1679760485701536</v>
          </cell>
          <cell r="EF395">
            <v>-9.4371682692100052</v>
          </cell>
          <cell r="EG395">
            <v>0.83713460971000586</v>
          </cell>
          <cell r="EH395">
            <v>-4.4346048443600008</v>
          </cell>
          <cell r="EI395">
            <v>0</v>
          </cell>
          <cell r="EJ395">
            <v>0</v>
          </cell>
          <cell r="EK395">
            <v>0</v>
          </cell>
          <cell r="EL395">
            <v>9.585936716420008</v>
          </cell>
          <cell r="EM395">
            <v>13.280506817079981</v>
          </cell>
          <cell r="EN395">
            <v>1.8745637470300096</v>
          </cell>
          <cell r="EO395">
            <v>-6.7502598854100029</v>
          </cell>
          <cell r="EP395">
            <v>2.3789045062400191</v>
          </cell>
          <cell r="EQ395">
            <v>0.83296265106991996</v>
          </cell>
          <cell r="ER395">
            <v>-0.16909613976986293</v>
          </cell>
          <cell r="ES395">
            <v>0.78026088525999882</v>
          </cell>
          <cell r="ET395">
            <v>4.0575836261500058</v>
          </cell>
          <cell r="EU395">
            <v>0</v>
          </cell>
          <cell r="EV395">
            <v>0</v>
          </cell>
          <cell r="EW395">
            <v>12.958281668319998</v>
          </cell>
          <cell r="EX395">
            <v>1.8067371267200087</v>
          </cell>
          <cell r="EY395">
            <v>0</v>
          </cell>
          <cell r="EZ395">
            <v>7.4910875772799841</v>
          </cell>
          <cell r="FA395">
            <v>-26.931390957549951</v>
          </cell>
          <cell r="FB395">
            <v>0</v>
          </cell>
          <cell r="FC395">
            <v>0</v>
          </cell>
          <cell r="FD395">
            <v>-0.33165606594991459</v>
          </cell>
          <cell r="FE395">
            <v>16.803943014730066</v>
          </cell>
          <cell r="FF395">
            <v>-7.7479041227699996</v>
          </cell>
          <cell r="FG395">
            <v>3.6512183568999603</v>
          </cell>
          <cell r="FH395">
            <v>1.4809421163299987</v>
          </cell>
          <cell r="FI395">
            <v>3.3422022952799999</v>
          </cell>
          <cell r="FJ395">
            <v>-0.64152548884999305</v>
          </cell>
          <cell r="FK395">
            <v>0</v>
          </cell>
          <cell r="FL395">
            <v>3.1606264512000024</v>
          </cell>
          <cell r="FM395">
            <v>10.222607068190086</v>
          </cell>
          <cell r="FN395">
            <v>0</v>
          </cell>
          <cell r="FO395">
            <v>-0.69092367788000075</v>
          </cell>
          <cell r="FP395">
            <v>2.2436910785900182</v>
          </cell>
          <cell r="FQ395">
            <v>1.7830089377400782</v>
          </cell>
          <cell r="FR395">
            <v>9.5367045657199014</v>
          </cell>
          <cell r="FS395">
            <v>0.5946812205399965</v>
          </cell>
          <cell r="FT395">
            <v>1.838963923940014</v>
          </cell>
          <cell r="FU395">
            <v>0</v>
          </cell>
          <cell r="FV395">
            <v>1.8653462683899988</v>
          </cell>
          <cell r="FW395">
            <v>0</v>
          </cell>
          <cell r="FX395">
            <v>0</v>
          </cell>
          <cell r="FY395">
            <v>3.9340688481699857</v>
          </cell>
          <cell r="FZ395">
            <v>12.923756119679979</v>
          </cell>
          <cell r="GA395">
            <v>6.1999116951483302E-10</v>
          </cell>
          <cell r="GB395">
            <v>-8.5332838156999955</v>
          </cell>
          <cell r="GC395">
            <v>-3.0868279999199899</v>
          </cell>
          <cell r="GD395">
            <v>0</v>
          </cell>
          <cell r="GE395">
            <v>17.569418482099991</v>
          </cell>
          <cell r="GF395">
            <v>0</v>
          </cell>
          <cell r="GG395">
            <v>0.64866702785002417</v>
          </cell>
          <cell r="GH395">
            <v>4.9472415434699997</v>
          </cell>
          <cell r="GI395">
            <v>-0.43603408808999689</v>
          </cell>
          <cell r="GJ395">
            <v>-0.77229385920999949</v>
          </cell>
          <cell r="GK395">
            <v>0</v>
          </cell>
          <cell r="GL395">
            <v>0</v>
          </cell>
          <cell r="GM395">
            <v>4.0783669941400262</v>
          </cell>
          <cell r="GN395">
            <v>0</v>
          </cell>
          <cell r="GO395">
            <v>0</v>
          </cell>
          <cell r="GP395">
            <v>0.55228651989997957</v>
          </cell>
          <cell r="GQ395">
            <v>8.5511843440399389</v>
          </cell>
          <cell r="GR395">
            <v>-7.5733458238300955</v>
          </cell>
          <cell r="GS395">
            <v>0</v>
          </cell>
          <cell r="GT395">
            <v>-16.490579749860046</v>
          </cell>
          <cell r="GU395">
            <v>-5.8999916063839919E-10</v>
          </cell>
          <cell r="GV395">
            <v>0</v>
          </cell>
          <cell r="GW395">
            <v>2.0654645764200055</v>
          </cell>
          <cell r="GX395">
            <v>0</v>
          </cell>
          <cell r="GY395">
            <v>10.084322286210011</v>
          </cell>
          <cell r="GZ395">
            <v>-8.1643051279099836</v>
          </cell>
          <cell r="HA395">
            <v>-8.2008904763800103</v>
          </cell>
          <cell r="HB395">
            <v>0</v>
          </cell>
          <cell r="HC395">
            <v>0.65364017157997978</v>
          </cell>
          <cell r="HD395">
            <v>12.479002496700105</v>
          </cell>
          <cell r="HE395">
            <v>10.579743531250642</v>
          </cell>
          <cell r="HF395">
            <v>-1.4888938670700043</v>
          </cell>
          <cell r="HG395">
            <v>1.4521805009500213</v>
          </cell>
          <cell r="HH395">
            <v>0</v>
          </cell>
          <cell r="HI395">
            <v>-5.9795992150400039</v>
          </cell>
          <cell r="HJ395">
            <v>0.91204961536001861</v>
          </cell>
          <cell r="HK395">
            <v>0</v>
          </cell>
          <cell r="HL395">
            <v>3.5991147424100234</v>
          </cell>
          <cell r="HM395">
            <v>5.4957943717400326</v>
          </cell>
          <cell r="HN395">
            <v>-21.905453833709998</v>
          </cell>
          <cell r="HO395">
            <v>0</v>
          </cell>
          <cell r="HP395">
            <v>-0.23042051551999521</v>
          </cell>
          <cell r="HQ395">
            <v>28.724971732129916</v>
          </cell>
          <cell r="HR395">
            <v>-31.681174555980306</v>
          </cell>
          <cell r="HS395">
            <v>0</v>
          </cell>
          <cell r="HT395">
            <v>7.5173653047000357</v>
          </cell>
          <cell r="HU395">
            <v>-1.9035804520700026</v>
          </cell>
          <cell r="HV395">
            <v>0</v>
          </cell>
          <cell r="HW395">
            <v>5.4297321501100058</v>
          </cell>
          <cell r="HX395">
            <v>0</v>
          </cell>
          <cell r="HY395">
            <v>7.5911779324599991</v>
          </cell>
          <cell r="HZ395">
            <v>0</v>
          </cell>
          <cell r="IA395">
            <v>0</v>
          </cell>
          <cell r="IB395">
            <v>0</v>
          </cell>
          <cell r="IC395">
            <v>0.49892165604001093</v>
          </cell>
          <cell r="ID395">
            <v>-50.814791147220149</v>
          </cell>
          <cell r="IE395">
            <v>-64.317977998229253</v>
          </cell>
          <cell r="IF395">
            <v>-27.968459432579948</v>
          </cell>
          <cell r="IG395">
            <v>-1.612871847550025</v>
          </cell>
          <cell r="IH395">
            <v>0.75011602030997437</v>
          </cell>
          <cell r="II395">
            <v>3.2325034300599782</v>
          </cell>
          <cell r="IJ395">
            <v>0.38630779228000023</v>
          </cell>
          <cell r="IK395">
            <v>0</v>
          </cell>
          <cell r="IL395">
            <v>-7.8352368782199875</v>
          </cell>
          <cell r="IM395">
            <v>-1.1984984090499893</v>
          </cell>
          <cell r="IN395">
            <v>0</v>
          </cell>
          <cell r="IO395">
            <v>0</v>
          </cell>
          <cell r="IP395">
            <v>-47.611673909029832</v>
          </cell>
          <cell r="IQ395">
            <v>17.539835235550072</v>
          </cell>
          <cell r="IR395">
            <v>108.44929794866039</v>
          </cell>
          <cell r="IS395">
            <v>0</v>
          </cell>
          <cell r="IT395">
            <v>11.340506989830146</v>
          </cell>
          <cell r="IU395">
            <v>-6.3431959806599707</v>
          </cell>
          <cell r="IV395">
            <v>0</v>
          </cell>
          <cell r="IW395">
            <v>0.48838165923999988</v>
          </cell>
          <cell r="IX395">
            <v>0</v>
          </cell>
          <cell r="IY395">
            <v>36.97220703667</v>
          </cell>
          <cell r="IZ395">
            <v>34.785513376089966</v>
          </cell>
          <cell r="JA395">
            <v>8.4050892094300025</v>
          </cell>
          <cell r="JB395">
            <v>0</v>
          </cell>
          <cell r="JC395">
            <v>4.237451458100054</v>
          </cell>
          <cell r="JD395">
            <v>18.563344199959829</v>
          </cell>
          <cell r="JE395">
            <v>78.742175893349668</v>
          </cell>
          <cell r="JF395">
            <v>4.6535292248900006</v>
          </cell>
          <cell r="JG395">
            <v>28.93408045109004</v>
          </cell>
          <cell r="JH395">
            <v>0</v>
          </cell>
          <cell r="JI395">
            <v>0</v>
          </cell>
          <cell r="JJ395">
            <v>0</v>
          </cell>
          <cell r="JK395">
            <v>0</v>
          </cell>
          <cell r="JL395">
            <v>0</v>
          </cell>
          <cell r="JM395">
            <v>3.1281387573100119</v>
          </cell>
          <cell r="JN395">
            <v>0</v>
          </cell>
          <cell r="JO395">
            <v>-0.34157931416000054</v>
          </cell>
          <cell r="JP395">
            <v>6.9718196467900952</v>
          </cell>
          <cell r="JQ395">
            <v>35.396187127429812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8.4084938346101126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6.4062702811000065</v>
          </cell>
          <cell r="BM396">
            <v>0.51707363078998014</v>
          </cell>
          <cell r="BN396">
            <v>-3.8292300609981567E-2</v>
          </cell>
          <cell r="BO396">
            <v>0</v>
          </cell>
          <cell r="BP396">
            <v>-0.64589723768999363</v>
          </cell>
          <cell r="BQ396">
            <v>2.1693394610200016</v>
          </cell>
          <cell r="BR396">
            <v>12.857052137580013</v>
          </cell>
          <cell r="BS396">
            <v>-1.3268920931799979</v>
          </cell>
          <cell r="BT396">
            <v>4.3739125137699943</v>
          </cell>
          <cell r="BU396">
            <v>0</v>
          </cell>
          <cell r="BV396">
            <v>-1.3652794391400001</v>
          </cell>
          <cell r="BW396">
            <v>0.58181194969000005</v>
          </cell>
          <cell r="BX396">
            <v>0</v>
          </cell>
          <cell r="BY396">
            <v>0.45607300716999788</v>
          </cell>
          <cell r="BZ396">
            <v>2.6036643124900252</v>
          </cell>
          <cell r="CA396">
            <v>-0.95702973000000213</v>
          </cell>
          <cell r="CB396">
            <v>0.5873867097500014</v>
          </cell>
          <cell r="CC396">
            <v>-3.8006269189999387E-2</v>
          </cell>
          <cell r="CD396">
            <v>7.9414111762199866</v>
          </cell>
          <cell r="CE396">
            <v>11.340642388720084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0.56091836035000142</v>
          </cell>
          <cell r="CK396">
            <v>0</v>
          </cell>
          <cell r="CL396">
            <v>2.027426257350001</v>
          </cell>
          <cell r="CM396">
            <v>0</v>
          </cell>
          <cell r="CN396">
            <v>-1.4232882823999944</v>
          </cell>
          <cell r="CO396">
            <v>0</v>
          </cell>
          <cell r="CP396">
            <v>0.19931985429000321</v>
          </cell>
          <cell r="CQ396">
            <v>9.9762661991300092</v>
          </cell>
          <cell r="CR396">
            <v>-1.296426815589939</v>
          </cell>
          <cell r="CS396">
            <v>0</v>
          </cell>
          <cell r="CT396">
            <v>-1.2823925895299908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0.82867411176999894</v>
          </cell>
          <cell r="CZ396">
            <v>0</v>
          </cell>
          <cell r="DA396">
            <v>0.75389497968001251</v>
          </cell>
          <cell r="DB396">
            <v>-0.92477485752999999</v>
          </cell>
          <cell r="DC396">
            <v>0</v>
          </cell>
          <cell r="DD396">
            <v>-0.67182845997999152</v>
          </cell>
          <cell r="DE396">
            <v>2.6823150907199533</v>
          </cell>
          <cell r="DF396">
            <v>0</v>
          </cell>
          <cell r="DG396">
            <v>-0.33038733430998946</v>
          </cell>
          <cell r="DH396">
            <v>-0.90526016469999959</v>
          </cell>
          <cell r="DI396">
            <v>0</v>
          </cell>
          <cell r="DJ396">
            <v>-0.75509728668999898</v>
          </cell>
          <cell r="DK396">
            <v>0.48011001809999954</v>
          </cell>
          <cell r="DL396">
            <v>0</v>
          </cell>
          <cell r="DM396">
            <v>0.87036968223999622</v>
          </cell>
          <cell r="DN396">
            <v>6.0112080150005909E-2</v>
          </cell>
          <cell r="DO396">
            <v>0</v>
          </cell>
          <cell r="DP396">
            <v>1.9624648955299975</v>
          </cell>
          <cell r="DQ396">
            <v>1.3000032003999991</v>
          </cell>
          <cell r="DR396">
            <v>10.396248929370131</v>
          </cell>
          <cell r="DS396">
            <v>0</v>
          </cell>
          <cell r="DT396">
            <v>1.5153569277999992</v>
          </cell>
          <cell r="DU396">
            <v>0</v>
          </cell>
          <cell r="DV396">
            <v>0</v>
          </cell>
          <cell r="DW396">
            <v>-0.91965488863000111</v>
          </cell>
          <cell r="DX396">
            <v>0</v>
          </cell>
          <cell r="DY396">
            <v>2.3384113988399946</v>
          </cell>
          <cell r="DZ396">
            <v>2.52834024645</v>
          </cell>
          <cell r="EA396">
            <v>1.7442585248900002</v>
          </cell>
          <cell r="EB396">
            <v>0</v>
          </cell>
          <cell r="EC396">
            <v>1.1455868984400013</v>
          </cell>
          <cell r="ED396">
            <v>2.0439498215800427</v>
          </cell>
          <cell r="EE396">
            <v>2.0129838827199364</v>
          </cell>
          <cell r="EF396">
            <v>-0.66886318571999936</v>
          </cell>
          <cell r="EG396">
            <v>1.8867112841800235</v>
          </cell>
          <cell r="EH396">
            <v>0</v>
          </cell>
          <cell r="EI396">
            <v>0</v>
          </cell>
          <cell r="EJ396">
            <v>-0.83659813757000023</v>
          </cell>
          <cell r="EK396">
            <v>0</v>
          </cell>
          <cell r="EL396">
            <v>-4.7414397978100027</v>
          </cell>
          <cell r="EM396">
            <v>0</v>
          </cell>
          <cell r="EN396">
            <v>3.7000870277700031</v>
          </cell>
          <cell r="EO396">
            <v>0</v>
          </cell>
          <cell r="EP396">
            <v>-0.5469307431499999</v>
          </cell>
          <cell r="EQ396">
            <v>3.2200174350199973</v>
          </cell>
          <cell r="ER396">
            <v>16.147659134409878</v>
          </cell>
          <cell r="ES396">
            <v>0.34393403150999902</v>
          </cell>
          <cell r="ET396">
            <v>2.9302618308000064</v>
          </cell>
          <cell r="EU396">
            <v>0</v>
          </cell>
          <cell r="EV396">
            <v>0.2167657387499986</v>
          </cell>
          <cell r="EW396">
            <v>0.38870560295999468</v>
          </cell>
          <cell r="EX396">
            <v>-1.2228876030400002</v>
          </cell>
          <cell r="EY396">
            <v>-0.75566520149000382</v>
          </cell>
          <cell r="EZ396">
            <v>7.425155577209992</v>
          </cell>
          <cell r="FA396">
            <v>-0.94606744637999896</v>
          </cell>
          <cell r="FB396">
            <v>0</v>
          </cell>
          <cell r="FC396">
            <v>1.0446407207299977</v>
          </cell>
          <cell r="FD396">
            <v>6.7228158833599991</v>
          </cell>
          <cell r="FE396">
            <v>-3.7892701704898855</v>
          </cell>
          <cell r="FF396">
            <v>0</v>
          </cell>
          <cell r="FG396">
            <v>0.67075564704001067</v>
          </cell>
          <cell r="FH396">
            <v>0</v>
          </cell>
          <cell r="FI396">
            <v>1.7430067459999998</v>
          </cell>
          <cell r="FJ396">
            <v>0.80237858795999983</v>
          </cell>
          <cell r="FK396">
            <v>0</v>
          </cell>
          <cell r="FL396">
            <v>0.14560427470999571</v>
          </cell>
          <cell r="FM396">
            <v>1.9467054020799992</v>
          </cell>
          <cell r="FN396">
            <v>-1.5475881946900074</v>
          </cell>
          <cell r="FO396">
            <v>0.28959122695000028</v>
          </cell>
          <cell r="FP396">
            <v>-2.726743760770006</v>
          </cell>
          <cell r="FQ396">
            <v>-5.1129800997699988</v>
          </cell>
          <cell r="FR396">
            <v>8.2324175450198709</v>
          </cell>
          <cell r="FS396">
            <v>0</v>
          </cell>
          <cell r="FT396">
            <v>-0.23790854379998905</v>
          </cell>
          <cell r="FU396">
            <v>-0.91334289125000012</v>
          </cell>
          <cell r="FV396">
            <v>0</v>
          </cell>
          <cell r="FW396">
            <v>-0.25581045126999769</v>
          </cell>
          <cell r="FX396">
            <v>0</v>
          </cell>
          <cell r="FY396">
            <v>-1.9788948401900015</v>
          </cell>
          <cell r="FZ396">
            <v>3.9515660384000171</v>
          </cell>
          <cell r="GA396">
            <v>10.123983972529999</v>
          </cell>
          <cell r="GB396">
            <v>5.7000004716201147E-10</v>
          </cell>
          <cell r="GC396">
            <v>-1.0806468066100194</v>
          </cell>
          <cell r="GD396">
            <v>-1.3765289333600208</v>
          </cell>
          <cell r="GE396">
            <v>2.8638435676399467</v>
          </cell>
          <cell r="GF396">
            <v>0</v>
          </cell>
          <cell r="GG396">
            <v>1.4287451197899941</v>
          </cell>
          <cell r="GH396">
            <v>0</v>
          </cell>
          <cell r="GI396">
            <v>0</v>
          </cell>
          <cell r="GJ396">
            <v>0</v>
          </cell>
          <cell r="GK396">
            <v>2.6565254968499996</v>
          </cell>
          <cell r="GL396">
            <v>0.3080026762100001</v>
          </cell>
          <cell r="GM396">
            <v>-0.87917402808000134</v>
          </cell>
          <cell r="GN396">
            <v>-8.3175819100063109E-3</v>
          </cell>
          <cell r="GO396">
            <v>0</v>
          </cell>
          <cell r="GP396">
            <v>-1.6895487071899851</v>
          </cell>
          <cell r="GQ396">
            <v>1.0476105919699989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0</v>
          </cell>
          <cell r="IL396">
            <v>0</v>
          </cell>
          <cell r="IM396">
            <v>0</v>
          </cell>
          <cell r="IN396">
            <v>0</v>
          </cell>
          <cell r="IO396">
            <v>0</v>
          </cell>
          <cell r="IP396">
            <v>0</v>
          </cell>
          <cell r="IQ396">
            <v>0</v>
          </cell>
          <cell r="IR396">
            <v>0</v>
          </cell>
          <cell r="IS396">
            <v>0</v>
          </cell>
          <cell r="IT396">
            <v>0</v>
          </cell>
          <cell r="IU396">
            <v>0</v>
          </cell>
          <cell r="IV396">
            <v>0</v>
          </cell>
          <cell r="IW396">
            <v>0</v>
          </cell>
          <cell r="IX396">
            <v>0</v>
          </cell>
          <cell r="IY396">
            <v>0</v>
          </cell>
          <cell r="IZ396">
            <v>0</v>
          </cell>
          <cell r="JA396">
            <v>0</v>
          </cell>
          <cell r="JB396">
            <v>0</v>
          </cell>
          <cell r="JC396">
            <v>0</v>
          </cell>
          <cell r="JD396">
            <v>0</v>
          </cell>
          <cell r="JE396">
            <v>0</v>
          </cell>
          <cell r="JF396">
            <v>0</v>
          </cell>
          <cell r="JG396">
            <v>0</v>
          </cell>
          <cell r="JH396">
            <v>0</v>
          </cell>
          <cell r="JI396">
            <v>0</v>
          </cell>
          <cell r="JJ396">
            <v>0</v>
          </cell>
          <cell r="JK396">
            <v>0</v>
          </cell>
          <cell r="JL396">
            <v>0</v>
          </cell>
          <cell r="JM396">
            <v>0</v>
          </cell>
          <cell r="JN396">
            <v>0</v>
          </cell>
          <cell r="JO396">
            <v>0</v>
          </cell>
          <cell r="JP396">
            <v>0</v>
          </cell>
          <cell r="JQ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16.56140007781994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2.4626415541000028</v>
          </cell>
          <cell r="BM397">
            <v>0.11624367740000707</v>
          </cell>
          <cell r="BN397">
            <v>0</v>
          </cell>
          <cell r="BO397">
            <v>0</v>
          </cell>
          <cell r="BP397">
            <v>0</v>
          </cell>
          <cell r="BQ397">
            <v>13.982514846320015</v>
          </cell>
          <cell r="BR397">
            <v>1.8643396417500071</v>
          </cell>
          <cell r="BS397">
            <v>0.8776796767999997</v>
          </cell>
          <cell r="BT397">
            <v>0</v>
          </cell>
          <cell r="BU397">
            <v>0</v>
          </cell>
          <cell r="BV397">
            <v>-1.3224573498299996</v>
          </cell>
          <cell r="BW397">
            <v>-4.746476030000224E-3</v>
          </cell>
          <cell r="BX397">
            <v>0</v>
          </cell>
          <cell r="BY397">
            <v>0</v>
          </cell>
          <cell r="BZ397">
            <v>1.420957843869985</v>
          </cell>
          <cell r="CA397">
            <v>0</v>
          </cell>
          <cell r="CB397">
            <v>0</v>
          </cell>
          <cell r="CC397">
            <v>0</v>
          </cell>
          <cell r="CD397">
            <v>0.89290594694000447</v>
          </cell>
          <cell r="CE397">
            <v>32.177125876639934</v>
          </cell>
          <cell r="CF397">
            <v>0</v>
          </cell>
          <cell r="CG397">
            <v>7.3340122350600012</v>
          </cell>
          <cell r="CH397">
            <v>0</v>
          </cell>
          <cell r="CI397">
            <v>0</v>
          </cell>
          <cell r="CJ397">
            <v>0.49345653551999646</v>
          </cell>
          <cell r="CK397">
            <v>0</v>
          </cell>
          <cell r="CL397">
            <v>1.4205784484300068</v>
          </cell>
          <cell r="CM397">
            <v>22.531341403260001</v>
          </cell>
          <cell r="CN397">
            <v>-0.26616291018001448</v>
          </cell>
          <cell r="CO397">
            <v>0</v>
          </cell>
          <cell r="CP397">
            <v>-0.88192034225999549</v>
          </cell>
          <cell r="CQ397">
            <v>1.5458205068100028</v>
          </cell>
          <cell r="CR397">
            <v>-7.2151913310398186</v>
          </cell>
          <cell r="CS397">
            <v>0</v>
          </cell>
          <cell r="CT397">
            <v>-9.5843401726699824</v>
          </cell>
          <cell r="CU397">
            <v>0</v>
          </cell>
          <cell r="CV397">
            <v>0</v>
          </cell>
          <cell r="CW397">
            <v>-0.64150156361999677</v>
          </cell>
          <cell r="CX397">
            <v>0</v>
          </cell>
          <cell r="CY397">
            <v>0.35678534916999638</v>
          </cell>
          <cell r="CZ397">
            <v>-0.25198321752998254</v>
          </cell>
          <cell r="DA397">
            <v>2.2461339828900009</v>
          </cell>
          <cell r="DB397">
            <v>0</v>
          </cell>
          <cell r="DC397">
            <v>0.65971429072000376</v>
          </cell>
          <cell r="DD397">
            <v>0</v>
          </cell>
          <cell r="DE397">
            <v>1.4447127663099764</v>
          </cell>
          <cell r="DF397">
            <v>0</v>
          </cell>
          <cell r="DG397">
            <v>-1.1350354727900083</v>
          </cell>
          <cell r="DH397">
            <v>-0.61393552034999743</v>
          </cell>
          <cell r="DI397">
            <v>0</v>
          </cell>
          <cell r="DJ397">
            <v>0.56388822761999791</v>
          </cell>
          <cell r="DK397">
            <v>0</v>
          </cell>
          <cell r="DL397">
            <v>-1.5227788324099976</v>
          </cell>
          <cell r="DM397">
            <v>2.2059636393399984</v>
          </cell>
          <cell r="DN397">
            <v>0</v>
          </cell>
          <cell r="DO397">
            <v>0</v>
          </cell>
          <cell r="DP397">
            <v>0</v>
          </cell>
          <cell r="DQ397">
            <v>1.9466107248999833</v>
          </cell>
          <cell r="DR397">
            <v>15.424826914600089</v>
          </cell>
          <cell r="DS397">
            <v>-0.34432650416000055</v>
          </cell>
          <cell r="DT397">
            <v>-0.79708040789000734</v>
          </cell>
          <cell r="DU397">
            <v>-6.2057924879800002</v>
          </cell>
          <cell r="DV397">
            <v>0.33676580254000044</v>
          </cell>
          <cell r="DW397">
            <v>6.9319232220899938</v>
          </cell>
          <cell r="DX397">
            <v>0.20502545923000071</v>
          </cell>
          <cell r="DY397">
            <v>12.036016773540005</v>
          </cell>
          <cell r="DZ397">
            <v>0.43703123312999992</v>
          </cell>
          <cell r="EA397">
            <v>0</v>
          </cell>
          <cell r="EB397">
            <v>0</v>
          </cell>
          <cell r="EC397">
            <v>1.4552921631900091</v>
          </cell>
          <cell r="ED397">
            <v>1.3699716609099823</v>
          </cell>
          <cell r="EE397">
            <v>7.0443382351398895</v>
          </cell>
          <cell r="EF397">
            <v>-2.3811695698800008</v>
          </cell>
          <cell r="EG397">
            <v>1.1818558327699975</v>
          </cell>
          <cell r="EH397">
            <v>0</v>
          </cell>
          <cell r="EI397">
            <v>0</v>
          </cell>
          <cell r="EJ397">
            <v>-0.89816981963000231</v>
          </cell>
          <cell r="EK397">
            <v>0.47543250490000055</v>
          </cell>
          <cell r="EL397">
            <v>8.6499757070500038</v>
          </cell>
          <cell r="EM397">
            <v>-1.0717376237899998</v>
          </cell>
          <cell r="EN397">
            <v>0</v>
          </cell>
          <cell r="EO397">
            <v>0</v>
          </cell>
          <cell r="EP397">
            <v>0</v>
          </cell>
          <cell r="EQ397">
            <v>1.0881512037199741</v>
          </cell>
          <cell r="ER397">
            <v>7.787544121040014</v>
          </cell>
          <cell r="ES397">
            <v>0</v>
          </cell>
          <cell r="ET397">
            <v>0</v>
          </cell>
          <cell r="EU397">
            <v>4.6783237561100002</v>
          </cell>
          <cell r="EV397">
            <v>0</v>
          </cell>
          <cell r="EW397">
            <v>-1.5345663766500053</v>
          </cell>
          <cell r="EX397">
            <v>-0.63902529815000264</v>
          </cell>
          <cell r="EY397">
            <v>1.2928090012200073</v>
          </cell>
          <cell r="EZ397">
            <v>3.5488988421199963</v>
          </cell>
          <cell r="FA397">
            <v>-1.6573907867499997</v>
          </cell>
          <cell r="FB397">
            <v>0</v>
          </cell>
          <cell r="FC397">
            <v>0</v>
          </cell>
          <cell r="FD397">
            <v>2.0984949831399717</v>
          </cell>
          <cell r="FE397">
            <v>4.2977087606200257</v>
          </cell>
          <cell r="FF397">
            <v>0</v>
          </cell>
          <cell r="FG397">
            <v>0.66756121864000306</v>
          </cell>
          <cell r="FH397">
            <v>0</v>
          </cell>
          <cell r="FI397">
            <v>2.4882178705699989</v>
          </cell>
          <cell r="FJ397">
            <v>4.1126167692600006</v>
          </cell>
          <cell r="FK397">
            <v>0</v>
          </cell>
          <cell r="FL397">
            <v>-1.2526564543399985</v>
          </cell>
          <cell r="FM397">
            <v>3.0758135192500049</v>
          </cell>
          <cell r="FN397">
            <v>0</v>
          </cell>
          <cell r="FO397">
            <v>1.0541369967600001</v>
          </cell>
          <cell r="FP397">
            <v>-4.4306344426800166</v>
          </cell>
          <cell r="FQ397">
            <v>-1.4173467168400009</v>
          </cell>
          <cell r="FR397">
            <v>22.539008159460082</v>
          </cell>
          <cell r="FS397">
            <v>0</v>
          </cell>
          <cell r="FT397">
            <v>1.4690041671900076</v>
          </cell>
          <cell r="FU397">
            <v>-2.6247900069100005</v>
          </cell>
          <cell r="FV397">
            <v>0.81134756771000127</v>
          </cell>
          <cell r="FW397">
            <v>0</v>
          </cell>
          <cell r="FX397">
            <v>0</v>
          </cell>
          <cell r="FY397">
            <v>0.28795168463999232</v>
          </cell>
          <cell r="FZ397">
            <v>3.7783703538200086</v>
          </cell>
          <cell r="GA397">
            <v>0</v>
          </cell>
          <cell r="GB397">
            <v>5.5000271004246315E-10</v>
          </cell>
          <cell r="GC397">
            <v>-2.2491652361399872</v>
          </cell>
          <cell r="GD397">
            <v>21.066289628599975</v>
          </cell>
          <cell r="GE397">
            <v>24.433956023440032</v>
          </cell>
          <cell r="GF397">
            <v>-0.20075930494000005</v>
          </cell>
          <cell r="GG397">
            <v>1.8876553182199984</v>
          </cell>
          <cell r="GH397">
            <v>-1.5259926908599937</v>
          </cell>
          <cell r="GI397">
            <v>-0.14242798334000284</v>
          </cell>
          <cell r="GJ397">
            <v>-1.709941069580001</v>
          </cell>
          <cell r="GK397">
            <v>1.9125570655199997</v>
          </cell>
          <cell r="GL397">
            <v>0</v>
          </cell>
          <cell r="GM397">
            <v>2.8885664848800161</v>
          </cell>
          <cell r="GN397">
            <v>0.26452626366000231</v>
          </cell>
          <cell r="GO397">
            <v>-1.60487970856</v>
          </cell>
          <cell r="GP397">
            <v>0</v>
          </cell>
          <cell r="GQ397">
            <v>22.664651648440042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  <cell r="GV397">
            <v>0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  <cell r="IS397">
            <v>0</v>
          </cell>
          <cell r="IT397">
            <v>0</v>
          </cell>
          <cell r="IU397">
            <v>0</v>
          </cell>
          <cell r="IV397">
            <v>0</v>
          </cell>
          <cell r="IW397">
            <v>0</v>
          </cell>
          <cell r="IX397">
            <v>0</v>
          </cell>
          <cell r="IY397">
            <v>0</v>
          </cell>
          <cell r="IZ397">
            <v>0</v>
          </cell>
          <cell r="JA397">
            <v>0</v>
          </cell>
          <cell r="JB397">
            <v>0</v>
          </cell>
          <cell r="JC397">
            <v>0</v>
          </cell>
          <cell r="JD397">
            <v>0</v>
          </cell>
          <cell r="JE397">
            <v>0</v>
          </cell>
          <cell r="JF397">
            <v>0</v>
          </cell>
          <cell r="JG397">
            <v>0</v>
          </cell>
          <cell r="JH397">
            <v>0</v>
          </cell>
          <cell r="JI397">
            <v>0</v>
          </cell>
          <cell r="JJ397">
            <v>0</v>
          </cell>
          <cell r="JK397">
            <v>0</v>
          </cell>
          <cell r="JL397">
            <v>0</v>
          </cell>
          <cell r="JM397">
            <v>0</v>
          </cell>
          <cell r="JN397">
            <v>0</v>
          </cell>
          <cell r="JO397">
            <v>0</v>
          </cell>
          <cell r="JP397">
            <v>0</v>
          </cell>
          <cell r="JQ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-4.124466719999953E-2</v>
          </cell>
          <cell r="BS398">
            <v>0</v>
          </cell>
          <cell r="BT398">
            <v>0</v>
          </cell>
          <cell r="BU398">
            <v>0</v>
          </cell>
          <cell r="BV398">
            <v>-2.5286104970000001E-2</v>
          </cell>
          <cell r="BW398">
            <v>0</v>
          </cell>
          <cell r="BX398">
            <v>0</v>
          </cell>
          <cell r="BY398">
            <v>0</v>
          </cell>
          <cell r="BZ398">
            <v>1.8213356660000013E-2</v>
          </cell>
          <cell r="CA398">
            <v>-3.4171918889999986E-2</v>
          </cell>
          <cell r="CB398">
            <v>0</v>
          </cell>
          <cell r="CC398">
            <v>0</v>
          </cell>
          <cell r="CD398">
            <v>0</v>
          </cell>
          <cell r="CE398">
            <v>7.8615348149999598E-2</v>
          </cell>
          <cell r="CF398">
            <v>0</v>
          </cell>
          <cell r="CG398">
            <v>-3.7062470099999689E-3</v>
          </cell>
          <cell r="CH398">
            <v>0</v>
          </cell>
          <cell r="CI398">
            <v>0</v>
          </cell>
          <cell r="CJ398">
            <v>1.4422623500000009E-3</v>
          </cell>
          <cell r="CK398">
            <v>0</v>
          </cell>
          <cell r="CL398">
            <v>1.1323254139999961E-2</v>
          </cell>
          <cell r="CM398">
            <v>2.3267529700001788E-3</v>
          </cell>
          <cell r="CN398">
            <v>0</v>
          </cell>
          <cell r="CO398">
            <v>0</v>
          </cell>
          <cell r="CP398">
            <v>2.3525483190000002E-2</v>
          </cell>
          <cell r="CQ398">
            <v>4.3703842510000007E-2</v>
          </cell>
          <cell r="CR398">
            <v>3.89746188800002E-2</v>
          </cell>
          <cell r="CS398">
            <v>0</v>
          </cell>
          <cell r="CT398">
            <v>1.0842573109999976E-2</v>
          </cell>
          <cell r="CU398">
            <v>0</v>
          </cell>
          <cell r="CV398">
            <v>0</v>
          </cell>
          <cell r="CW398">
            <v>3.4339937100000273E-3</v>
          </cell>
          <cell r="CX398">
            <v>0</v>
          </cell>
          <cell r="CY398">
            <v>0</v>
          </cell>
          <cell r="CZ398">
            <v>0</v>
          </cell>
          <cell r="DA398">
            <v>6.9183807700000099E-3</v>
          </cell>
          <cell r="DB398">
            <v>0</v>
          </cell>
          <cell r="DC398">
            <v>1.1510131809999935E-2</v>
          </cell>
          <cell r="DD398">
            <v>6.2695394799999749E-3</v>
          </cell>
          <cell r="DE398">
            <v>0.14480387954999907</v>
          </cell>
          <cell r="DF398">
            <v>0</v>
          </cell>
          <cell r="DG398">
            <v>0</v>
          </cell>
          <cell r="DH398">
            <v>0.18796189747000003</v>
          </cell>
          <cell r="DI398">
            <v>0</v>
          </cell>
          <cell r="DJ398">
            <v>-6.4330778600000249E-3</v>
          </cell>
          <cell r="DK398">
            <v>0</v>
          </cell>
          <cell r="DL398">
            <v>1.9570964799999757E-3</v>
          </cell>
          <cell r="DM398">
            <v>2.2349088999995548E-4</v>
          </cell>
          <cell r="DN398">
            <v>-9.6460122000008308E-4</v>
          </cell>
          <cell r="DO398">
            <v>0</v>
          </cell>
          <cell r="DP398">
            <v>-3.7940926210000003E-2</v>
          </cell>
          <cell r="DQ398">
            <v>0</v>
          </cell>
          <cell r="DR398">
            <v>-0.10401134592999961</v>
          </cell>
          <cell r="DS398">
            <v>0</v>
          </cell>
          <cell r="DT398">
            <v>-2.0202237099999909E-3</v>
          </cell>
          <cell r="DU398">
            <v>0</v>
          </cell>
          <cell r="DV398">
            <v>-1.5956316809999982E-2</v>
          </cell>
          <cell r="DW398">
            <v>0</v>
          </cell>
          <cell r="DX398">
            <v>0</v>
          </cell>
          <cell r="DY398">
            <v>-8.1638797339999958E-2</v>
          </cell>
          <cell r="DZ398">
            <v>0</v>
          </cell>
          <cell r="EA398">
            <v>-2.0365783900000434E-3</v>
          </cell>
          <cell r="EB398">
            <v>-1.3482581300000001E-3</v>
          </cell>
          <cell r="EC398">
            <v>0</v>
          </cell>
          <cell r="ED398">
            <v>-1.0111715499999674E-3</v>
          </cell>
          <cell r="EE398">
            <v>6.2765888950000459E-2</v>
          </cell>
          <cell r="EF398">
            <v>0</v>
          </cell>
          <cell r="EG398">
            <v>5.303246649999982E-3</v>
          </cell>
          <cell r="EH398">
            <v>0</v>
          </cell>
          <cell r="EI398">
            <v>-5.9917968900000118E-3</v>
          </cell>
          <cell r="EJ398">
            <v>-1.0033108099999966E-2</v>
          </cell>
          <cell r="EK398">
            <v>-1.9853741599999974E-3</v>
          </cell>
          <cell r="EL398">
            <v>3.0408082910000023E-2</v>
          </cell>
          <cell r="EM398">
            <v>1.4622284450000023E-2</v>
          </cell>
          <cell r="EN398">
            <v>-9.3461750000023436E-5</v>
          </cell>
          <cell r="EO398">
            <v>0</v>
          </cell>
          <cell r="EP398">
            <v>0</v>
          </cell>
          <cell r="EQ398">
            <v>3.0536015839999875E-2</v>
          </cell>
          <cell r="ER398">
            <v>3.3500462179999246E-2</v>
          </cell>
          <cell r="ES398">
            <v>-5.5232735099999958E-3</v>
          </cell>
          <cell r="ET398">
            <v>-1.7909652700000001E-3</v>
          </cell>
          <cell r="EU398">
            <v>6.0494510500000154E-3</v>
          </cell>
          <cell r="EV398">
            <v>-1.6911703569999992E-2</v>
          </cell>
          <cell r="EW398">
            <v>0</v>
          </cell>
          <cell r="EX398">
            <v>2.3195845100000001E-3</v>
          </cell>
          <cell r="EY398">
            <v>0</v>
          </cell>
          <cell r="EZ398">
            <v>-7.3588796600000395E-3</v>
          </cell>
          <cell r="FA398">
            <v>5.5934636199999055E-3</v>
          </cell>
          <cell r="FB398">
            <v>0</v>
          </cell>
          <cell r="FC398">
            <v>0</v>
          </cell>
          <cell r="FD398">
            <v>5.1122785009999783E-2</v>
          </cell>
          <cell r="FE398">
            <v>2.007199603999954E-2</v>
          </cell>
          <cell r="FF398">
            <v>0</v>
          </cell>
          <cell r="FG398">
            <v>0</v>
          </cell>
          <cell r="FH398">
            <v>1.8993296700000051E-3</v>
          </cell>
          <cell r="FI398">
            <v>3.4607979950000034E-2</v>
          </cell>
          <cell r="FJ398">
            <v>0</v>
          </cell>
          <cell r="FK398">
            <v>0</v>
          </cell>
          <cell r="FL398">
            <v>7.4788962710000018E-2</v>
          </cell>
          <cell r="FM398">
            <v>-1.5675803800001553E-3</v>
          </cell>
          <cell r="FN398">
            <v>-1.3658699020000054E-2</v>
          </cell>
          <cell r="FO398">
            <v>0</v>
          </cell>
          <cell r="FP398">
            <v>0</v>
          </cell>
          <cell r="FQ398">
            <v>-7.5997996889999975E-2</v>
          </cell>
          <cell r="FR398">
            <v>5.6496562740000478E-2</v>
          </cell>
          <cell r="FS398">
            <v>0</v>
          </cell>
          <cell r="FT398">
            <v>6.2743312199999846E-3</v>
          </cell>
          <cell r="FU398">
            <v>0</v>
          </cell>
          <cell r="FV398">
            <v>-6.0379667099999951E-3</v>
          </cell>
          <cell r="FW398">
            <v>0</v>
          </cell>
          <cell r="FX398">
            <v>0</v>
          </cell>
          <cell r="FY398">
            <v>0</v>
          </cell>
          <cell r="FZ398">
            <v>5.5470276999991519E-4</v>
          </cell>
          <cell r="GA398">
            <v>5.7279491080000078E-2</v>
          </cell>
          <cell r="GB398">
            <v>0</v>
          </cell>
          <cell r="GC398">
            <v>2.2257057000002467E-4</v>
          </cell>
          <cell r="GD398">
            <v>-1.7965661899999041E-3</v>
          </cell>
          <cell r="GE398">
            <v>0.20616224221999957</v>
          </cell>
          <cell r="GF398">
            <v>0</v>
          </cell>
          <cell r="GG398">
            <v>6.4573922199999689E-3</v>
          </cell>
          <cell r="GH398">
            <v>2.4888563049999979E-2</v>
          </cell>
          <cell r="GI398">
            <v>0</v>
          </cell>
          <cell r="GJ398">
            <v>0</v>
          </cell>
          <cell r="GK398">
            <v>0</v>
          </cell>
          <cell r="GL398">
            <v>2.2628206099999965E-2</v>
          </cell>
          <cell r="GM398">
            <v>9.0626349039999887E-2</v>
          </cell>
          <cell r="GN398">
            <v>2.8967580100000001E-3</v>
          </cell>
          <cell r="GO398">
            <v>0</v>
          </cell>
          <cell r="GP398">
            <v>-7.9503294800000179E-3</v>
          </cell>
          <cell r="GQ398">
            <v>6.6615303280000093E-2</v>
          </cell>
          <cell r="GR398">
            <v>-6.3574503800003512E-3</v>
          </cell>
          <cell r="GS398">
            <v>7.3757187799999846E-3</v>
          </cell>
          <cell r="GT398">
            <v>-3.0975452300000539E-3</v>
          </cell>
          <cell r="GU398">
            <v>0</v>
          </cell>
          <cell r="GV398">
            <v>-2.3153801359999997E-2</v>
          </cell>
          <cell r="GW398">
            <v>0</v>
          </cell>
          <cell r="GX398">
            <v>0</v>
          </cell>
          <cell r="GY398">
            <v>6.4472089500000052E-3</v>
          </cell>
          <cell r="GZ398">
            <v>1.9353239100000641E-3</v>
          </cell>
          <cell r="HA398">
            <v>1.5280691399999768E-3</v>
          </cell>
          <cell r="HB398">
            <v>0</v>
          </cell>
          <cell r="HC398">
            <v>0</v>
          </cell>
          <cell r="HD398">
            <v>2.6075754299998977E-3</v>
          </cell>
          <cell r="HE398">
            <v>2.0446686600000596E-2</v>
          </cell>
          <cell r="HF398">
            <v>3.0280814480000001E-2</v>
          </cell>
          <cell r="HG398">
            <v>0</v>
          </cell>
          <cell r="HH398">
            <v>0</v>
          </cell>
          <cell r="HI398">
            <v>-2.7827447199999938E-3</v>
          </cell>
          <cell r="HJ398">
            <v>0</v>
          </cell>
          <cell r="HK398">
            <v>0</v>
          </cell>
          <cell r="HL398">
            <v>3.5316076299999333E-3</v>
          </cell>
          <cell r="HM398">
            <v>-2.9258504299999877E-3</v>
          </cell>
          <cell r="HN398">
            <v>-8.1185334800000231E-3</v>
          </cell>
          <cell r="HO398">
            <v>0</v>
          </cell>
          <cell r="HP398">
            <v>-9.9780403999999434E-4</v>
          </cell>
          <cell r="HQ398">
            <v>1.4591971599999809E-3</v>
          </cell>
          <cell r="HR398">
            <v>4.5002540630000532E-2</v>
          </cell>
          <cell r="HS398">
            <v>0</v>
          </cell>
          <cell r="HT398">
            <v>2.6086747179999981E-2</v>
          </cell>
          <cell r="HU398">
            <v>0</v>
          </cell>
          <cell r="HV398">
            <v>0</v>
          </cell>
          <cell r="HW398">
            <v>2.355071068999999E-2</v>
          </cell>
          <cell r="HX398">
            <v>0</v>
          </cell>
          <cell r="HY398">
            <v>-1.1154887699999991E-3</v>
          </cell>
          <cell r="HZ398">
            <v>-3.5194284699999745E-3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1.2212483229999904E-2</v>
          </cell>
          <cell r="IF398">
            <v>6.6751440000000217E-3</v>
          </cell>
          <cell r="IG398">
            <v>0</v>
          </cell>
          <cell r="IH398">
            <v>0</v>
          </cell>
          <cell r="II398">
            <v>0</v>
          </cell>
          <cell r="IJ398">
            <v>-3.5447555399999997E-3</v>
          </cell>
          <cell r="IK398">
            <v>0</v>
          </cell>
          <cell r="IL398">
            <v>1.0438051459999986E-2</v>
          </cell>
          <cell r="IM398">
            <v>0</v>
          </cell>
          <cell r="IN398">
            <v>0</v>
          </cell>
          <cell r="IO398">
            <v>0</v>
          </cell>
          <cell r="IP398">
            <v>0</v>
          </cell>
          <cell r="IQ398">
            <v>-1.3559566899998821E-3</v>
          </cell>
          <cell r="IR398">
            <v>-3.8561070460000124E-2</v>
          </cell>
          <cell r="IS398">
            <v>1.980800389999926E-3</v>
          </cell>
          <cell r="IT398">
            <v>-1.9927788130000068E-2</v>
          </cell>
          <cell r="IU398">
            <v>0</v>
          </cell>
          <cell r="IV398">
            <v>0</v>
          </cell>
          <cell r="IW398">
            <v>-4.1551278699999972E-3</v>
          </cell>
          <cell r="IX398">
            <v>0</v>
          </cell>
          <cell r="IY398">
            <v>0</v>
          </cell>
          <cell r="IZ398">
            <v>-7.9449610499999768E-3</v>
          </cell>
          <cell r="JA398">
            <v>-1.6387330519999965E-2</v>
          </cell>
          <cell r="JB398">
            <v>0</v>
          </cell>
          <cell r="JC398">
            <v>0</v>
          </cell>
          <cell r="JD398">
            <v>7.8733367199999016E-3</v>
          </cell>
          <cell r="JE398">
            <v>0.23756362532999997</v>
          </cell>
          <cell r="JF398">
            <v>1.0721735829999968E-2</v>
          </cell>
          <cell r="JG398">
            <v>-3.7768893800000924E-3</v>
          </cell>
          <cell r="JH398">
            <v>0</v>
          </cell>
          <cell r="JI398">
            <v>0</v>
          </cell>
          <cell r="JJ398">
            <v>0</v>
          </cell>
          <cell r="JK398">
            <v>0</v>
          </cell>
          <cell r="JL398">
            <v>1.3224754740000066E-2</v>
          </cell>
          <cell r="JM398">
            <v>0.14170497566999996</v>
          </cell>
          <cell r="JN398">
            <v>0</v>
          </cell>
          <cell r="JO398">
            <v>0</v>
          </cell>
          <cell r="JP398">
            <v>0</v>
          </cell>
          <cell r="JQ398">
            <v>7.5689048469999687E-2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3.8438475520000459E-2</v>
          </cell>
          <cell r="BS399">
            <v>-3.5465768099999795E-3</v>
          </cell>
          <cell r="BT399">
            <v>2.0362441999999259E-4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4.7543853990000162E-2</v>
          </cell>
          <cell r="CA399">
            <v>-5.7624260799999938E-3</v>
          </cell>
          <cell r="CB399">
            <v>0</v>
          </cell>
          <cell r="CC399">
            <v>0</v>
          </cell>
          <cell r="CD399">
            <v>0</v>
          </cell>
          <cell r="CE399">
            <v>2.5590969269999597E-2</v>
          </cell>
          <cell r="CF399">
            <v>0</v>
          </cell>
          <cell r="CG399">
            <v>-1.2203014000000678E-4</v>
          </cell>
          <cell r="CH399">
            <v>0</v>
          </cell>
          <cell r="CI399">
            <v>0</v>
          </cell>
          <cell r="CJ399">
            <v>5.1506833000000141E-3</v>
          </cell>
          <cell r="CK399">
            <v>0</v>
          </cell>
          <cell r="CL399">
            <v>0</v>
          </cell>
          <cell r="CM399">
            <v>-7.3066187000001559E-3</v>
          </cell>
          <cell r="CN399">
            <v>2.6967634109999583E-2</v>
          </cell>
          <cell r="CO399">
            <v>0</v>
          </cell>
          <cell r="CP399">
            <v>9.0130069999999618E-4</v>
          </cell>
          <cell r="CQ399">
            <v>0</v>
          </cell>
          <cell r="CR399">
            <v>-5.8722260360000611E-2</v>
          </cell>
          <cell r="CS399">
            <v>0</v>
          </cell>
          <cell r="CT399">
            <v>9.7865042000000457E-4</v>
          </cell>
          <cell r="CU399">
            <v>-2.0730713700000014E-2</v>
          </cell>
          <cell r="CV399">
            <v>0</v>
          </cell>
          <cell r="CW399">
            <v>-4.9138209699999824E-3</v>
          </cell>
          <cell r="CX399">
            <v>0</v>
          </cell>
          <cell r="CY399">
            <v>0</v>
          </cell>
          <cell r="CZ399">
            <v>-5.9357796700001408E-3</v>
          </cell>
          <cell r="DA399">
            <v>-2.8120596439999979E-2</v>
          </cell>
          <cell r="DB399">
            <v>0</v>
          </cell>
          <cell r="DC399">
            <v>0</v>
          </cell>
          <cell r="DD399">
            <v>0</v>
          </cell>
          <cell r="DE399">
            <v>-1.5888666009999941E-2</v>
          </cell>
          <cell r="DF399">
            <v>0</v>
          </cell>
          <cell r="DG399">
            <v>-5.4161466999996799E-4</v>
          </cell>
          <cell r="DH399">
            <v>0</v>
          </cell>
          <cell r="DI399">
            <v>-1.4295160080000036E-2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-1.0518912599999375E-3</v>
          </cell>
          <cell r="DO399">
            <v>0</v>
          </cell>
          <cell r="DP399">
            <v>0</v>
          </cell>
          <cell r="DQ399">
            <v>0</v>
          </cell>
          <cell r="DR399">
            <v>-4.9022246200003394E-3</v>
          </cell>
          <cell r="DS399">
            <v>-3.8915883149999969E-2</v>
          </cell>
          <cell r="DT399">
            <v>-3.9143112200000774E-3</v>
          </cell>
          <cell r="DU399">
            <v>5.0170829900000324E-3</v>
          </cell>
          <cell r="DV399">
            <v>0</v>
          </cell>
          <cell r="DW399">
            <v>0</v>
          </cell>
          <cell r="DX399">
            <v>-3.5331112299999967E-3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3.6443997989999977E-2</v>
          </cell>
          <cell r="ED399">
            <v>0</v>
          </cell>
          <cell r="EE399">
            <v>0.10305488998000012</v>
          </cell>
          <cell r="EF399">
            <v>7.6959924840000027E-2</v>
          </cell>
          <cell r="EG399">
            <v>1.4934152799999934E-3</v>
          </cell>
          <cell r="EH399">
            <v>0</v>
          </cell>
          <cell r="EI399">
            <v>-8.8269795000001094E-4</v>
          </cell>
          <cell r="EJ399">
            <v>0</v>
          </cell>
          <cell r="EK399">
            <v>-3.7205412199999982E-3</v>
          </cell>
          <cell r="EL399">
            <v>0</v>
          </cell>
          <cell r="EM399">
            <v>-7.0230669199999873E-3</v>
          </cell>
          <cell r="EN399">
            <v>3.6227855949999888E-2</v>
          </cell>
          <cell r="EO399">
            <v>0</v>
          </cell>
          <cell r="EP399">
            <v>0</v>
          </cell>
          <cell r="EQ399">
            <v>0</v>
          </cell>
          <cell r="ER399">
            <v>1.6518569130000493E-2</v>
          </cell>
          <cell r="ES399">
            <v>8.4577888100000331E-3</v>
          </cell>
          <cell r="ET399">
            <v>-2.7038897399999651E-3</v>
          </cell>
          <cell r="EU399">
            <v>6.1936547900000027E-3</v>
          </cell>
          <cell r="EV399">
            <v>6.43946883999999E-3</v>
          </cell>
          <cell r="EW399">
            <v>4.6255005399999938E-3</v>
          </cell>
          <cell r="EX399">
            <v>0</v>
          </cell>
          <cell r="EY399">
            <v>0</v>
          </cell>
          <cell r="EZ399">
            <v>-6.4939541099999776E-3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2.2753727029998672E-2</v>
          </cell>
          <cell r="FF399">
            <v>2.2724203290000022E-2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-1.1660359900000916E-3</v>
          </cell>
          <cell r="FN399">
            <v>0</v>
          </cell>
          <cell r="FO399">
            <v>0</v>
          </cell>
          <cell r="FP399">
            <v>1.1955597299999898E-3</v>
          </cell>
          <cell r="FQ399">
            <v>0</v>
          </cell>
          <cell r="FR399">
            <v>2.6204208080000235E-2</v>
          </cell>
          <cell r="FS399">
            <v>0</v>
          </cell>
          <cell r="FT399">
            <v>4.1506784510000061E-2</v>
          </cell>
          <cell r="FU399">
            <v>0</v>
          </cell>
          <cell r="FV399">
            <v>-1.1544988889999996E-2</v>
          </cell>
          <cell r="FW399">
            <v>0</v>
          </cell>
          <cell r="FX399">
            <v>0</v>
          </cell>
          <cell r="FY399">
            <v>0</v>
          </cell>
          <cell r="FZ399">
            <v>-3.7575875399999958E-3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1.4265306699999591E-2</v>
          </cell>
          <cell r="GF399">
            <v>1.7781337479999992E-2</v>
          </cell>
          <cell r="GG399">
            <v>1.5113050699999686E-3</v>
          </cell>
          <cell r="GH399">
            <v>4.3218540900000768E-3</v>
          </cell>
          <cell r="GI399">
            <v>0</v>
          </cell>
          <cell r="GJ399">
            <v>-5.7902925700000218E-3</v>
          </cell>
          <cell r="GK399">
            <v>0</v>
          </cell>
          <cell r="GL399">
            <v>0</v>
          </cell>
          <cell r="GM399">
            <v>6.0113205499998656E-3</v>
          </cell>
          <cell r="GN399">
            <v>-4.3892185100000702E-3</v>
          </cell>
          <cell r="GO399">
            <v>0</v>
          </cell>
          <cell r="GP399">
            <v>-5.1809994099999979E-3</v>
          </cell>
          <cell r="GQ399">
            <v>0</v>
          </cell>
          <cell r="GR399">
            <v>-1.62153748799998E-2</v>
          </cell>
          <cell r="GS399">
            <v>8.3336377400000106E-3</v>
          </cell>
          <cell r="GT399">
            <v>-2.4673882899999833E-3</v>
          </cell>
          <cell r="GU399">
            <v>2.1721083200000324E-3</v>
          </cell>
          <cell r="GV399">
            <v>-9.1645770200000087E-3</v>
          </cell>
          <cell r="GW399">
            <v>0</v>
          </cell>
          <cell r="GX399">
            <v>-4.3237237100000048E-3</v>
          </cell>
          <cell r="GY399">
            <v>0</v>
          </cell>
          <cell r="GZ399">
            <v>-1.0765431920000013E-2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4.9355496360000028E-2</v>
          </cell>
          <cell r="HF399">
            <v>2.574218483999996E-2</v>
          </cell>
          <cell r="HG399">
            <v>0</v>
          </cell>
          <cell r="HH399">
            <v>4.851776850000003E-3</v>
          </cell>
          <cell r="HI399">
            <v>1.4314547999999538E-4</v>
          </cell>
          <cell r="HJ399">
            <v>0</v>
          </cell>
          <cell r="HK399">
            <v>0</v>
          </cell>
          <cell r="HL399">
            <v>0</v>
          </cell>
          <cell r="HM399">
            <v>1.170319055000002E-2</v>
          </cell>
          <cell r="HN399">
            <v>-8.6106205499999477E-3</v>
          </cell>
          <cell r="HO399">
            <v>0</v>
          </cell>
          <cell r="HP399">
            <v>1.5525819190000012E-2</v>
          </cell>
          <cell r="HQ399">
            <v>0</v>
          </cell>
          <cell r="HR399">
            <v>-0.1434023383599996</v>
          </cell>
          <cell r="HS399">
            <v>-0.13095895479</v>
          </cell>
          <cell r="HT399">
            <v>-9.2147446600000515E-3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-3.2286389100000257E-3</v>
          </cell>
          <cell r="IB399">
            <v>0</v>
          </cell>
          <cell r="IC399">
            <v>0</v>
          </cell>
          <cell r="ID399">
            <v>0</v>
          </cell>
          <cell r="IE399">
            <v>-0.31335931676000062</v>
          </cell>
          <cell r="IF399">
            <v>-0.17373722073000009</v>
          </cell>
          <cell r="IG399">
            <v>-0.15272598764999978</v>
          </cell>
          <cell r="IH399">
            <v>0</v>
          </cell>
          <cell r="II399">
            <v>0</v>
          </cell>
          <cell r="IJ399">
            <v>-2.4095515399999989E-3</v>
          </cell>
          <cell r="IK399">
            <v>0</v>
          </cell>
          <cell r="IL399">
            <v>0</v>
          </cell>
          <cell r="IM399">
            <v>0</v>
          </cell>
          <cell r="IN399">
            <v>1.5513443159999918E-2</v>
          </cell>
          <cell r="IO399">
            <v>0</v>
          </cell>
          <cell r="IP399">
            <v>0</v>
          </cell>
          <cell r="IQ399">
            <v>0</v>
          </cell>
          <cell r="IR399">
            <v>-8.2817449570001145E-2</v>
          </cell>
          <cell r="IS399">
            <v>0</v>
          </cell>
          <cell r="IT399">
            <v>-6.0149697700000448E-3</v>
          </cell>
          <cell r="IU399">
            <v>0</v>
          </cell>
          <cell r="IV399">
            <v>-4.7041282699999964E-3</v>
          </cell>
          <cell r="IW399">
            <v>-2.824637170000005E-3</v>
          </cell>
          <cell r="IX399">
            <v>-6.4100447870000007E-2</v>
          </cell>
          <cell r="IY399">
            <v>0</v>
          </cell>
          <cell r="IZ399">
            <v>0</v>
          </cell>
          <cell r="JA399">
            <v>-5.1732664899999392E-3</v>
          </cell>
          <cell r="JB399">
            <v>0</v>
          </cell>
          <cell r="JC399">
            <v>0</v>
          </cell>
          <cell r="JD399">
            <v>0</v>
          </cell>
          <cell r="JE399">
            <v>0.10517219073999939</v>
          </cell>
          <cell r="JF399">
            <v>0</v>
          </cell>
          <cell r="JG399">
            <v>9.6561997790000076E-2</v>
          </cell>
          <cell r="JH399">
            <v>8.6101929499999841E-3</v>
          </cell>
          <cell r="JI399">
            <v>0</v>
          </cell>
          <cell r="JJ399">
            <v>0</v>
          </cell>
          <cell r="JK399">
            <v>0</v>
          </cell>
          <cell r="JL399">
            <v>0</v>
          </cell>
          <cell r="JM399">
            <v>0</v>
          </cell>
          <cell r="JN399">
            <v>0</v>
          </cell>
          <cell r="JO399">
            <v>0</v>
          </cell>
          <cell r="JP399">
            <v>0</v>
          </cell>
          <cell r="JQ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0</v>
          </cell>
          <cell r="IT400">
            <v>0</v>
          </cell>
          <cell r="IU400">
            <v>0</v>
          </cell>
          <cell r="IV400">
            <v>0</v>
          </cell>
          <cell r="IW400">
            <v>0</v>
          </cell>
          <cell r="IX400">
            <v>0</v>
          </cell>
          <cell r="IY400">
            <v>0</v>
          </cell>
          <cell r="IZ400">
            <v>0</v>
          </cell>
          <cell r="JA400">
            <v>0</v>
          </cell>
          <cell r="JB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G400">
            <v>0</v>
          </cell>
          <cell r="JH400">
            <v>0</v>
          </cell>
          <cell r="JI400">
            <v>0</v>
          </cell>
          <cell r="JJ400">
            <v>0</v>
          </cell>
          <cell r="JK400">
            <v>0</v>
          </cell>
          <cell r="JL400">
            <v>0</v>
          </cell>
          <cell r="JM400">
            <v>0</v>
          </cell>
          <cell r="JN400">
            <v>0</v>
          </cell>
          <cell r="JO400">
            <v>0</v>
          </cell>
          <cell r="JP400">
            <v>0</v>
          </cell>
          <cell r="JQ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  <cell r="GX401">
            <v>0</v>
          </cell>
          <cell r="GY401">
            <v>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0</v>
          </cell>
          <cell r="IG401">
            <v>0</v>
          </cell>
          <cell r="IH401">
            <v>0</v>
          </cell>
          <cell r="II401">
            <v>0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0</v>
          </cell>
          <cell r="IP401">
            <v>0</v>
          </cell>
          <cell r="IQ401">
            <v>0</v>
          </cell>
          <cell r="IR401">
            <v>0</v>
          </cell>
          <cell r="IS401">
            <v>0</v>
          </cell>
          <cell r="IT401">
            <v>0</v>
          </cell>
          <cell r="IU401">
            <v>0</v>
          </cell>
          <cell r="IV401">
            <v>0</v>
          </cell>
          <cell r="IW401">
            <v>0</v>
          </cell>
          <cell r="IX401">
            <v>0</v>
          </cell>
          <cell r="IY401">
            <v>0</v>
          </cell>
          <cell r="IZ401">
            <v>0</v>
          </cell>
          <cell r="JA401">
            <v>0</v>
          </cell>
          <cell r="JB401">
            <v>0</v>
          </cell>
          <cell r="JC401">
            <v>0</v>
          </cell>
          <cell r="JD401">
            <v>0</v>
          </cell>
          <cell r="JE401">
            <v>0</v>
          </cell>
          <cell r="JF401">
            <v>0</v>
          </cell>
          <cell r="JG401">
            <v>0</v>
          </cell>
          <cell r="JH401">
            <v>0</v>
          </cell>
          <cell r="JI401">
            <v>0</v>
          </cell>
          <cell r="JJ401">
            <v>0</v>
          </cell>
          <cell r="JK401">
            <v>0</v>
          </cell>
          <cell r="JL401">
            <v>0</v>
          </cell>
          <cell r="JM401">
            <v>0</v>
          </cell>
          <cell r="JN401">
            <v>0</v>
          </cell>
          <cell r="JO401">
            <v>0</v>
          </cell>
          <cell r="JP401">
            <v>0</v>
          </cell>
          <cell r="JQ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  <cell r="IS402">
            <v>0</v>
          </cell>
          <cell r="IT402">
            <v>0</v>
          </cell>
          <cell r="IU402">
            <v>0</v>
          </cell>
          <cell r="IV402">
            <v>0</v>
          </cell>
          <cell r="IW402">
            <v>0</v>
          </cell>
          <cell r="IX402">
            <v>0</v>
          </cell>
          <cell r="IY402">
            <v>0</v>
          </cell>
          <cell r="IZ402">
            <v>0</v>
          </cell>
          <cell r="JA402">
            <v>0</v>
          </cell>
          <cell r="JB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G402">
            <v>0</v>
          </cell>
          <cell r="JH402">
            <v>0</v>
          </cell>
          <cell r="JI402">
            <v>0</v>
          </cell>
          <cell r="JJ402">
            <v>0</v>
          </cell>
          <cell r="JK402">
            <v>0</v>
          </cell>
          <cell r="JL402">
            <v>0</v>
          </cell>
          <cell r="JM402">
            <v>0</v>
          </cell>
          <cell r="JN402">
            <v>0</v>
          </cell>
          <cell r="JO402">
            <v>0</v>
          </cell>
          <cell r="JP402">
            <v>0</v>
          </cell>
          <cell r="JQ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0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0</v>
          </cell>
          <cell r="IO403">
            <v>0</v>
          </cell>
          <cell r="IP403">
            <v>0</v>
          </cell>
          <cell r="IQ403">
            <v>0</v>
          </cell>
          <cell r="IR403">
            <v>0</v>
          </cell>
          <cell r="IS403">
            <v>0</v>
          </cell>
          <cell r="IT403">
            <v>0</v>
          </cell>
          <cell r="IU403">
            <v>0</v>
          </cell>
          <cell r="IV403">
            <v>0</v>
          </cell>
          <cell r="IW403">
            <v>0</v>
          </cell>
          <cell r="IX403">
            <v>0</v>
          </cell>
          <cell r="IY403">
            <v>0</v>
          </cell>
          <cell r="IZ403">
            <v>0</v>
          </cell>
          <cell r="JA403">
            <v>0</v>
          </cell>
          <cell r="JB403">
            <v>0</v>
          </cell>
          <cell r="JC403">
            <v>0</v>
          </cell>
          <cell r="JD403">
            <v>0</v>
          </cell>
          <cell r="JE403">
            <v>0</v>
          </cell>
          <cell r="JF403">
            <v>0</v>
          </cell>
          <cell r="JG403">
            <v>0</v>
          </cell>
          <cell r="JH403">
            <v>0</v>
          </cell>
          <cell r="JI403">
            <v>0</v>
          </cell>
          <cell r="JJ403">
            <v>0</v>
          </cell>
          <cell r="JK403">
            <v>0</v>
          </cell>
          <cell r="JL403">
            <v>0</v>
          </cell>
          <cell r="JM403">
            <v>0</v>
          </cell>
          <cell r="JN403">
            <v>0</v>
          </cell>
          <cell r="JO403">
            <v>0</v>
          </cell>
          <cell r="JP403">
            <v>0</v>
          </cell>
          <cell r="JQ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  <cell r="IJ404">
            <v>0</v>
          </cell>
          <cell r="IK404">
            <v>0</v>
          </cell>
          <cell r="IL404">
            <v>0</v>
          </cell>
          <cell r="IM404">
            <v>0</v>
          </cell>
          <cell r="IN404">
            <v>0</v>
          </cell>
          <cell r="IO404">
            <v>0</v>
          </cell>
          <cell r="IP404">
            <v>0</v>
          </cell>
          <cell r="IQ404">
            <v>0</v>
          </cell>
          <cell r="IR404">
            <v>0</v>
          </cell>
          <cell r="IS404">
            <v>0</v>
          </cell>
          <cell r="IT404">
            <v>0</v>
          </cell>
          <cell r="IU404">
            <v>0</v>
          </cell>
          <cell r="IV404">
            <v>0</v>
          </cell>
          <cell r="IW404">
            <v>0</v>
          </cell>
          <cell r="IX404">
            <v>0</v>
          </cell>
          <cell r="IY404">
            <v>0</v>
          </cell>
          <cell r="IZ404">
            <v>0</v>
          </cell>
          <cell r="JA404">
            <v>0</v>
          </cell>
          <cell r="JB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G404">
            <v>0</v>
          </cell>
          <cell r="JH404">
            <v>0</v>
          </cell>
          <cell r="JI404">
            <v>0</v>
          </cell>
          <cell r="JJ404">
            <v>0</v>
          </cell>
          <cell r="JK404">
            <v>0</v>
          </cell>
          <cell r="JL404">
            <v>0</v>
          </cell>
          <cell r="JM404">
            <v>0</v>
          </cell>
          <cell r="JN404">
            <v>0</v>
          </cell>
          <cell r="JO404">
            <v>0</v>
          </cell>
          <cell r="JP404">
            <v>0</v>
          </cell>
          <cell r="JQ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3.7027527609999833E-2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2.9655086999999525E-4</v>
          </cell>
          <cell r="BZ405">
            <v>0</v>
          </cell>
          <cell r="CA405">
            <v>0</v>
          </cell>
          <cell r="CB405">
            <v>0</v>
          </cell>
          <cell r="CC405">
            <v>3.6730976740000004E-2</v>
          </cell>
          <cell r="CD405">
            <v>0</v>
          </cell>
          <cell r="CE405">
            <v>3.2922413409999907E-2</v>
          </cell>
          <cell r="CF405">
            <v>0</v>
          </cell>
          <cell r="CG405">
            <v>8.2613293000000088E-4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3.2096280480000017E-2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6.3484360599999068E-3</v>
          </cell>
          <cell r="CS405">
            <v>0</v>
          </cell>
          <cell r="CT405">
            <v>2.843765899999684E-4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6.0640594699999939E-3</v>
          </cell>
          <cell r="DB405">
            <v>0</v>
          </cell>
          <cell r="DC405">
            <v>0</v>
          </cell>
          <cell r="DD405">
            <v>0</v>
          </cell>
          <cell r="DE405">
            <v>-2.6373490829999735E-2</v>
          </cell>
          <cell r="DF405">
            <v>0</v>
          </cell>
          <cell r="DG405">
            <v>-4.5767633199999824E-3</v>
          </cell>
          <cell r="DH405">
            <v>0</v>
          </cell>
          <cell r="DI405">
            <v>0</v>
          </cell>
          <cell r="DJ405">
            <v>6.0625859100000012E-3</v>
          </cell>
          <cell r="DK405">
            <v>0</v>
          </cell>
          <cell r="DL405">
            <v>0</v>
          </cell>
          <cell r="DM405">
            <v>0</v>
          </cell>
          <cell r="DN405">
            <v>-2.7859313420000018E-2</v>
          </cell>
          <cell r="DO405">
            <v>0</v>
          </cell>
          <cell r="DP405">
            <v>0</v>
          </cell>
          <cell r="DQ405">
            <v>0</v>
          </cell>
          <cell r="DR405">
            <v>-7.9019006699998506E-3</v>
          </cell>
          <cell r="DS405">
            <v>0</v>
          </cell>
          <cell r="DT405">
            <v>-7.9019006699999894E-3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1.4181668310000006E-2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4.8785629299999966E-3</v>
          </cell>
          <cell r="EM405">
            <v>0</v>
          </cell>
          <cell r="EN405">
            <v>0</v>
          </cell>
          <cell r="EO405">
            <v>9.3031053799999819E-3</v>
          </cell>
          <cell r="EP405">
            <v>0</v>
          </cell>
          <cell r="EQ405">
            <v>0</v>
          </cell>
          <cell r="ER405">
            <v>5.5540489899998935E-3</v>
          </cell>
          <cell r="ES405">
            <v>-3.4920668769999996E-2</v>
          </cell>
          <cell r="ET405">
            <v>2.1512649999999578E-4</v>
          </cell>
          <cell r="EU405">
            <v>0</v>
          </cell>
          <cell r="EV405">
            <v>0</v>
          </cell>
          <cell r="EW405">
            <v>0</v>
          </cell>
          <cell r="EX405">
            <v>2.1083235299999975E-3</v>
          </cell>
          <cell r="EY405">
            <v>-5.8260408900000227E-3</v>
          </cell>
          <cell r="EZ405">
            <v>5.7310809360000006E-2</v>
          </cell>
          <cell r="FA405">
            <v>0</v>
          </cell>
          <cell r="FB405">
            <v>0</v>
          </cell>
          <cell r="FC405">
            <v>0</v>
          </cell>
          <cell r="FD405">
            <v>-1.3333500740000004E-2</v>
          </cell>
          <cell r="FE405">
            <v>-5.6066849200002711E-3</v>
          </cell>
          <cell r="FF405">
            <v>0</v>
          </cell>
          <cell r="FG405">
            <v>3.0275898999998496E-4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-1.5889590000001119E-4</v>
          </cell>
          <cell r="FM405">
            <v>0</v>
          </cell>
          <cell r="FN405">
            <v>0</v>
          </cell>
          <cell r="FO405">
            <v>0</v>
          </cell>
          <cell r="FP405">
            <v>6.8773946299999777E-3</v>
          </cell>
          <cell r="FQ405">
            <v>-1.2627942640000001E-2</v>
          </cell>
          <cell r="FR405">
            <v>1.705754540000104E-3</v>
          </cell>
          <cell r="FS405">
            <v>0</v>
          </cell>
          <cell r="FT405">
            <v>3.1190358999999557E-4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5.4791567000000985E-4</v>
          </cell>
          <cell r="FZ405">
            <v>0</v>
          </cell>
          <cell r="GA405">
            <v>0</v>
          </cell>
          <cell r="GB405">
            <v>0</v>
          </cell>
          <cell r="GC405">
            <v>4.6157693000004052E-4</v>
          </cell>
          <cell r="GD405">
            <v>3.8435835000000251E-4</v>
          </cell>
          <cell r="GE405">
            <v>1.5991921439999723E-2</v>
          </cell>
          <cell r="GF405">
            <v>0</v>
          </cell>
          <cell r="GG405">
            <v>3.2124827000001854E-4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3.860725389999986E-3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1.1809947779999996E-2</v>
          </cell>
          <cell r="GR405">
            <v>-5.3028198700000306E-3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  <cell r="GX405">
            <v>0</v>
          </cell>
          <cell r="GY405">
            <v>0</v>
          </cell>
          <cell r="GZ405">
            <v>0</v>
          </cell>
          <cell r="HA405">
            <v>6.0617082199999894E-3</v>
          </cell>
          <cell r="HB405">
            <v>-5.6393186400000017E-3</v>
          </cell>
          <cell r="HC405">
            <v>0</v>
          </cell>
          <cell r="HD405">
            <v>-5.7252094499999906E-3</v>
          </cell>
          <cell r="HE405">
            <v>3.788814991999967E-2</v>
          </cell>
          <cell r="HF405">
            <v>2.8139223780000014E-2</v>
          </cell>
          <cell r="HG405">
            <v>0</v>
          </cell>
          <cell r="HH405">
            <v>0</v>
          </cell>
          <cell r="HI405">
            <v>9.7489261400000027E-3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-1.21869821099998E-2</v>
          </cell>
          <cell r="HS405">
            <v>0</v>
          </cell>
          <cell r="HT405">
            <v>2.7960531670000066E-2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5.983920200000048E-4</v>
          </cell>
          <cell r="HZ405">
            <v>0</v>
          </cell>
          <cell r="IA405">
            <v>0</v>
          </cell>
          <cell r="IB405">
            <v>-4.074590580000001E-2</v>
          </cell>
          <cell r="IC405">
            <v>0</v>
          </cell>
          <cell r="ID405">
            <v>0</v>
          </cell>
          <cell r="IE405">
            <v>0.17383860986999977</v>
          </cell>
          <cell r="IF405">
            <v>0.13411300090000011</v>
          </cell>
          <cell r="IG405">
            <v>-1.7969787500000667E-3</v>
          </cell>
          <cell r="IH405">
            <v>0</v>
          </cell>
          <cell r="II405">
            <v>0</v>
          </cell>
          <cell r="IJ405">
            <v>0</v>
          </cell>
          <cell r="IK405">
            <v>0</v>
          </cell>
          <cell r="IL405">
            <v>0</v>
          </cell>
          <cell r="IM405">
            <v>0</v>
          </cell>
          <cell r="IN405">
            <v>0</v>
          </cell>
          <cell r="IO405">
            <v>0</v>
          </cell>
          <cell r="IP405">
            <v>0</v>
          </cell>
          <cell r="IQ405">
            <v>4.1522587719999948E-2</v>
          </cell>
          <cell r="IR405">
            <v>-1.5135478469999963E-2</v>
          </cell>
          <cell r="IS405">
            <v>6.359904250000048E-3</v>
          </cell>
          <cell r="IT405">
            <v>-1.2089103759999942E-2</v>
          </cell>
          <cell r="IU405">
            <v>0</v>
          </cell>
          <cell r="IV405">
            <v>0</v>
          </cell>
          <cell r="IW405">
            <v>0</v>
          </cell>
          <cell r="IX405">
            <v>0</v>
          </cell>
          <cell r="IY405">
            <v>0</v>
          </cell>
          <cell r="IZ405">
            <v>0</v>
          </cell>
          <cell r="JA405">
            <v>-1.8373129209999998E-2</v>
          </cell>
          <cell r="JB405">
            <v>0</v>
          </cell>
          <cell r="JC405">
            <v>0</v>
          </cell>
          <cell r="JD405">
            <v>8.9668502499999359E-3</v>
          </cell>
          <cell r="JE405">
            <v>-1.1299680970000114E-2</v>
          </cell>
          <cell r="JF405">
            <v>5.2480363899999882E-3</v>
          </cell>
          <cell r="JG405">
            <v>-1.4399783619999995E-2</v>
          </cell>
          <cell r="JH405">
            <v>0</v>
          </cell>
          <cell r="JI405">
            <v>0</v>
          </cell>
          <cell r="JJ405">
            <v>0</v>
          </cell>
          <cell r="JK405">
            <v>0</v>
          </cell>
          <cell r="JL405">
            <v>0</v>
          </cell>
          <cell r="JM405">
            <v>0</v>
          </cell>
          <cell r="JN405">
            <v>0</v>
          </cell>
          <cell r="JO405">
            <v>7.5047019599999987E-3</v>
          </cell>
          <cell r="JP405">
            <v>-9.6526357000000229E-3</v>
          </cell>
          <cell r="JQ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  <cell r="IJ406">
            <v>0</v>
          </cell>
          <cell r="IK406">
            <v>0</v>
          </cell>
          <cell r="IL406">
            <v>0</v>
          </cell>
          <cell r="IM406">
            <v>0</v>
          </cell>
          <cell r="IN406">
            <v>0</v>
          </cell>
          <cell r="IO406">
            <v>0</v>
          </cell>
          <cell r="IP406">
            <v>0</v>
          </cell>
          <cell r="IQ406">
            <v>0</v>
          </cell>
          <cell r="IR406">
            <v>0</v>
          </cell>
          <cell r="IS406">
            <v>0</v>
          </cell>
          <cell r="IT406">
            <v>0</v>
          </cell>
          <cell r="IU406">
            <v>0</v>
          </cell>
          <cell r="IV406">
            <v>0</v>
          </cell>
          <cell r="IW406">
            <v>0</v>
          </cell>
          <cell r="IX406">
            <v>0</v>
          </cell>
          <cell r="IY406">
            <v>0</v>
          </cell>
          <cell r="IZ406">
            <v>0</v>
          </cell>
          <cell r="JA406">
            <v>0</v>
          </cell>
          <cell r="JB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G406">
            <v>0</v>
          </cell>
          <cell r="JH406">
            <v>0</v>
          </cell>
          <cell r="JI406">
            <v>0</v>
          </cell>
          <cell r="JJ406">
            <v>0</v>
          </cell>
          <cell r="JK406">
            <v>0</v>
          </cell>
          <cell r="JL406">
            <v>0</v>
          </cell>
          <cell r="JM406">
            <v>0</v>
          </cell>
          <cell r="JN406">
            <v>0</v>
          </cell>
          <cell r="JO406">
            <v>0</v>
          </cell>
          <cell r="JP406">
            <v>0</v>
          </cell>
          <cell r="JQ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  <cell r="IS407">
            <v>0</v>
          </cell>
          <cell r="IT407">
            <v>0</v>
          </cell>
          <cell r="IU407">
            <v>0</v>
          </cell>
          <cell r="IV407">
            <v>0</v>
          </cell>
          <cell r="IW407">
            <v>0</v>
          </cell>
          <cell r="IX407">
            <v>0</v>
          </cell>
          <cell r="IY407">
            <v>0</v>
          </cell>
          <cell r="IZ407">
            <v>0</v>
          </cell>
          <cell r="JA407">
            <v>0</v>
          </cell>
          <cell r="JB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G407">
            <v>0</v>
          </cell>
          <cell r="JH407">
            <v>0</v>
          </cell>
          <cell r="JI407">
            <v>0</v>
          </cell>
          <cell r="JJ407">
            <v>0</v>
          </cell>
          <cell r="JK407">
            <v>0</v>
          </cell>
          <cell r="JL407">
            <v>0</v>
          </cell>
          <cell r="JM407">
            <v>0</v>
          </cell>
          <cell r="JN407">
            <v>0</v>
          </cell>
          <cell r="JO407">
            <v>0</v>
          </cell>
          <cell r="JP407">
            <v>0</v>
          </cell>
          <cell r="JQ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0</v>
          </cell>
          <cell r="IJ408">
            <v>0</v>
          </cell>
          <cell r="IK408">
            <v>0</v>
          </cell>
          <cell r="IL408">
            <v>0</v>
          </cell>
          <cell r="IM408">
            <v>0</v>
          </cell>
          <cell r="IN408">
            <v>0</v>
          </cell>
          <cell r="IO408">
            <v>0</v>
          </cell>
          <cell r="IP408">
            <v>0</v>
          </cell>
          <cell r="IQ408">
            <v>0</v>
          </cell>
          <cell r="IR408">
            <v>0</v>
          </cell>
          <cell r="IS408">
            <v>0</v>
          </cell>
          <cell r="IT408">
            <v>0</v>
          </cell>
          <cell r="IU408">
            <v>0</v>
          </cell>
          <cell r="IV408">
            <v>0</v>
          </cell>
          <cell r="IW408">
            <v>0</v>
          </cell>
          <cell r="IX408">
            <v>0</v>
          </cell>
          <cell r="IY408">
            <v>0</v>
          </cell>
          <cell r="IZ408">
            <v>0</v>
          </cell>
          <cell r="JA408">
            <v>0</v>
          </cell>
          <cell r="JB408">
            <v>0</v>
          </cell>
          <cell r="JC408">
            <v>0</v>
          </cell>
          <cell r="JD408">
            <v>0</v>
          </cell>
          <cell r="JE408">
            <v>0</v>
          </cell>
          <cell r="JF408">
            <v>0</v>
          </cell>
          <cell r="JG408">
            <v>0</v>
          </cell>
          <cell r="JH408">
            <v>0</v>
          </cell>
          <cell r="JI408">
            <v>0</v>
          </cell>
          <cell r="JJ408">
            <v>0</v>
          </cell>
          <cell r="JK408">
            <v>0</v>
          </cell>
          <cell r="JL408">
            <v>0</v>
          </cell>
          <cell r="JM408">
            <v>0</v>
          </cell>
          <cell r="JN408">
            <v>0</v>
          </cell>
          <cell r="JO408">
            <v>0</v>
          </cell>
          <cell r="JP408">
            <v>0</v>
          </cell>
          <cell r="JQ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  <cell r="IJ409">
            <v>0</v>
          </cell>
          <cell r="IK409">
            <v>0</v>
          </cell>
          <cell r="IL409">
            <v>0</v>
          </cell>
          <cell r="IM409">
            <v>0</v>
          </cell>
          <cell r="IN409">
            <v>0</v>
          </cell>
          <cell r="IO409">
            <v>0</v>
          </cell>
          <cell r="IP409">
            <v>0</v>
          </cell>
          <cell r="IQ409">
            <v>0</v>
          </cell>
          <cell r="IR409">
            <v>0</v>
          </cell>
          <cell r="IS409">
            <v>0</v>
          </cell>
          <cell r="IT409">
            <v>0</v>
          </cell>
          <cell r="IU409">
            <v>0</v>
          </cell>
          <cell r="IV409">
            <v>0</v>
          </cell>
          <cell r="IW409">
            <v>0</v>
          </cell>
          <cell r="IX409">
            <v>0</v>
          </cell>
          <cell r="IY409">
            <v>0</v>
          </cell>
          <cell r="IZ409">
            <v>0</v>
          </cell>
          <cell r="JA409">
            <v>0</v>
          </cell>
          <cell r="JB409">
            <v>0</v>
          </cell>
          <cell r="JC409">
            <v>0</v>
          </cell>
          <cell r="JD409">
            <v>0</v>
          </cell>
          <cell r="JE409">
            <v>0</v>
          </cell>
          <cell r="JF409">
            <v>0</v>
          </cell>
          <cell r="JG409">
            <v>0</v>
          </cell>
          <cell r="JH409">
            <v>0</v>
          </cell>
          <cell r="JI409">
            <v>0</v>
          </cell>
          <cell r="JJ409">
            <v>0</v>
          </cell>
          <cell r="JK409">
            <v>0</v>
          </cell>
          <cell r="JL409">
            <v>0</v>
          </cell>
          <cell r="JM409">
            <v>0</v>
          </cell>
          <cell r="JN409">
            <v>0</v>
          </cell>
          <cell r="JO409">
            <v>0</v>
          </cell>
          <cell r="JP409">
            <v>0</v>
          </cell>
          <cell r="JQ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  <cell r="IS410">
            <v>0</v>
          </cell>
          <cell r="IT410">
            <v>0</v>
          </cell>
          <cell r="IU410">
            <v>0</v>
          </cell>
          <cell r="IV410">
            <v>0</v>
          </cell>
          <cell r="IW410">
            <v>0</v>
          </cell>
          <cell r="IX410">
            <v>0</v>
          </cell>
          <cell r="IY410">
            <v>0</v>
          </cell>
          <cell r="IZ410">
            <v>0</v>
          </cell>
          <cell r="JA410">
            <v>0</v>
          </cell>
          <cell r="JB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G410">
            <v>0</v>
          </cell>
          <cell r="JH410">
            <v>0</v>
          </cell>
          <cell r="JI410">
            <v>0</v>
          </cell>
          <cell r="JJ410">
            <v>0</v>
          </cell>
          <cell r="JK410">
            <v>0</v>
          </cell>
          <cell r="JL410">
            <v>0</v>
          </cell>
          <cell r="JM410">
            <v>0</v>
          </cell>
          <cell r="JN410">
            <v>0</v>
          </cell>
          <cell r="JO410">
            <v>0</v>
          </cell>
          <cell r="JP410">
            <v>0</v>
          </cell>
          <cell r="JQ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  <cell r="IJ411">
            <v>0</v>
          </cell>
          <cell r="IK411">
            <v>0</v>
          </cell>
          <cell r="IL411">
            <v>0</v>
          </cell>
          <cell r="IM411">
            <v>0</v>
          </cell>
          <cell r="IN411">
            <v>0</v>
          </cell>
          <cell r="IO411">
            <v>0</v>
          </cell>
          <cell r="IP411">
            <v>0</v>
          </cell>
          <cell r="IQ411">
            <v>0</v>
          </cell>
          <cell r="IR411">
            <v>0</v>
          </cell>
          <cell r="IS411">
            <v>0</v>
          </cell>
          <cell r="IT411">
            <v>0</v>
          </cell>
          <cell r="IU411">
            <v>0</v>
          </cell>
          <cell r="IV411">
            <v>0</v>
          </cell>
          <cell r="IW411">
            <v>0</v>
          </cell>
          <cell r="IX411">
            <v>0</v>
          </cell>
          <cell r="IY411">
            <v>0</v>
          </cell>
          <cell r="IZ411">
            <v>0</v>
          </cell>
          <cell r="JA411">
            <v>0</v>
          </cell>
          <cell r="JB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G411">
            <v>0</v>
          </cell>
          <cell r="JH411">
            <v>0</v>
          </cell>
          <cell r="JI411">
            <v>0</v>
          </cell>
          <cell r="JJ411">
            <v>0</v>
          </cell>
          <cell r="JK411">
            <v>0</v>
          </cell>
          <cell r="JL411">
            <v>0</v>
          </cell>
          <cell r="JM411">
            <v>0</v>
          </cell>
          <cell r="JN411">
            <v>0</v>
          </cell>
          <cell r="JO411">
            <v>0</v>
          </cell>
          <cell r="JP411">
            <v>0</v>
          </cell>
          <cell r="JQ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</row>
        <row r="414">
          <cell r="F414">
            <v>-193.88543565579312</v>
          </cell>
          <cell r="G414">
            <v>-232.20294088975788</v>
          </cell>
          <cell r="H414">
            <v>-158.34082406874586</v>
          </cell>
          <cell r="I414">
            <v>-80.297162333452434</v>
          </cell>
          <cell r="J414">
            <v>-94.402533316839254</v>
          </cell>
          <cell r="K414">
            <v>-190.39395088397578</v>
          </cell>
          <cell r="L414">
            <v>-132.0118939801323</v>
          </cell>
          <cell r="M414">
            <v>-66.678054647425597</v>
          </cell>
          <cell r="N414">
            <v>-100.61976237536146</v>
          </cell>
          <cell r="O414">
            <v>-236.44065743640022</v>
          </cell>
          <cell r="P414">
            <v>-137.36974630995974</v>
          </cell>
          <cell r="Q414">
            <v>-77.344297752526472</v>
          </cell>
          <cell r="R414">
            <v>-2425.5470626183669</v>
          </cell>
          <cell r="S414">
            <v>-139.72228282616561</v>
          </cell>
          <cell r="T414">
            <v>-248.72161571103425</v>
          </cell>
          <cell r="U414">
            <v>-84.441190753335832</v>
          </cell>
          <cell r="V414">
            <v>-92.449952114558982</v>
          </cell>
          <cell r="W414">
            <v>-80.192315546082682</v>
          </cell>
          <cell r="X414">
            <v>-259.22582503599187</v>
          </cell>
          <cell r="Y414">
            <v>-183.50047831558186</v>
          </cell>
          <cell r="Z414">
            <v>-154.64202142014256</v>
          </cell>
          <cell r="AA414">
            <v>-144.75694441699306</v>
          </cell>
          <cell r="AB414">
            <v>-361.50954477058622</v>
          </cell>
          <cell r="AC414">
            <v>-274.38003486798698</v>
          </cell>
          <cell r="AD414">
            <v>-402.00485683992883</v>
          </cell>
          <cell r="AE414">
            <v>-3300.2184100802988</v>
          </cell>
          <cell r="AF414">
            <v>-447.69324274524843</v>
          </cell>
          <cell r="AG414">
            <v>-394.43683086095189</v>
          </cell>
          <cell r="AH414">
            <v>-172.48307917685088</v>
          </cell>
          <cell r="AI414">
            <v>-240.60465004710932</v>
          </cell>
          <cell r="AJ414">
            <v>-196.42463255402981</v>
          </cell>
          <cell r="AK414">
            <v>-112.45365630797824</v>
          </cell>
          <cell r="AL414">
            <v>-255.57055743112869</v>
          </cell>
          <cell r="AM414">
            <v>-268.4728268231629</v>
          </cell>
          <cell r="AN414">
            <v>-126.49396047092887</v>
          </cell>
          <cell r="AO414">
            <v>-355.15863003440245</v>
          </cell>
          <cell r="AP414">
            <v>-291.82712429687308</v>
          </cell>
          <cell r="AQ414">
            <v>-438.59921933168516</v>
          </cell>
          <cell r="AR414">
            <v>-3590.9417399924132</v>
          </cell>
          <cell r="AS414">
            <v>-450.60797570151044</v>
          </cell>
          <cell r="AT414">
            <v>-395.7247512930262</v>
          </cell>
          <cell r="AU414">
            <v>-213.71923619011795</v>
          </cell>
          <cell r="AV414">
            <v>-211.22287080437673</v>
          </cell>
          <cell r="AW414">
            <v>-203.87936042718502</v>
          </cell>
          <cell r="AX414">
            <v>-274.76183599247815</v>
          </cell>
          <cell r="AY414">
            <v>-276.31538327447197</v>
          </cell>
          <cell r="AZ414">
            <v>-302.8278283685504</v>
          </cell>
          <cell r="BA414">
            <v>-173.81335446441517</v>
          </cell>
          <cell r="BB414">
            <v>-342.59797942759906</v>
          </cell>
          <cell r="BC414">
            <v>-330.99067319471214</v>
          </cell>
          <cell r="BD414">
            <v>-414.48049085385719</v>
          </cell>
          <cell r="BE414">
            <v>-523.14087290200405</v>
          </cell>
          <cell r="BF414">
            <v>-162.62498601495463</v>
          </cell>
          <cell r="BG414">
            <v>-143.97470381552557</v>
          </cell>
          <cell r="BH414">
            <v>92.775154565413686</v>
          </cell>
          <cell r="BI414">
            <v>47.759387372483616</v>
          </cell>
          <cell r="BJ414">
            <v>60.702304729678872</v>
          </cell>
          <cell r="BK414">
            <v>-148.45437405085977</v>
          </cell>
          <cell r="BL414">
            <v>-62.951848479613545</v>
          </cell>
          <cell r="BM414">
            <v>-65.775907266710419</v>
          </cell>
          <cell r="BN414">
            <v>-79.910439415274595</v>
          </cell>
          <cell r="BO414">
            <v>-203.01044486461979</v>
          </cell>
          <cell r="BP414">
            <v>-62.481280301850347</v>
          </cell>
          <cell r="BQ414">
            <v>204.80626463992667</v>
          </cell>
          <cell r="BR414">
            <v>-752.21079101751093</v>
          </cell>
          <cell r="BS414">
            <v>-255.79517867725372</v>
          </cell>
          <cell r="BT414">
            <v>-176.18698192305601</v>
          </cell>
          <cell r="BU414">
            <v>-39.017220967492904</v>
          </cell>
          <cell r="BV414">
            <v>-18.031968575567589</v>
          </cell>
          <cell r="BW414">
            <v>-43.622553402317862</v>
          </cell>
          <cell r="BX414">
            <v>-261.80397972412902</v>
          </cell>
          <cell r="BY414">
            <v>-26.218924089989741</v>
          </cell>
          <cell r="BZ414">
            <v>8.3054861170821823</v>
          </cell>
          <cell r="CA414">
            <v>-87.288361595106835</v>
          </cell>
          <cell r="CB414">
            <v>-150.57778125813638</v>
          </cell>
          <cell r="CC414">
            <v>-36.837976246992184</v>
          </cell>
          <cell r="CD414">
            <v>334.86464932560921</v>
          </cell>
          <cell r="CE414">
            <v>-554.79315397248138</v>
          </cell>
          <cell r="CF414">
            <v>-28.649238309488283</v>
          </cell>
          <cell r="CG414">
            <v>-104.82257941923308</v>
          </cell>
          <cell r="CH414">
            <v>-89.212663170023006</v>
          </cell>
          <cell r="CI414">
            <v>-61.328788754122797</v>
          </cell>
          <cell r="CJ414">
            <v>-25.164597144663276</v>
          </cell>
          <cell r="CK414">
            <v>-58.430116191011621</v>
          </cell>
          <cell r="CL414">
            <v>-42.302831787375908</v>
          </cell>
          <cell r="CM414">
            <v>40.173980730789481</v>
          </cell>
          <cell r="CN414">
            <v>-91.48856733069988</v>
          </cell>
          <cell r="CO414">
            <v>-219.50823022767872</v>
          </cell>
          <cell r="CP414">
            <v>81.801828052266501</v>
          </cell>
          <cell r="CQ414">
            <v>44.138649578701006</v>
          </cell>
          <cell r="CR414">
            <v>-538.86183109739795</v>
          </cell>
          <cell r="CS414">
            <v>-71.18465906970232</v>
          </cell>
          <cell r="CT414">
            <v>-253.813892993232</v>
          </cell>
          <cell r="CU414">
            <v>-25.343307291921519</v>
          </cell>
          <cell r="CV414">
            <v>-46.542580067089148</v>
          </cell>
          <cell r="CW414">
            <v>-74.011125187254947</v>
          </cell>
          <cell r="CX414">
            <v>-98.523806872028217</v>
          </cell>
          <cell r="CY414">
            <v>10.40976446550485</v>
          </cell>
          <cell r="CZ414">
            <v>-56.170811912917998</v>
          </cell>
          <cell r="DA414">
            <v>32.677341139264172</v>
          </cell>
          <cell r="DB414">
            <v>-168.37015351429727</v>
          </cell>
          <cell r="DC414">
            <v>14.040624575602124</v>
          </cell>
          <cell r="DD414">
            <v>197.97077563069615</v>
          </cell>
          <cell r="DE414">
            <v>-803.61323174030986</v>
          </cell>
          <cell r="DF414">
            <v>-97.183136412153544</v>
          </cell>
          <cell r="DG414">
            <v>-225.39756897127518</v>
          </cell>
          <cell r="DH414">
            <v>-45.356959044212999</v>
          </cell>
          <cell r="DI414">
            <v>-8.7709922125541198</v>
          </cell>
          <cell r="DJ414">
            <v>-43.891383730264351</v>
          </cell>
          <cell r="DK414">
            <v>-100.10211077573695</v>
          </cell>
          <cell r="DL414">
            <v>2.824636652112531</v>
          </cell>
          <cell r="DM414">
            <v>-52.256115540541941</v>
          </cell>
          <cell r="DN414">
            <v>3.3685579362718272</v>
          </cell>
          <cell r="DO414">
            <v>-244.28413315457874</v>
          </cell>
          <cell r="DP414">
            <v>-61.022952957828238</v>
          </cell>
          <cell r="DQ414">
            <v>68.458926470448205</v>
          </cell>
          <cell r="DR414">
            <v>-170.68587255629245</v>
          </cell>
          <cell r="DS414">
            <v>28.949493931853794</v>
          </cell>
          <cell r="DT414">
            <v>-220.08702813668788</v>
          </cell>
          <cell r="DU414">
            <v>6.442174007097492</v>
          </cell>
          <cell r="DV414">
            <v>8.717949793797743</v>
          </cell>
          <cell r="DW414">
            <v>-24.537036249355879</v>
          </cell>
          <cell r="DX414">
            <v>-39.471899363150442</v>
          </cell>
          <cell r="DY414">
            <v>-38.002998833624588</v>
          </cell>
          <cell r="DZ414">
            <v>69.789188325681607</v>
          </cell>
          <cell r="EA414">
            <v>55.510676216254069</v>
          </cell>
          <cell r="EB414">
            <v>-96.088782111539331</v>
          </cell>
          <cell r="EC414">
            <v>-35.069575184104906</v>
          </cell>
          <cell r="ED414">
            <v>113.1619650474604</v>
          </cell>
          <cell r="EE414">
            <v>-936.16799926874228</v>
          </cell>
          <cell r="EF414">
            <v>-86.552869814579026</v>
          </cell>
          <cell r="EG414">
            <v>-167.40311970924813</v>
          </cell>
          <cell r="EH414">
            <v>-51.096276946103899</v>
          </cell>
          <cell r="EI414">
            <v>-75.975138789272023</v>
          </cell>
          <cell r="EJ414">
            <v>10.886163347382535</v>
          </cell>
          <cell r="EK414">
            <v>-143.97736519013779</v>
          </cell>
          <cell r="EL414">
            <v>-126.23914211154624</v>
          </cell>
          <cell r="EM414">
            <v>-64.29475105185702</v>
          </cell>
          <cell r="EN414">
            <v>-96.28859630930674</v>
          </cell>
          <cell r="EO414">
            <v>-103.60583366010178</v>
          </cell>
          <cell r="EP414">
            <v>-93.311513635570009</v>
          </cell>
          <cell r="EQ414">
            <v>61.690444601510535</v>
          </cell>
          <cell r="ER414">
            <v>-563.81898952717893</v>
          </cell>
          <cell r="ES414">
            <v>-29.765276497724699</v>
          </cell>
          <cell r="ET414">
            <v>-159.46752402940183</v>
          </cell>
          <cell r="EU414">
            <v>-51.945367335021729</v>
          </cell>
          <cell r="EV414">
            <v>-25.863162774032389</v>
          </cell>
          <cell r="EW414">
            <v>-20.793082718035294</v>
          </cell>
          <cell r="EX414">
            <v>-177.1435769230593</v>
          </cell>
          <cell r="EY414">
            <v>-78.716350055336079</v>
          </cell>
          <cell r="EZ414">
            <v>-55.907855479657883</v>
          </cell>
          <cell r="FA414">
            <v>-72.936084479675628</v>
          </cell>
          <cell r="FB414">
            <v>-95.261180552050064</v>
          </cell>
          <cell r="FC414">
            <v>-145.27909158683906</v>
          </cell>
          <cell r="FD414">
            <v>349.25956290365139</v>
          </cell>
          <cell r="FE414">
            <v>-968.39717478665989</v>
          </cell>
          <cell r="FF414">
            <v>-5.7813522964643198</v>
          </cell>
          <cell r="FG414">
            <v>-363.74969473991223</v>
          </cell>
          <cell r="FH414">
            <v>-96.607392877042003</v>
          </cell>
          <cell r="FI414">
            <v>-85.201082752224465</v>
          </cell>
          <cell r="FJ414">
            <v>-19.405007833596756</v>
          </cell>
          <cell r="FK414">
            <v>-208.12665001886853</v>
          </cell>
          <cell r="FL414">
            <v>3.6588628147219424</v>
          </cell>
          <cell r="FM414">
            <v>-12.245449523761636</v>
          </cell>
          <cell r="FN414">
            <v>-91.129004678885394</v>
          </cell>
          <cell r="FO414">
            <v>-173.78438582564922</v>
          </cell>
          <cell r="FP414">
            <v>-72.459443693325738</v>
          </cell>
          <cell r="FQ414">
            <v>156.43342663836665</v>
          </cell>
          <cell r="FR414">
            <v>-761.39298347115982</v>
          </cell>
          <cell r="FS414">
            <v>-15.614706601481885</v>
          </cell>
          <cell r="FT414">
            <v>-299.122951863872</v>
          </cell>
          <cell r="FU414">
            <v>-75.383575844156439</v>
          </cell>
          <cell r="FV414">
            <v>-49.457709711416101</v>
          </cell>
          <cell r="FW414">
            <v>-121.7543898775948</v>
          </cell>
          <cell r="FX414">
            <v>-76.455673808966822</v>
          </cell>
          <cell r="FY414">
            <v>-0.9880018324838602</v>
          </cell>
          <cell r="FZ414">
            <v>1.4287425592774525</v>
          </cell>
          <cell r="GA414">
            <v>-76.546696704943315</v>
          </cell>
          <cell r="GB414">
            <v>-58.812977992252854</v>
          </cell>
          <cell r="GC414">
            <v>-7.1790706508691073</v>
          </cell>
          <cell r="GD414">
            <v>18.494028857472586</v>
          </cell>
          <cell r="GE414">
            <v>-469.95711518090684</v>
          </cell>
          <cell r="GF414">
            <v>-20.503850787499687</v>
          </cell>
          <cell r="GG414">
            <v>-186.08883454808529</v>
          </cell>
          <cell r="GH414">
            <v>-15.976359008127474</v>
          </cell>
          <cell r="GI414">
            <v>-45.266983099612844</v>
          </cell>
          <cell r="GJ414">
            <v>3.3012809975953132</v>
          </cell>
          <cell r="GK414">
            <v>-61.244227778588538</v>
          </cell>
          <cell r="GL414">
            <v>-13.726331009944261</v>
          </cell>
          <cell r="GM414">
            <v>-64.399164842878236</v>
          </cell>
          <cell r="GN414">
            <v>-110.54403018011362</v>
          </cell>
          <cell r="GO414">
            <v>-89.792110511283681</v>
          </cell>
          <cell r="GP414">
            <v>-103.01196251580404</v>
          </cell>
          <cell r="GQ414">
            <v>237.29545810326817</v>
          </cell>
          <cell r="GR414">
            <v>-1.9046122959116474</v>
          </cell>
          <cell r="GS414">
            <v>42.578970153677801</v>
          </cell>
          <cell r="GT414">
            <v>-223.9598060787539</v>
          </cell>
          <cell r="GU414">
            <v>10.373177215813485</v>
          </cell>
          <cell r="GV414">
            <v>27.518180315058999</v>
          </cell>
          <cell r="GW414">
            <v>-11.164687095493719</v>
          </cell>
          <cell r="GX414">
            <v>-178.69488867558539</v>
          </cell>
          <cell r="GY414">
            <v>201.85877505124517</v>
          </cell>
          <cell r="GZ414">
            <v>-19.212758794412366</v>
          </cell>
          <cell r="HA414">
            <v>-154.42039558123361</v>
          </cell>
          <cell r="HB414">
            <v>-169.24185575317824</v>
          </cell>
          <cell r="HC414">
            <v>-143.50431213344564</v>
          </cell>
          <cell r="HD414">
            <v>615.96498908044305</v>
          </cell>
          <cell r="HE414">
            <v>5.5214675447205082</v>
          </cell>
          <cell r="HF414">
            <v>64.158791648515034</v>
          </cell>
          <cell r="HG414">
            <v>-106.70786564515583</v>
          </cell>
          <cell r="HH414">
            <v>29.483227209340839</v>
          </cell>
          <cell r="HI414">
            <v>-9.800523142239399</v>
          </cell>
          <cell r="HJ414">
            <v>-41.619641799876263</v>
          </cell>
          <cell r="HK414">
            <v>-132.94318049957656</v>
          </cell>
          <cell r="HL414">
            <v>25.593208886581124</v>
          </cell>
          <cell r="HM414">
            <v>397.21353378724598</v>
          </cell>
          <cell r="HN414">
            <v>-321.41374494235788</v>
          </cell>
          <cell r="HO414">
            <v>-235.1909141507349</v>
          </cell>
          <cell r="HP414">
            <v>-192.50846859382727</v>
          </cell>
          <cell r="HQ414">
            <v>529.2570447869366</v>
          </cell>
          <cell r="HR414">
            <v>-378.16758037742693</v>
          </cell>
          <cell r="HS414">
            <v>214.57264506776119</v>
          </cell>
          <cell r="HT414">
            <v>-241.26501685054973</v>
          </cell>
          <cell r="HU414">
            <v>-59.377688472013688</v>
          </cell>
          <cell r="HV414">
            <v>-57.769195705099264</v>
          </cell>
          <cell r="HW414">
            <v>-31.675534257174149</v>
          </cell>
          <cell r="HX414">
            <v>-168.96660415368387</v>
          </cell>
          <cell r="HY414">
            <v>-35.921920050714107</v>
          </cell>
          <cell r="HZ414">
            <v>35.895809652633034</v>
          </cell>
          <cell r="IA414">
            <v>-137.5614578553359</v>
          </cell>
          <cell r="IB414">
            <v>-130.25521980101621</v>
          </cell>
          <cell r="IC414">
            <v>-70.545169349279604</v>
          </cell>
          <cell r="ID414">
            <v>304.70177139695443</v>
          </cell>
          <cell r="IE414">
            <v>78.015609437017702</v>
          </cell>
          <cell r="IF414">
            <v>-43.523581134009873</v>
          </cell>
          <cell r="IG414">
            <v>-252.73008186352672</v>
          </cell>
          <cell r="IH414">
            <v>-107.37470399471204</v>
          </cell>
          <cell r="II414">
            <v>-13.033873026717629</v>
          </cell>
          <cell r="IJ414">
            <v>-58.053262779922079</v>
          </cell>
          <cell r="IK414">
            <v>-139.89178806736163</v>
          </cell>
          <cell r="IL414">
            <v>251.31918175023748</v>
          </cell>
          <cell r="IM414">
            <v>237.94403637707001</v>
          </cell>
          <cell r="IN414">
            <v>-143.61951101919112</v>
          </cell>
          <cell r="IO414">
            <v>32.65348727194214</v>
          </cell>
          <cell r="IP414">
            <v>-347.88818774084211</v>
          </cell>
          <cell r="IQ414">
            <v>662.21389366405492</v>
          </cell>
          <cell r="IR414">
            <v>-702.31573666783515</v>
          </cell>
          <cell r="IS414">
            <v>-305.01352522661909</v>
          </cell>
          <cell r="IT414">
            <v>-373.71733405762643</v>
          </cell>
          <cell r="IU414">
            <v>-311.78959323879826</v>
          </cell>
          <cell r="IV414">
            <v>-79.344102481198206</v>
          </cell>
          <cell r="IW414">
            <v>-80.38817292265594</v>
          </cell>
          <cell r="IX414">
            <v>212.42692659616296</v>
          </cell>
          <cell r="IY414">
            <v>-8.399850895133568</v>
          </cell>
          <cell r="IZ414">
            <v>101.5248935573909</v>
          </cell>
          <cell r="JA414">
            <v>-162.92059205716942</v>
          </cell>
          <cell r="JB414">
            <v>105.04245554626686</v>
          </cell>
          <cell r="JC414">
            <v>-102.16490902281657</v>
          </cell>
          <cell r="JD414">
            <v>302.42806753455079</v>
          </cell>
          <cell r="JE414">
            <v>4227.492165116244</v>
          </cell>
          <cell r="JF414">
            <v>637.3619201076508</v>
          </cell>
          <cell r="JG414">
            <v>564.65165560535388</v>
          </cell>
          <cell r="JH414">
            <v>219.59832593177271</v>
          </cell>
          <cell r="JI414">
            <v>4.3388744689727901</v>
          </cell>
          <cell r="JJ414">
            <v>104.3787180751533</v>
          </cell>
          <cell r="JK414">
            <v>90.861538043216569</v>
          </cell>
          <cell r="JL414">
            <v>332.1951255009335</v>
          </cell>
          <cell r="JM414">
            <v>491.78350824839436</v>
          </cell>
          <cell r="JN414">
            <v>218.36508686261368</v>
          </cell>
          <cell r="JO414">
            <v>175.90425328277342</v>
          </cell>
          <cell r="JP414">
            <v>762.48415656894213</v>
          </cell>
          <cell r="JQ414">
            <v>625.56900242046686</v>
          </cell>
        </row>
        <row r="416">
          <cell r="F416">
            <v>-0.11046148666999756</v>
          </cell>
          <cell r="G416">
            <v>-0.17587357158999595</v>
          </cell>
          <cell r="H416">
            <v>-4.9231689719995586E-2</v>
          </cell>
          <cell r="I416">
            <v>-0.29731210766000515</v>
          </cell>
          <cell r="J416">
            <v>0</v>
          </cell>
          <cell r="K416">
            <v>-0.18049159680999338</v>
          </cell>
          <cell r="L416">
            <v>-8.0874284999765678E-4</v>
          </cell>
          <cell r="M416">
            <v>0</v>
          </cell>
          <cell r="N416">
            <v>4.7345616050002093E-2</v>
          </cell>
          <cell r="O416">
            <v>-0.11529094856000199</v>
          </cell>
          <cell r="P416">
            <v>-9.9453612999909069E-3</v>
          </cell>
          <cell r="Q416">
            <v>-2.2261231640001711E-2</v>
          </cell>
          <cell r="R416">
            <v>-1.0548827853999683</v>
          </cell>
          <cell r="S416">
            <v>-8.126225925000341E-2</v>
          </cell>
          <cell r="T416">
            <v>-0.14517635810999963</v>
          </cell>
          <cell r="U416">
            <v>-9.9261168220003526E-2</v>
          </cell>
          <cell r="V416">
            <v>-9.2989699360003897E-2</v>
          </cell>
          <cell r="W416">
            <v>-0.16968606750999982</v>
          </cell>
          <cell r="X416">
            <v>-2.8063671799998247E-3</v>
          </cell>
          <cell r="Y416">
            <v>-5.7256159249995164E-2</v>
          </cell>
          <cell r="Z416">
            <v>-2.671231132999452E-2</v>
          </cell>
          <cell r="AA416">
            <v>0</v>
          </cell>
          <cell r="AB416">
            <v>-0.25928584270999977</v>
          </cell>
          <cell r="AC416">
            <v>0</v>
          </cell>
          <cell r="AD416">
            <v>-0.12044655248000424</v>
          </cell>
          <cell r="AE416">
            <v>-1.0334566210599405</v>
          </cell>
          <cell r="AF416">
            <v>0</v>
          </cell>
          <cell r="AG416">
            <v>-4.4831584169997996E-2</v>
          </cell>
          <cell r="AH416">
            <v>-0.35455335691999679</v>
          </cell>
          <cell r="AI416">
            <v>-0.29028626966999838</v>
          </cell>
          <cell r="AJ416">
            <v>-5.8057253939999498E-2</v>
          </cell>
          <cell r="AK416">
            <v>0</v>
          </cell>
          <cell r="AL416">
            <v>0</v>
          </cell>
          <cell r="AM416">
            <v>0</v>
          </cell>
          <cell r="AN416">
            <v>-4.4838539309999703E-2</v>
          </cell>
          <cell r="AO416">
            <v>-0.12779114467999619</v>
          </cell>
          <cell r="AP416">
            <v>0</v>
          </cell>
          <cell r="AQ416">
            <v>-0.11309847237000525</v>
          </cell>
          <cell r="AR416">
            <v>-0.83404229453992684</v>
          </cell>
          <cell r="AS416">
            <v>0</v>
          </cell>
          <cell r="AT416">
            <v>0</v>
          </cell>
          <cell r="AU416">
            <v>-0.39108223872000281</v>
          </cell>
          <cell r="AV416">
            <v>-0.26953197881999813</v>
          </cell>
          <cell r="AW416">
            <v>-0.11070334258999992</v>
          </cell>
          <cell r="AX416">
            <v>-4.7580694600029005E-3</v>
          </cell>
          <cell r="AY416">
            <v>0</v>
          </cell>
          <cell r="AZ416">
            <v>0</v>
          </cell>
          <cell r="BA416">
            <v>0</v>
          </cell>
          <cell r="BB416">
            <v>-5.7966664950001245E-2</v>
          </cell>
          <cell r="BC416">
            <v>0</v>
          </cell>
          <cell r="BD416">
            <v>0</v>
          </cell>
          <cell r="BE416">
            <v>-0.80858409450002</v>
          </cell>
          <cell r="BF416">
            <v>0</v>
          </cell>
          <cell r="BG416">
            <v>0</v>
          </cell>
          <cell r="BH416">
            <v>0</v>
          </cell>
          <cell r="BI416">
            <v>-0.76344432886000391</v>
          </cell>
          <cell r="BJ416">
            <v>0</v>
          </cell>
          <cell r="BK416">
            <v>0</v>
          </cell>
          <cell r="BL416">
            <v>0</v>
          </cell>
          <cell r="BM416">
            <v>-4.5139765640001883E-2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-1.4948652739199133</v>
          </cell>
          <cell r="BS416">
            <v>0</v>
          </cell>
          <cell r="BT416">
            <v>0</v>
          </cell>
          <cell r="BU416">
            <v>-2.6345478650000587E-2</v>
          </cell>
          <cell r="BV416">
            <v>-1.0956103959998131E-2</v>
          </cell>
          <cell r="BW416">
            <v>-0.48206594541998982</v>
          </cell>
          <cell r="BX416">
            <v>0</v>
          </cell>
          <cell r="BY416">
            <v>0</v>
          </cell>
          <cell r="BZ416">
            <v>-0.48368401144999496</v>
          </cell>
          <cell r="CA416">
            <v>0</v>
          </cell>
          <cell r="CB416">
            <v>-0.49181373444000087</v>
          </cell>
          <cell r="CC416">
            <v>0</v>
          </cell>
          <cell r="CD416">
            <v>0</v>
          </cell>
          <cell r="CE416">
            <v>-0.44013149141994745</v>
          </cell>
          <cell r="CF416">
            <v>0</v>
          </cell>
          <cell r="CG416">
            <v>-0.14072717858000061</v>
          </cell>
          <cell r="CH416">
            <v>4.9140457139998261E-2</v>
          </cell>
          <cell r="CI416">
            <v>-0.14120715430999553</v>
          </cell>
          <cell r="CJ416">
            <v>0</v>
          </cell>
          <cell r="CK416">
            <v>-4.1058446630003687E-2</v>
          </cell>
          <cell r="CL416">
            <v>0</v>
          </cell>
          <cell r="CM416">
            <v>0</v>
          </cell>
          <cell r="CN416">
            <v>0</v>
          </cell>
          <cell r="CO416">
            <v>-0.16627916903999562</v>
          </cell>
          <cell r="CP416">
            <v>0</v>
          </cell>
          <cell r="CQ416">
            <v>0</v>
          </cell>
          <cell r="CR416">
            <v>-0.56630323572994712</v>
          </cell>
          <cell r="CS416">
            <v>0</v>
          </cell>
          <cell r="CT416">
            <v>-8.2494820000000857E-2</v>
          </cell>
          <cell r="CU416">
            <v>-6.2193393279997622E-2</v>
          </cell>
          <cell r="CV416">
            <v>-0.11718870877999876</v>
          </cell>
          <cell r="CW416">
            <v>0</v>
          </cell>
          <cell r="CX416">
            <v>-0.30442631366999962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-0.84370374644004187</v>
          </cell>
          <cell r="DF416">
            <v>0</v>
          </cell>
          <cell r="DG416">
            <v>-6.0863637360000666E-2</v>
          </cell>
          <cell r="DH416">
            <v>-2.1492696380001064E-2</v>
          </cell>
          <cell r="DI416">
            <v>-1.9158952870000689E-2</v>
          </cell>
          <cell r="DJ416">
            <v>-0.31829127419999992</v>
          </cell>
          <cell r="DK416">
            <v>-0.423897185630004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-0.6749339613400025</v>
          </cell>
          <cell r="DS416">
            <v>0</v>
          </cell>
          <cell r="DT416">
            <v>-0.14891495892999984</v>
          </cell>
          <cell r="DU416">
            <v>5.4593533800009197E-3</v>
          </cell>
          <cell r="DV416">
            <v>0</v>
          </cell>
          <cell r="DW416">
            <v>-6.3969375380004578E-2</v>
          </cell>
          <cell r="DX416">
            <v>-1.4220979009998302E-2</v>
          </cell>
          <cell r="DY416">
            <v>-5.5023737900015135E-3</v>
          </cell>
          <cell r="DZ416">
            <v>0</v>
          </cell>
          <cell r="EA416">
            <v>-0.44778562761000273</v>
          </cell>
          <cell r="EB416">
            <v>0</v>
          </cell>
          <cell r="EC416">
            <v>0</v>
          </cell>
          <cell r="ED416">
            <v>0</v>
          </cell>
          <cell r="EE416">
            <v>-0.25658835029992133</v>
          </cell>
          <cell r="EF416">
            <v>0</v>
          </cell>
          <cell r="EG416">
            <v>-6.4884907539997982E-2</v>
          </cell>
          <cell r="EH416">
            <v>2.5258041300020295E-3</v>
          </cell>
          <cell r="EI416">
            <v>2.1657131559997822E-2</v>
          </cell>
          <cell r="EJ416">
            <v>-4.9172961760000078E-2</v>
          </cell>
          <cell r="EK416">
            <v>-0.18974918173999811</v>
          </cell>
          <cell r="EL416">
            <v>0</v>
          </cell>
          <cell r="EM416">
            <v>2.3035765049996826E-2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0.10459548881999581</v>
          </cell>
          <cell r="ES416">
            <v>0</v>
          </cell>
          <cell r="ET416">
            <v>0</v>
          </cell>
          <cell r="EU416">
            <v>-1.4416925600002628E-3</v>
          </cell>
          <cell r="EV416">
            <v>0.27470912820000137</v>
          </cell>
          <cell r="EW416">
            <v>-1.0431089200011456E-3</v>
          </cell>
          <cell r="EX416">
            <v>0</v>
          </cell>
          <cell r="EY416">
            <v>-0.12980936483000249</v>
          </cell>
          <cell r="EZ416">
            <v>0</v>
          </cell>
          <cell r="FA416">
            <v>0</v>
          </cell>
          <cell r="FB416">
            <v>-3.7819473070001663E-2</v>
          </cell>
          <cell r="FC416">
            <v>0</v>
          </cell>
          <cell r="FD416">
            <v>0</v>
          </cell>
          <cell r="FE416">
            <v>-0.9361332944000651</v>
          </cell>
          <cell r="FF416">
            <v>0</v>
          </cell>
          <cell r="FG416">
            <v>-0.93692557712999758</v>
          </cell>
          <cell r="FH416">
            <v>3.7621811490005541E-2</v>
          </cell>
          <cell r="FI416">
            <v>-3.6829528759994901E-2</v>
          </cell>
          <cell r="FJ416">
            <v>-5.2051420949993599E-2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5.2051420949993599E-2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  <cell r="IJ416">
            <v>0</v>
          </cell>
          <cell r="IK416">
            <v>0</v>
          </cell>
          <cell r="IL416">
            <v>0</v>
          </cell>
          <cell r="IM416">
            <v>0</v>
          </cell>
          <cell r="IN416">
            <v>0</v>
          </cell>
          <cell r="IO416">
            <v>0</v>
          </cell>
          <cell r="IP416">
            <v>0</v>
          </cell>
          <cell r="IQ416">
            <v>0</v>
          </cell>
          <cell r="IR416">
            <v>0</v>
          </cell>
          <cell r="IS416">
            <v>0</v>
          </cell>
          <cell r="IT416">
            <v>0</v>
          </cell>
          <cell r="IU416">
            <v>0</v>
          </cell>
          <cell r="IV416">
            <v>0</v>
          </cell>
          <cell r="IW416">
            <v>0</v>
          </cell>
          <cell r="IX416">
            <v>0</v>
          </cell>
          <cell r="IY416">
            <v>0</v>
          </cell>
          <cell r="IZ416">
            <v>0</v>
          </cell>
          <cell r="JA416">
            <v>0</v>
          </cell>
          <cell r="JB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G416">
            <v>0</v>
          </cell>
          <cell r="JH416">
            <v>0</v>
          </cell>
          <cell r="JI416">
            <v>0</v>
          </cell>
          <cell r="JJ416">
            <v>0</v>
          </cell>
          <cell r="JK416">
            <v>0</v>
          </cell>
          <cell r="JL416">
            <v>0</v>
          </cell>
          <cell r="JM416">
            <v>0</v>
          </cell>
          <cell r="JN416">
            <v>0</v>
          </cell>
          <cell r="JO416">
            <v>0</v>
          </cell>
          <cell r="JP416">
            <v>0</v>
          </cell>
          <cell r="JQ416">
            <v>0</v>
          </cell>
        </row>
        <row r="417">
          <cell r="F417">
            <v>-1.3686749120001451E-2</v>
          </cell>
          <cell r="G417">
            <v>-5.47469964799987E-2</v>
          </cell>
          <cell r="H417">
            <v>-2.1997392670002114E-2</v>
          </cell>
          <cell r="I417">
            <v>-6.8433745579998373E-2</v>
          </cell>
          <cell r="J417">
            <v>0</v>
          </cell>
          <cell r="K417">
            <v>-4.0293664569997389E-2</v>
          </cell>
          <cell r="L417">
            <v>-1.3686749120001451E-2</v>
          </cell>
          <cell r="M417">
            <v>0</v>
          </cell>
          <cell r="N417">
            <v>1.3686749110000562E-2</v>
          </cell>
          <cell r="O417">
            <v>-1.1199930620001908E-2</v>
          </cell>
          <cell r="P417">
            <v>-1.8710148700016305E-3</v>
          </cell>
          <cell r="Q417">
            <v>4.6128903699980128E-3</v>
          </cell>
          <cell r="R417">
            <v>-0.1827415164400179</v>
          </cell>
          <cell r="S417">
            <v>-1.2985709959998815E-2</v>
          </cell>
          <cell r="T417">
            <v>-1.3880944340002088E-2</v>
          </cell>
          <cell r="U417">
            <v>1.0964134900000033E-3</v>
          </cell>
          <cell r="V417">
            <v>-1.3880944339998535E-2</v>
          </cell>
          <cell r="W417">
            <v>-3.1117162619999306E-2</v>
          </cell>
          <cell r="X417">
            <v>-1.3880944340002088E-2</v>
          </cell>
          <cell r="Y417">
            <v>-9.2561391999979037E-4</v>
          </cell>
          <cell r="Z417">
            <v>-1.3880944340002088E-2</v>
          </cell>
          <cell r="AA417">
            <v>0</v>
          </cell>
          <cell r="AB417">
            <v>-6.9404721720001561E-2</v>
          </cell>
          <cell r="AC417">
            <v>0</v>
          </cell>
          <cell r="AD417">
            <v>-1.3880944349999425E-2</v>
          </cell>
          <cell r="AE417">
            <v>-0.23709841719994529</v>
          </cell>
          <cell r="AF417">
            <v>0</v>
          </cell>
          <cell r="AG417">
            <v>0</v>
          </cell>
          <cell r="AH417">
            <v>-8.4450950360000832E-2</v>
          </cell>
          <cell r="AI417">
            <v>-8.2271674859999422E-2</v>
          </cell>
          <cell r="AJ417">
            <v>-1.4075158389999842E-2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-2.8150316789997021E-2</v>
          </cell>
          <cell r="AP417">
            <v>0</v>
          </cell>
          <cell r="AQ417">
            <v>-2.815031679999791E-2</v>
          </cell>
          <cell r="AR417">
            <v>-0.19314008675999617</v>
          </cell>
          <cell r="AS417">
            <v>0</v>
          </cell>
          <cell r="AT417">
            <v>0</v>
          </cell>
          <cell r="AU417">
            <v>-7.7090234140001712E-2</v>
          </cell>
          <cell r="AV417">
            <v>-7.3241684959999276E-2</v>
          </cell>
          <cell r="AW417">
            <v>-2.8538778440001522E-2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-1.4269389220000761E-2</v>
          </cell>
          <cell r="BC417">
            <v>0</v>
          </cell>
          <cell r="BD417">
            <v>0</v>
          </cell>
          <cell r="BE417">
            <v>-0.18802683618997662</v>
          </cell>
          <cell r="BF417">
            <v>0</v>
          </cell>
          <cell r="BG417">
            <v>0</v>
          </cell>
          <cell r="BH417">
            <v>0</v>
          </cell>
          <cell r="BI417">
            <v>-0.1735632334099968</v>
          </cell>
          <cell r="BJ417">
            <v>0</v>
          </cell>
          <cell r="BK417">
            <v>0</v>
          </cell>
          <cell r="BL417">
            <v>0</v>
          </cell>
          <cell r="BM417">
            <v>-1.4463602779997586E-2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-0.38776626416003523</v>
          </cell>
          <cell r="BS417">
            <v>0</v>
          </cell>
          <cell r="BT417">
            <v>0</v>
          </cell>
          <cell r="BU417">
            <v>-2.1321471909999445E-2</v>
          </cell>
          <cell r="BV417">
            <v>0</v>
          </cell>
          <cell r="BW417">
            <v>-0.11726233351999937</v>
          </cell>
          <cell r="BX417">
            <v>0</v>
          </cell>
          <cell r="BY417">
            <v>0</v>
          </cell>
          <cell r="BZ417">
            <v>-0.11726233351999937</v>
          </cell>
          <cell r="CA417">
            <v>0</v>
          </cell>
          <cell r="CB417">
            <v>-0.13192012521000152</v>
          </cell>
          <cell r="CC417">
            <v>0</v>
          </cell>
          <cell r="CD417">
            <v>0</v>
          </cell>
          <cell r="CE417">
            <v>-7.3976051379986529E-2</v>
          </cell>
          <cell r="CF417">
            <v>0</v>
          </cell>
          <cell r="CG417">
            <v>-4.4246418739998461E-2</v>
          </cell>
          <cell r="CH417">
            <v>2.9729632640002279E-2</v>
          </cell>
          <cell r="CI417">
            <v>-2.9729632639998727E-2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-2.9729632640002279E-2</v>
          </cell>
          <cell r="CP417">
            <v>0</v>
          </cell>
          <cell r="CQ417">
            <v>0</v>
          </cell>
          <cell r="CR417">
            <v>-0.14077932317002251</v>
          </cell>
          <cell r="CS417">
            <v>0</v>
          </cell>
          <cell r="CT417">
            <v>-1.5077906759998427E-2</v>
          </cell>
          <cell r="CU417">
            <v>-1.5077906759998427E-2</v>
          </cell>
          <cell r="CV417">
            <v>-3.5233975850001542E-2</v>
          </cell>
          <cell r="CW417">
            <v>0</v>
          </cell>
          <cell r="CX417">
            <v>-7.5389533799999242E-2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-0.23308676600998979</v>
          </cell>
          <cell r="DF417">
            <v>0</v>
          </cell>
          <cell r="DG417">
            <v>0</v>
          </cell>
          <cell r="DH417">
            <v>-3.9212178899994399E-3</v>
          </cell>
          <cell r="DI417">
            <v>-3.0383010200001337E-2</v>
          </cell>
          <cell r="DJ417">
            <v>-9.1745786730001555E-2</v>
          </cell>
          <cell r="DK417">
            <v>-0.10703675119000167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-0.15033370868002294</v>
          </cell>
          <cell r="DS417">
            <v>0</v>
          </cell>
          <cell r="DT417">
            <v>-4.1116138619997855E-2</v>
          </cell>
          <cell r="DU417">
            <v>0</v>
          </cell>
          <cell r="DV417">
            <v>1.4850177530000508E-2</v>
          </cell>
          <cell r="DW417">
            <v>-1.5508468450001089E-2</v>
          </cell>
          <cell r="DX417">
            <v>0</v>
          </cell>
          <cell r="DY417">
            <v>0</v>
          </cell>
          <cell r="DZ417">
            <v>0</v>
          </cell>
          <cell r="EA417">
            <v>-0.10855927913999963</v>
          </cell>
          <cell r="EB417">
            <v>0</v>
          </cell>
          <cell r="EC417">
            <v>0</v>
          </cell>
          <cell r="ED417">
            <v>0</v>
          </cell>
          <cell r="EE417">
            <v>-6.409059498997749E-2</v>
          </cell>
          <cell r="EF417">
            <v>0</v>
          </cell>
          <cell r="EG417">
            <v>-7.2638668600006895E-3</v>
          </cell>
          <cell r="EH417">
            <v>0</v>
          </cell>
          <cell r="EI417">
            <v>-9.6354493799992724E-3</v>
          </cell>
          <cell r="EJ417">
            <v>-1.5730426250001983E-2</v>
          </cell>
          <cell r="EK417">
            <v>-4.7191278740001508E-2</v>
          </cell>
          <cell r="EL417">
            <v>0</v>
          </cell>
          <cell r="EM417">
            <v>1.5730426240001094E-2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6.9123765189999631E-2</v>
          </cell>
          <cell r="ES417">
            <v>0</v>
          </cell>
          <cell r="ET417">
            <v>0</v>
          </cell>
          <cell r="EU417">
            <v>1.4115300320000301E-2</v>
          </cell>
          <cell r="EV417">
            <v>7.9761887379998342E-2</v>
          </cell>
          <cell r="EW417">
            <v>1.4951317390003993E-2</v>
          </cell>
          <cell r="EX417">
            <v>0</v>
          </cell>
          <cell r="EY417">
            <v>-3.1904754959999337E-2</v>
          </cell>
          <cell r="EZ417">
            <v>8.152392539997777E-3</v>
          </cell>
          <cell r="FA417">
            <v>0</v>
          </cell>
          <cell r="FB417">
            <v>-1.5952377480001445E-2</v>
          </cell>
          <cell r="FC417">
            <v>0</v>
          </cell>
          <cell r="FD417">
            <v>0</v>
          </cell>
          <cell r="FE417">
            <v>-0.24008533878003391</v>
          </cell>
          <cell r="FF417">
            <v>0</v>
          </cell>
          <cell r="FG417">
            <v>-0.22714432752000135</v>
          </cell>
          <cell r="FH417">
            <v>-4.0342850100003602E-3</v>
          </cell>
          <cell r="FI417">
            <v>-8.9067262500002187E-3</v>
          </cell>
          <cell r="FJ417">
            <v>-1.2619129309999977E-2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1.2619129309999977E-2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  <cell r="IJ417">
            <v>0</v>
          </cell>
          <cell r="IK417">
            <v>0</v>
          </cell>
          <cell r="IL417">
            <v>0</v>
          </cell>
          <cell r="IM417">
            <v>0</v>
          </cell>
          <cell r="IN417">
            <v>0</v>
          </cell>
          <cell r="IO417">
            <v>0</v>
          </cell>
          <cell r="IP417">
            <v>0</v>
          </cell>
          <cell r="IQ417">
            <v>0</v>
          </cell>
          <cell r="IR417">
            <v>0</v>
          </cell>
          <cell r="IS417">
            <v>0</v>
          </cell>
          <cell r="IT417">
            <v>0</v>
          </cell>
          <cell r="IU417">
            <v>0</v>
          </cell>
          <cell r="IV417">
            <v>0</v>
          </cell>
          <cell r="IW417">
            <v>0</v>
          </cell>
          <cell r="IX417">
            <v>0</v>
          </cell>
          <cell r="IY417">
            <v>0</v>
          </cell>
          <cell r="IZ417">
            <v>0</v>
          </cell>
          <cell r="JA417">
            <v>0</v>
          </cell>
          <cell r="JB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G417">
            <v>0</v>
          </cell>
          <cell r="JH417">
            <v>0</v>
          </cell>
          <cell r="JI417">
            <v>0</v>
          </cell>
          <cell r="JJ417">
            <v>0</v>
          </cell>
          <cell r="JK417">
            <v>0</v>
          </cell>
          <cell r="JL417">
            <v>0</v>
          </cell>
          <cell r="JM417">
            <v>0</v>
          </cell>
          <cell r="JN417">
            <v>0</v>
          </cell>
          <cell r="JO417">
            <v>0</v>
          </cell>
          <cell r="JP417">
            <v>0</v>
          </cell>
          <cell r="JQ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  <cell r="IJ418">
            <v>0</v>
          </cell>
          <cell r="IK418">
            <v>0</v>
          </cell>
          <cell r="IL418">
            <v>0</v>
          </cell>
          <cell r="IM418">
            <v>0</v>
          </cell>
          <cell r="IN418">
            <v>0</v>
          </cell>
          <cell r="IO418">
            <v>0</v>
          </cell>
          <cell r="IP418">
            <v>0</v>
          </cell>
          <cell r="IQ418">
            <v>0</v>
          </cell>
          <cell r="IR418">
            <v>0</v>
          </cell>
          <cell r="IS418">
            <v>0</v>
          </cell>
          <cell r="IT418">
            <v>0</v>
          </cell>
          <cell r="IU418">
            <v>0</v>
          </cell>
          <cell r="IV418">
            <v>0</v>
          </cell>
          <cell r="IW418">
            <v>0</v>
          </cell>
          <cell r="IX418">
            <v>0</v>
          </cell>
          <cell r="IY418">
            <v>0</v>
          </cell>
          <cell r="IZ418">
            <v>0</v>
          </cell>
          <cell r="JA418">
            <v>0</v>
          </cell>
          <cell r="JB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G418">
            <v>0</v>
          </cell>
          <cell r="JH418">
            <v>0</v>
          </cell>
          <cell r="JI418">
            <v>0</v>
          </cell>
          <cell r="JJ418">
            <v>0</v>
          </cell>
          <cell r="JK418">
            <v>0</v>
          </cell>
          <cell r="JL418">
            <v>0</v>
          </cell>
          <cell r="JM418">
            <v>0</v>
          </cell>
          <cell r="JN418">
            <v>0</v>
          </cell>
          <cell r="JO418">
            <v>0</v>
          </cell>
          <cell r="JP418">
            <v>0</v>
          </cell>
          <cell r="JQ418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-8.0094723994370725</v>
          </cell>
          <cell r="S420">
            <v>0</v>
          </cell>
          <cell r="T420">
            <v>0</v>
          </cell>
          <cell r="U420">
            <v>0</v>
          </cell>
          <cell r="V420">
            <v>-8.0094723994400283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5.4531506902785623</v>
          </cell>
          <cell r="AF420">
            <v>0</v>
          </cell>
          <cell r="AG420">
            <v>0</v>
          </cell>
          <cell r="AH420">
            <v>5.4531506902801539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1.6025877016545564E-4</v>
          </cell>
          <cell r="BS420">
            <v>0</v>
          </cell>
          <cell r="BT420">
            <v>0</v>
          </cell>
          <cell r="BU420">
            <v>6.7155600000002105E-5</v>
          </cell>
          <cell r="BV420">
            <v>6.6256970000001109E-5</v>
          </cell>
          <cell r="BW420">
            <v>1.4736720000000161E-5</v>
          </cell>
          <cell r="BX420">
            <v>3.5585479999999253E-5</v>
          </cell>
          <cell r="BY420">
            <v>0</v>
          </cell>
          <cell r="BZ420">
            <v>0</v>
          </cell>
          <cell r="CA420">
            <v>0</v>
          </cell>
          <cell r="CB420">
            <v>-2.347600000000144E-5</v>
          </cell>
          <cell r="CC420">
            <v>0</v>
          </cell>
          <cell r="CD420">
            <v>0</v>
          </cell>
          <cell r="CE420">
            <v>1.2653121000000267E-4</v>
          </cell>
          <cell r="CF420">
            <v>0</v>
          </cell>
          <cell r="CG420">
            <v>2.4969999999971404E-8</v>
          </cell>
          <cell r="CH420">
            <v>1.3413701000000028E-4</v>
          </cell>
          <cell r="CI420">
            <v>1.6681700000017313E-6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-9.2989400000010464E-6</v>
          </cell>
          <cell r="CP420">
            <v>0</v>
          </cell>
          <cell r="CQ420">
            <v>0</v>
          </cell>
          <cell r="CR420">
            <v>7.7662620000001903E-5</v>
          </cell>
          <cell r="CS420">
            <v>0</v>
          </cell>
          <cell r="CT420">
            <v>4.6160999999864116E-7</v>
          </cell>
          <cell r="CU420">
            <v>7.8374240000001621E-5</v>
          </cell>
          <cell r="CV420">
            <v>-1.9010000000194149E-7</v>
          </cell>
          <cell r="CW420">
            <v>-2.7107160000001268E-5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2.6124029999999646E-5</v>
          </cell>
          <cell r="DC420">
            <v>0</v>
          </cell>
          <cell r="DD420">
            <v>0</v>
          </cell>
          <cell r="DE420">
            <v>2.6200490000002907E-5</v>
          </cell>
          <cell r="DF420">
            <v>0</v>
          </cell>
          <cell r="DG420">
            <v>3.6831279999998204E-5</v>
          </cell>
          <cell r="DH420">
            <v>4.5148149999998596E-5</v>
          </cell>
          <cell r="DI420">
            <v>-9.9819000000007929E-6</v>
          </cell>
          <cell r="DJ420">
            <v>-6.973467000000004E-5</v>
          </cell>
          <cell r="DK420">
            <v>3.9852190000000051E-5</v>
          </cell>
          <cell r="DL420">
            <v>0</v>
          </cell>
          <cell r="DM420">
            <v>0</v>
          </cell>
          <cell r="DN420">
            <v>0</v>
          </cell>
          <cell r="DO420">
            <v>-1.591456000000005E-5</v>
          </cell>
          <cell r="DP420">
            <v>0</v>
          </cell>
          <cell r="DQ420">
            <v>0</v>
          </cell>
          <cell r="DR420">
            <v>5.0695249999982428E-5</v>
          </cell>
          <cell r="DS420">
            <v>0</v>
          </cell>
          <cell r="DT420">
            <v>0</v>
          </cell>
          <cell r="DU420">
            <v>2.8725079999999958E-5</v>
          </cell>
          <cell r="DV420">
            <v>-6.7083140000001942E-5</v>
          </cell>
          <cell r="DW420">
            <v>5.1525800000000455E-5</v>
          </cell>
          <cell r="DX420">
            <v>3.7527510000001305E-5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1.0266623999999336E-4</v>
          </cell>
          <cell r="EF420">
            <v>0</v>
          </cell>
          <cell r="EG420">
            <v>4.8815810000000029E-5</v>
          </cell>
          <cell r="EH420">
            <v>2.9494620000000693E-5</v>
          </cell>
          <cell r="EI420">
            <v>8.3228689999999272E-5</v>
          </cell>
          <cell r="EJ420">
            <v>-2.4193210000000506E-5</v>
          </cell>
          <cell r="EK420">
            <v>-3.4679670000000058E-5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2.4171770000011583E-5</v>
          </cell>
          <cell r="ES420">
            <v>0</v>
          </cell>
          <cell r="ET420">
            <v>0</v>
          </cell>
          <cell r="EU420">
            <v>-7.0074800000013981E-6</v>
          </cell>
          <cell r="EV420">
            <v>7.2555469999997443E-5</v>
          </cell>
          <cell r="EW420">
            <v>-2.7911659999999353E-5</v>
          </cell>
          <cell r="EX420">
            <v>-1.3464559999999855E-5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3.7126377999999183E-4</v>
          </cell>
          <cell r="FF420">
            <v>0</v>
          </cell>
          <cell r="FG420">
            <v>0</v>
          </cell>
          <cell r="FH420">
            <v>2.1721189999997226E-5</v>
          </cell>
          <cell r="FI420">
            <v>-3.7399520000003586E-5</v>
          </cell>
          <cell r="FJ420">
            <v>2.7217383000000071E-4</v>
          </cell>
          <cell r="FK420">
            <v>2.5819520000000366E-5</v>
          </cell>
          <cell r="FL420">
            <v>0</v>
          </cell>
          <cell r="FM420">
            <v>3.6446790000000187E-5</v>
          </cell>
          <cell r="FN420">
            <v>0</v>
          </cell>
          <cell r="FO420">
            <v>5.2501970000000397E-5</v>
          </cell>
          <cell r="FP420">
            <v>0</v>
          </cell>
          <cell r="FQ420">
            <v>0</v>
          </cell>
          <cell r="FR420">
            <v>3.4793390000009694E-5</v>
          </cell>
          <cell r="FS420">
            <v>0</v>
          </cell>
          <cell r="FT420">
            <v>0</v>
          </cell>
          <cell r="FU420">
            <v>-1.6278220000000634E-5</v>
          </cell>
          <cell r="FV420">
            <v>1.3851930000002843E-5</v>
          </cell>
          <cell r="FW420">
            <v>-3.092319999999267E-6</v>
          </cell>
          <cell r="FX420">
            <v>4.2999890000000075E-5</v>
          </cell>
          <cell r="FY420">
            <v>0</v>
          </cell>
          <cell r="FZ420">
            <v>-9.4730999999903531E-7</v>
          </cell>
          <cell r="GA420">
            <v>0</v>
          </cell>
          <cell r="GB420">
            <v>-1.7405800000012267E-6</v>
          </cell>
          <cell r="GC420">
            <v>0</v>
          </cell>
          <cell r="GD420">
            <v>0</v>
          </cell>
          <cell r="GE420">
            <v>-9.5523139999997841E-5</v>
          </cell>
          <cell r="GF420">
            <v>0</v>
          </cell>
          <cell r="GG420">
            <v>0</v>
          </cell>
          <cell r="GH420">
            <v>-3.4186729999999971E-5</v>
          </cell>
          <cell r="GI420">
            <v>-4.094534000000094E-5</v>
          </cell>
          <cell r="GJ420">
            <v>2.9148299999998475E-6</v>
          </cell>
          <cell r="GK420">
            <v>1.7876850000000943E-5</v>
          </cell>
          <cell r="GL420">
            <v>-7.3185649999999922E-5</v>
          </cell>
          <cell r="GM420">
            <v>0</v>
          </cell>
          <cell r="GN420">
            <v>0</v>
          </cell>
          <cell r="GO420">
            <v>3.2002899999999598E-5</v>
          </cell>
          <cell r="GP420">
            <v>0</v>
          </cell>
          <cell r="GQ420">
            <v>0</v>
          </cell>
          <cell r="GR420">
            <v>-6.4223730000007029E-5</v>
          </cell>
          <cell r="GS420">
            <v>0</v>
          </cell>
          <cell r="GT420">
            <v>0</v>
          </cell>
          <cell r="GU420">
            <v>-4.5400379999999477E-5</v>
          </cell>
          <cell r="GV420">
            <v>2.2510900000001499E-5</v>
          </cell>
          <cell r="GW420">
            <v>-4.1334250000000378E-5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1.7667770000007188E-5</v>
          </cell>
          <cell r="HF420">
            <v>0</v>
          </cell>
          <cell r="HG420">
            <v>0</v>
          </cell>
          <cell r="HH420">
            <v>1.7667769999998514E-5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4.4635590000008385E-5</v>
          </cell>
          <cell r="HS420">
            <v>0</v>
          </cell>
          <cell r="HT420">
            <v>0</v>
          </cell>
          <cell r="HU420">
            <v>-1.2708899999984424E-6</v>
          </cell>
          <cell r="HV420">
            <v>0</v>
          </cell>
          <cell r="HW420">
            <v>4.5906479999999888E-5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  <cell r="IS420">
            <v>0</v>
          </cell>
          <cell r="IT420">
            <v>0</v>
          </cell>
          <cell r="IU420">
            <v>0</v>
          </cell>
          <cell r="IV420">
            <v>0</v>
          </cell>
          <cell r="IW420">
            <v>0</v>
          </cell>
          <cell r="IX420">
            <v>0</v>
          </cell>
          <cell r="IY420">
            <v>0</v>
          </cell>
          <cell r="IZ420">
            <v>0</v>
          </cell>
          <cell r="JA420">
            <v>0</v>
          </cell>
          <cell r="JB420">
            <v>0</v>
          </cell>
          <cell r="JC420">
            <v>0</v>
          </cell>
          <cell r="JD420">
            <v>0</v>
          </cell>
          <cell r="JE420">
            <v>0</v>
          </cell>
          <cell r="JF420">
            <v>0</v>
          </cell>
          <cell r="JG420">
            <v>0</v>
          </cell>
          <cell r="JH420">
            <v>0</v>
          </cell>
          <cell r="JI420">
            <v>0</v>
          </cell>
          <cell r="JJ420">
            <v>0</v>
          </cell>
          <cell r="JK420">
            <v>0</v>
          </cell>
          <cell r="JL420">
            <v>0</v>
          </cell>
          <cell r="JM420">
            <v>0</v>
          </cell>
          <cell r="JN420">
            <v>0</v>
          </cell>
          <cell r="JO420">
            <v>0</v>
          </cell>
          <cell r="JP420">
            <v>0</v>
          </cell>
          <cell r="JQ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-4.5973600403103774</v>
          </cell>
          <cell r="S421">
            <v>0</v>
          </cell>
          <cell r="T421">
            <v>0</v>
          </cell>
          <cell r="U421">
            <v>0</v>
          </cell>
          <cell r="V421">
            <v>-4.5973600403100363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0.89882527263944212</v>
          </cell>
          <cell r="AF421">
            <v>0</v>
          </cell>
          <cell r="AG421">
            <v>0</v>
          </cell>
          <cell r="AH421">
            <v>0.89882527264001055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1.0400054998171981E-4</v>
          </cell>
          <cell r="BS421">
            <v>0</v>
          </cell>
          <cell r="BT421">
            <v>1.3355290008121301E-5</v>
          </cell>
          <cell r="BU421">
            <v>2.6669699999998936E-5</v>
          </cell>
          <cell r="BV421">
            <v>1.4386400000000049E-5</v>
          </cell>
          <cell r="BW421">
            <v>1.4528960000000264E-5</v>
          </cell>
          <cell r="BX421">
            <v>1.845716999999969E-5</v>
          </cell>
          <cell r="BY421">
            <v>0</v>
          </cell>
          <cell r="BZ421">
            <v>0</v>
          </cell>
          <cell r="CA421">
            <v>0</v>
          </cell>
          <cell r="CB421">
            <v>1.6603030000000331E-5</v>
          </cell>
          <cell r="CC421">
            <v>0</v>
          </cell>
          <cell r="CD421">
            <v>0</v>
          </cell>
          <cell r="CE421">
            <v>3.6321040000002192E-5</v>
          </cell>
          <cell r="CF421">
            <v>0</v>
          </cell>
          <cell r="CG421">
            <v>2.4243759999999746E-5</v>
          </cell>
          <cell r="CH421">
            <v>2.2873010000000471E-5</v>
          </cell>
          <cell r="CI421">
            <v>-1.0441449999999859E-5</v>
          </cell>
          <cell r="CJ421">
            <v>-3.5427999999990134E-7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3.6493960000001657E-5</v>
          </cell>
          <cell r="CS421">
            <v>0</v>
          </cell>
          <cell r="CT421">
            <v>2.4176810000000118E-5</v>
          </cell>
          <cell r="CU421">
            <v>1.6917200000000042E-5</v>
          </cell>
          <cell r="CV421">
            <v>-8.1165900000000971E-6</v>
          </cell>
          <cell r="CW421">
            <v>3.5165399999998598E-6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-8.9557890000001306E-5</v>
          </cell>
          <cell r="DF421">
            <v>0</v>
          </cell>
          <cell r="DG421">
            <v>0</v>
          </cell>
          <cell r="DH421">
            <v>-3.0576500000000645E-5</v>
          </cell>
          <cell r="DI421">
            <v>-3.8949599999999265E-5</v>
          </cell>
          <cell r="DJ421">
            <v>-3.934570000000033E-5</v>
          </cell>
          <cell r="DK421">
            <v>1.9313909999999802E-5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-2.946204000001118E-5</v>
          </cell>
          <cell r="DS421">
            <v>0</v>
          </cell>
          <cell r="DT421">
            <v>0</v>
          </cell>
          <cell r="DU421">
            <v>-2.6598790000000386E-5</v>
          </cell>
          <cell r="DV421">
            <v>-5.4270299999995691E-6</v>
          </cell>
          <cell r="DW421">
            <v>2.5637800000000502E-6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-5.3962429999998562E-5</v>
          </cell>
          <cell r="EF421">
            <v>0</v>
          </cell>
          <cell r="EG421">
            <v>5.2397300000003172E-6</v>
          </cell>
          <cell r="EH421">
            <v>-8.9633500000001892E-6</v>
          </cell>
          <cell r="EI421">
            <v>-1.0472370000000342E-5</v>
          </cell>
          <cell r="EJ421">
            <v>-4.6068019999999724E-5</v>
          </cell>
          <cell r="EK421">
            <v>6.3015800000005076E-6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3.9108009999996862E-5</v>
          </cell>
          <cell r="ES421">
            <v>0</v>
          </cell>
          <cell r="ET421">
            <v>0</v>
          </cell>
          <cell r="EU421">
            <v>-8.5406499999995944E-6</v>
          </cell>
          <cell r="EV421">
            <v>3.8164949999999927E-5</v>
          </cell>
          <cell r="EW421">
            <v>2.3899340000000345E-5</v>
          </cell>
          <cell r="EX421">
            <v>-1.4415629999999912E-5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1.1164443999998885E-4</v>
          </cell>
          <cell r="FF421">
            <v>0</v>
          </cell>
          <cell r="FG421">
            <v>0</v>
          </cell>
          <cell r="FH421">
            <v>3.6031260000000433E-5</v>
          </cell>
          <cell r="FI421">
            <v>6.5521500000002147E-6</v>
          </cell>
          <cell r="FJ421">
            <v>9.9038550000000048E-5</v>
          </cell>
          <cell r="FK421">
            <v>-2.0858170000000089E-5</v>
          </cell>
          <cell r="FL421">
            <v>0</v>
          </cell>
          <cell r="FM421">
            <v>-8.1342000000060588E-7</v>
          </cell>
          <cell r="FN421">
            <v>0</v>
          </cell>
          <cell r="FO421">
            <v>-8.3059300000007386E-6</v>
          </cell>
          <cell r="FP421">
            <v>0</v>
          </cell>
          <cell r="FQ421">
            <v>0</v>
          </cell>
          <cell r="FR421">
            <v>-6.5807220000005384E-5</v>
          </cell>
          <cell r="FS421">
            <v>0</v>
          </cell>
          <cell r="FT421">
            <v>0</v>
          </cell>
          <cell r="FU421">
            <v>-4.5654079999999687E-5</v>
          </cell>
          <cell r="FV421">
            <v>-3.3612120000000092E-5</v>
          </cell>
          <cell r="FW421">
            <v>0</v>
          </cell>
          <cell r="FX421">
            <v>2.0931290000000217E-5</v>
          </cell>
          <cell r="FY421">
            <v>0</v>
          </cell>
          <cell r="FZ421">
            <v>-2.6003989999999651E-5</v>
          </cell>
          <cell r="GA421">
            <v>0</v>
          </cell>
          <cell r="GB421">
            <v>1.8531679999999467E-5</v>
          </cell>
          <cell r="GC421">
            <v>0</v>
          </cell>
          <cell r="GD421">
            <v>0</v>
          </cell>
          <cell r="GE421">
            <v>-9.2719200000118684E-6</v>
          </cell>
          <cell r="GF421">
            <v>0</v>
          </cell>
          <cell r="GG421">
            <v>0</v>
          </cell>
          <cell r="GH421">
            <v>-2.4412460000000462E-5</v>
          </cell>
          <cell r="GI421">
            <v>-6.5417500000010051E-6</v>
          </cell>
          <cell r="GJ421">
            <v>1.6591750000000301E-5</v>
          </cell>
          <cell r="GK421">
            <v>9.4724800000002031E-6</v>
          </cell>
          <cell r="GL421">
            <v>-1.8078310000000861E-5</v>
          </cell>
          <cell r="GM421">
            <v>0</v>
          </cell>
          <cell r="GN421">
            <v>0</v>
          </cell>
          <cell r="GO421">
            <v>1.3696369999998195E-5</v>
          </cell>
          <cell r="GP421">
            <v>0</v>
          </cell>
          <cell r="GQ421">
            <v>0</v>
          </cell>
          <cell r="GR421">
            <v>-4.6420169999998595E-5</v>
          </cell>
          <cell r="GS421">
            <v>0</v>
          </cell>
          <cell r="GT421">
            <v>0</v>
          </cell>
          <cell r="GU421">
            <v>-4.7972299999999961E-5</v>
          </cell>
          <cell r="GV421">
            <v>0</v>
          </cell>
          <cell r="GW421">
            <v>1.5521300000004984E-6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2.0074740000000646E-5</v>
          </cell>
          <cell r="HF421">
            <v>0</v>
          </cell>
          <cell r="HG421">
            <v>0</v>
          </cell>
          <cell r="HH421">
            <v>2.0074739999999779E-5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-1.0800280000000662E-5</v>
          </cell>
          <cell r="HS421">
            <v>0</v>
          </cell>
          <cell r="HT421">
            <v>0</v>
          </cell>
          <cell r="HU421">
            <v>1.2708900000001772E-6</v>
          </cell>
          <cell r="HV421">
            <v>0</v>
          </cell>
          <cell r="HW421">
            <v>-1.2071169999999104E-5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  <cell r="IS421">
            <v>0</v>
          </cell>
          <cell r="IT421">
            <v>0</v>
          </cell>
          <cell r="IU421">
            <v>0</v>
          </cell>
          <cell r="IV421">
            <v>0</v>
          </cell>
          <cell r="IW421">
            <v>0</v>
          </cell>
          <cell r="IX421">
            <v>0</v>
          </cell>
          <cell r="IY421">
            <v>0</v>
          </cell>
          <cell r="IZ421">
            <v>0</v>
          </cell>
          <cell r="JA421">
            <v>0</v>
          </cell>
          <cell r="JB421">
            <v>0</v>
          </cell>
          <cell r="JC421">
            <v>0</v>
          </cell>
          <cell r="JD421">
            <v>0</v>
          </cell>
          <cell r="JE421">
            <v>0</v>
          </cell>
          <cell r="JF421">
            <v>0</v>
          </cell>
          <cell r="JG421">
            <v>0</v>
          </cell>
          <cell r="JH421">
            <v>0</v>
          </cell>
          <cell r="JI421">
            <v>0</v>
          </cell>
          <cell r="JJ421">
            <v>0</v>
          </cell>
          <cell r="JK421">
            <v>0</v>
          </cell>
          <cell r="JL421">
            <v>0</v>
          </cell>
          <cell r="JM421">
            <v>0</v>
          </cell>
          <cell r="JN421">
            <v>0</v>
          </cell>
          <cell r="JO421">
            <v>0</v>
          </cell>
          <cell r="JP421">
            <v>0</v>
          </cell>
          <cell r="JQ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16.561570755849971</v>
          </cell>
          <cell r="P422">
            <v>0</v>
          </cell>
          <cell r="Q422">
            <v>0</v>
          </cell>
          <cell r="R422">
            <v>9.268487722521968</v>
          </cell>
          <cell r="S422">
            <v>-0.33407342635928217</v>
          </cell>
          <cell r="T422">
            <v>0</v>
          </cell>
          <cell r="U422">
            <v>7.4086096021401318</v>
          </cell>
          <cell r="V422">
            <v>-21.88546819783005</v>
          </cell>
          <cell r="W422">
            <v>15.667362729629986</v>
          </cell>
          <cell r="X422">
            <v>-0.21467202603025726</v>
          </cell>
          <cell r="Y422">
            <v>0</v>
          </cell>
          <cell r="Z422">
            <v>0</v>
          </cell>
          <cell r="AA422">
            <v>8.6267290409698489</v>
          </cell>
          <cell r="AB422">
            <v>0</v>
          </cell>
          <cell r="AC422">
            <v>0</v>
          </cell>
          <cell r="AD422">
            <v>0</v>
          </cell>
          <cell r="AE422">
            <v>2.9255563286424149</v>
          </cell>
          <cell r="AF422">
            <v>0.36531858136004303</v>
          </cell>
          <cell r="AG422">
            <v>-0.20869027941989771</v>
          </cell>
          <cell r="AH422">
            <v>22.821934278639901</v>
          </cell>
          <cell r="AI422">
            <v>-0.69971020567982123</v>
          </cell>
          <cell r="AJ422">
            <v>-15.945512340970026</v>
          </cell>
          <cell r="AK422">
            <v>-7.9681701274901116</v>
          </cell>
          <cell r="AL422">
            <v>0</v>
          </cell>
          <cell r="AM422">
            <v>0</v>
          </cell>
          <cell r="AN422">
            <v>7.8734595479700147</v>
          </cell>
          <cell r="AO422">
            <v>-3.1942347025601521</v>
          </cell>
          <cell r="AP422">
            <v>0</v>
          </cell>
          <cell r="AQ422">
            <v>-0.11883842321003613</v>
          </cell>
          <cell r="AR422">
            <v>-10.057843696926284</v>
          </cell>
          <cell r="AS422">
            <v>-79.946329385590161</v>
          </cell>
          <cell r="AT422">
            <v>1.1542203970800529</v>
          </cell>
          <cell r="AU422">
            <v>-6.8783711290500378</v>
          </cell>
          <cell r="AV422">
            <v>3.523475521400087</v>
          </cell>
          <cell r="AW422">
            <v>18.173342883300165</v>
          </cell>
          <cell r="AX422">
            <v>10.8533511318401</v>
          </cell>
          <cell r="AY422">
            <v>4.14882412250995</v>
          </cell>
          <cell r="AZ422">
            <v>0</v>
          </cell>
          <cell r="BA422">
            <v>15.510165717570089</v>
          </cell>
          <cell r="BB422">
            <v>0.89674357428975782</v>
          </cell>
          <cell r="BC422">
            <v>-1.0030633495102848</v>
          </cell>
          <cell r="BD422">
            <v>23.509796819229905</v>
          </cell>
          <cell r="BE422">
            <v>-363.7871360395402</v>
          </cell>
          <cell r="BF422">
            <v>-50.570363776250815</v>
          </cell>
          <cell r="BG422">
            <v>-27.459032068860097</v>
          </cell>
          <cell r="BH422">
            <v>-54.726377552390204</v>
          </cell>
          <cell r="BI422">
            <v>-5.0386005689001649</v>
          </cell>
          <cell r="BJ422">
            <v>-20.828782287380363</v>
          </cell>
          <cell r="BK422">
            <v>-23.394207824339901</v>
          </cell>
          <cell r="BL422">
            <v>0.76361980614001368</v>
          </cell>
          <cell r="BM422">
            <v>-2.3094024462398011</v>
          </cell>
          <cell r="BN422">
            <v>-18.917851928549908</v>
          </cell>
          <cell r="BO422">
            <v>-39.159213505649404</v>
          </cell>
          <cell r="BP422">
            <v>-24.748066300810478</v>
          </cell>
          <cell r="BQ422">
            <v>-97.398857586311351</v>
          </cell>
          <cell r="BR422">
            <v>-145.94322550356083</v>
          </cell>
          <cell r="BS422">
            <v>-69.206760471699454</v>
          </cell>
          <cell r="BT422">
            <v>-39.911342872829891</v>
          </cell>
          <cell r="BU422">
            <v>-7.5571394038897779</v>
          </cell>
          <cell r="BV422">
            <v>-8.0967133989001923</v>
          </cell>
          <cell r="BW422">
            <v>-1.370612588170161</v>
          </cell>
          <cell r="BX422">
            <v>-1.9362830050299635</v>
          </cell>
          <cell r="BY422">
            <v>-4.8161519680002129</v>
          </cell>
          <cell r="BZ422">
            <v>0</v>
          </cell>
          <cell r="CA422">
            <v>5.1015823547099899</v>
          </cell>
          <cell r="CB422">
            <v>32.959340569779215</v>
          </cell>
          <cell r="CC422">
            <v>-49.957817477490153</v>
          </cell>
          <cell r="CD422">
            <v>-1.1513272420397698</v>
          </cell>
          <cell r="CE422">
            <v>9.5812420534200555</v>
          </cell>
          <cell r="CF422">
            <v>2.5798954986999902</v>
          </cell>
          <cell r="CG422">
            <v>1.5408906954399981</v>
          </cell>
          <cell r="CH422">
            <v>0.93705239987000155</v>
          </cell>
          <cell r="CI422">
            <v>0.91426255659000688</v>
          </cell>
          <cell r="CJ422">
            <v>0.53906475239000073</v>
          </cell>
          <cell r="CK422">
            <v>0.62700403104000202</v>
          </cell>
          <cell r="CL422">
            <v>-4.0433878640001808E-2</v>
          </cell>
          <cell r="CM422">
            <v>-0.30226591792000335</v>
          </cell>
          <cell r="CN422">
            <v>-0.18639489392000286</v>
          </cell>
          <cell r="CO422">
            <v>0.29133575386000388</v>
          </cell>
          <cell r="CP422">
            <v>0.75907848292999347</v>
          </cell>
          <cell r="CQ422">
            <v>1.9217525730800133</v>
          </cell>
          <cell r="CR422">
            <v>9.3654856577200007</v>
          </cell>
          <cell r="CS422">
            <v>2.4627387949400017</v>
          </cell>
          <cell r="CT422">
            <v>1.7949356032800026</v>
          </cell>
          <cell r="CU422">
            <v>0.54353549905000165</v>
          </cell>
          <cell r="CV422">
            <v>0.63102732729000621</v>
          </cell>
          <cell r="CW422">
            <v>-0.40095849791000759</v>
          </cell>
          <cell r="CX422">
            <v>7.9146983640001167E-2</v>
          </cell>
          <cell r="CY422">
            <v>-0.14389576749000099</v>
          </cell>
          <cell r="CZ422">
            <v>0.1797504962000005</v>
          </cell>
          <cell r="DA422">
            <v>0.22099218373000085</v>
          </cell>
          <cell r="DB422">
            <v>1.1440618496999875</v>
          </cell>
          <cell r="DC422">
            <v>0.6260621044299981</v>
          </cell>
          <cell r="DD422">
            <v>2.2280890808599878</v>
          </cell>
          <cell r="DE422">
            <v>8.0002782417200251</v>
          </cell>
          <cell r="DF422">
            <v>2.1784832981799767</v>
          </cell>
          <cell r="DG422">
            <v>0.16743524123999975</v>
          </cell>
          <cell r="DH422">
            <v>0.42109995530000432</v>
          </cell>
          <cell r="DI422">
            <v>0.49684950667001004</v>
          </cell>
          <cell r="DJ422">
            <v>-0.14897141155999805</v>
          </cell>
          <cell r="DK422">
            <v>-0.31947313480000616</v>
          </cell>
          <cell r="DL422">
            <v>-0.12456572360999729</v>
          </cell>
          <cell r="DM422">
            <v>-0.18623784452000081</v>
          </cell>
          <cell r="DN422">
            <v>-1.9077240919997962E-2</v>
          </cell>
          <cell r="DO422">
            <v>1.0924567064899833</v>
          </cell>
          <cell r="DP422">
            <v>0.283169795710009</v>
          </cell>
          <cell r="DQ422">
            <v>4.1591090935400103</v>
          </cell>
          <cell r="DR422">
            <v>5.0197637555398842</v>
          </cell>
          <cell r="DS422">
            <v>3.2985826520699888</v>
          </cell>
          <cell r="DT422">
            <v>-1.4453966258400044</v>
          </cell>
          <cell r="DU422">
            <v>0.25964906501000229</v>
          </cell>
          <cell r="DV422">
            <v>1.5719040519989846E-2</v>
          </cell>
          <cell r="DW422">
            <v>-0.81135189631999793</v>
          </cell>
          <cell r="DX422">
            <v>0.15025668946000081</v>
          </cell>
          <cell r="DY422">
            <v>-6.8451907999644845E-4</v>
          </cell>
          <cell r="DZ422">
            <v>5.4133313859999532E-2</v>
          </cell>
          <cell r="EA422">
            <v>0.14336439640999998</v>
          </cell>
          <cell r="EB422">
            <v>0.77097352786999807</v>
          </cell>
          <cell r="EC422">
            <v>0.82417673023999782</v>
          </cell>
          <cell r="ED422">
            <v>1.760341381339984</v>
          </cell>
          <cell r="EE422">
            <v>7.0706810161099725</v>
          </cell>
          <cell r="EF422">
            <v>2.0625981141399734</v>
          </cell>
          <cell r="EG422">
            <v>-1.1711430502700111</v>
          </cell>
          <cell r="EH422">
            <v>0.44229211240999788</v>
          </cell>
          <cell r="EI422">
            <v>0.82051380612000102</v>
          </cell>
          <cell r="EJ422">
            <v>-9.303102734000035E-2</v>
          </cell>
          <cell r="EK422">
            <v>0.15521501942999549</v>
          </cell>
          <cell r="EL422">
            <v>1.3639600399955043E-3</v>
          </cell>
          <cell r="EM422">
            <v>-0.27442836164000539</v>
          </cell>
          <cell r="EN422">
            <v>3.2169620030003898E-2</v>
          </cell>
          <cell r="EO422">
            <v>0.34317631574998586</v>
          </cell>
          <cell r="EP422">
            <v>0.95870386406999586</v>
          </cell>
          <cell r="EQ422">
            <v>3.7932506433700155</v>
          </cell>
          <cell r="ER422">
            <v>6.9664168385299376</v>
          </cell>
          <cell r="ES422">
            <v>2.1687511373699948</v>
          </cell>
          <cell r="ET422">
            <v>0.87654634623999783</v>
          </cell>
          <cell r="EU422">
            <v>0.24069490314999697</v>
          </cell>
          <cell r="EV422">
            <v>-0.83383144988999902</v>
          </cell>
          <cell r="EW422">
            <v>0.10935150412999661</v>
          </cell>
          <cell r="EX422">
            <v>3.7755622160005942E-2</v>
          </cell>
          <cell r="EY422">
            <v>9.7946760340001049E-2</v>
          </cell>
          <cell r="EZ422">
            <v>-8.0825304340002901E-2</v>
          </cell>
          <cell r="FA422">
            <v>-0.14101330624999875</v>
          </cell>
          <cell r="FB422">
            <v>0.39253088969000061</v>
          </cell>
          <cell r="FC422">
            <v>0.51618512414000151</v>
          </cell>
          <cell r="FD422">
            <v>3.5823246117899998</v>
          </cell>
          <cell r="FE422">
            <v>8.4558436204401346</v>
          </cell>
          <cell r="FF422">
            <v>1.428520591839991</v>
          </cell>
          <cell r="FG422">
            <v>1.1931461714300013</v>
          </cell>
          <cell r="FH422">
            <v>0.43427420852000154</v>
          </cell>
          <cell r="FI422">
            <v>0.3923931452399998</v>
          </cell>
          <cell r="FJ422">
            <v>-7.9632817669999412E-2</v>
          </cell>
          <cell r="FK422">
            <v>0.1251215812799984</v>
          </cell>
          <cell r="FL422">
            <v>-7.4172291900005405E-2</v>
          </cell>
          <cell r="FM422">
            <v>-0.13672457095000112</v>
          </cell>
          <cell r="FN422">
            <v>0.42493159622999599</v>
          </cell>
          <cell r="FO422">
            <v>0.90942946441000316</v>
          </cell>
          <cell r="FP422">
            <v>0.36748306471000092</v>
          </cell>
          <cell r="FQ422">
            <v>3.4710734772999956</v>
          </cell>
          <cell r="FR422">
            <v>8.9763637515899291</v>
          </cell>
          <cell r="FS422">
            <v>2.0067116900599942</v>
          </cell>
          <cell r="FT422">
            <v>0.54742513141999893</v>
          </cell>
          <cell r="FU422">
            <v>0.8953790853400001</v>
          </cell>
          <cell r="FV422">
            <v>0.70451169578999639</v>
          </cell>
          <cell r="FW422">
            <v>-0.15284316409999832</v>
          </cell>
          <cell r="FX422">
            <v>-5.5984373970005663E-2</v>
          </cell>
          <cell r="FY422">
            <v>1.9451677620001107E-2</v>
          </cell>
          <cell r="FZ422">
            <v>4.2116212200014047E-3</v>
          </cell>
          <cell r="GA422">
            <v>4.672163219996861E-3</v>
          </cell>
          <cell r="GB422">
            <v>0.35517452108999947</v>
          </cell>
          <cell r="GC422">
            <v>0.51271040428999726</v>
          </cell>
          <cell r="GD422">
            <v>4.1349432996100148</v>
          </cell>
          <cell r="GE422">
            <v>9.7308538303600471</v>
          </cell>
          <cell r="GF422">
            <v>2.5306228230400123</v>
          </cell>
          <cell r="GG422">
            <v>0.15703279851999952</v>
          </cell>
          <cell r="GH422">
            <v>0.94680261655999587</v>
          </cell>
          <cell r="GI422">
            <v>8.0204814190000917E-2</v>
          </cell>
          <cell r="GJ422">
            <v>-0.14104633527000132</v>
          </cell>
          <cell r="GK422">
            <v>-0.14210481049000023</v>
          </cell>
          <cell r="GL422">
            <v>6.2931842019999351E-2</v>
          </cell>
          <cell r="GM422">
            <v>0.24020181414999797</v>
          </cell>
          <cell r="GN422">
            <v>9.5179901990000815E-2</v>
          </cell>
          <cell r="GO422">
            <v>0.95538656742000683</v>
          </cell>
          <cell r="GP422">
            <v>1.046983535010007</v>
          </cell>
          <cell r="GQ422">
            <v>3.898658263220014</v>
          </cell>
          <cell r="GR422">
            <v>7.9600880261699558</v>
          </cell>
          <cell r="GS422">
            <v>1.8962997652300047</v>
          </cell>
          <cell r="GT422">
            <v>1.3756876029994203E-2</v>
          </cell>
          <cell r="GU422">
            <v>0.53684994637999139</v>
          </cell>
          <cell r="GV422">
            <v>-9.9034512700001187E-2</v>
          </cell>
          <cell r="GW422">
            <v>0.27155127217999819</v>
          </cell>
          <cell r="GX422">
            <v>0.41714391674999618</v>
          </cell>
          <cell r="GY422">
            <v>4.2549528279998583E-2</v>
          </cell>
          <cell r="GZ422">
            <v>0.41455684089000044</v>
          </cell>
          <cell r="HA422">
            <v>0.16701229552000285</v>
          </cell>
          <cell r="HB422">
            <v>1.6368768731000003</v>
          </cell>
          <cell r="HC422">
            <v>0.52494593521999633</v>
          </cell>
          <cell r="HD422">
            <v>2.1375792892900023</v>
          </cell>
          <cell r="HE422">
            <v>10.98211353911006</v>
          </cell>
          <cell r="HF422">
            <v>1.7517680570299916</v>
          </cell>
          <cell r="HG422">
            <v>0.69149739708999647</v>
          </cell>
          <cell r="HH422">
            <v>0.86696326046000038</v>
          </cell>
          <cell r="HI422">
            <v>0.5197987212899875</v>
          </cell>
          <cell r="HJ422">
            <v>-0.18772614106998731</v>
          </cell>
          <cell r="HK422">
            <v>0.34520194574000129</v>
          </cell>
          <cell r="HL422">
            <v>9.3908828600000049E-2</v>
          </cell>
          <cell r="HM422">
            <v>0.44178162395000697</v>
          </cell>
          <cell r="HN422">
            <v>0.55970198269999827</v>
          </cell>
          <cell r="HO422">
            <v>2.9754655964499932</v>
          </cell>
          <cell r="HP422">
            <v>0.94206297240000936</v>
          </cell>
          <cell r="HQ422">
            <v>1.9816892944700015</v>
          </cell>
          <cell r="HR422">
            <v>7.0966884276498376</v>
          </cell>
          <cell r="HS422">
            <v>1.292708999099986</v>
          </cell>
          <cell r="HT422">
            <v>2.2801067914000015</v>
          </cell>
          <cell r="HU422">
            <v>0.27582576748000065</v>
          </cell>
          <cell r="HV422">
            <v>0.48093063786999579</v>
          </cell>
          <cell r="HW422">
            <v>5.0251470950001931E-2</v>
          </cell>
          <cell r="HX422">
            <v>7.1343088839995517E-2</v>
          </cell>
          <cell r="HY422">
            <v>3.7482052000001431E-2</v>
          </cell>
          <cell r="HZ422">
            <v>5.5722528659998716E-2</v>
          </cell>
          <cell r="IA422">
            <v>0</v>
          </cell>
          <cell r="IB422">
            <v>1.4671119586300136</v>
          </cell>
          <cell r="IC422">
            <v>0.23773651364000159</v>
          </cell>
          <cell r="ID422">
            <v>0.84746861908000426</v>
          </cell>
          <cell r="IE422">
            <v>6.0586052771499226</v>
          </cell>
          <cell r="IF422">
            <v>0.91950642142998618</v>
          </cell>
          <cell r="IG422">
            <v>0.62340449241000329</v>
          </cell>
          <cell r="IH422">
            <v>0.35023738217000755</v>
          </cell>
          <cell r="II422">
            <v>0.73066313489000123</v>
          </cell>
          <cell r="IJ422">
            <v>-7.0657959610002763E-2</v>
          </cell>
          <cell r="IK422">
            <v>0.34848655435000353</v>
          </cell>
          <cell r="IL422">
            <v>-0.12431193030000287</v>
          </cell>
          <cell r="IM422">
            <v>0.10541742326999781</v>
          </cell>
          <cell r="IN422">
            <v>-6.2355931550001742E-2</v>
          </cell>
          <cell r="IO422">
            <v>2.3925657866600005</v>
          </cell>
          <cell r="IP422">
            <v>0.24425115586000601</v>
          </cell>
          <cell r="IQ422">
            <v>0.60139874756998779</v>
          </cell>
          <cell r="IR422">
            <v>6.419303459070079</v>
          </cell>
          <cell r="IS422">
            <v>0.56764701455000477</v>
          </cell>
          <cell r="IT422">
            <v>0.93755259379000222</v>
          </cell>
          <cell r="IU422">
            <v>0.90099838383999753</v>
          </cell>
          <cell r="IV422">
            <v>0.50281151880999886</v>
          </cell>
          <cell r="IW422">
            <v>7.5039467560003459E-2</v>
          </cell>
          <cell r="IX422">
            <v>0.66076571978999254</v>
          </cell>
          <cell r="IY422">
            <v>4.0853716489998249E-2</v>
          </cell>
          <cell r="IZ422">
            <v>-1.6903538609994939E-2</v>
          </cell>
          <cell r="JA422">
            <v>-3.7967324800000313E-2</v>
          </cell>
          <cell r="JB422">
            <v>1.5815283263800097</v>
          </cell>
          <cell r="JC422">
            <v>0.36003095854000122</v>
          </cell>
          <cell r="JD422">
            <v>0.84694662273001597</v>
          </cell>
          <cell r="JE422">
            <v>3.6473954159099549</v>
          </cell>
          <cell r="JF422">
            <v>0.61548144697999874</v>
          </cell>
          <cell r="JG422">
            <v>-4.1825452809995056E-2</v>
          </cell>
          <cell r="JH422">
            <v>0.41055081470999966</v>
          </cell>
          <cell r="JI422">
            <v>1.0877662827300014</v>
          </cell>
          <cell r="JJ422">
            <v>0</v>
          </cell>
          <cell r="JK422">
            <v>0.66972608292000757</v>
          </cell>
          <cell r="JL422">
            <v>0.25505647304999712</v>
          </cell>
          <cell r="JM422">
            <v>0</v>
          </cell>
          <cell r="JN422">
            <v>0</v>
          </cell>
          <cell r="JO422">
            <v>0.21056399246000979</v>
          </cell>
          <cell r="JP422">
            <v>0.18641629081999866</v>
          </cell>
          <cell r="JQ422">
            <v>0.2536594850499938</v>
          </cell>
        </row>
        <row r="423">
          <cell r="F423">
            <v>0</v>
          </cell>
          <cell r="G423">
            <v>0</v>
          </cell>
          <cell r="H423">
            <v>3.0176601260336611E-2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9.6873375279601532</v>
          </cell>
          <cell r="P423">
            <v>0</v>
          </cell>
          <cell r="Q423">
            <v>0.65480354276996877</v>
          </cell>
          <cell r="R423">
            <v>37.907088794589072</v>
          </cell>
          <cell r="S423">
            <v>0</v>
          </cell>
          <cell r="T423">
            <v>0</v>
          </cell>
          <cell r="U423">
            <v>9.3831836509398272</v>
          </cell>
          <cell r="V423">
            <v>28.263833444950251</v>
          </cell>
          <cell r="W423">
            <v>0.36378513887007102</v>
          </cell>
          <cell r="X423">
            <v>0</v>
          </cell>
          <cell r="Y423">
            <v>0</v>
          </cell>
          <cell r="Z423">
            <v>0</v>
          </cell>
          <cell r="AA423">
            <v>-0.10371344016994044</v>
          </cell>
          <cell r="AB423">
            <v>0</v>
          </cell>
          <cell r="AC423">
            <v>0</v>
          </cell>
          <cell r="AD423">
            <v>0</v>
          </cell>
          <cell r="AE423">
            <v>-13.760703317864682</v>
          </cell>
          <cell r="AF423">
            <v>0</v>
          </cell>
          <cell r="AG423">
            <v>0</v>
          </cell>
          <cell r="AH423">
            <v>3.7813693373200294</v>
          </cell>
          <cell r="AI423">
            <v>1.8913067610301368</v>
          </cell>
          <cell r="AJ423">
            <v>-19.309430076409853</v>
          </cell>
          <cell r="AK423">
            <v>9.8092531165002583</v>
          </cell>
          <cell r="AL423">
            <v>0</v>
          </cell>
          <cell r="AM423">
            <v>0</v>
          </cell>
          <cell r="AN423">
            <v>-9.933202456310255</v>
          </cell>
          <cell r="AO423">
            <v>0</v>
          </cell>
          <cell r="AP423">
            <v>0</v>
          </cell>
          <cell r="AQ423">
            <v>0</v>
          </cell>
          <cell r="AR423">
            <v>22.697014084369584</v>
          </cell>
          <cell r="AS423">
            <v>0</v>
          </cell>
          <cell r="AT423">
            <v>0</v>
          </cell>
          <cell r="AU423">
            <v>-2.2533958282297135</v>
          </cell>
          <cell r="AV423">
            <v>0</v>
          </cell>
          <cell r="AW423">
            <v>0</v>
          </cell>
          <cell r="AX423">
            <v>24.95040991259998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-9.4961865773911995</v>
          </cell>
          <cell r="BF423">
            <v>0</v>
          </cell>
          <cell r="BG423">
            <v>0</v>
          </cell>
          <cell r="BH423">
            <v>-9.4961865773898353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14.631198680479429</v>
          </cell>
          <cell r="BS423">
            <v>0</v>
          </cell>
          <cell r="BT423">
            <v>0</v>
          </cell>
          <cell r="BU423">
            <v>10.602645719639895</v>
          </cell>
          <cell r="BV423">
            <v>12.513542677559599</v>
          </cell>
          <cell r="BW423">
            <v>-8.4849897167198378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1.6023818999999495E-4</v>
          </cell>
          <cell r="CF423">
            <v>0</v>
          </cell>
          <cell r="CG423">
            <v>3.4957839999998769E-5</v>
          </cell>
          <cell r="CH423">
            <v>-2.4011490000001509E-5</v>
          </cell>
          <cell r="CI423">
            <v>3.7258720000000675E-5</v>
          </cell>
          <cell r="CJ423">
            <v>9.5912699999995549E-6</v>
          </cell>
          <cell r="CK423">
            <v>9.4434069999999731E-5</v>
          </cell>
          <cell r="CL423">
            <v>0</v>
          </cell>
          <cell r="CM423">
            <v>0</v>
          </cell>
          <cell r="CN423">
            <v>0</v>
          </cell>
          <cell r="CO423">
            <v>8.0077799999994648E-6</v>
          </cell>
          <cell r="CP423">
            <v>0</v>
          </cell>
          <cell r="CQ423">
            <v>0</v>
          </cell>
          <cell r="CR423">
            <v>1.3189574999999953E-4</v>
          </cell>
          <cell r="CS423">
            <v>0</v>
          </cell>
          <cell r="CT423">
            <v>8.3704039999996788E-5</v>
          </cell>
          <cell r="CU423">
            <v>-1.059411000000135E-5</v>
          </cell>
          <cell r="CV423">
            <v>5.1698300000003333E-6</v>
          </cell>
          <cell r="CW423">
            <v>5.4662500000007136E-6</v>
          </cell>
          <cell r="CX423">
            <v>7.5840789999996605E-5</v>
          </cell>
          <cell r="CY423">
            <v>0</v>
          </cell>
          <cell r="CZ423">
            <v>0</v>
          </cell>
          <cell r="DA423">
            <v>0</v>
          </cell>
          <cell r="DB423">
            <v>-2.7691050000000494E-5</v>
          </cell>
          <cell r="DC423">
            <v>0</v>
          </cell>
          <cell r="DD423">
            <v>0</v>
          </cell>
          <cell r="DE423">
            <v>-1.2433339999978754E-5</v>
          </cell>
          <cell r="DF423">
            <v>0</v>
          </cell>
          <cell r="DG423">
            <v>-3.4882130000000316E-5</v>
          </cell>
          <cell r="DH423">
            <v>3.6774050000002237E-5</v>
          </cell>
          <cell r="DI423">
            <v>-1.7564449999998497E-5</v>
          </cell>
          <cell r="DJ423">
            <v>8.409000000000888E-7</v>
          </cell>
          <cell r="DK423">
            <v>9.1841300000009701E-6</v>
          </cell>
          <cell r="DL423">
            <v>0</v>
          </cell>
          <cell r="DM423">
            <v>0</v>
          </cell>
          <cell r="DN423">
            <v>0</v>
          </cell>
          <cell r="DO423">
            <v>-6.7858400000023189E-6</v>
          </cell>
          <cell r="DP423">
            <v>0</v>
          </cell>
          <cell r="DQ423">
            <v>0</v>
          </cell>
          <cell r="DR423">
            <v>7.1998999999989266E-5</v>
          </cell>
          <cell r="DS423">
            <v>0</v>
          </cell>
          <cell r="DT423">
            <v>-3.3445100000001338E-5</v>
          </cell>
          <cell r="DU423">
            <v>9.3403640000001495E-5</v>
          </cell>
          <cell r="DV423">
            <v>1.5371199999988927E-6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1.050333999999542E-5</v>
          </cell>
          <cell r="EC423">
            <v>0</v>
          </cell>
          <cell r="ED423">
            <v>0</v>
          </cell>
          <cell r="EE423">
            <v>-6.8916150000014609E-5</v>
          </cell>
          <cell r="EF423">
            <v>0</v>
          </cell>
          <cell r="EG423">
            <v>-3.6867820000001383E-5</v>
          </cell>
          <cell r="EH423">
            <v>-1.7624663999999887E-4</v>
          </cell>
          <cell r="EI423">
            <v>6.524328999999579E-5</v>
          </cell>
          <cell r="EJ423">
            <v>7.895501999999853E-5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-9.0368710000010566E-5</v>
          </cell>
          <cell r="ES423">
            <v>0</v>
          </cell>
          <cell r="ET423">
            <v>0</v>
          </cell>
          <cell r="EU423">
            <v>-9.8754949999998315E-5</v>
          </cell>
          <cell r="EV423">
            <v>1.2494999999994316E-5</v>
          </cell>
          <cell r="EW423">
            <v>-4.1087599999996283E-6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5.9777209999972714E-5</v>
          </cell>
          <cell r="FF423">
            <v>0</v>
          </cell>
          <cell r="FG423">
            <v>0</v>
          </cell>
          <cell r="FH423">
            <v>-4.0035930000001385E-5</v>
          </cell>
          <cell r="FI423">
            <v>9.9813139999998385E-5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-6.8913199999992569E-5</v>
          </cell>
          <cell r="FS423">
            <v>0</v>
          </cell>
          <cell r="FT423">
            <v>0</v>
          </cell>
          <cell r="FU423">
            <v>-4.3755069999998342E-5</v>
          </cell>
          <cell r="FV423">
            <v>-6.2860000000011795E-6</v>
          </cell>
          <cell r="FW423">
            <v>-1.8872129999996518E-5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5.3296589999973776E-5</v>
          </cell>
          <cell r="GF423">
            <v>0</v>
          </cell>
          <cell r="GG423">
            <v>0</v>
          </cell>
          <cell r="GH423">
            <v>-2.825433000000141E-5</v>
          </cell>
          <cell r="GI423">
            <v>6.9155599999998901E-5</v>
          </cell>
          <cell r="GJ423">
            <v>1.239532000000057E-5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2.6647058000001111E-4</v>
          </cell>
          <cell r="GS423">
            <v>0</v>
          </cell>
          <cell r="GT423">
            <v>0</v>
          </cell>
          <cell r="GU423">
            <v>2.0599066000000221E-4</v>
          </cell>
          <cell r="GV423">
            <v>0</v>
          </cell>
          <cell r="GW423">
            <v>6.0479919999998494E-5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  <cell r="IS423">
            <v>0</v>
          </cell>
          <cell r="IT423">
            <v>0</v>
          </cell>
          <cell r="IU423">
            <v>0</v>
          </cell>
          <cell r="IV423">
            <v>0</v>
          </cell>
          <cell r="IW423">
            <v>0</v>
          </cell>
          <cell r="IX423">
            <v>0</v>
          </cell>
          <cell r="IY423">
            <v>0</v>
          </cell>
          <cell r="IZ423">
            <v>0</v>
          </cell>
          <cell r="JA423">
            <v>0</v>
          </cell>
          <cell r="JB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G423">
            <v>0</v>
          </cell>
          <cell r="JH423">
            <v>0</v>
          </cell>
          <cell r="JI423">
            <v>0</v>
          </cell>
          <cell r="JJ423">
            <v>0</v>
          </cell>
          <cell r="JK423">
            <v>0</v>
          </cell>
          <cell r="JL423">
            <v>0</v>
          </cell>
          <cell r="JM423">
            <v>0</v>
          </cell>
          <cell r="JN423">
            <v>0</v>
          </cell>
          <cell r="JO423">
            <v>0</v>
          </cell>
          <cell r="JP423">
            <v>0</v>
          </cell>
          <cell r="JQ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-3.1063944504130632</v>
          </cell>
          <cell r="S424">
            <v>-2.5356110265502139</v>
          </cell>
          <cell r="T424">
            <v>0</v>
          </cell>
          <cell r="U424">
            <v>0.62522704335015078</v>
          </cell>
          <cell r="V424">
            <v>-4.1151611265900101</v>
          </cell>
          <cell r="W424">
            <v>2.9191506593799659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-2.9135041296904092</v>
          </cell>
          <cell r="AF424">
            <v>0</v>
          </cell>
          <cell r="AG424">
            <v>0</v>
          </cell>
          <cell r="AH424">
            <v>-2.9135041296904092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-1.1551420568284811</v>
          </cell>
          <cell r="BS424">
            <v>0</v>
          </cell>
          <cell r="BT424">
            <v>0</v>
          </cell>
          <cell r="BU424">
            <v>0</v>
          </cell>
          <cell r="BV424">
            <v>-1.1551420568298454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4.4750752066174755</v>
          </cell>
          <cell r="DS424">
            <v>0</v>
          </cell>
          <cell r="DT424">
            <v>0</v>
          </cell>
          <cell r="DU424">
            <v>0</v>
          </cell>
          <cell r="DV424">
            <v>4.475075206620204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2.9623050000038287E-5</v>
          </cell>
          <cell r="EF424">
            <v>-2.130678999999816E-5</v>
          </cell>
          <cell r="EG424">
            <v>-4.0067699999986328E-6</v>
          </cell>
          <cell r="EH424">
            <v>-1.8389699999996068E-5</v>
          </cell>
          <cell r="EI424">
            <v>2.5643360000000837E-5</v>
          </cell>
          <cell r="EJ424">
            <v>4.7682949999999086E-5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0.54884210377986165</v>
          </cell>
          <cell r="ES424">
            <v>0.6706510074799894</v>
          </cell>
          <cell r="ET424">
            <v>-0.26484439665000536</v>
          </cell>
          <cell r="EU424">
            <v>-9.0119051270001194E-2</v>
          </cell>
          <cell r="EV424">
            <v>-0.3405172363300295</v>
          </cell>
          <cell r="EW424">
            <v>-0.21290759360000422</v>
          </cell>
          <cell r="EX424">
            <v>0.31732410856999138</v>
          </cell>
          <cell r="EY424">
            <v>0.27339193259999206</v>
          </cell>
          <cell r="EZ424">
            <v>-1.2338955300002397E-2</v>
          </cell>
          <cell r="FA424">
            <v>0.59235436922000062</v>
          </cell>
          <cell r="FB424">
            <v>-0.55994858939997982</v>
          </cell>
          <cell r="FC424">
            <v>6.6498708109996585E-2</v>
          </cell>
          <cell r="FD424">
            <v>0.10929780034999226</v>
          </cell>
          <cell r="FE424">
            <v>2.9651303276599492</v>
          </cell>
          <cell r="FF424">
            <v>0.51412690646999692</v>
          </cell>
          <cell r="FG424">
            <v>-0.14684438205998873</v>
          </cell>
          <cell r="FH424">
            <v>0.43546080328999892</v>
          </cell>
          <cell r="FI424">
            <v>0.64887447714999524</v>
          </cell>
          <cell r="FJ424">
            <v>-0.24488629184000033</v>
          </cell>
          <cell r="FK424">
            <v>1.2008358639200054</v>
          </cell>
          <cell r="FL424">
            <v>-0.12446957488999999</v>
          </cell>
          <cell r="FM424">
            <v>-0.12532803164999962</v>
          </cell>
          <cell r="FN424">
            <v>0.14693502499999767</v>
          </cell>
          <cell r="FO424">
            <v>0.1845886438100024</v>
          </cell>
          <cell r="FP424">
            <v>1.3001894180000306E-2</v>
          </cell>
          <cell r="FQ424">
            <v>0.46283499428000852</v>
          </cell>
          <cell r="FR424">
            <v>1.5369266960299228</v>
          </cell>
          <cell r="FS424">
            <v>0.57680239121000909</v>
          </cell>
          <cell r="FT424">
            <v>-0.1269844512799807</v>
          </cell>
          <cell r="FU424">
            <v>0.52985062994999765</v>
          </cell>
          <cell r="FV424">
            <v>-0.63294048943000547</v>
          </cell>
          <cell r="FW424">
            <v>-0.39302333001999656</v>
          </cell>
          <cell r="FX424">
            <v>0.32541573467999996</v>
          </cell>
          <cell r="FY424">
            <v>3.5590147499959812E-3</v>
          </cell>
          <cell r="FZ424">
            <v>-0.17541156167000338</v>
          </cell>
          <cell r="GA424">
            <v>0.14443209261999712</v>
          </cell>
          <cell r="GB424">
            <v>0.70698379462997707</v>
          </cell>
          <cell r="GC424">
            <v>6.5350494519996971E-2</v>
          </cell>
          <cell r="GD424">
            <v>0.51289237607002747</v>
          </cell>
          <cell r="GE424">
            <v>-1.6660587001798604</v>
          </cell>
          <cell r="GF424">
            <v>0.29492374977999702</v>
          </cell>
          <cell r="GG424">
            <v>-0.18320305807999659</v>
          </cell>
          <cell r="GH424">
            <v>-2.0225201049981933E-2</v>
          </cell>
          <cell r="GI424">
            <v>-4.671671967999913E-2</v>
          </cell>
          <cell r="GJ424">
            <v>-0.41158862237999827</v>
          </cell>
          <cell r="GK424">
            <v>-0.36384488282999428</v>
          </cell>
          <cell r="GL424">
            <v>-0.66475587523999735</v>
          </cell>
          <cell r="GM424">
            <v>-9.78307240999996E-2</v>
          </cell>
          <cell r="GN424">
            <v>4.6927586509998065E-2</v>
          </cell>
          <cell r="GO424">
            <v>-0.7471890448300087</v>
          </cell>
          <cell r="GP424">
            <v>0.11165524196000831</v>
          </cell>
          <cell r="GQ424">
            <v>0.41578884976000552</v>
          </cell>
          <cell r="GR424">
            <v>2.136612488600008</v>
          </cell>
          <cell r="GS424">
            <v>4.7904124449971164E-2</v>
          </cell>
          <cell r="GT424">
            <v>-0.42373103538999146</v>
          </cell>
          <cell r="GU424">
            <v>0.48044394784997735</v>
          </cell>
          <cell r="GV424">
            <v>0.27866989407998233</v>
          </cell>
          <cell r="GW424">
            <v>-0.10606882151000008</v>
          </cell>
          <cell r="GX424">
            <v>0.47854803675999591</v>
          </cell>
          <cell r="GY424">
            <v>1.7436900389995458E-2</v>
          </cell>
          <cell r="GZ424">
            <v>3.6133421499997098E-2</v>
          </cell>
          <cell r="HA424">
            <v>7.6245252900015714E-3</v>
          </cell>
          <cell r="HB424">
            <v>0.76996155078001038</v>
          </cell>
          <cell r="HC424">
            <v>0.15164245378999652</v>
          </cell>
          <cell r="HD424">
            <v>0.39804749060999711</v>
          </cell>
          <cell r="HE424">
            <v>-0.32447234431992911</v>
          </cell>
          <cell r="HF424">
            <v>0.10369263077001278</v>
          </cell>
          <cell r="HG424">
            <v>5.7154420030002484E-2</v>
          </cell>
          <cell r="HH424">
            <v>-0.30396900730000453</v>
          </cell>
          <cell r="HI424">
            <v>-0.26272661503999473</v>
          </cell>
          <cell r="HJ424">
            <v>0.22210916743000553</v>
          </cell>
          <cell r="HK424">
            <v>-0.3040138517699944</v>
          </cell>
          <cell r="HL424">
            <v>9.4499833870003158E-2</v>
          </cell>
          <cell r="HM424">
            <v>0</v>
          </cell>
          <cell r="HN424">
            <v>0.32050007868999586</v>
          </cell>
          <cell r="HO424">
            <v>-0.14318985699000564</v>
          </cell>
          <cell r="HP424">
            <v>0</v>
          </cell>
          <cell r="HQ424">
            <v>-0.10852914400999936</v>
          </cell>
          <cell r="HR424">
            <v>1.5341355684798827</v>
          </cell>
          <cell r="HS424">
            <v>9.497023085999956E-2</v>
          </cell>
          <cell r="HT424">
            <v>0.12941215900001168</v>
          </cell>
          <cell r="HU424">
            <v>-0.21754589076998343</v>
          </cell>
          <cell r="HV424">
            <v>1.7919278629996427E-2</v>
          </cell>
          <cell r="HW424">
            <v>0.4147616155499847</v>
          </cell>
          <cell r="HX424">
            <v>1.0946181752100017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-0.61616066636008782</v>
          </cell>
          <cell r="IF424">
            <v>-7.0372979240005407E-2</v>
          </cell>
          <cell r="IG424">
            <v>2.2455996670004197E-2</v>
          </cell>
          <cell r="IH424">
            <v>0.86177205179000538</v>
          </cell>
          <cell r="II424">
            <v>-0.23777235965999921</v>
          </cell>
          <cell r="IJ424">
            <v>-0.52816645809999585</v>
          </cell>
          <cell r="IK424">
            <v>-0.56910668697000233</v>
          </cell>
          <cell r="IL424">
            <v>0</v>
          </cell>
          <cell r="IM424">
            <v>0</v>
          </cell>
          <cell r="IN424">
            <v>0</v>
          </cell>
          <cell r="IO424">
            <v>0</v>
          </cell>
          <cell r="IP424">
            <v>0</v>
          </cell>
          <cell r="IQ424">
            <v>-9.4970230849995119E-2</v>
          </cell>
          <cell r="IR424">
            <v>0.93160692422998181</v>
          </cell>
          <cell r="IS424">
            <v>0</v>
          </cell>
          <cell r="IT424">
            <v>-0.11341909788001203</v>
          </cell>
          <cell r="IU424">
            <v>0.97033640006998922</v>
          </cell>
          <cell r="IV424">
            <v>0.24162042353000857</v>
          </cell>
          <cell r="IW424">
            <v>0.28111028467998977</v>
          </cell>
          <cell r="IX424">
            <v>-0.44804108616999372</v>
          </cell>
          <cell r="IY424">
            <v>0</v>
          </cell>
          <cell r="IZ424">
            <v>0</v>
          </cell>
          <cell r="JA424">
            <v>0</v>
          </cell>
          <cell r="JB424">
            <v>0</v>
          </cell>
          <cell r="JC424">
            <v>0</v>
          </cell>
          <cell r="JD424">
            <v>0</v>
          </cell>
          <cell r="JE424">
            <v>0.54553607735999776</v>
          </cell>
          <cell r="JF424">
            <v>0</v>
          </cell>
          <cell r="JG424">
            <v>-0.23151329038999791</v>
          </cell>
          <cell r="JH424">
            <v>-1.1461993475900059</v>
          </cell>
          <cell r="JI424">
            <v>0.82024950195999224</v>
          </cell>
          <cell r="JJ424">
            <v>0.76569859466999901</v>
          </cell>
          <cell r="JK424">
            <v>0.43227084956000539</v>
          </cell>
          <cell r="JL424">
            <v>0</v>
          </cell>
          <cell r="JM424">
            <v>0</v>
          </cell>
          <cell r="JN424">
            <v>0</v>
          </cell>
          <cell r="JO424">
            <v>0</v>
          </cell>
          <cell r="JP424">
            <v>0</v>
          </cell>
          <cell r="JQ424">
            <v>-9.4970230850002224E-2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7.4286156227753963</v>
          </cell>
          <cell r="S425">
            <v>2.8898066520005159</v>
          </cell>
          <cell r="T425">
            <v>0</v>
          </cell>
          <cell r="U425">
            <v>5.4034625502008566</v>
          </cell>
          <cell r="V425">
            <v>2.0544970799601288</v>
          </cell>
          <cell r="W425">
            <v>-2.9191506593801932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-2.0070059343415778</v>
          </cell>
          <cell r="AF425">
            <v>0</v>
          </cell>
          <cell r="AG425">
            <v>0</v>
          </cell>
          <cell r="AH425">
            <v>-2.0070059343297544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2.824666386914032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2.8246663869103941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-0.33478317710978445</v>
          </cell>
          <cell r="BS425">
            <v>0</v>
          </cell>
          <cell r="BT425">
            <v>0</v>
          </cell>
          <cell r="BU425">
            <v>0</v>
          </cell>
          <cell r="BV425">
            <v>-0.33478317710978445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0.52060482004890218</v>
          </cell>
          <cell r="DF425">
            <v>0</v>
          </cell>
          <cell r="DG425">
            <v>0</v>
          </cell>
          <cell r="DH425">
            <v>0.52060482003980724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-3.4636773602542235</v>
          </cell>
          <cell r="DS425">
            <v>0</v>
          </cell>
          <cell r="DT425">
            <v>0</v>
          </cell>
          <cell r="DU425">
            <v>1.011397846370528</v>
          </cell>
          <cell r="DV425">
            <v>-4.4750752066302084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6.9856356523814611E-2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0.3299507040400016</v>
          </cell>
          <cell r="EO425">
            <v>-0.30231569540003989</v>
          </cell>
          <cell r="EP425">
            <v>-8.7228891299986344E-3</v>
          </cell>
          <cell r="EQ425">
            <v>5.0944237019976413E-2</v>
          </cell>
          <cell r="ER425">
            <v>-2.3203371010401952</v>
          </cell>
          <cell r="ES425">
            <v>0.63652816123004641</v>
          </cell>
          <cell r="ET425">
            <v>-0.14457306373999756</v>
          </cell>
          <cell r="EU425">
            <v>0.37612253864998024</v>
          </cell>
          <cell r="EV425">
            <v>-1.1822803688100123</v>
          </cell>
          <cell r="EW425">
            <v>-0.16328039857998533</v>
          </cell>
          <cell r="EX425">
            <v>-0.74378460049999262</v>
          </cell>
          <cell r="EY425">
            <v>0.17114274509000893</v>
          </cell>
          <cell r="EZ425">
            <v>6.6131467989990256E-2</v>
          </cell>
          <cell r="FA425">
            <v>-1.0528722724799877</v>
          </cell>
          <cell r="FB425">
            <v>-1.3535647977899714</v>
          </cell>
          <cell r="FC425">
            <v>0.39724714321998533</v>
          </cell>
          <cell r="FD425">
            <v>0.67284634467999638</v>
          </cell>
          <cell r="FE425">
            <v>5.7343741497502378</v>
          </cell>
          <cell r="FF425">
            <v>2.6708554400900368</v>
          </cell>
          <cell r="FG425">
            <v>0.68981304629002693</v>
          </cell>
          <cell r="FH425">
            <v>-0.11857635911999864</v>
          </cell>
          <cell r="FI425">
            <v>0.26139281575001405</v>
          </cell>
          <cell r="FJ425">
            <v>3.3983412810002278E-2</v>
          </cell>
          <cell r="FK425">
            <v>-0.42843828267000106</v>
          </cell>
          <cell r="FL425">
            <v>0.64407276859000717</v>
          </cell>
          <cell r="FM425">
            <v>-0.66257825773000434</v>
          </cell>
          <cell r="FN425">
            <v>-0.90435662942000761</v>
          </cell>
          <cell r="FO425">
            <v>3.5198556074099656</v>
          </cell>
          <cell r="FP425">
            <v>-3.9326401919993259E-2</v>
          </cell>
          <cell r="FQ425">
            <v>6.7676989670005128E-2</v>
          </cell>
          <cell r="FR425">
            <v>-1.8458477699998639</v>
          </cell>
          <cell r="FS425">
            <v>0.49834643216999552</v>
          </cell>
          <cell r="FT425">
            <v>0.49912118320996512</v>
          </cell>
          <cell r="FU425">
            <v>-0.7938602384400042</v>
          </cell>
          <cell r="FV425">
            <v>0.52646695795000653</v>
          </cell>
          <cell r="FW425">
            <v>-1.4841522423399951</v>
          </cell>
          <cell r="FX425">
            <v>-2.3110318790399873</v>
          </cell>
          <cell r="FY425">
            <v>0.1796210456400047</v>
          </cell>
          <cell r="FZ425">
            <v>0.33548672956997905</v>
          </cell>
          <cell r="GA425">
            <v>-0.41325875505999932</v>
          </cell>
          <cell r="GB425">
            <v>1.8886834260001706E-2</v>
          </cell>
          <cell r="GC425">
            <v>0.238717433729974</v>
          </cell>
          <cell r="GD425">
            <v>0.85980872835003197</v>
          </cell>
          <cell r="GE425">
            <v>0.75973650983996777</v>
          </cell>
          <cell r="GF425">
            <v>-0.38467386198996678</v>
          </cell>
          <cell r="GG425">
            <v>-0.90975146043001587</v>
          </cell>
          <cell r="GH425">
            <v>0.29880926753999404</v>
          </cell>
          <cell r="GI425">
            <v>1.7527589834499935</v>
          </cell>
          <cell r="GJ425">
            <v>0.60125733664000336</v>
          </cell>
          <cell r="GK425">
            <v>0.26146319830999687</v>
          </cell>
          <cell r="GL425">
            <v>-0.16564770242999316</v>
          </cell>
          <cell r="GM425">
            <v>-0.61134622948999606</v>
          </cell>
          <cell r="GN425">
            <v>-0.31229332315000136</v>
          </cell>
          <cell r="GO425">
            <v>0.33804453585003102</v>
          </cell>
          <cell r="GP425">
            <v>-2.2195957789989507E-2</v>
          </cell>
          <cell r="GQ425">
            <v>-8.6688276669974584E-2</v>
          </cell>
          <cell r="GR425">
            <v>7.351207966470156</v>
          </cell>
          <cell r="GS425">
            <v>0.6293843225899991</v>
          </cell>
          <cell r="GT425">
            <v>0.51732633441000075</v>
          </cell>
          <cell r="GU425">
            <v>0.91573100876998126</v>
          </cell>
          <cell r="GV425">
            <v>1.6135392377900075</v>
          </cell>
          <cell r="GW425">
            <v>0.86220584107999798</v>
          </cell>
          <cell r="GX425">
            <v>1.4940889127599917</v>
          </cell>
          <cell r="GY425">
            <v>6.0240833099996394E-2</v>
          </cell>
          <cell r="GZ425">
            <v>0</v>
          </cell>
          <cell r="HA425">
            <v>0.2161074437000039</v>
          </cell>
          <cell r="HB425">
            <v>0.87358397336998905</v>
          </cell>
          <cell r="HC425">
            <v>-0.10915251403001491</v>
          </cell>
          <cell r="HD425">
            <v>0.27815257292999718</v>
          </cell>
          <cell r="HE425">
            <v>-1.0736847964096796</v>
          </cell>
          <cell r="HF425">
            <v>7.1221552040015013E-2</v>
          </cell>
          <cell r="HG425">
            <v>-0.67170294679998221</v>
          </cell>
          <cell r="HH425">
            <v>0.20979598239000552</v>
          </cell>
          <cell r="HI425">
            <v>1.1439939250199984</v>
          </cell>
          <cell r="HJ425">
            <v>-0.97046605812998621</v>
          </cell>
          <cell r="HK425">
            <v>-0.65413669298999366</v>
          </cell>
          <cell r="HL425">
            <v>0</v>
          </cell>
          <cell r="HM425">
            <v>0</v>
          </cell>
          <cell r="HN425">
            <v>5.7982960699973773E-3</v>
          </cell>
          <cell r="HO425">
            <v>-0.26567829684998401</v>
          </cell>
          <cell r="HP425">
            <v>5.9225858410016485E-2</v>
          </cell>
          <cell r="HQ425">
            <v>-1.7364155700079209E-3</v>
          </cell>
          <cell r="HR425">
            <v>1.64622222831008</v>
          </cell>
          <cell r="HS425">
            <v>0</v>
          </cell>
          <cell r="HT425">
            <v>1.5762732205800205</v>
          </cell>
          <cell r="HU425">
            <v>1.1848482038300006</v>
          </cell>
          <cell r="HV425">
            <v>-0.32940819105999708</v>
          </cell>
          <cell r="HW425">
            <v>-1.178031027009979</v>
          </cell>
          <cell r="HX425">
            <v>0.39254002196999238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-2.4722829699701379</v>
          </cell>
          <cell r="IF425">
            <v>0.104282040399994</v>
          </cell>
          <cell r="IG425">
            <v>-8.6297294099978217E-2</v>
          </cell>
          <cell r="IH425">
            <v>-0.77520481082002846</v>
          </cell>
          <cell r="II425">
            <v>-1.1468333791600287</v>
          </cell>
          <cell r="IJ425">
            <v>0.46583398995997527</v>
          </cell>
          <cell r="IK425">
            <v>-1.0340635162499865</v>
          </cell>
          <cell r="IL425">
            <v>0</v>
          </cell>
          <cell r="IM425">
            <v>0</v>
          </cell>
          <cell r="IN425">
            <v>0</v>
          </cell>
          <cell r="IO425">
            <v>0</v>
          </cell>
          <cell r="IP425">
            <v>0</v>
          </cell>
          <cell r="IQ425">
            <v>0</v>
          </cell>
          <cell r="IR425">
            <v>-2.0919502223498512</v>
          </cell>
          <cell r="IS425">
            <v>0</v>
          </cell>
          <cell r="IT425">
            <v>0.39678543942000033</v>
          </cell>
          <cell r="IU425">
            <v>-3.1149537719499421</v>
          </cell>
          <cell r="IV425">
            <v>-0.19828583068996863</v>
          </cell>
          <cell r="IW425">
            <v>2.4754628389985101E-2</v>
          </cell>
          <cell r="IX425">
            <v>0.79974931248000303</v>
          </cell>
          <cell r="IY425">
            <v>0</v>
          </cell>
          <cell r="IZ425">
            <v>0</v>
          </cell>
          <cell r="JA425">
            <v>0</v>
          </cell>
          <cell r="JB425">
            <v>0</v>
          </cell>
          <cell r="JC425">
            <v>0</v>
          </cell>
          <cell r="JD425">
            <v>0</v>
          </cell>
          <cell r="JE425">
            <v>2.8432826451198707</v>
          </cell>
          <cell r="JF425">
            <v>0</v>
          </cell>
          <cell r="JG425">
            <v>0.41608248843999718</v>
          </cell>
          <cell r="JH425">
            <v>0.64851123840995228</v>
          </cell>
          <cell r="JI425">
            <v>-1.1948014351199845</v>
          </cell>
          <cell r="JJ425">
            <v>-0.32525418724999611</v>
          </cell>
          <cell r="JK425">
            <v>0.64364020026999924</v>
          </cell>
          <cell r="JL425">
            <v>-0.14622602377001215</v>
          </cell>
          <cell r="JM425">
            <v>-2.6640559199933023E-3</v>
          </cell>
          <cell r="JN425">
            <v>1.6635412059997634E-2</v>
          </cell>
          <cell r="JO425">
            <v>2.2745665836600324</v>
          </cell>
          <cell r="JP425">
            <v>-0.26627826146000189</v>
          </cell>
          <cell r="JQ425">
            <v>0.7790706857999794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-0.24182135589944664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-3.8430098210000097E-2</v>
          </cell>
          <cell r="EB426">
            <v>-0.15274399420999885</v>
          </cell>
          <cell r="EC426">
            <v>1.000088900582341E-11</v>
          </cell>
          <cell r="ED426">
            <v>-5.0647263489999261E-2</v>
          </cell>
          <cell r="EE426">
            <v>-0.21147878599001046</v>
          </cell>
          <cell r="EF426">
            <v>-1.2048300400024914E-3</v>
          </cell>
          <cell r="EG426">
            <v>-0.10682738838999839</v>
          </cell>
          <cell r="EH426">
            <v>-0.18827116378000142</v>
          </cell>
          <cell r="EI426">
            <v>1.6978518009999277E-2</v>
          </cell>
          <cell r="EJ426">
            <v>3.2612430999998665E-2</v>
          </cell>
          <cell r="EK426">
            <v>0.14677547477000097</v>
          </cell>
          <cell r="EL426">
            <v>4.475349992000055E-2</v>
          </cell>
          <cell r="EM426">
            <v>-9.7843140190001066E-2</v>
          </cell>
          <cell r="EN426">
            <v>-8.490311639999959E-2</v>
          </cell>
          <cell r="EO426">
            <v>2.6450929109998356E-2</v>
          </cell>
          <cell r="EP426">
            <v>0</v>
          </cell>
          <cell r="EQ426">
            <v>0</v>
          </cell>
          <cell r="ER426">
            <v>-0.58585005198003159</v>
          </cell>
          <cell r="ES426">
            <v>0</v>
          </cell>
          <cell r="ET426">
            <v>-7.0811806999984128E-3</v>
          </cell>
          <cell r="EU426">
            <v>-5.56166564999927E-3</v>
          </cell>
          <cell r="EV426">
            <v>-9.0152716659996912E-2</v>
          </cell>
          <cell r="EW426">
            <v>-0.26511402790000282</v>
          </cell>
          <cell r="EX426">
            <v>-0.14579049253000065</v>
          </cell>
          <cell r="EY426">
            <v>-6.0714377039998269E-2</v>
          </cell>
          <cell r="EZ426">
            <v>-4.681663105000311E-2</v>
          </cell>
          <cell r="FA426">
            <v>1.6259215299998075E-2</v>
          </cell>
          <cell r="FB426">
            <v>1.9121824249999975E-2</v>
          </cell>
          <cell r="FC426">
            <v>0</v>
          </cell>
          <cell r="FD426">
            <v>0</v>
          </cell>
          <cell r="FE426">
            <v>-0.11139514221002855</v>
          </cell>
          <cell r="FF426">
            <v>0</v>
          </cell>
          <cell r="FG426">
            <v>4.9145884060003198E-2</v>
          </cell>
          <cell r="FH426">
            <v>-0.21472496972999977</v>
          </cell>
          <cell r="FI426">
            <v>5.1327366519998918E-2</v>
          </cell>
          <cell r="FJ426">
            <v>0.12552889225999841</v>
          </cell>
          <cell r="FK426">
            <v>-3.4468029660001065E-2</v>
          </cell>
          <cell r="FL426">
            <v>1.866052073000013E-2</v>
          </cell>
          <cell r="FM426">
            <v>-4.2164741280000584E-2</v>
          </cell>
          <cell r="FN426">
            <v>8.2811066130000555E-2</v>
          </cell>
          <cell r="FO426">
            <v>-0.14751113123999815</v>
          </cell>
          <cell r="FP426">
            <v>0</v>
          </cell>
          <cell r="FQ426">
            <v>0</v>
          </cell>
          <cell r="FR426">
            <v>-8.0527820219970181E-2</v>
          </cell>
          <cell r="FS426">
            <v>0</v>
          </cell>
          <cell r="FT426">
            <v>-6.8843891979998517E-2</v>
          </cell>
          <cell r="FU426">
            <v>0.23909880573999942</v>
          </cell>
          <cell r="FV426">
            <v>-4.6159257890000305E-2</v>
          </cell>
          <cell r="FW426">
            <v>5.2788694390001112E-2</v>
          </cell>
          <cell r="FX426">
            <v>-4.0926207970001016E-2</v>
          </cell>
          <cell r="FY426">
            <v>-2.8873727299991714E-3</v>
          </cell>
          <cell r="FZ426">
            <v>-3.7565783659999852E-2</v>
          </cell>
          <cell r="GA426">
            <v>-9.268499008999953E-2</v>
          </cell>
          <cell r="GB426">
            <v>-8.3347816030002519E-2</v>
          </cell>
          <cell r="GC426">
            <v>0</v>
          </cell>
          <cell r="GD426">
            <v>0</v>
          </cell>
          <cell r="GE426">
            <v>-0.46029303184997161</v>
          </cell>
          <cell r="GF426">
            <v>0</v>
          </cell>
          <cell r="GG426">
            <v>2.3105538490000299E-2</v>
          </cell>
          <cell r="GH426">
            <v>-0.36842263334000336</v>
          </cell>
          <cell r="GI426">
            <v>7.7641973300003997E-2</v>
          </cell>
          <cell r="GJ426">
            <v>-0.16223847264999947</v>
          </cell>
          <cell r="GK426">
            <v>-0.11846521755999895</v>
          </cell>
          <cell r="GL426">
            <v>-1.6634765000134166E-4</v>
          </cell>
          <cell r="GM426">
            <v>3.8032674020001878E-2</v>
          </cell>
          <cell r="GN426">
            <v>-1.2191528500000715E-2</v>
          </cell>
          <cell r="GO426">
            <v>6.2410982039999396E-2</v>
          </cell>
          <cell r="GP426">
            <v>0</v>
          </cell>
          <cell r="GQ426">
            <v>0</v>
          </cell>
          <cell r="GR426">
            <v>-0.495450909470037</v>
          </cell>
          <cell r="GS426">
            <v>0</v>
          </cell>
          <cell r="GT426">
            <v>-9.8618267549998251E-2</v>
          </cell>
          <cell r="GU426">
            <v>-3.4187998640003769E-2</v>
          </cell>
          <cell r="GV426">
            <v>1.88059114500021E-2</v>
          </cell>
          <cell r="GW426">
            <v>-0.11843348077000115</v>
          </cell>
          <cell r="GX426">
            <v>-0.26850629043999952</v>
          </cell>
          <cell r="GY426">
            <v>0</v>
          </cell>
          <cell r="GZ426">
            <v>0</v>
          </cell>
          <cell r="HA426">
            <v>0</v>
          </cell>
          <cell r="HB426">
            <v>5.4892164800008914E-3</v>
          </cell>
          <cell r="HC426">
            <v>0</v>
          </cell>
          <cell r="HD426">
            <v>0</v>
          </cell>
          <cell r="HE426">
            <v>0.43071299759000681</v>
          </cell>
          <cell r="HF426">
            <v>0</v>
          </cell>
          <cell r="HG426">
            <v>0.1629052239499984</v>
          </cell>
          <cell r="HH426">
            <v>0.53237165011999465</v>
          </cell>
          <cell r="HI426">
            <v>-0.20237974822000027</v>
          </cell>
          <cell r="HJ426">
            <v>1.3927449119998769E-2</v>
          </cell>
          <cell r="HK426">
            <v>-3.6978072979998444E-2</v>
          </cell>
          <cell r="HL426">
            <v>0</v>
          </cell>
          <cell r="HM426">
            <v>0</v>
          </cell>
          <cell r="HN426">
            <v>-8.3625313630001585E-2</v>
          </cell>
          <cell r="HO426">
            <v>4.4491809230002843E-2</v>
          </cell>
          <cell r="HP426">
            <v>0</v>
          </cell>
          <cell r="HQ426">
            <v>0</v>
          </cell>
          <cell r="HR426">
            <v>-0.48314148549997071</v>
          </cell>
          <cell r="HS426">
            <v>0</v>
          </cell>
          <cell r="HT426">
            <v>0</v>
          </cell>
          <cell r="HU426">
            <v>-0.28863584901999673</v>
          </cell>
          <cell r="HV426">
            <v>-2.73843949000252E-3</v>
          </cell>
          <cell r="HW426">
            <v>-0.1417828649599997</v>
          </cell>
          <cell r="HX426">
            <v>-4.9984332030000189E-2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-0.18662833435001858</v>
          </cell>
          <cell r="IF426">
            <v>0</v>
          </cell>
          <cell r="IG426">
            <v>9.9968664060000378E-2</v>
          </cell>
          <cell r="IH426">
            <v>-9.0501801059996723E-2</v>
          </cell>
          <cell r="II426">
            <v>-0.20637139124999848</v>
          </cell>
          <cell r="IJ426">
            <v>-3.3669082980001264E-2</v>
          </cell>
          <cell r="IK426">
            <v>4.3945276880002382E-2</v>
          </cell>
          <cell r="IL426">
            <v>0</v>
          </cell>
          <cell r="IM426">
            <v>0</v>
          </cell>
          <cell r="IN426">
            <v>0</v>
          </cell>
          <cell r="IO426">
            <v>0</v>
          </cell>
          <cell r="IP426">
            <v>0</v>
          </cell>
          <cell r="IQ426">
            <v>0</v>
          </cell>
          <cell r="IR426">
            <v>-0.60978364022997766</v>
          </cell>
          <cell r="IS426">
            <v>0</v>
          </cell>
          <cell r="IT426">
            <v>-0.14151454446000145</v>
          </cell>
          <cell r="IU426">
            <v>-0.2467846924899959</v>
          </cell>
          <cell r="IV426">
            <v>-8.6700545360002934E-2</v>
          </cell>
          <cell r="IW426">
            <v>-8.3662285830000016E-2</v>
          </cell>
          <cell r="IX426">
            <v>-5.1121572090000456E-2</v>
          </cell>
          <cell r="IY426">
            <v>0</v>
          </cell>
          <cell r="IZ426">
            <v>0</v>
          </cell>
          <cell r="JA426">
            <v>0</v>
          </cell>
          <cell r="JB426">
            <v>0</v>
          </cell>
          <cell r="JC426">
            <v>0</v>
          </cell>
          <cell r="JD426">
            <v>0</v>
          </cell>
          <cell r="JE426">
            <v>-0.35186380075001011</v>
          </cell>
          <cell r="JF426">
            <v>0</v>
          </cell>
          <cell r="JG426">
            <v>-4.9984332030000189E-2</v>
          </cell>
          <cell r="JH426">
            <v>-0.19924305220000349</v>
          </cell>
          <cell r="JI426">
            <v>-6.5805854489997984E-2</v>
          </cell>
          <cell r="JJ426">
            <v>-0.18860880643999778</v>
          </cell>
          <cell r="JK426">
            <v>-5.7804200004341055E-6</v>
          </cell>
          <cell r="JL426">
            <v>3.742205129999121E-3</v>
          </cell>
          <cell r="JM426">
            <v>0</v>
          </cell>
          <cell r="JN426">
            <v>0</v>
          </cell>
          <cell r="JO426">
            <v>-4.6505561809993878E-2</v>
          </cell>
          <cell r="JP426">
            <v>4.9999999999997158E-2</v>
          </cell>
          <cell r="JQ426">
            <v>0.14454738151000157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-0.25255901956984417</v>
          </cell>
          <cell r="O427">
            <v>-0.35090835379969576</v>
          </cell>
          <cell r="P427">
            <v>0</v>
          </cell>
          <cell r="Q427">
            <v>0</v>
          </cell>
          <cell r="R427">
            <v>34.212928855969949</v>
          </cell>
          <cell r="S427">
            <v>0</v>
          </cell>
          <cell r="T427">
            <v>0</v>
          </cell>
          <cell r="U427">
            <v>6.5081499499897291</v>
          </cell>
          <cell r="V427">
            <v>11.342359464209494</v>
          </cell>
          <cell r="W427">
            <v>-0.56052673512999718</v>
          </cell>
          <cell r="X427">
            <v>0</v>
          </cell>
          <cell r="Y427">
            <v>0</v>
          </cell>
          <cell r="Z427">
            <v>0</v>
          </cell>
          <cell r="AA427">
            <v>17.358906934559855</v>
          </cell>
          <cell r="AB427">
            <v>-0.43596075765981368</v>
          </cell>
          <cell r="AC427">
            <v>0</v>
          </cell>
          <cell r="AD427">
            <v>0</v>
          </cell>
          <cell r="AE427">
            <v>94.792496116635448</v>
          </cell>
          <cell r="AF427">
            <v>0</v>
          </cell>
          <cell r="AG427">
            <v>0</v>
          </cell>
          <cell r="AH427">
            <v>-22.232970023829694</v>
          </cell>
          <cell r="AI427">
            <v>32.343005300840559</v>
          </cell>
          <cell r="AJ427">
            <v>48.522585444090282</v>
          </cell>
          <cell r="AK427">
            <v>21.11525236694024</v>
          </cell>
          <cell r="AL427">
            <v>0</v>
          </cell>
          <cell r="AM427">
            <v>0</v>
          </cell>
          <cell r="AN427">
            <v>15.144373836499653</v>
          </cell>
          <cell r="AO427">
            <v>-9.9750807909913419E-2</v>
          </cell>
          <cell r="AP427">
            <v>0</v>
          </cell>
          <cell r="AQ427">
            <v>0</v>
          </cell>
          <cell r="AR427">
            <v>24.896902400309045</v>
          </cell>
          <cell r="AS427">
            <v>0</v>
          </cell>
          <cell r="AT427">
            <v>0</v>
          </cell>
          <cell r="AU427">
            <v>12.121402483249312</v>
          </cell>
          <cell r="AV427">
            <v>0</v>
          </cell>
          <cell r="AW427">
            <v>0</v>
          </cell>
          <cell r="AX427">
            <v>12.775499917059733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24.800563307668199</v>
          </cell>
          <cell r="BF427">
            <v>0</v>
          </cell>
          <cell r="BG427">
            <v>0</v>
          </cell>
          <cell r="BH427">
            <v>24.800563307670018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-1.3098825479028164</v>
          </cell>
          <cell r="BS427">
            <v>0</v>
          </cell>
          <cell r="BT427">
            <v>0</v>
          </cell>
          <cell r="BU427">
            <v>0.98555212663995917</v>
          </cell>
          <cell r="BV427">
            <v>-4.5104019317900566</v>
          </cell>
          <cell r="BW427">
            <v>2.2149672572495547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0.21955222171004607</v>
          </cell>
          <cell r="CF427">
            <v>1.0696706199837536E-3</v>
          </cell>
          <cell r="CG427">
            <v>0.15773367904000679</v>
          </cell>
          <cell r="CH427">
            <v>4.2071371899936594E-3</v>
          </cell>
          <cell r="CI427">
            <v>-0.24825979407000176</v>
          </cell>
          <cell r="CJ427">
            <v>-0.50332519299000467</v>
          </cell>
          <cell r="CK427">
            <v>-0.96732548283998909</v>
          </cell>
          <cell r="CL427">
            <v>0.32266584565000045</v>
          </cell>
          <cell r="CM427">
            <v>0.33268404994999656</v>
          </cell>
          <cell r="CN427">
            <v>1.7341463300013515E-3</v>
          </cell>
          <cell r="CO427">
            <v>1.0727423852100202</v>
          </cell>
          <cell r="CP427">
            <v>4.9253435799982981E-3</v>
          </cell>
          <cell r="CQ427">
            <v>4.0700434040005007E-2</v>
          </cell>
          <cell r="CR427">
            <v>-1.2009250143901227</v>
          </cell>
          <cell r="CS427">
            <v>0.6823693485700062</v>
          </cell>
          <cell r="CT427">
            <v>0.25274949457001128</v>
          </cell>
          <cell r="CU427">
            <v>0.2013071722299955</v>
          </cell>
          <cell r="CV427">
            <v>-1.1008222570399937</v>
          </cell>
          <cell r="CW427">
            <v>5.6129319480007211E-2</v>
          </cell>
          <cell r="CX427">
            <v>-0.56979279313998177</v>
          </cell>
          <cell r="CY427">
            <v>1.5796863929992355E-2</v>
          </cell>
          <cell r="CZ427">
            <v>-0.25442800774000318</v>
          </cell>
          <cell r="DA427">
            <v>-7.7293827399998349E-2</v>
          </cell>
          <cell r="DB427">
            <v>-1.0389138712200321</v>
          </cell>
          <cell r="DC427">
            <v>2.1965619279995963E-2</v>
          </cell>
          <cell r="DD427">
            <v>0.61000792409001292</v>
          </cell>
          <cell r="DE427">
            <v>-2.5789727330200094</v>
          </cell>
          <cell r="DF427">
            <v>2.7231889399956799E-3</v>
          </cell>
          <cell r="DG427">
            <v>-1.2532518710299954</v>
          </cell>
          <cell r="DH427">
            <v>-0.12062069397001096</v>
          </cell>
          <cell r="DI427">
            <v>0.8758084621699993</v>
          </cell>
          <cell r="DJ427">
            <v>-7.9270261299981826E-3</v>
          </cell>
          <cell r="DK427">
            <v>-8.3990799780004011E-2</v>
          </cell>
          <cell r="DL427">
            <v>2.570953239995788E-3</v>
          </cell>
          <cell r="DM427">
            <v>0.1123649223400065</v>
          </cell>
          <cell r="DN427">
            <v>-0.12835818854000181</v>
          </cell>
          <cell r="DO427">
            <v>-1.9933512077500239</v>
          </cell>
          <cell r="DP427">
            <v>0</v>
          </cell>
          <cell r="DQ427">
            <v>1.5059527489995617E-2</v>
          </cell>
          <cell r="DR427">
            <v>-2.6173867557499761</v>
          </cell>
          <cell r="DS427">
            <v>0.30336287739000056</v>
          </cell>
          <cell r="DT427">
            <v>-0.21841354013000114</v>
          </cell>
          <cell r="DU427">
            <v>0.21079752833000498</v>
          </cell>
          <cell r="DV427">
            <v>0.29256879726001017</v>
          </cell>
          <cell r="DW427">
            <v>-0.45213933569000275</v>
          </cell>
          <cell r="DX427">
            <v>-2.4454597843200006</v>
          </cell>
          <cell r="DY427">
            <v>-0.29648386742999833</v>
          </cell>
          <cell r="DZ427">
            <v>-0.15470187502999977</v>
          </cell>
          <cell r="EA427">
            <v>0.10161646535000202</v>
          </cell>
          <cell r="EB427">
            <v>4.4776890020003179E-2</v>
          </cell>
          <cell r="EC427">
            <v>5.1242839099927551E-3</v>
          </cell>
          <cell r="ED427">
            <v>-8.4351954100156945E-3</v>
          </cell>
          <cell r="EE427">
            <v>0.11149607513993942</v>
          </cell>
          <cell r="EF427">
            <v>-1.9757100700132924E-3</v>
          </cell>
          <cell r="EG427">
            <v>-6.5179441779989133E-2</v>
          </cell>
          <cell r="EH427">
            <v>0.26584776475999661</v>
          </cell>
          <cell r="EI427">
            <v>-0.45433955014998872</v>
          </cell>
          <cell r="EJ427">
            <v>-2.1039899579996302E-2</v>
          </cell>
          <cell r="EK427">
            <v>-0.64403188440000747</v>
          </cell>
          <cell r="EL427">
            <v>-2.109789162999931E-2</v>
          </cell>
          <cell r="EM427">
            <v>0.24225216101999791</v>
          </cell>
          <cell r="EN427">
            <v>0.13313320663000638</v>
          </cell>
          <cell r="EO427">
            <v>0.67792732034001801</v>
          </cell>
          <cell r="EP427">
            <v>0</v>
          </cell>
          <cell r="EQ427">
            <v>0</v>
          </cell>
          <cell r="ER427">
            <v>-0.72339771130998543</v>
          </cell>
          <cell r="ES427">
            <v>0</v>
          </cell>
          <cell r="ET427">
            <v>0.45363375403000106</v>
          </cell>
          <cell r="EU427">
            <v>-0.58385088748000413</v>
          </cell>
          <cell r="EV427">
            <v>-0.82596215761000025</v>
          </cell>
          <cell r="EW427">
            <v>0.23069682103000133</v>
          </cell>
          <cell r="EX427">
            <v>-1.0844684185599931</v>
          </cell>
          <cell r="EY427">
            <v>-0.24680994742000451</v>
          </cell>
          <cell r="EZ427">
            <v>-9.6427555900007178E-3</v>
          </cell>
          <cell r="FA427">
            <v>0.49829333637001127</v>
          </cell>
          <cell r="FB427">
            <v>0.84471254391999651</v>
          </cell>
          <cell r="FC427">
            <v>0</v>
          </cell>
          <cell r="FD427">
            <v>0</v>
          </cell>
          <cell r="FE427">
            <v>1.3957658276299298</v>
          </cell>
          <cell r="FF427">
            <v>0</v>
          </cell>
          <cell r="FG427">
            <v>-1.608994279000342E-2</v>
          </cell>
          <cell r="FH427">
            <v>0.61991707819002073</v>
          </cell>
          <cell r="FI427">
            <v>-1.1239978305999969</v>
          </cell>
          <cell r="FJ427">
            <v>0.1934893372900035</v>
          </cell>
          <cell r="FK427">
            <v>1.0597597133400001</v>
          </cell>
          <cell r="FL427">
            <v>0.34470345313999928</v>
          </cell>
          <cell r="FM427">
            <v>0</v>
          </cell>
          <cell r="FN427">
            <v>0.56466547176999526</v>
          </cell>
          <cell r="FO427">
            <v>-0.24668145271002118</v>
          </cell>
          <cell r="FP427">
            <v>0</v>
          </cell>
          <cell r="FQ427">
            <v>0</v>
          </cell>
          <cell r="FR427">
            <v>1.1373742009001262</v>
          </cell>
          <cell r="FS427">
            <v>4.8368179299984604E-3</v>
          </cell>
          <cell r="FT427">
            <v>0.51710072459000855</v>
          </cell>
          <cell r="FU427">
            <v>-7.5937258379994432E-2</v>
          </cell>
          <cell r="FV427">
            <v>-6.9723413119994859E-2</v>
          </cell>
          <cell r="FW427">
            <v>0.31111280665999885</v>
          </cell>
          <cell r="FX427">
            <v>0.76501488843000232</v>
          </cell>
          <cell r="FY427">
            <v>0.27351318856000262</v>
          </cell>
          <cell r="FZ427">
            <v>1.5098594889998651E-2</v>
          </cell>
          <cell r="GA427">
            <v>-0.20650769798999136</v>
          </cell>
          <cell r="GB427">
            <v>-0.39713445066999498</v>
          </cell>
          <cell r="GC427">
            <v>0</v>
          </cell>
          <cell r="GD427">
            <v>0</v>
          </cell>
          <cell r="GE427">
            <v>-1.3385335796899653</v>
          </cell>
          <cell r="GF427">
            <v>0</v>
          </cell>
          <cell r="GG427">
            <v>0.21370222520000937</v>
          </cell>
          <cell r="GH427">
            <v>0.17890370652000342</v>
          </cell>
          <cell r="GI427">
            <v>-1.11744147112001</v>
          </cell>
          <cell r="GJ427">
            <v>-0.79173888831999761</v>
          </cell>
          <cell r="GK427">
            <v>-0.12238810007000467</v>
          </cell>
          <cell r="GL427">
            <v>0.29485151548999511</v>
          </cell>
          <cell r="GM427">
            <v>-0.44505331101999701</v>
          </cell>
          <cell r="GN427">
            <v>-0.27572732411999823</v>
          </cell>
          <cell r="GO427">
            <v>0.72635806774999878</v>
          </cell>
          <cell r="GP427">
            <v>0</v>
          </cell>
          <cell r="GQ427">
            <v>0</v>
          </cell>
          <cell r="GR427">
            <v>-2.3652544923299956</v>
          </cell>
          <cell r="GS427">
            <v>0</v>
          </cell>
          <cell r="GT427">
            <v>-0.61054719426000048</v>
          </cell>
          <cell r="GU427">
            <v>-0.4064470699499978</v>
          </cell>
          <cell r="GV427">
            <v>-0.43734887676001222</v>
          </cell>
          <cell r="GW427">
            <v>-3.3744178700004568E-2</v>
          </cell>
          <cell r="GX427">
            <v>-1.0949919236400021</v>
          </cell>
          <cell r="GY427">
            <v>0</v>
          </cell>
          <cell r="GZ427">
            <v>0</v>
          </cell>
          <cell r="HA427">
            <v>0</v>
          </cell>
          <cell r="HB427">
            <v>0.21782475097998599</v>
          </cell>
          <cell r="HC427">
            <v>0</v>
          </cell>
          <cell r="HD427">
            <v>0</v>
          </cell>
          <cell r="HE427">
            <v>3.2381540859499864</v>
          </cell>
          <cell r="HF427">
            <v>0</v>
          </cell>
          <cell r="HG427">
            <v>7.8743747419991905E-2</v>
          </cell>
          <cell r="HH427">
            <v>1.4013584054399999</v>
          </cell>
          <cell r="HI427">
            <v>7.7417190500000288E-2</v>
          </cell>
          <cell r="HJ427">
            <v>0.92643957885999839</v>
          </cell>
          <cell r="HK427">
            <v>0.64688098144999628</v>
          </cell>
          <cell r="HL427">
            <v>0</v>
          </cell>
          <cell r="HM427">
            <v>0</v>
          </cell>
          <cell r="HN427">
            <v>0.10731418227999967</v>
          </cell>
          <cell r="HO427">
            <v>0</v>
          </cell>
          <cell r="HP427">
            <v>0</v>
          </cell>
          <cell r="HQ427">
            <v>0</v>
          </cell>
          <cell r="HR427">
            <v>3.2249098795999771</v>
          </cell>
          <cell r="HS427">
            <v>0</v>
          </cell>
          <cell r="HT427">
            <v>0.50650769331997481</v>
          </cell>
          <cell r="HU427">
            <v>2.0653912242299839</v>
          </cell>
          <cell r="HV427">
            <v>-0.48970216441999526</v>
          </cell>
          <cell r="HW427">
            <v>0.56382151979001094</v>
          </cell>
          <cell r="HX427">
            <v>0.57889160668000272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2.1555222246199719</v>
          </cell>
          <cell r="IF427">
            <v>0</v>
          </cell>
          <cell r="IG427">
            <v>0.16409053318999156</v>
          </cell>
          <cell r="IH427">
            <v>1.6925058322199931</v>
          </cell>
          <cell r="II427">
            <v>-0.67962865492999924</v>
          </cell>
          <cell r="IJ427">
            <v>0.16034851784998239</v>
          </cell>
          <cell r="IK427">
            <v>0.81820599629000412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0.90965086269000039</v>
          </cell>
          <cell r="IS427">
            <v>0</v>
          </cell>
          <cell r="IT427">
            <v>0.59939075068000136</v>
          </cell>
          <cell r="IU427">
            <v>1.2953100167299851</v>
          </cell>
          <cell r="IV427">
            <v>-0.23689983622999478</v>
          </cell>
          <cell r="IW427">
            <v>-1.0529843006099924</v>
          </cell>
          <cell r="IX427">
            <v>0.30483423212000105</v>
          </cell>
          <cell r="IY427">
            <v>0</v>
          </cell>
          <cell r="IZ427">
            <v>0</v>
          </cell>
          <cell r="JA427">
            <v>0</v>
          </cell>
          <cell r="JB427">
            <v>0</v>
          </cell>
          <cell r="JC427">
            <v>0</v>
          </cell>
          <cell r="JD427">
            <v>0</v>
          </cell>
          <cell r="JE427">
            <v>1.4528884583299941</v>
          </cell>
          <cell r="JF427">
            <v>0</v>
          </cell>
          <cell r="JG427">
            <v>-0.9152884359699982</v>
          </cell>
          <cell r="JH427">
            <v>1.6794723370099973</v>
          </cell>
          <cell r="JI427">
            <v>0.94749543927999014</v>
          </cell>
          <cell r="JJ427">
            <v>-0.3046781026500156</v>
          </cell>
          <cell r="JK427">
            <v>4.5887220660006278E-2</v>
          </cell>
          <cell r="JL427">
            <v>0</v>
          </cell>
          <cell r="JM427">
            <v>0</v>
          </cell>
          <cell r="JN427">
            <v>0</v>
          </cell>
          <cell r="JO427">
            <v>0</v>
          </cell>
          <cell r="JP427">
            <v>0</v>
          </cell>
          <cell r="JQ427">
            <v>0</v>
          </cell>
        </row>
        <row r="428">
          <cell r="F428">
            <v>0</v>
          </cell>
          <cell r="G428">
            <v>0</v>
          </cell>
          <cell r="H428">
            <v>7.5233926358000645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-1.1637343066099675</v>
          </cell>
          <cell r="P428">
            <v>0</v>
          </cell>
          <cell r="Q428">
            <v>0</v>
          </cell>
          <cell r="R428">
            <v>29.831409544647613</v>
          </cell>
          <cell r="S428">
            <v>0</v>
          </cell>
          <cell r="T428">
            <v>0</v>
          </cell>
          <cell r="U428">
            <v>13.417672057820027</v>
          </cell>
          <cell r="V428">
            <v>4.1827722729399284</v>
          </cell>
          <cell r="W428">
            <v>11.369315341160018</v>
          </cell>
          <cell r="X428">
            <v>-0.11210428895014957</v>
          </cell>
          <cell r="Y428">
            <v>0</v>
          </cell>
          <cell r="Z428">
            <v>0</v>
          </cell>
          <cell r="AA428">
            <v>0.82739594125996518</v>
          </cell>
          <cell r="AB428">
            <v>0.1463582204200975</v>
          </cell>
          <cell r="AC428">
            <v>0</v>
          </cell>
          <cell r="AD428">
            <v>0</v>
          </cell>
          <cell r="AE428">
            <v>-0.33695126388920471</v>
          </cell>
          <cell r="AF428">
            <v>0</v>
          </cell>
          <cell r="AG428">
            <v>0.25476895902988872</v>
          </cell>
          <cell r="AH428">
            <v>6.7435344539101152</v>
          </cell>
          <cell r="AI428">
            <v>-0.39757530097995186</v>
          </cell>
          <cell r="AJ428">
            <v>-8.4152652597299493</v>
          </cell>
          <cell r="AK428">
            <v>0</v>
          </cell>
          <cell r="AL428">
            <v>0</v>
          </cell>
          <cell r="AM428">
            <v>-0.18687921898003879</v>
          </cell>
          <cell r="AN428">
            <v>1.6644651028599355</v>
          </cell>
          <cell r="AO428">
            <v>0</v>
          </cell>
          <cell r="AP428">
            <v>0</v>
          </cell>
          <cell r="AQ428">
            <v>0</v>
          </cell>
          <cell r="AR428">
            <v>17.837715269430191</v>
          </cell>
          <cell r="AS428">
            <v>0</v>
          </cell>
          <cell r="AT428">
            <v>0</v>
          </cell>
          <cell r="AU428">
            <v>15.78041181260005</v>
          </cell>
          <cell r="AV428">
            <v>0</v>
          </cell>
          <cell r="AW428">
            <v>0</v>
          </cell>
          <cell r="AX428">
            <v>2.0573034568301409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-8.0374836822084035</v>
          </cell>
          <cell r="BF428">
            <v>0</v>
          </cell>
          <cell r="BG428">
            <v>0</v>
          </cell>
          <cell r="BH428">
            <v>-8.0374836822099951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12.975419112830423</v>
          </cell>
          <cell r="BS428">
            <v>0</v>
          </cell>
          <cell r="BT428">
            <v>0</v>
          </cell>
          <cell r="BU428">
            <v>5.1079856248697979</v>
          </cell>
          <cell r="BV428">
            <v>5.4015979582798082</v>
          </cell>
          <cell r="BW428">
            <v>0.69331716770011553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1.7725183619800191</v>
          </cell>
          <cell r="CC428">
            <v>0</v>
          </cell>
          <cell r="CD428">
            <v>0</v>
          </cell>
          <cell r="CE428">
            <v>0.17037719792000416</v>
          </cell>
          <cell r="CF428">
            <v>6.5610589100089101E-3</v>
          </cell>
          <cell r="CG428">
            <v>0.1074087155299992</v>
          </cell>
          <cell r="CH428">
            <v>0.26381015660999907</v>
          </cell>
          <cell r="CI428">
            <v>6.6486476320001486E-2</v>
          </cell>
          <cell r="CJ428">
            <v>0.12892623925000279</v>
          </cell>
          <cell r="CK428">
            <v>-0.52689696766999816</v>
          </cell>
          <cell r="CL428">
            <v>0</v>
          </cell>
          <cell r="CM428">
            <v>0</v>
          </cell>
          <cell r="CN428">
            <v>0</v>
          </cell>
          <cell r="CO428">
            <v>-4.156148935000914E-2</v>
          </cell>
          <cell r="CP428">
            <v>2.1328199009992943E-2</v>
          </cell>
          <cell r="CQ428">
            <v>0.14431480931000351</v>
          </cell>
          <cell r="CR428">
            <v>0.61062128975993346</v>
          </cell>
          <cell r="CS428">
            <v>-0.17634425136002108</v>
          </cell>
          <cell r="CT428">
            <v>-0.11722059904000304</v>
          </cell>
          <cell r="CU428">
            <v>-0.49047249084000555</v>
          </cell>
          <cell r="CV428">
            <v>-3.2214092520000293E-2</v>
          </cell>
          <cell r="CW428">
            <v>-0.10229281029000248</v>
          </cell>
          <cell r="CX428">
            <v>-0.37727555732999818</v>
          </cell>
          <cell r="CY428">
            <v>-8.9895775200012906E-3</v>
          </cell>
          <cell r="CZ428">
            <v>0</v>
          </cell>
          <cell r="DA428">
            <v>6.242462870000054E-2</v>
          </cell>
          <cell r="DB428">
            <v>1.8709254481199977</v>
          </cell>
          <cell r="DC428">
            <v>0.18366478885000248</v>
          </cell>
          <cell r="DD428">
            <v>-0.20158419701000696</v>
          </cell>
          <cell r="DE428">
            <v>-0.47947585448997643</v>
          </cell>
          <cell r="DF428">
            <v>0.20959142567998867</v>
          </cell>
          <cell r="DG428">
            <v>0.39571229175999179</v>
          </cell>
          <cell r="DH428">
            <v>-0.16126776963000111</v>
          </cell>
          <cell r="DI428">
            <v>0.63221045677999754</v>
          </cell>
          <cell r="DJ428">
            <v>-0.18164813973000804</v>
          </cell>
          <cell r="DK428">
            <v>-0.62445443214000562</v>
          </cell>
          <cell r="DL428">
            <v>9.7776229999979591E-4</v>
          </cell>
          <cell r="DM428">
            <v>-0.14010586899000188</v>
          </cell>
          <cell r="DN428">
            <v>-3.7837158999920462E-4</v>
          </cell>
          <cell r="DO428">
            <v>-0.60773820848000071</v>
          </cell>
          <cell r="DP428">
            <v>9.7811714599913557E-3</v>
          </cell>
          <cell r="DQ428">
            <v>-1.2156171909992963E-2</v>
          </cell>
          <cell r="DR428">
            <v>-0.74302269050997438</v>
          </cell>
          <cell r="DS428">
            <v>-2.0653723940000646E-2</v>
          </cell>
          <cell r="DT428">
            <v>-0.11761358846000292</v>
          </cell>
          <cell r="DU428">
            <v>0.10286708357000407</v>
          </cell>
          <cell r="DV428">
            <v>-0.59252989999999528</v>
          </cell>
          <cell r="DW428">
            <v>0.14126751998000486</v>
          </cell>
          <cell r="DX428">
            <v>-0.29844347774000468</v>
          </cell>
          <cell r="DY428">
            <v>-0.15015823779999948</v>
          </cell>
          <cell r="DZ428">
            <v>-3.6541026710004587E-2</v>
          </cell>
          <cell r="EA428">
            <v>0.23014061085999771</v>
          </cell>
          <cell r="EB428">
            <v>-0.39878996130999411</v>
          </cell>
          <cell r="EC428">
            <v>2.7494145440002171E-2</v>
          </cell>
          <cell r="ED428">
            <v>0.36993786560000785</v>
          </cell>
          <cell r="EE428">
            <v>1.5423767494399954</v>
          </cell>
          <cell r="EF428">
            <v>0</v>
          </cell>
          <cell r="EG428">
            <v>0.18000288378999585</v>
          </cell>
          <cell r="EH428">
            <v>-0.17553161672000428</v>
          </cell>
          <cell r="EI428">
            <v>0.66800065611000292</v>
          </cell>
          <cell r="EJ428">
            <v>0.56028789968000581</v>
          </cell>
          <cell r="EK428">
            <v>-0.36832902681999613</v>
          </cell>
          <cell r="EL428">
            <v>1.8663169089997211E-2</v>
          </cell>
          <cell r="EM428">
            <v>0.33910549702000026</v>
          </cell>
          <cell r="EN428">
            <v>0.12046967714999823</v>
          </cell>
          <cell r="EO428">
            <v>0.1997076101399955</v>
          </cell>
          <cell r="EP428">
            <v>0</v>
          </cell>
          <cell r="EQ428">
            <v>0</v>
          </cell>
          <cell r="ER428">
            <v>-0.40915637310001784</v>
          </cell>
          <cell r="ES428">
            <v>0</v>
          </cell>
          <cell r="ET428">
            <v>-0.17413455116000165</v>
          </cell>
          <cell r="EU428">
            <v>-0.34626961019000291</v>
          </cell>
          <cell r="EV428">
            <v>0.47271743282999523</v>
          </cell>
          <cell r="EW428">
            <v>-0.33288249885000099</v>
          </cell>
          <cell r="EX428">
            <v>8.7479224799977828E-3</v>
          </cell>
          <cell r="EY428">
            <v>-0.10664062698000265</v>
          </cell>
          <cell r="EZ428">
            <v>0.18383153234000105</v>
          </cell>
          <cell r="FA428">
            <v>-0.24628533291999588</v>
          </cell>
          <cell r="FB428">
            <v>0.13175935934999927</v>
          </cell>
          <cell r="FC428">
            <v>0</v>
          </cell>
          <cell r="FD428">
            <v>0</v>
          </cell>
          <cell r="FE428">
            <v>-0.51574864785993668</v>
          </cell>
          <cell r="FF428">
            <v>-1.0569543499912015E-3</v>
          </cell>
          <cell r="FG428">
            <v>-0.15184451900000084</v>
          </cell>
          <cell r="FH428">
            <v>-0.52079571160999905</v>
          </cell>
          <cell r="FI428">
            <v>-0.10518445267999965</v>
          </cell>
          <cell r="FJ428">
            <v>1.1690523599980907E-3</v>
          </cell>
          <cell r="FK428">
            <v>0.15427456708999898</v>
          </cell>
          <cell r="FL428">
            <v>-0.26998378326999983</v>
          </cell>
          <cell r="FM428">
            <v>-1.4186111100009668E-3</v>
          </cell>
          <cell r="FN428">
            <v>6.7429012970002589E-2</v>
          </cell>
          <cell r="FO428">
            <v>0.3116627517399948</v>
          </cell>
          <cell r="FP428">
            <v>0</v>
          </cell>
          <cell r="FQ428">
            <v>0</v>
          </cell>
          <cell r="FR428">
            <v>-0.99419213918997684</v>
          </cell>
          <cell r="FS428">
            <v>0.18796262296000066</v>
          </cell>
          <cell r="FT428">
            <v>1.0526680600051463E-3</v>
          </cell>
          <cell r="FU428">
            <v>-5.9485209640001813E-2</v>
          </cell>
          <cell r="FV428">
            <v>-0.39986877378999708</v>
          </cell>
          <cell r="FW428">
            <v>-0.35619517525000077</v>
          </cell>
          <cell r="FX428">
            <v>-0.49817560330999555</v>
          </cell>
          <cell r="FY428">
            <v>9.737787660000663E-3</v>
          </cell>
          <cell r="FZ428">
            <v>0</v>
          </cell>
          <cell r="GA428">
            <v>-5.2004473520000261E-2</v>
          </cell>
          <cell r="GB428">
            <v>0.17278401763999796</v>
          </cell>
          <cell r="GC428">
            <v>0</v>
          </cell>
          <cell r="GD428">
            <v>0</v>
          </cell>
          <cell r="GE428">
            <v>-2.0008806474800167</v>
          </cell>
          <cell r="GF428">
            <v>0</v>
          </cell>
          <cell r="GG428">
            <v>-0.57473222269999269</v>
          </cell>
          <cell r="GH428">
            <v>0.28295758285999284</v>
          </cell>
          <cell r="GI428">
            <v>-0.37636785643000792</v>
          </cell>
          <cell r="GJ428">
            <v>-0.15983684245000163</v>
          </cell>
          <cell r="GK428">
            <v>-0.5970741324100004</v>
          </cell>
          <cell r="GL428">
            <v>0</v>
          </cell>
          <cell r="GM428">
            <v>-1.9345298210001971E-2</v>
          </cell>
          <cell r="GN428">
            <v>-0.13942852575999964</v>
          </cell>
          <cell r="GO428">
            <v>-0.41705335238000174</v>
          </cell>
          <cell r="GP428">
            <v>0</v>
          </cell>
          <cell r="GQ428">
            <v>0</v>
          </cell>
          <cell r="GR428">
            <v>-1.8549507668899992</v>
          </cell>
          <cell r="GS428">
            <v>0</v>
          </cell>
          <cell r="GT428">
            <v>-7.0777557199974694E-3</v>
          </cell>
          <cell r="GU428">
            <v>-0.30847348270000907</v>
          </cell>
          <cell r="GV428">
            <v>-0.84448620548000264</v>
          </cell>
          <cell r="GW428">
            <v>-0.51544131646999958</v>
          </cell>
          <cell r="GX428">
            <v>-0.17947200651999395</v>
          </cell>
          <cell r="GY428">
            <v>0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-1.9047871053400058</v>
          </cell>
          <cell r="HF428">
            <v>0</v>
          </cell>
          <cell r="HG428">
            <v>-0.19295048486999633</v>
          </cell>
          <cell r="HH428">
            <v>-0.6378194145500018</v>
          </cell>
          <cell r="HI428">
            <v>-0.57517740864000899</v>
          </cell>
          <cell r="HJ428">
            <v>-0.13041435163999537</v>
          </cell>
          <cell r="HK428">
            <v>-0.43267047711999851</v>
          </cell>
          <cell r="HL428">
            <v>0</v>
          </cell>
          <cell r="HM428">
            <v>0</v>
          </cell>
          <cell r="HN428">
            <v>5.9451173959999437E-2</v>
          </cell>
          <cell r="HO428">
            <v>4.7938575199992783E-3</v>
          </cell>
          <cell r="HP428">
            <v>0</v>
          </cell>
          <cell r="HQ428">
            <v>0</v>
          </cell>
          <cell r="HR428">
            <v>-0.51390150460008499</v>
          </cell>
          <cell r="HS428">
            <v>0</v>
          </cell>
          <cell r="HT428">
            <v>-0.31706217052999364</v>
          </cell>
          <cell r="HU428">
            <v>0.46033921033998837</v>
          </cell>
          <cell r="HV428">
            <v>-0.20636649515000016</v>
          </cell>
          <cell r="HW428">
            <v>-0.48541937286999826</v>
          </cell>
          <cell r="HX428">
            <v>3.4607323609996854E-2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1.3284912241900884</v>
          </cell>
          <cell r="IF428">
            <v>0</v>
          </cell>
          <cell r="IG428">
            <v>7.8506519997745272E-5</v>
          </cell>
          <cell r="IH428">
            <v>1.3524746743799909</v>
          </cell>
          <cell r="II428">
            <v>-0.22759149648000232</v>
          </cell>
          <cell r="IJ428">
            <v>0.38383731622000283</v>
          </cell>
          <cell r="IK428">
            <v>-0.18030777644999318</v>
          </cell>
          <cell r="IL428">
            <v>0</v>
          </cell>
          <cell r="IM428">
            <v>0</v>
          </cell>
          <cell r="IN428">
            <v>0</v>
          </cell>
          <cell r="IO428">
            <v>0</v>
          </cell>
          <cell r="IP428">
            <v>0</v>
          </cell>
          <cell r="IQ428">
            <v>0</v>
          </cell>
          <cell r="IR428">
            <v>0.77577418862006198</v>
          </cell>
          <cell r="IS428">
            <v>0</v>
          </cell>
          <cell r="IT428">
            <v>-0.19313705932000858</v>
          </cell>
          <cell r="IU428">
            <v>1.1597487810799976</v>
          </cell>
          <cell r="IV428">
            <v>-0.18822979517999272</v>
          </cell>
          <cell r="IW428">
            <v>0.19089428658000429</v>
          </cell>
          <cell r="IX428">
            <v>-0.19350202453999543</v>
          </cell>
          <cell r="IY428">
            <v>0</v>
          </cell>
          <cell r="IZ428">
            <v>0</v>
          </cell>
          <cell r="JA428">
            <v>0</v>
          </cell>
          <cell r="JB428">
            <v>0</v>
          </cell>
          <cell r="JC428">
            <v>0</v>
          </cell>
          <cell r="JD428">
            <v>0</v>
          </cell>
          <cell r="JE428">
            <v>0.51178780385998834</v>
          </cell>
          <cell r="JF428">
            <v>0</v>
          </cell>
          <cell r="JG428">
            <v>-0.38733041386001332</v>
          </cell>
          <cell r="JH428">
            <v>2.3190960100123448E-3</v>
          </cell>
          <cell r="JI428">
            <v>0.22018220900999808</v>
          </cell>
          <cell r="JJ428">
            <v>0.64787930411999639</v>
          </cell>
          <cell r="JK428">
            <v>2.8737608580001961E-2</v>
          </cell>
          <cell r="JL428">
            <v>0</v>
          </cell>
          <cell r="JM428">
            <v>0</v>
          </cell>
          <cell r="JN428">
            <v>0</v>
          </cell>
          <cell r="JO428">
            <v>0</v>
          </cell>
          <cell r="JP428">
            <v>0</v>
          </cell>
          <cell r="JQ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4.2614183075797882</v>
          </cell>
          <cell r="P429">
            <v>0</v>
          </cell>
          <cell r="Q429">
            <v>0</v>
          </cell>
          <cell r="R429">
            <v>11.688622917579778</v>
          </cell>
          <cell r="S429">
            <v>0</v>
          </cell>
          <cell r="T429">
            <v>0</v>
          </cell>
          <cell r="U429">
            <v>4.4052217905000361</v>
          </cell>
          <cell r="V429">
            <v>-4.8589376852701207</v>
          </cell>
          <cell r="W429">
            <v>13.920100205679773</v>
          </cell>
          <cell r="X429">
            <v>0</v>
          </cell>
          <cell r="Y429">
            <v>0</v>
          </cell>
          <cell r="Z429">
            <v>0</v>
          </cell>
          <cell r="AA429">
            <v>-2.345783878319935</v>
          </cell>
          <cell r="AB429">
            <v>0.56802248499002417</v>
          </cell>
          <cell r="AC429">
            <v>0</v>
          </cell>
          <cell r="AD429">
            <v>0</v>
          </cell>
          <cell r="AE429">
            <v>18.912783318919537</v>
          </cell>
          <cell r="AF429">
            <v>0</v>
          </cell>
          <cell r="AG429">
            <v>0.35955121357983444</v>
          </cell>
          <cell r="AH429">
            <v>4.1865322878200004</v>
          </cell>
          <cell r="AI429">
            <v>9.0288212943798953</v>
          </cell>
          <cell r="AJ429">
            <v>4.5542883562497991</v>
          </cell>
          <cell r="AK429">
            <v>0.70047183395990942</v>
          </cell>
          <cell r="AL429">
            <v>0</v>
          </cell>
          <cell r="AM429">
            <v>-0.52814585053999963</v>
          </cell>
          <cell r="AN429">
            <v>0.61126418347009803</v>
          </cell>
          <cell r="AO429">
            <v>0</v>
          </cell>
          <cell r="AP429">
            <v>0</v>
          </cell>
          <cell r="AQ429">
            <v>0</v>
          </cell>
          <cell r="AR429">
            <v>6.8652851400911459</v>
          </cell>
          <cell r="AS429">
            <v>0</v>
          </cell>
          <cell r="AT429">
            <v>0</v>
          </cell>
          <cell r="AU429">
            <v>4.6478307777699683</v>
          </cell>
          <cell r="AV429">
            <v>0</v>
          </cell>
          <cell r="AW429">
            <v>0</v>
          </cell>
          <cell r="AX429">
            <v>2.2174543623200407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4.0086384042697318</v>
          </cell>
          <cell r="BF429">
            <v>0</v>
          </cell>
          <cell r="BG429">
            <v>0</v>
          </cell>
          <cell r="BH429">
            <v>4.5987664367200978</v>
          </cell>
          <cell r="BI429">
            <v>0</v>
          </cell>
          <cell r="BJ429">
            <v>0</v>
          </cell>
          <cell r="BK429">
            <v>-0.59012803245013856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18.480212466783996</v>
          </cell>
          <cell r="BS429">
            <v>0</v>
          </cell>
          <cell r="BT429">
            <v>0</v>
          </cell>
          <cell r="BU429">
            <v>4.3053654704301607</v>
          </cell>
          <cell r="BV429">
            <v>8.23073424367999</v>
          </cell>
          <cell r="BW429">
            <v>4.7096475160399223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1.2344652366399984</v>
          </cell>
          <cell r="CE429">
            <v>1.2744983303899176</v>
          </cell>
          <cell r="CF429">
            <v>0.12667918480000395</v>
          </cell>
          <cell r="CG429">
            <v>0.36389725582999688</v>
          </cell>
          <cell r="CH429">
            <v>-0.22992541074999906</v>
          </cell>
          <cell r="CI429">
            <v>-0.34623086819000548</v>
          </cell>
          <cell r="CJ429">
            <v>0.21050927075999581</v>
          </cell>
          <cell r="CK429">
            <v>0.46236974871999692</v>
          </cell>
          <cell r="CL429">
            <v>-0.31879931433999786</v>
          </cell>
          <cell r="CM429">
            <v>0</v>
          </cell>
          <cell r="CN429">
            <v>-1.5323005900000908E-3</v>
          </cell>
          <cell r="CO429">
            <v>0.88076650821001579</v>
          </cell>
          <cell r="CP429">
            <v>-3.8998806899996907E-3</v>
          </cell>
          <cell r="CQ429">
            <v>0.13066413662999565</v>
          </cell>
          <cell r="CR429">
            <v>-0.9564908264099472</v>
          </cell>
          <cell r="CS429">
            <v>-0.18111485149000117</v>
          </cell>
          <cell r="CT429">
            <v>0.37358634147999936</v>
          </cell>
          <cell r="CU429">
            <v>-0.59092532939999387</v>
          </cell>
          <cell r="CV429">
            <v>0.29879599286000058</v>
          </cell>
          <cell r="CW429">
            <v>9.4064623160001304E-2</v>
          </cell>
          <cell r="CX429">
            <v>-5.7757780719995822E-2</v>
          </cell>
          <cell r="CY429">
            <v>1.2807533269999283E-2</v>
          </cell>
          <cell r="CZ429">
            <v>-0.22441646272000071</v>
          </cell>
          <cell r="DA429">
            <v>-0.14413895030999768</v>
          </cell>
          <cell r="DB429">
            <v>-0.73061324573000519</v>
          </cell>
          <cell r="DC429">
            <v>0.10810747584000069</v>
          </cell>
          <cell r="DD429">
            <v>8.5113827349999838E-2</v>
          </cell>
          <cell r="DE429">
            <v>-0.15113537150995171</v>
          </cell>
          <cell r="DF429">
            <v>0.66683005032000153</v>
          </cell>
          <cell r="DG429">
            <v>0.1395873728999959</v>
          </cell>
          <cell r="DH429">
            <v>7.6809179180003184E-2</v>
          </cell>
          <cell r="DI429">
            <v>-0.79260403580000016</v>
          </cell>
          <cell r="DJ429">
            <v>-0.30061242576000069</v>
          </cell>
          <cell r="DK429">
            <v>-0.34019732518000012</v>
          </cell>
          <cell r="DL429">
            <v>-0.12518267939000083</v>
          </cell>
          <cell r="DM429">
            <v>5.6291671939995069E-2</v>
          </cell>
          <cell r="DN429">
            <v>-6.3673890099984476E-3</v>
          </cell>
          <cell r="DO429">
            <v>0.22835276738999966</v>
          </cell>
          <cell r="DP429">
            <v>1.3623865799985424E-3</v>
          </cell>
          <cell r="DQ429">
            <v>0.24459505532000492</v>
          </cell>
          <cell r="DR429">
            <v>1.0859065046100227</v>
          </cell>
          <cell r="DS429">
            <v>0.36099831177001818</v>
          </cell>
          <cell r="DT429">
            <v>0.15246161472000352</v>
          </cell>
          <cell r="DU429">
            <v>0.11171514028999852</v>
          </cell>
          <cell r="DV429">
            <v>-0.1610525607499973</v>
          </cell>
          <cell r="DW429">
            <v>-0.21830206458999868</v>
          </cell>
          <cell r="DX429">
            <v>0.55485628698999534</v>
          </cell>
          <cell r="DY429">
            <v>1.5708356019999314E-2</v>
          </cell>
          <cell r="DZ429">
            <v>1.2297804499997511E-2</v>
          </cell>
          <cell r="EA429">
            <v>-9.3878852810000524E-2</v>
          </cell>
          <cell r="EB429">
            <v>0.13548855733999687</v>
          </cell>
          <cell r="EC429">
            <v>-5.8093839399973035E-3</v>
          </cell>
          <cell r="ED429">
            <v>0.22142329506999658</v>
          </cell>
          <cell r="EE429">
            <v>-0.33691727844995967</v>
          </cell>
          <cell r="EF429">
            <v>0</v>
          </cell>
          <cell r="EG429">
            <v>0.10166707994000035</v>
          </cell>
          <cell r="EH429">
            <v>0.45524691794999228</v>
          </cell>
          <cell r="EI429">
            <v>-1.7997948979999734E-2</v>
          </cell>
          <cell r="EJ429">
            <v>0.21926627273999699</v>
          </cell>
          <cell r="EK429">
            <v>-0.94627512830000171</v>
          </cell>
          <cell r="EL429">
            <v>-0.44380006403999772</v>
          </cell>
          <cell r="EM429">
            <v>-2.8763496070002503E-2</v>
          </cell>
          <cell r="EN429">
            <v>-0.16434794358999838</v>
          </cell>
          <cell r="EO429">
            <v>0.48808703190000102</v>
          </cell>
          <cell r="EP429">
            <v>0</v>
          </cell>
          <cell r="EQ429">
            <v>0</v>
          </cell>
          <cell r="ER429">
            <v>0.64742922563993943</v>
          </cell>
          <cell r="ES429">
            <v>0</v>
          </cell>
          <cell r="ET429">
            <v>-8.5777770989992064E-2</v>
          </cell>
          <cell r="EU429">
            <v>0.27130300920999773</v>
          </cell>
          <cell r="EV429">
            <v>-0.23906275050000048</v>
          </cell>
          <cell r="EW429">
            <v>0.54588947097998997</v>
          </cell>
          <cell r="EX429">
            <v>-0.56177607802000296</v>
          </cell>
          <cell r="EY429">
            <v>0.19142112676000167</v>
          </cell>
          <cell r="EZ429">
            <v>0.10111813027999972</v>
          </cell>
          <cell r="FA429">
            <v>0.34424666298999895</v>
          </cell>
          <cell r="FB429">
            <v>8.0067424930000186E-2</v>
          </cell>
          <cell r="FC429">
            <v>0</v>
          </cell>
          <cell r="FD429">
            <v>0</v>
          </cell>
          <cell r="FE429">
            <v>-0.66116597018003631</v>
          </cell>
          <cell r="FF429">
            <v>-0.11096520231999563</v>
          </cell>
          <cell r="FG429">
            <v>2.8198831430003679E-2</v>
          </cell>
          <cell r="FH429">
            <v>-1.0153304619997527E-2</v>
          </cell>
          <cell r="FI429">
            <v>-0.37288380606999638</v>
          </cell>
          <cell r="FJ429">
            <v>0.18236910050999455</v>
          </cell>
          <cell r="FK429">
            <v>-0.34505159301000177</v>
          </cell>
          <cell r="FL429">
            <v>-1.2588978590002853E-2</v>
          </cell>
          <cell r="FM429">
            <v>0</v>
          </cell>
          <cell r="FN429">
            <v>-0.10010129110000321</v>
          </cell>
          <cell r="FO429">
            <v>8.0010273590005454E-2</v>
          </cell>
          <cell r="FP429">
            <v>0</v>
          </cell>
          <cell r="FQ429">
            <v>0</v>
          </cell>
          <cell r="FR429">
            <v>-1.5985442310068265E-2</v>
          </cell>
          <cell r="FS429">
            <v>0.11096519577000663</v>
          </cell>
          <cell r="FT429">
            <v>-9.6008988110000359E-2</v>
          </cell>
          <cell r="FU429">
            <v>3.8666546299879201E-3</v>
          </cell>
          <cell r="FV429">
            <v>0.12820766072999135</v>
          </cell>
          <cell r="FW429">
            <v>0.15044858026999819</v>
          </cell>
          <cell r="FX429">
            <v>-0.12666027268999969</v>
          </cell>
          <cell r="FY429">
            <v>-9.8166961109999562E-2</v>
          </cell>
          <cell r="FZ429">
            <v>0</v>
          </cell>
          <cell r="GA429">
            <v>-0.14993051169999916</v>
          </cell>
          <cell r="GB429">
            <v>6.1293199900006812E-2</v>
          </cell>
          <cell r="GC429">
            <v>0</v>
          </cell>
          <cell r="GD429">
            <v>0</v>
          </cell>
          <cell r="GE429">
            <v>-0.10665407875006849</v>
          </cell>
          <cell r="GF429">
            <v>0</v>
          </cell>
          <cell r="GG429">
            <v>-0.25569430398000037</v>
          </cell>
          <cell r="GH429">
            <v>9.1102796930002228E-2</v>
          </cell>
          <cell r="GI429">
            <v>-7.7994547790005697E-2</v>
          </cell>
          <cell r="GJ429">
            <v>-2.8831446019996321E-2</v>
          </cell>
          <cell r="GK429">
            <v>-0.44474262744999393</v>
          </cell>
          <cell r="GL429">
            <v>0.11096523137000247</v>
          </cell>
          <cell r="GM429">
            <v>0.15817519131999802</v>
          </cell>
          <cell r="GN429">
            <v>-0.10966919787999885</v>
          </cell>
          <cell r="GO429">
            <v>0.45003482474999856</v>
          </cell>
          <cell r="GP429">
            <v>0</v>
          </cell>
          <cell r="GQ429">
            <v>0</v>
          </cell>
          <cell r="GR429">
            <v>-0.62154304656002068</v>
          </cell>
          <cell r="GS429">
            <v>0</v>
          </cell>
          <cell r="GT429">
            <v>-4.4823661800066361E-3</v>
          </cell>
          <cell r="GU429">
            <v>0.44575113879000128</v>
          </cell>
          <cell r="GV429">
            <v>-0.58812531772000654</v>
          </cell>
          <cell r="GW429">
            <v>-0.15101398549999701</v>
          </cell>
          <cell r="GX429">
            <v>-0.20538571010000339</v>
          </cell>
          <cell r="GY429">
            <v>0</v>
          </cell>
          <cell r="GZ429">
            <v>0</v>
          </cell>
          <cell r="HA429">
            <v>0</v>
          </cell>
          <cell r="HB429">
            <v>-0.11828680585000484</v>
          </cell>
          <cell r="HC429">
            <v>0</v>
          </cell>
          <cell r="HD429">
            <v>0</v>
          </cell>
          <cell r="HE429">
            <v>0.60405001461998609</v>
          </cell>
          <cell r="HF429">
            <v>0</v>
          </cell>
          <cell r="HG429">
            <v>7.6680948529997295E-2</v>
          </cell>
          <cell r="HH429">
            <v>0.74140357756000697</v>
          </cell>
          <cell r="HI429">
            <v>-0.2089075113900023</v>
          </cell>
          <cell r="HJ429">
            <v>4.6366973710000536E-2</v>
          </cell>
          <cell r="HK429">
            <v>-6.7213792240004011E-2</v>
          </cell>
          <cell r="HL429">
            <v>0</v>
          </cell>
          <cell r="HM429">
            <v>0</v>
          </cell>
          <cell r="HN429">
            <v>-9.3878988859998458E-2</v>
          </cell>
          <cell r="HO429">
            <v>0.10959880731000737</v>
          </cell>
          <cell r="HP429">
            <v>0</v>
          </cell>
          <cell r="HQ429">
            <v>0</v>
          </cell>
          <cell r="HR429">
            <v>0.59580328382003245</v>
          </cell>
          <cell r="HS429">
            <v>0</v>
          </cell>
          <cell r="HT429">
            <v>-1.1177287419997128E-2</v>
          </cell>
          <cell r="HU429">
            <v>7.8644192559998771E-2</v>
          </cell>
          <cell r="HV429">
            <v>0.44189710554999095</v>
          </cell>
          <cell r="HW429">
            <v>0.30833152317000057</v>
          </cell>
          <cell r="HX429">
            <v>-0.22189225003999979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0.72643528923003942</v>
          </cell>
          <cell r="IF429">
            <v>0</v>
          </cell>
          <cell r="IG429">
            <v>0.23149121325999999</v>
          </cell>
          <cell r="IH429">
            <v>0.49883908058000515</v>
          </cell>
          <cell r="II429">
            <v>-0.12757708693000325</v>
          </cell>
          <cell r="IJ429">
            <v>0.12372026649999768</v>
          </cell>
          <cell r="IK429">
            <v>-3.8184179999234402E-5</v>
          </cell>
          <cell r="IL429">
            <v>0</v>
          </cell>
          <cell r="IM429">
            <v>0</v>
          </cell>
          <cell r="IN429">
            <v>0</v>
          </cell>
          <cell r="IO429">
            <v>0</v>
          </cell>
          <cell r="IP429">
            <v>0</v>
          </cell>
          <cell r="IQ429">
            <v>0</v>
          </cell>
          <cell r="IR429">
            <v>9.988557770003581E-2</v>
          </cell>
          <cell r="IS429">
            <v>0</v>
          </cell>
          <cell r="IT429">
            <v>0</v>
          </cell>
          <cell r="IU429">
            <v>0.51862314044998925</v>
          </cell>
          <cell r="IV429">
            <v>0.22007541047999979</v>
          </cell>
          <cell r="IW429">
            <v>-0.30591732191000176</v>
          </cell>
          <cell r="IX429">
            <v>-0.33289565132000121</v>
          </cell>
          <cell r="IY429">
            <v>0</v>
          </cell>
          <cell r="IZ429">
            <v>0</v>
          </cell>
          <cell r="JA429">
            <v>0</v>
          </cell>
          <cell r="JB429">
            <v>0</v>
          </cell>
          <cell r="JC429">
            <v>0</v>
          </cell>
          <cell r="JD429">
            <v>0</v>
          </cell>
          <cell r="JE429">
            <v>1.727462007999975</v>
          </cell>
          <cell r="JF429">
            <v>0</v>
          </cell>
          <cell r="JG429">
            <v>7.5169415499999559E-2</v>
          </cell>
          <cell r="JH429">
            <v>0.96297129424000616</v>
          </cell>
          <cell r="JI429">
            <v>0.2548111615400046</v>
          </cell>
          <cell r="JJ429">
            <v>0.44475284269000426</v>
          </cell>
          <cell r="JK429">
            <v>-1.0242705970000543E-2</v>
          </cell>
          <cell r="JL429">
            <v>0</v>
          </cell>
          <cell r="JM429">
            <v>0</v>
          </cell>
          <cell r="JN429">
            <v>0</v>
          </cell>
          <cell r="JO429">
            <v>0</v>
          </cell>
          <cell r="JP429">
            <v>0</v>
          </cell>
          <cell r="JQ429">
            <v>0</v>
          </cell>
        </row>
        <row r="430">
          <cell r="F430">
            <v>0</v>
          </cell>
          <cell r="G430">
            <v>0</v>
          </cell>
          <cell r="H430">
            <v>3.5696988112000554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-5.5393653917600432</v>
          </cell>
          <cell r="P430">
            <v>0</v>
          </cell>
          <cell r="Q430">
            <v>1.605507500629983</v>
          </cell>
          <cell r="R430">
            <v>1.9633672882600877</v>
          </cell>
          <cell r="S430">
            <v>0</v>
          </cell>
          <cell r="T430">
            <v>0</v>
          </cell>
          <cell r="U430">
            <v>3.8416618370399647</v>
          </cell>
          <cell r="V430">
            <v>1.8185465864099797</v>
          </cell>
          <cell r="W430">
            <v>-2.5383777531400256</v>
          </cell>
          <cell r="X430">
            <v>1.5494549942500271</v>
          </cell>
          <cell r="Y430">
            <v>0</v>
          </cell>
          <cell r="Z430">
            <v>0</v>
          </cell>
          <cell r="AA430">
            <v>-1.6020953963100055</v>
          </cell>
          <cell r="AB430">
            <v>-1.1058229799900801</v>
          </cell>
          <cell r="AC430">
            <v>0</v>
          </cell>
          <cell r="AD430">
            <v>0</v>
          </cell>
          <cell r="AE430">
            <v>5.5310689665902828</v>
          </cell>
          <cell r="AF430">
            <v>0</v>
          </cell>
          <cell r="AG430">
            <v>-4.9817061838699601</v>
          </cell>
          <cell r="AH430">
            <v>-0.40050455102993965</v>
          </cell>
          <cell r="AI430">
            <v>1.5811830330399061</v>
          </cell>
          <cell r="AJ430">
            <v>3.9508116484900029</v>
          </cell>
          <cell r="AK430">
            <v>3.2044751854299989</v>
          </cell>
          <cell r="AL430">
            <v>0</v>
          </cell>
          <cell r="AM430">
            <v>0.52814585053999963</v>
          </cell>
          <cell r="AN430">
            <v>1.6486639839899908</v>
          </cell>
          <cell r="AO430">
            <v>0</v>
          </cell>
          <cell r="AP430">
            <v>0</v>
          </cell>
          <cell r="AQ430">
            <v>0</v>
          </cell>
          <cell r="AR430">
            <v>1.5248418558903722</v>
          </cell>
          <cell r="AS430">
            <v>0</v>
          </cell>
          <cell r="AT430">
            <v>0</v>
          </cell>
          <cell r="AU430">
            <v>0.98809542231992964</v>
          </cell>
          <cell r="AV430">
            <v>0</v>
          </cell>
          <cell r="AW430">
            <v>0</v>
          </cell>
          <cell r="AX430">
            <v>0.53674643356998786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-2.9697533274702437</v>
          </cell>
          <cell r="BF430">
            <v>0</v>
          </cell>
          <cell r="BG430">
            <v>0</v>
          </cell>
          <cell r="BH430">
            <v>-2.8102509358100178</v>
          </cell>
          <cell r="BI430">
            <v>0</v>
          </cell>
          <cell r="BJ430">
            <v>0</v>
          </cell>
          <cell r="BK430">
            <v>-0.15950239165999847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3.6958863146701333</v>
          </cell>
          <cell r="BS430">
            <v>0</v>
          </cell>
          <cell r="BT430">
            <v>0</v>
          </cell>
          <cell r="BU430">
            <v>1.7702772555398951</v>
          </cell>
          <cell r="BV430">
            <v>0.47770430033995126</v>
          </cell>
          <cell r="BW430">
            <v>5.0614758488899838</v>
          </cell>
          <cell r="BX430">
            <v>-1.7067057145800391</v>
          </cell>
          <cell r="BY430">
            <v>0</v>
          </cell>
          <cell r="BZ430">
            <v>0</v>
          </cell>
          <cell r="CA430">
            <v>0</v>
          </cell>
          <cell r="CB430">
            <v>-1.9068653755199421</v>
          </cell>
          <cell r="CC430">
            <v>0</v>
          </cell>
          <cell r="CD430">
            <v>0</v>
          </cell>
          <cell r="CE430">
            <v>0.64862783118041989</v>
          </cell>
          <cell r="CF430">
            <v>0</v>
          </cell>
          <cell r="CG430">
            <v>0</v>
          </cell>
          <cell r="CH430">
            <v>4.9457838380135399E-2</v>
          </cell>
          <cell r="CI430">
            <v>5.0074870039997776E-2</v>
          </cell>
          <cell r="CJ430">
            <v>0.12806187051000251</v>
          </cell>
          <cell r="CK430">
            <v>6.8877975430000404E-2</v>
          </cell>
          <cell r="CL430">
            <v>-1.8417977290000387E-2</v>
          </cell>
          <cell r="CM430">
            <v>-4.138699259000056E-2</v>
          </cell>
          <cell r="CN430">
            <v>0.1235350561500006</v>
          </cell>
          <cell r="CO430">
            <v>0.12294078575</v>
          </cell>
          <cell r="CP430">
            <v>8.2568094519999136E-2</v>
          </cell>
          <cell r="CQ430">
            <v>8.2916310280001682E-2</v>
          </cell>
          <cell r="CR430">
            <v>1.46178287890001</v>
          </cell>
          <cell r="CS430">
            <v>0.23723676459000131</v>
          </cell>
          <cell r="CT430">
            <v>0.20439495593000068</v>
          </cell>
          <cell r="CU430">
            <v>0.19137762246000101</v>
          </cell>
          <cell r="CV430">
            <v>0.44827501656999935</v>
          </cell>
          <cell r="CW430">
            <v>-9.7983420509999419E-2</v>
          </cell>
          <cell r="CX430">
            <v>0.14078491950999883</v>
          </cell>
          <cell r="CY430">
            <v>-3.4952027559999266E-2</v>
          </cell>
          <cell r="CZ430">
            <v>4.2835311869999337E-2</v>
          </cell>
          <cell r="DA430">
            <v>-4.1046758670000294E-2</v>
          </cell>
          <cell r="DB430">
            <v>0.44916037168000145</v>
          </cell>
          <cell r="DC430">
            <v>-1.271262165000131E-2</v>
          </cell>
          <cell r="DD430">
            <v>-6.5587255319996984E-2</v>
          </cell>
          <cell r="DE430">
            <v>0.51038704170997562</v>
          </cell>
          <cell r="DF430">
            <v>-0.23166871694999358</v>
          </cell>
          <cell r="DG430">
            <v>7.3609565999998239E-2</v>
          </cell>
          <cell r="DH430">
            <v>1.9320216670003276E-2</v>
          </cell>
          <cell r="DI430">
            <v>2.2236552869999926E-2</v>
          </cell>
          <cell r="DJ430">
            <v>6.1911416790000118E-2</v>
          </cell>
          <cell r="DK430">
            <v>7.3707003140000893E-2</v>
          </cell>
          <cell r="DL430">
            <v>9.5914615470000797E-2</v>
          </cell>
          <cell r="DM430">
            <v>4.8253903999917469E-4</v>
          </cell>
          <cell r="DN430">
            <v>-0.11080173532999993</v>
          </cell>
          <cell r="DO430">
            <v>0.3702582305299984</v>
          </cell>
          <cell r="DP430">
            <v>-1.2141232400004753E-3</v>
          </cell>
          <cell r="DQ430">
            <v>0.13663147672000164</v>
          </cell>
          <cell r="DR430">
            <v>0.71607337561999884</v>
          </cell>
          <cell r="DS430">
            <v>0.3657690559300022</v>
          </cell>
          <cell r="DT430">
            <v>0.1045314948599998</v>
          </cell>
          <cell r="DU430">
            <v>-0.14995111450000032</v>
          </cell>
          <cell r="DV430">
            <v>0.22544107406999814</v>
          </cell>
          <cell r="DW430">
            <v>-4.3087977580000825E-2</v>
          </cell>
          <cell r="DX430">
            <v>0.20460628588000063</v>
          </cell>
          <cell r="DY430">
            <v>9.6900804900004189E-3</v>
          </cell>
          <cell r="DZ430">
            <v>2.9828238749999514E-2</v>
          </cell>
          <cell r="EA430">
            <v>0</v>
          </cell>
          <cell r="EB430">
            <v>4.8629255540003413E-2</v>
          </cell>
          <cell r="EC430">
            <v>-4.1386965839999235E-2</v>
          </cell>
          <cell r="ED430">
            <v>-3.7996051979998668E-2</v>
          </cell>
          <cell r="EE430">
            <v>-0.27297807748999503</v>
          </cell>
          <cell r="EF430">
            <v>0</v>
          </cell>
          <cell r="EG430">
            <v>-7.5918197159998257E-2</v>
          </cell>
          <cell r="EH430">
            <v>-0.16660899981000021</v>
          </cell>
          <cell r="EI430">
            <v>0.12117884512000288</v>
          </cell>
          <cell r="EJ430">
            <v>-0.16175606976000001</v>
          </cell>
          <cell r="EK430">
            <v>9.6645402400010738E-3</v>
          </cell>
          <cell r="EL430">
            <v>-0.10355560485000126</v>
          </cell>
          <cell r="EM430">
            <v>5.4195081999885986E-4</v>
          </cell>
          <cell r="EN430">
            <v>9.1848266090000408E-2</v>
          </cell>
          <cell r="EO430">
            <v>1.1627191820000604E-2</v>
          </cell>
          <cell r="EP430">
            <v>0</v>
          </cell>
          <cell r="EQ430">
            <v>0</v>
          </cell>
          <cell r="ER430">
            <v>-5.2582027170046786E-2</v>
          </cell>
          <cell r="ES430">
            <v>0</v>
          </cell>
          <cell r="ET430">
            <v>-0.10901591855999904</v>
          </cell>
          <cell r="EU430">
            <v>0.189665867129996</v>
          </cell>
          <cell r="EV430">
            <v>5.5319391899999459E-2</v>
          </cell>
          <cell r="EW430">
            <v>-4.6266513369999984E-2</v>
          </cell>
          <cell r="EX430">
            <v>-9.5278066099997005E-2</v>
          </cell>
          <cell r="EY430">
            <v>-6.815604372000017E-2</v>
          </cell>
          <cell r="EZ430">
            <v>-2.9978980000144873E-4</v>
          </cell>
          <cell r="FA430">
            <v>1.2342624720000472E-2</v>
          </cell>
          <cell r="FB430">
            <v>9.1064206300011108E-3</v>
          </cell>
          <cell r="FC430">
            <v>0</v>
          </cell>
          <cell r="FD430">
            <v>0</v>
          </cell>
          <cell r="FE430">
            <v>0.33965738184002703</v>
          </cell>
          <cell r="FF430">
            <v>4.1387021410002944E-2</v>
          </cell>
          <cell r="FG430">
            <v>0</v>
          </cell>
          <cell r="FH430">
            <v>-8.909966482999998E-2</v>
          </cell>
          <cell r="FI430">
            <v>7.0851832100000678E-2</v>
          </cell>
          <cell r="FJ430">
            <v>5.2835995289999715E-2</v>
          </cell>
          <cell r="FK430">
            <v>0.10949529746999964</v>
          </cell>
          <cell r="FL430">
            <v>-3.8027693100008975E-3</v>
          </cell>
          <cell r="FM430">
            <v>-4.9719500001543793E-6</v>
          </cell>
          <cell r="FN430">
            <v>7.0053873750000051E-2</v>
          </cell>
          <cell r="FO430">
            <v>8.7940767910005491E-2</v>
          </cell>
          <cell r="FP430">
            <v>0</v>
          </cell>
          <cell r="FQ430">
            <v>0</v>
          </cell>
          <cell r="FR430">
            <v>0.5028623901200433</v>
          </cell>
          <cell r="FS430">
            <v>-4.1387018959998301E-2</v>
          </cell>
          <cell r="FT430">
            <v>3.3372187630002159E-2</v>
          </cell>
          <cell r="FU430">
            <v>1.55453634200029E-2</v>
          </cell>
          <cell r="FV430">
            <v>0.21798076893000129</v>
          </cell>
          <cell r="FW430">
            <v>0.12110914974000053</v>
          </cell>
          <cell r="FX430">
            <v>0.13497425093000182</v>
          </cell>
          <cell r="FY430">
            <v>-4.9872660300005478E-3</v>
          </cell>
          <cell r="FZ430">
            <v>0</v>
          </cell>
          <cell r="GA430">
            <v>-4.1387018960000077E-2</v>
          </cell>
          <cell r="GB430">
            <v>6.7641973420002444E-2</v>
          </cell>
          <cell r="GC430">
            <v>0</v>
          </cell>
          <cell r="GD430">
            <v>0</v>
          </cell>
          <cell r="GE430">
            <v>-0.27884416555002645</v>
          </cell>
          <cell r="GF430">
            <v>0</v>
          </cell>
          <cell r="GG430">
            <v>4.2327487040001444E-2</v>
          </cell>
          <cell r="GH430">
            <v>-0.1115042868699998</v>
          </cell>
          <cell r="GI430">
            <v>-5.2816321140001676E-2</v>
          </cell>
          <cell r="GJ430">
            <v>-0.11594693804000045</v>
          </cell>
          <cell r="GK430">
            <v>6.0153685500008436E-3</v>
          </cell>
          <cell r="GL430">
            <v>3.6096346070000784E-2</v>
          </cell>
          <cell r="GM430">
            <v>6.4380842800000337E-3</v>
          </cell>
          <cell r="GN430">
            <v>1.1930708560000447E-2</v>
          </cell>
          <cell r="GO430">
            <v>-0.10138461400000409</v>
          </cell>
          <cell r="GP430">
            <v>0</v>
          </cell>
          <cell r="GQ430">
            <v>0</v>
          </cell>
          <cell r="GR430">
            <v>-0.47503467038998792</v>
          </cell>
          <cell r="GS430">
            <v>0</v>
          </cell>
          <cell r="GT430">
            <v>0</v>
          </cell>
          <cell r="GU430">
            <v>-4.9648680970001635E-2</v>
          </cell>
          <cell r="GV430">
            <v>-0.34206370598999847</v>
          </cell>
          <cell r="GW430">
            <v>5.9098346760000808E-2</v>
          </cell>
          <cell r="GX430">
            <v>-0.10263524768999943</v>
          </cell>
          <cell r="GY430">
            <v>0</v>
          </cell>
          <cell r="GZ430">
            <v>0</v>
          </cell>
          <cell r="HA430">
            <v>0</v>
          </cell>
          <cell r="HB430">
            <v>-3.9785382499999855E-2</v>
          </cell>
          <cell r="HC430">
            <v>0</v>
          </cell>
          <cell r="HD430">
            <v>0</v>
          </cell>
          <cell r="HE430">
            <v>0.16776568567001959</v>
          </cell>
          <cell r="HF430">
            <v>0</v>
          </cell>
          <cell r="HG430">
            <v>2.1844426150000373E-2</v>
          </cell>
          <cell r="HH430">
            <v>8.9849232969999804E-2</v>
          </cell>
          <cell r="HI430">
            <v>3.4477511790004911E-2</v>
          </cell>
          <cell r="HJ430">
            <v>-2.9589683500001129E-2</v>
          </cell>
          <cell r="HK430">
            <v>5.1184198259999647E-2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-3.2954769659994554E-2</v>
          </cell>
          <cell r="HS430">
            <v>0</v>
          </cell>
          <cell r="HT430">
            <v>6.7306575470002628E-2</v>
          </cell>
          <cell r="HU430">
            <v>-0.10320612175999955</v>
          </cell>
          <cell r="HV430">
            <v>-4.6282304549997377E-2</v>
          </cell>
          <cell r="HW430">
            <v>4.9227081179999743E-2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-4.5050310829992668E-2</v>
          </cell>
          <cell r="IF430">
            <v>0</v>
          </cell>
          <cell r="IG430">
            <v>0</v>
          </cell>
          <cell r="IH430">
            <v>-8.918869344000413E-2</v>
          </cell>
          <cell r="II430">
            <v>7.0594918539999441E-2</v>
          </cell>
          <cell r="IJ430">
            <v>-2.2543510199998451E-2</v>
          </cell>
          <cell r="IK430">
            <v>-3.9130257300001858E-3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-2.6697958189998872E-2</v>
          </cell>
          <cell r="IS430">
            <v>0</v>
          </cell>
          <cell r="IT430">
            <v>-4.1387026920000736E-2</v>
          </cell>
          <cell r="IU430">
            <v>-9.4112334240001871E-2</v>
          </cell>
          <cell r="IV430">
            <v>0.12219052495999705</v>
          </cell>
          <cell r="IW430">
            <v>2.739821150999866E-2</v>
          </cell>
          <cell r="IX430">
            <v>-4.0787333499999079E-2</v>
          </cell>
          <cell r="IY430">
            <v>0</v>
          </cell>
          <cell r="IZ430">
            <v>0</v>
          </cell>
          <cell r="JA430">
            <v>0</v>
          </cell>
          <cell r="JB430">
            <v>0</v>
          </cell>
          <cell r="JC430">
            <v>0</v>
          </cell>
          <cell r="JD430">
            <v>0</v>
          </cell>
          <cell r="JE430">
            <v>0.3744154574700076</v>
          </cell>
          <cell r="JF430">
            <v>0</v>
          </cell>
          <cell r="JG430">
            <v>-3.9751132550000179E-2</v>
          </cell>
          <cell r="JH430">
            <v>0.19748203175999635</v>
          </cell>
          <cell r="JI430">
            <v>0.12488103736999534</v>
          </cell>
          <cell r="JJ430">
            <v>9.2163308990000914E-2</v>
          </cell>
          <cell r="JK430">
            <v>-3.5978810000081296E-4</v>
          </cell>
          <cell r="JL430">
            <v>0</v>
          </cell>
          <cell r="JM430">
            <v>0</v>
          </cell>
          <cell r="JN430">
            <v>0</v>
          </cell>
          <cell r="JO430">
            <v>0</v>
          </cell>
          <cell r="JP430">
            <v>0</v>
          </cell>
          <cell r="J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-3.4411136990000202E-2</v>
          </cell>
          <cell r="O431">
            <v>0.13960617099999695</v>
          </cell>
          <cell r="P431">
            <v>0</v>
          </cell>
          <cell r="Q431">
            <v>0</v>
          </cell>
          <cell r="R431">
            <v>0.79479944693997595</v>
          </cell>
          <cell r="S431">
            <v>0</v>
          </cell>
          <cell r="T431">
            <v>0</v>
          </cell>
          <cell r="U431">
            <v>0.27215888638999886</v>
          </cell>
          <cell r="V431">
            <v>0.24373737997999356</v>
          </cell>
          <cell r="W431">
            <v>0</v>
          </cell>
          <cell r="X431">
            <v>6.9804658209999815E-2</v>
          </cell>
          <cell r="Y431">
            <v>0</v>
          </cell>
          <cell r="Z431">
            <v>0</v>
          </cell>
          <cell r="AA431">
            <v>6.9616867789999759E-2</v>
          </cell>
          <cell r="AB431">
            <v>0.13948165456999817</v>
          </cell>
          <cell r="AC431">
            <v>0</v>
          </cell>
          <cell r="AD431">
            <v>0</v>
          </cell>
          <cell r="AE431">
            <v>-2.076861269983965E-3</v>
          </cell>
          <cell r="AF431">
            <v>0</v>
          </cell>
          <cell r="AG431">
            <v>0</v>
          </cell>
          <cell r="AH431">
            <v>-7.1848396320000063E-2</v>
          </cell>
          <cell r="AI431">
            <v>0</v>
          </cell>
          <cell r="AJ431">
            <v>6.9705558319999028E-2</v>
          </cell>
          <cell r="AK431">
            <v>-7.2132663619999704E-2</v>
          </cell>
          <cell r="AL431">
            <v>0</v>
          </cell>
          <cell r="AM431">
            <v>0</v>
          </cell>
          <cell r="AN431">
            <v>0</v>
          </cell>
          <cell r="AO431">
            <v>7.2198640350002563E-2</v>
          </cell>
          <cell r="AP431">
            <v>0</v>
          </cell>
          <cell r="AQ431">
            <v>0</v>
          </cell>
          <cell r="AR431">
            <v>0.22734011085998418</v>
          </cell>
          <cell r="AS431">
            <v>0</v>
          </cell>
          <cell r="AT431">
            <v>0</v>
          </cell>
          <cell r="AU431">
            <v>0.21802536779999571</v>
          </cell>
          <cell r="AV431">
            <v>0</v>
          </cell>
          <cell r="AW431">
            <v>0</v>
          </cell>
          <cell r="AX431">
            <v>9.3147430600026837E-3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-0.22372377260001031</v>
          </cell>
          <cell r="BF431">
            <v>0</v>
          </cell>
          <cell r="BG431">
            <v>0</v>
          </cell>
          <cell r="BH431">
            <v>7.4574590860002843E-2</v>
          </cell>
          <cell r="BI431">
            <v>0</v>
          </cell>
          <cell r="BJ431">
            <v>0</v>
          </cell>
          <cell r="BK431">
            <v>-0.14914918172999592</v>
          </cell>
          <cell r="BL431">
            <v>-0.14914918172999947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-0.12532942471000297</v>
          </cell>
          <cell r="BS431">
            <v>0</v>
          </cell>
          <cell r="BT431">
            <v>0</v>
          </cell>
          <cell r="BU431">
            <v>-7.6955033280000862E-2</v>
          </cell>
          <cell r="BV431">
            <v>-7.696857631999876E-2</v>
          </cell>
          <cell r="BW431">
            <v>7.5192171960001275E-2</v>
          </cell>
          <cell r="BX431">
            <v>-4.6594484149999005E-2</v>
          </cell>
          <cell r="BY431">
            <v>0</v>
          </cell>
          <cell r="BZ431">
            <v>0</v>
          </cell>
          <cell r="CA431">
            <v>0</v>
          </cell>
          <cell r="CB431">
            <v>-3.502919994957665E-6</v>
          </cell>
          <cell r="CC431">
            <v>0</v>
          </cell>
          <cell r="CD431">
            <v>0</v>
          </cell>
          <cell r="CE431">
            <v>3.9946915759998092E-2</v>
          </cell>
          <cell r="CF431">
            <v>0</v>
          </cell>
          <cell r="CG431">
            <v>0</v>
          </cell>
          <cell r="CH431">
            <v>0</v>
          </cell>
          <cell r="CI431">
            <v>2.6857695299999929E-3</v>
          </cell>
          <cell r="CJ431">
            <v>-2.4360721299999666E-3</v>
          </cell>
          <cell r="CK431">
            <v>5.921055049999957E-3</v>
          </cell>
          <cell r="CL431">
            <v>8.4864961499999669E-3</v>
          </cell>
          <cell r="CM431">
            <v>-3.5970755699999968E-3</v>
          </cell>
          <cell r="CN431">
            <v>3.1603290000015161E-5</v>
          </cell>
          <cell r="CO431">
            <v>9.5798125000002843E-3</v>
          </cell>
          <cell r="CP431">
            <v>5.3983033899999144E-3</v>
          </cell>
          <cell r="CQ431">
            <v>1.3877023550000089E-2</v>
          </cell>
          <cell r="CR431">
            <v>0.10024434484000011</v>
          </cell>
          <cell r="CS431">
            <v>2.3392745190000119E-2</v>
          </cell>
          <cell r="CT431">
            <v>1.2595350830000074E-2</v>
          </cell>
          <cell r="CU431">
            <v>8.9928389499999151E-3</v>
          </cell>
          <cell r="CV431">
            <v>9.5185536599999843E-3</v>
          </cell>
          <cell r="CW431">
            <v>-3.9663851999999777E-3</v>
          </cell>
          <cell r="CX431">
            <v>2.8196818700000348E-3</v>
          </cell>
          <cell r="CY431">
            <v>5.4490707500000068E-3</v>
          </cell>
          <cell r="CZ431">
            <v>0</v>
          </cell>
          <cell r="DA431">
            <v>5.424315629999954E-3</v>
          </cell>
          <cell r="DB431">
            <v>1.165508926000014E-2</v>
          </cell>
          <cell r="DC431">
            <v>1.799441940000035E-3</v>
          </cell>
          <cell r="DD431">
            <v>2.2563641959999936E-2</v>
          </cell>
          <cell r="DE431">
            <v>8.9017945850000224E-2</v>
          </cell>
          <cell r="DF431">
            <v>3.0589578950000029E-2</v>
          </cell>
          <cell r="DG431">
            <v>5.3979083899999281E-3</v>
          </cell>
          <cell r="DH431">
            <v>4.1502347499999814E-3</v>
          </cell>
          <cell r="DI431">
            <v>8.9954608300001349E-3</v>
          </cell>
          <cell r="DJ431">
            <v>-5.9654847000001343E-4</v>
          </cell>
          <cell r="DK431">
            <v>3.4312596800000206E-3</v>
          </cell>
          <cell r="DL431">
            <v>6.8717836000000698E-3</v>
          </cell>
          <cell r="DM431">
            <v>-3.069129999977438E-6</v>
          </cell>
          <cell r="DN431">
            <v>-1.916577200000158E-4</v>
          </cell>
          <cell r="DO431">
            <v>9.5551997999999694E-3</v>
          </cell>
          <cell r="DP431">
            <v>5.3983084199999976E-3</v>
          </cell>
          <cell r="DQ431">
            <v>1.5419486749999933E-2</v>
          </cell>
          <cell r="DR431">
            <v>0.10724316001000034</v>
          </cell>
          <cell r="DS431">
            <v>3.0590195540000198E-2</v>
          </cell>
          <cell r="DT431">
            <v>1.6579239709999971E-2</v>
          </cell>
          <cell r="DU431">
            <v>8.3364868800001046E-3</v>
          </cell>
          <cell r="DV431">
            <v>6.1950426999999308E-3</v>
          </cell>
          <cell r="DW431">
            <v>-4.52889859999972E-4</v>
          </cell>
          <cell r="DX431">
            <v>8.8248438399999851E-3</v>
          </cell>
          <cell r="DY431">
            <v>5.3866694900000511E-3</v>
          </cell>
          <cell r="DZ431">
            <v>-5.0426780700000284E-3</v>
          </cell>
          <cell r="EA431">
            <v>1.364433389999975E-3</v>
          </cell>
          <cell r="EB431">
            <v>5.7945682400000198E-3</v>
          </cell>
          <cell r="EC431">
            <v>4.4751819899999656E-3</v>
          </cell>
          <cell r="ED431">
            <v>2.5192066160000026E-2</v>
          </cell>
          <cell r="EE431">
            <v>-1.638829438999867E-2</v>
          </cell>
          <cell r="EF431">
            <v>-1.7994364599998036E-3</v>
          </cell>
          <cell r="EG431">
            <v>-4.2809017000000615E-4</v>
          </cell>
          <cell r="EH431">
            <v>-1.5994605400000417E-3</v>
          </cell>
          <cell r="EI431">
            <v>-4.2891919600001049E-3</v>
          </cell>
          <cell r="EJ431">
            <v>-2.4884627399999748E-3</v>
          </cell>
          <cell r="EK431">
            <v>-5.4985952400000704E-3</v>
          </cell>
          <cell r="EL431">
            <v>-4.1208694000000046E-4</v>
          </cell>
          <cell r="EM431">
            <v>-1.7914957299999812E-3</v>
          </cell>
          <cell r="EN431">
            <v>-1.0687143399999988E-3</v>
          </cell>
          <cell r="EO431">
            <v>2.9872397299999243E-3</v>
          </cell>
          <cell r="EP431">
            <v>0</v>
          </cell>
          <cell r="EQ431">
            <v>0</v>
          </cell>
          <cell r="ER431">
            <v>-2.0157684619999117E-2</v>
          </cell>
          <cell r="ES431">
            <v>0</v>
          </cell>
          <cell r="ET431">
            <v>1.0153692099998946E-3</v>
          </cell>
          <cell r="EU431">
            <v>-9.9136149999989875E-4</v>
          </cell>
          <cell r="EV431">
            <v>-6.3080960000005959E-4</v>
          </cell>
          <cell r="EW431">
            <v>-5.7147376899999713E-3</v>
          </cell>
          <cell r="EX431">
            <v>-5.6815460700000431E-3</v>
          </cell>
          <cell r="EY431">
            <v>-3.0482608400000388E-3</v>
          </cell>
          <cell r="EZ431">
            <v>-1.7954763499999915E-3</v>
          </cell>
          <cell r="FA431">
            <v>-1.4142362299999767E-3</v>
          </cell>
          <cell r="FB431">
            <v>-1.8966255500000306E-3</v>
          </cell>
          <cell r="FC431">
            <v>0</v>
          </cell>
          <cell r="FD431">
            <v>0</v>
          </cell>
          <cell r="FE431">
            <v>-2.8432195259998849E-2</v>
          </cell>
          <cell r="FF431">
            <v>1.7994357099999636E-3</v>
          </cell>
          <cell r="FG431">
            <v>2.9670864300000988E-3</v>
          </cell>
          <cell r="FH431">
            <v>-2.5324568999995911E-4</v>
          </cell>
          <cell r="FI431">
            <v>-3.6167423800000931E-3</v>
          </cell>
          <cell r="FJ431">
            <v>9.1551100999998081E-4</v>
          </cell>
          <cell r="FK431">
            <v>-5.3815836800000239E-3</v>
          </cell>
          <cell r="FL431">
            <v>-6.8994850000000385E-3</v>
          </cell>
          <cell r="FM431">
            <v>-1.7994357100000191E-3</v>
          </cell>
          <cell r="FN431">
            <v>-5.1928168499999483E-3</v>
          </cell>
          <cell r="FO431">
            <v>-1.0970919100000032E-2</v>
          </cell>
          <cell r="FP431">
            <v>0</v>
          </cell>
          <cell r="FQ431">
            <v>0</v>
          </cell>
          <cell r="FR431">
            <v>1.5090732499999149E-2</v>
          </cell>
          <cell r="FS431">
            <v>3.5988712200001327E-3</v>
          </cell>
          <cell r="FT431">
            <v>1.6679693500000203E-3</v>
          </cell>
          <cell r="FU431">
            <v>-1.0134550299999434E-3</v>
          </cell>
          <cell r="FV431">
            <v>5.6439780999995026E-4</v>
          </cell>
          <cell r="FW431">
            <v>-1.2818979199999969E-3</v>
          </cell>
          <cell r="FX431">
            <v>3.8468905299999245E-3</v>
          </cell>
          <cell r="FY431">
            <v>-1.7941580799999968E-3</v>
          </cell>
          <cell r="FZ431">
            <v>0</v>
          </cell>
          <cell r="GA431">
            <v>0</v>
          </cell>
          <cell r="GB431">
            <v>9.5021146200000572E-3</v>
          </cell>
          <cell r="GC431">
            <v>0</v>
          </cell>
          <cell r="GD431">
            <v>0</v>
          </cell>
          <cell r="GE431">
            <v>-2.5546089319998799E-2</v>
          </cell>
          <cell r="GF431">
            <v>0</v>
          </cell>
          <cell r="GG431">
            <v>3.1568308200000672E-3</v>
          </cell>
          <cell r="GH431">
            <v>-9.9131029700000317E-3</v>
          </cell>
          <cell r="GI431">
            <v>6.5087994999999399E-3</v>
          </cell>
          <cell r="GJ431">
            <v>-1.4995263329999953E-2</v>
          </cell>
          <cell r="GK431">
            <v>-6.7982888299999988E-3</v>
          </cell>
          <cell r="GL431">
            <v>-3.5849799400000104E-3</v>
          </cell>
          <cell r="GM431">
            <v>3.5966835299999778E-3</v>
          </cell>
          <cell r="GN431">
            <v>-1.7994361800000025E-3</v>
          </cell>
          <cell r="GO431">
            <v>-1.7173319199998982E-3</v>
          </cell>
          <cell r="GP431">
            <v>0</v>
          </cell>
          <cell r="GQ431">
            <v>0</v>
          </cell>
          <cell r="GR431">
            <v>-2.0940560969998856E-2</v>
          </cell>
          <cell r="GS431">
            <v>0</v>
          </cell>
          <cell r="GT431">
            <v>-5.6413798100000134E-3</v>
          </cell>
          <cell r="GU431">
            <v>-8.8508052199998133E-3</v>
          </cell>
          <cell r="GV431">
            <v>1.8592608299999869E-3</v>
          </cell>
          <cell r="GW431">
            <v>-1.3238563699999872E-3</v>
          </cell>
          <cell r="GX431">
            <v>-5.1844261800000346E-3</v>
          </cell>
          <cell r="GY431">
            <v>0</v>
          </cell>
          <cell r="GZ431">
            <v>0</v>
          </cell>
          <cell r="HA431">
            <v>0</v>
          </cell>
          <cell r="HB431">
            <v>-1.7993542199999935E-3</v>
          </cell>
          <cell r="HC431">
            <v>0</v>
          </cell>
          <cell r="HD431">
            <v>0</v>
          </cell>
          <cell r="HE431">
            <v>1.5453799229998566E-2</v>
          </cell>
          <cell r="HF431">
            <v>0</v>
          </cell>
          <cell r="HG431">
            <v>1.706026179999931E-3</v>
          </cell>
          <cell r="HH431">
            <v>1.2173625359999996E-2</v>
          </cell>
          <cell r="HI431">
            <v>-2.7559747699998915E-3</v>
          </cell>
          <cell r="HJ431">
            <v>7.2875324999999158E-4</v>
          </cell>
          <cell r="HK431">
            <v>2.0219333700000064E-3</v>
          </cell>
          <cell r="HL431">
            <v>0</v>
          </cell>
          <cell r="HM431">
            <v>0</v>
          </cell>
          <cell r="HN431">
            <v>-2.2269290000043185E-5</v>
          </cell>
          <cell r="HO431">
            <v>1.6017051299999086E-3</v>
          </cell>
          <cell r="HP431">
            <v>0</v>
          </cell>
          <cell r="HQ431">
            <v>0</v>
          </cell>
          <cell r="HR431">
            <v>-8.4757104000043881E-4</v>
          </cell>
          <cell r="HS431">
            <v>0</v>
          </cell>
          <cell r="HT431">
            <v>-1.7994359499999835E-3</v>
          </cell>
          <cell r="HU431">
            <v>1.9464304099998664E-3</v>
          </cell>
          <cell r="HV431">
            <v>-1.4404000003853668E-7</v>
          </cell>
          <cell r="HW431">
            <v>-1.0174498000000698E-3</v>
          </cell>
          <cell r="HX431">
            <v>2.302834000000864E-5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-3.8553290000464813E-5</v>
          </cell>
          <cell r="IF431">
            <v>0</v>
          </cell>
          <cell r="IG431">
            <v>0</v>
          </cell>
          <cell r="IH431">
            <v>1.039284209999991E-3</v>
          </cell>
          <cell r="II431">
            <v>1.1894599999395794E-6</v>
          </cell>
          <cell r="IJ431">
            <v>1.1527837599998869E-3</v>
          </cell>
          <cell r="IK431">
            <v>-2.2318107200001158E-3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-6.8289400000054457E-4</v>
          </cell>
          <cell r="IS431">
            <v>0</v>
          </cell>
          <cell r="IT431">
            <v>0</v>
          </cell>
          <cell r="IU431">
            <v>-4.2233475199999759E-3</v>
          </cell>
          <cell r="IV431">
            <v>-2.3591318999982569E-4</v>
          </cell>
          <cell r="IW431">
            <v>3.7763667099999787E-3</v>
          </cell>
          <cell r="IX431">
            <v>0</v>
          </cell>
          <cell r="IY431">
            <v>0</v>
          </cell>
          <cell r="IZ431">
            <v>0</v>
          </cell>
          <cell r="JA431">
            <v>0</v>
          </cell>
          <cell r="JB431">
            <v>0</v>
          </cell>
          <cell r="JC431">
            <v>0</v>
          </cell>
          <cell r="JD431">
            <v>0</v>
          </cell>
          <cell r="JE431">
            <v>1.1693865779999868E-2</v>
          </cell>
          <cell r="JF431">
            <v>0</v>
          </cell>
          <cell r="JG431">
            <v>1.7994359599999843E-3</v>
          </cell>
          <cell r="JH431">
            <v>1.0382708399999996E-2</v>
          </cell>
          <cell r="JI431">
            <v>-7.524881499999525E-4</v>
          </cell>
          <cell r="JJ431">
            <v>2.6420956999995138E-4</v>
          </cell>
          <cell r="JK431">
            <v>0</v>
          </cell>
          <cell r="JL431">
            <v>0</v>
          </cell>
          <cell r="JM431">
            <v>0</v>
          </cell>
          <cell r="JN431">
            <v>0</v>
          </cell>
          <cell r="JO431">
            <v>0</v>
          </cell>
          <cell r="JP431">
            <v>0</v>
          </cell>
          <cell r="JQ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5.8561491755999668</v>
          </cell>
          <cell r="AF432">
            <v>-0.36531858135992934</v>
          </cell>
          <cell r="AG432">
            <v>1.1507123910099608</v>
          </cell>
          <cell r="AH432">
            <v>3.3311949222500061</v>
          </cell>
          <cell r="AI432">
            <v>-0.66743446172995391</v>
          </cell>
          <cell r="AJ432">
            <v>0.35394953766996196</v>
          </cell>
          <cell r="AK432">
            <v>0.68107312381999918</v>
          </cell>
          <cell r="AL432">
            <v>0</v>
          </cell>
          <cell r="AM432">
            <v>-0.9927313047600137</v>
          </cell>
          <cell r="AN432">
            <v>2.0324656390999678</v>
          </cell>
          <cell r="AO432">
            <v>0.33223790959993948</v>
          </cell>
          <cell r="AP432">
            <v>0</v>
          </cell>
          <cell r="AQ432">
            <v>0</v>
          </cell>
          <cell r="AR432">
            <v>2.4221660196308221</v>
          </cell>
          <cell r="AS432">
            <v>0</v>
          </cell>
          <cell r="AT432">
            <v>0</v>
          </cell>
          <cell r="AU432">
            <v>0.37155151640001804</v>
          </cell>
          <cell r="AV432">
            <v>0</v>
          </cell>
          <cell r="AW432">
            <v>0</v>
          </cell>
          <cell r="AX432">
            <v>2.0506145032300083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0.16295186297065811</v>
          </cell>
          <cell r="BF432">
            <v>0</v>
          </cell>
          <cell r="BG432">
            <v>0</v>
          </cell>
          <cell r="BH432">
            <v>0.16295186296997599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1.8244626128789605</v>
          </cell>
          <cell r="BS432">
            <v>0</v>
          </cell>
          <cell r="BT432">
            <v>0</v>
          </cell>
          <cell r="BU432">
            <v>0</v>
          </cell>
          <cell r="BV432">
            <v>4.6044473129995822E-2</v>
          </cell>
          <cell r="BW432">
            <v>0.45571436524994624</v>
          </cell>
          <cell r="BX432">
            <v>0.99972202101002949</v>
          </cell>
          <cell r="BY432">
            <v>0</v>
          </cell>
          <cell r="BZ432">
            <v>0</v>
          </cell>
          <cell r="CA432">
            <v>0</v>
          </cell>
          <cell r="CB432">
            <v>0.32298175349001212</v>
          </cell>
          <cell r="CC432">
            <v>0</v>
          </cell>
          <cell r="CD432">
            <v>0</v>
          </cell>
          <cell r="CE432">
            <v>1.2347276884602252</v>
          </cell>
          <cell r="CF432">
            <v>0</v>
          </cell>
          <cell r="CG432">
            <v>0</v>
          </cell>
          <cell r="CH432">
            <v>0.69724949870999353</v>
          </cell>
          <cell r="CI432">
            <v>0.53747818975000428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7.2788841290503115</v>
          </cell>
          <cell r="CS432">
            <v>0</v>
          </cell>
          <cell r="CT432">
            <v>0</v>
          </cell>
          <cell r="CU432">
            <v>0</v>
          </cell>
          <cell r="CV432">
            <v>2.2581322780300184</v>
          </cell>
          <cell r="CW432">
            <v>0</v>
          </cell>
          <cell r="CX432">
            <v>5.0207518510200089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0.28166753137020351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7.2563488170032997E-2</v>
          </cell>
          <cell r="DQ432">
            <v>0.20910404319999998</v>
          </cell>
          <cell r="DR432">
            <v>0.26059545572002207</v>
          </cell>
          <cell r="DS432">
            <v>9.8956989770002224E-2</v>
          </cell>
          <cell r="DT432">
            <v>0.17901617695000027</v>
          </cell>
          <cell r="DU432">
            <v>8.3240032200002645E-3</v>
          </cell>
          <cell r="DV432">
            <v>8.3773494359998146E-2</v>
          </cell>
          <cell r="DW432">
            <v>-4.1802001489999796E-2</v>
          </cell>
          <cell r="DX432">
            <v>-0.13733312829999988</v>
          </cell>
          <cell r="DY432">
            <v>4.9411849630000226E-2</v>
          </cell>
          <cell r="DZ432">
            <v>-7.4050799660000166E-2</v>
          </cell>
          <cell r="EA432">
            <v>4.1676568400008662E-3</v>
          </cell>
          <cell r="EB432">
            <v>0.13611954357999956</v>
          </cell>
          <cell r="EC432">
            <v>-7.4226623519999535E-2</v>
          </cell>
          <cell r="ED432">
            <v>2.823829433999947E-2</v>
          </cell>
          <cell r="EE432">
            <v>-5.0859476339994103E-2</v>
          </cell>
          <cell r="EF432">
            <v>-4.9480508669999423E-2</v>
          </cell>
          <cell r="EG432">
            <v>-7.6422256319999882E-2</v>
          </cell>
          <cell r="EH432">
            <v>-1.4303413799998665E-3</v>
          </cell>
          <cell r="EI432">
            <v>-4.0604030000501723E-5</v>
          </cell>
          <cell r="EJ432">
            <v>2.689499998999878E-2</v>
          </cell>
          <cell r="EK432">
            <v>-1.1712631100007087E-3</v>
          </cell>
          <cell r="EL432">
            <v>0</v>
          </cell>
          <cell r="EM432">
            <v>-4.937531767000003E-2</v>
          </cell>
          <cell r="EN432">
            <v>-4.3200714870000212E-2</v>
          </cell>
          <cell r="EO432">
            <v>0.14336652971999797</v>
          </cell>
          <cell r="EP432">
            <v>0</v>
          </cell>
          <cell r="EQ432">
            <v>0</v>
          </cell>
          <cell r="ER432">
            <v>-0.20829767342999617</v>
          </cell>
          <cell r="ES432">
            <v>0</v>
          </cell>
          <cell r="ET432">
            <v>-7.1171972680000195E-2</v>
          </cell>
          <cell r="EU432">
            <v>2.9773140799997933E-3</v>
          </cell>
          <cell r="EV432">
            <v>1.3759156959999963E-2</v>
          </cell>
          <cell r="EW432">
            <v>-0.11060956177999959</v>
          </cell>
          <cell r="EX432">
            <v>-2.9738935489999285E-2</v>
          </cell>
          <cell r="EY432">
            <v>-2.4527176779999493E-2</v>
          </cell>
          <cell r="EZ432">
            <v>2.4742258169999864E-2</v>
          </cell>
          <cell r="FA432">
            <v>-7.4556190399999167E-3</v>
          </cell>
          <cell r="FB432">
            <v>-6.2731368699981971E-3</v>
          </cell>
          <cell r="FC432">
            <v>0</v>
          </cell>
          <cell r="FD432">
            <v>0</v>
          </cell>
          <cell r="FE432">
            <v>-9.6301927260000753E-2</v>
          </cell>
          <cell r="FF432">
            <v>0</v>
          </cell>
          <cell r="FG432">
            <v>-2.252000740999982E-2</v>
          </cell>
          <cell r="FH432">
            <v>1.5263184200000168E-2</v>
          </cell>
          <cell r="FI432">
            <v>-1.5604678949999951E-2</v>
          </cell>
          <cell r="FJ432">
            <v>-1.5784973900001553E-2</v>
          </cell>
          <cell r="FK432">
            <v>2.0295729900006165E-3</v>
          </cell>
          <cell r="FL432">
            <v>-5.8472030199999026E-2</v>
          </cell>
          <cell r="FM432">
            <v>-2.4742241059999337E-2</v>
          </cell>
          <cell r="FN432">
            <v>3.0988010609999783E-2</v>
          </cell>
          <cell r="FO432">
            <v>-7.4587635400007457E-3</v>
          </cell>
          <cell r="FP432">
            <v>0</v>
          </cell>
          <cell r="FQ432">
            <v>0</v>
          </cell>
          <cell r="FR432">
            <v>2.5718608520008956E-2</v>
          </cell>
          <cell r="FS432">
            <v>2.4742239590000992E-2</v>
          </cell>
          <cell r="FT432">
            <v>-6.0072779000002186E-3</v>
          </cell>
          <cell r="FU432">
            <v>-7.2499303499977685E-3</v>
          </cell>
          <cell r="FV432">
            <v>0.12229024034000169</v>
          </cell>
          <cell r="FW432">
            <v>4.481250384000024E-2</v>
          </cell>
          <cell r="FX432">
            <v>-1.5372402129997909E-2</v>
          </cell>
          <cell r="FY432">
            <v>-4.9257004859999398E-2</v>
          </cell>
          <cell r="FZ432">
            <v>0</v>
          </cell>
          <cell r="GA432">
            <v>-4.9484479190000208E-2</v>
          </cell>
          <cell r="GB432">
            <v>-3.8755280819996685E-2</v>
          </cell>
          <cell r="GC432">
            <v>0</v>
          </cell>
          <cell r="GD432">
            <v>0</v>
          </cell>
          <cell r="GE432">
            <v>-1.2930776299953095E-3</v>
          </cell>
          <cell r="GF432">
            <v>0</v>
          </cell>
          <cell r="GG432">
            <v>-1.7637149220002257E-2</v>
          </cell>
          <cell r="GH432">
            <v>-0.12784535954000198</v>
          </cell>
          <cell r="GI432">
            <v>6.7217064760002998E-2</v>
          </cell>
          <cell r="GJ432">
            <v>-0.13067690162000023</v>
          </cell>
          <cell r="GK432">
            <v>-9.5147964300013044E-3</v>
          </cell>
          <cell r="GL432">
            <v>4.782777071000055E-2</v>
          </cell>
          <cell r="GM432">
            <v>2.1533768300001199E-2</v>
          </cell>
          <cell r="GN432">
            <v>-2.4742247529999872E-2</v>
          </cell>
          <cell r="GO432">
            <v>0.1725447729399967</v>
          </cell>
          <cell r="GP432">
            <v>0</v>
          </cell>
          <cell r="GQ432">
            <v>0</v>
          </cell>
          <cell r="GR432">
            <v>-0.41539930944000503</v>
          </cell>
          <cell r="GS432">
            <v>0</v>
          </cell>
          <cell r="GT432">
            <v>-7.4480297450000066E-2</v>
          </cell>
          <cell r="GU432">
            <v>-5.4614922790001685E-2</v>
          </cell>
          <cell r="GV432">
            <v>-0.15229993479999848</v>
          </cell>
          <cell r="GW432">
            <v>-1.9188962050000313E-2</v>
          </cell>
          <cell r="GX432">
            <v>-0.11320089689999957</v>
          </cell>
          <cell r="GY432">
            <v>0</v>
          </cell>
          <cell r="GZ432">
            <v>0</v>
          </cell>
          <cell r="HA432">
            <v>0</v>
          </cell>
          <cell r="HB432">
            <v>-1.6142954500004691E-3</v>
          </cell>
          <cell r="HC432">
            <v>0</v>
          </cell>
          <cell r="HD432">
            <v>0</v>
          </cell>
          <cell r="HE432">
            <v>0.26281556758002012</v>
          </cell>
          <cell r="HF432">
            <v>0</v>
          </cell>
          <cell r="HG432">
            <v>3.291755751000025E-2</v>
          </cell>
          <cell r="HH432">
            <v>7.2947854939997114E-2</v>
          </cell>
          <cell r="HI432">
            <v>1.2267093020000175E-2</v>
          </cell>
          <cell r="HJ432">
            <v>-1.1992589169999235E-2</v>
          </cell>
          <cell r="HK432">
            <v>0.12753064912000056</v>
          </cell>
          <cell r="HL432">
            <v>0</v>
          </cell>
          <cell r="HM432">
            <v>0</v>
          </cell>
          <cell r="HN432">
            <v>-1.7592831710000034E-2</v>
          </cell>
          <cell r="HO432">
            <v>4.6737833870000856E-2</v>
          </cell>
          <cell r="HP432">
            <v>0</v>
          </cell>
          <cell r="HQ432">
            <v>0</v>
          </cell>
          <cell r="HR432">
            <v>-0.33280719919999058</v>
          </cell>
          <cell r="HS432">
            <v>0</v>
          </cell>
          <cell r="HT432">
            <v>-2.6027405119998903E-2</v>
          </cell>
          <cell r="HU432">
            <v>-0.21958169430999774</v>
          </cell>
          <cell r="HV432">
            <v>2.9371363639999259E-2</v>
          </cell>
          <cell r="HW432">
            <v>-0.10176875809999952</v>
          </cell>
          <cell r="HX432">
            <v>-1.4800705309999884E-2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-0.17472381097999801</v>
          </cell>
          <cell r="IF432">
            <v>0</v>
          </cell>
          <cell r="IG432">
            <v>0</v>
          </cell>
          <cell r="IH432">
            <v>-7.3024391049999693E-2</v>
          </cell>
          <cell r="II432">
            <v>-0.1063189706099994</v>
          </cell>
          <cell r="IJ432">
            <v>2.9815528850001272E-2</v>
          </cell>
          <cell r="IK432">
            <v>-2.5195978170000188E-2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6.3272621209989666E-2</v>
          </cell>
          <cell r="IS432">
            <v>0</v>
          </cell>
          <cell r="IT432">
            <v>0</v>
          </cell>
          <cell r="IU432">
            <v>0.12348097978999917</v>
          </cell>
          <cell r="IV432">
            <v>-5.1320525730000455E-2</v>
          </cell>
          <cell r="IW432">
            <v>-8.8878328499983894E-3</v>
          </cell>
          <cell r="IX432">
            <v>0</v>
          </cell>
          <cell r="IY432">
            <v>0</v>
          </cell>
          <cell r="IZ432">
            <v>0</v>
          </cell>
          <cell r="JA432">
            <v>0</v>
          </cell>
          <cell r="JB432">
            <v>0</v>
          </cell>
          <cell r="JC432">
            <v>0</v>
          </cell>
          <cell r="JD432">
            <v>0</v>
          </cell>
          <cell r="JE432">
            <v>0.1250795255099888</v>
          </cell>
          <cell r="JF432">
            <v>0</v>
          </cell>
          <cell r="JG432">
            <v>-2.4541616260000509E-2</v>
          </cell>
          <cell r="JH432">
            <v>0.14274929287000226</v>
          </cell>
          <cell r="JI432">
            <v>5.0321070520000788E-2</v>
          </cell>
          <cell r="JJ432">
            <v>-1.8706977270000813E-2</v>
          </cell>
          <cell r="JK432">
            <v>-2.4742244349999609E-2</v>
          </cell>
          <cell r="JL432">
            <v>0</v>
          </cell>
          <cell r="JM432">
            <v>0</v>
          </cell>
          <cell r="JN432">
            <v>0</v>
          </cell>
          <cell r="JO432">
            <v>0</v>
          </cell>
          <cell r="JP432">
            <v>0</v>
          </cell>
          <cell r="JQ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0.18919495651016405</v>
          </cell>
          <cell r="S433">
            <v>0</v>
          </cell>
          <cell r="T433">
            <v>0</v>
          </cell>
          <cell r="U433">
            <v>0</v>
          </cell>
          <cell r="V433">
            <v>0.18919495650999352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5.0157959375001155</v>
          </cell>
          <cell r="AF433">
            <v>-0.1629054414499933</v>
          </cell>
          <cell r="AG433">
            <v>0.67385397655999668</v>
          </cell>
          <cell r="AH433">
            <v>-0.76719136521001019</v>
          </cell>
          <cell r="AI433">
            <v>0.21254216471999143</v>
          </cell>
          <cell r="AJ433">
            <v>2.0035086765100232</v>
          </cell>
          <cell r="AK433">
            <v>1.9742207184600318</v>
          </cell>
          <cell r="AL433">
            <v>0</v>
          </cell>
          <cell r="AM433">
            <v>0</v>
          </cell>
          <cell r="AN433">
            <v>-0.26594074520997424</v>
          </cell>
          <cell r="AO433">
            <v>1.3477079531199934</v>
          </cell>
          <cell r="AP433">
            <v>0</v>
          </cell>
          <cell r="AQ433">
            <v>0</v>
          </cell>
          <cell r="AR433">
            <v>2.4483920966104051</v>
          </cell>
          <cell r="AS433">
            <v>0</v>
          </cell>
          <cell r="AT433">
            <v>0</v>
          </cell>
          <cell r="AU433">
            <v>2.7308396828299806</v>
          </cell>
          <cell r="AV433">
            <v>0</v>
          </cell>
          <cell r="AW433">
            <v>0</v>
          </cell>
          <cell r="AX433">
            <v>-0.28244758622000177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0.69602951475008012</v>
          </cell>
          <cell r="BF433">
            <v>0</v>
          </cell>
          <cell r="BG433">
            <v>0</v>
          </cell>
          <cell r="BH433">
            <v>0.69602951474996644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-1.30680856320987</v>
          </cell>
          <cell r="BS433">
            <v>0</v>
          </cell>
          <cell r="BT433">
            <v>0</v>
          </cell>
          <cell r="BU433">
            <v>-0.31153097590004108</v>
          </cell>
          <cell r="BV433">
            <v>-0.73674616692005657</v>
          </cell>
          <cell r="BW433">
            <v>0.11449799703996177</v>
          </cell>
          <cell r="BX433">
            <v>-1.0913225939499966</v>
          </cell>
          <cell r="BY433">
            <v>0</v>
          </cell>
          <cell r="BZ433">
            <v>0</v>
          </cell>
          <cell r="CA433">
            <v>0</v>
          </cell>
          <cell r="CB433">
            <v>0.71829317651997826</v>
          </cell>
          <cell r="CC433">
            <v>0</v>
          </cell>
          <cell r="CD433">
            <v>0</v>
          </cell>
          <cell r="CE433">
            <v>1.1966815262799173</v>
          </cell>
          <cell r="CF433">
            <v>0</v>
          </cell>
          <cell r="CG433">
            <v>0</v>
          </cell>
          <cell r="CH433">
            <v>0.74054927836999696</v>
          </cell>
          <cell r="CI433">
            <v>0.4561322479099772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5.8835054956603017</v>
          </cell>
          <cell r="CS433">
            <v>0</v>
          </cell>
          <cell r="CT433">
            <v>0</v>
          </cell>
          <cell r="CU433">
            <v>0</v>
          </cell>
          <cell r="CV433">
            <v>2.2216477180000993</v>
          </cell>
          <cell r="CW433">
            <v>0</v>
          </cell>
          <cell r="CX433">
            <v>3.661857777659975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0.10326328010023644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-1.6557830129983131E-2</v>
          </cell>
          <cell r="DQ433">
            <v>0.11982111023000019</v>
          </cell>
          <cell r="DR433">
            <v>0.55970658733999556</v>
          </cell>
          <cell r="DS433">
            <v>0.15233390626000087</v>
          </cell>
          <cell r="DT433">
            <v>0.11522966426000103</v>
          </cell>
          <cell r="DU433">
            <v>7.2671278299996089E-3</v>
          </cell>
          <cell r="DV433">
            <v>2.1801990479999311E-2</v>
          </cell>
          <cell r="DW433">
            <v>-1.6392127399999623E-2</v>
          </cell>
          <cell r="DX433">
            <v>-6.8948707900009509E-3</v>
          </cell>
          <cell r="DY433">
            <v>5.983409278000007E-2</v>
          </cell>
          <cell r="DZ433">
            <v>-3.2285731659999595E-2</v>
          </cell>
          <cell r="EA433">
            <v>2.8289549500000177E-3</v>
          </cell>
          <cell r="EB433">
            <v>0.13248399946000067</v>
          </cell>
          <cell r="EC433">
            <v>1.8560810929999505E-2</v>
          </cell>
          <cell r="ED433">
            <v>0.10493877024000042</v>
          </cell>
          <cell r="EE433">
            <v>-0.15292648225000249</v>
          </cell>
          <cell r="EF433">
            <v>-1.6792029229998562E-2</v>
          </cell>
          <cell r="EG433">
            <v>9.043299280000916E-3</v>
          </cell>
          <cell r="EH433">
            <v>6.6145116299978213E-3</v>
          </cell>
          <cell r="EI433">
            <v>1.713059526000027E-2</v>
          </cell>
          <cell r="EJ433">
            <v>-6.1682195000001272E-4</v>
          </cell>
          <cell r="EK433">
            <v>-0.15186629852000033</v>
          </cell>
          <cell r="EL433">
            <v>-2.073410879000015E-2</v>
          </cell>
          <cell r="EM433">
            <v>-1.6720626859999754E-2</v>
          </cell>
          <cell r="EN433">
            <v>-1.3620937319999804E-2</v>
          </cell>
          <cell r="EO433">
            <v>3.4635934249999778E-2</v>
          </cell>
          <cell r="EP433">
            <v>0</v>
          </cell>
          <cell r="EQ433">
            <v>0</v>
          </cell>
          <cell r="ER433">
            <v>-0.2175711489500145</v>
          </cell>
          <cell r="ES433">
            <v>0</v>
          </cell>
          <cell r="ET433">
            <v>-3.7629155630000355E-2</v>
          </cell>
          <cell r="EU433">
            <v>-6.7744713949999813E-2</v>
          </cell>
          <cell r="EV433">
            <v>1.3280540310000255E-2</v>
          </cell>
          <cell r="EW433">
            <v>-3.5449772590000261E-2</v>
          </cell>
          <cell r="EX433">
            <v>-6.4708424800000053E-2</v>
          </cell>
          <cell r="EY433">
            <v>-2.1314295810000328E-2</v>
          </cell>
          <cell r="EZ433">
            <v>-1.1184297570000723E-2</v>
          </cell>
          <cell r="FA433">
            <v>5.2153437419999893E-2</v>
          </cell>
          <cell r="FB433">
            <v>-4.497446633000024E-2</v>
          </cell>
          <cell r="FC433">
            <v>0</v>
          </cell>
          <cell r="FD433">
            <v>0</v>
          </cell>
          <cell r="FE433">
            <v>0.13529314063998754</v>
          </cell>
          <cell r="FF433">
            <v>1.6794733319999366E-2</v>
          </cell>
          <cell r="FG433">
            <v>3.1048490899996395E-3</v>
          </cell>
          <cell r="FH433">
            <v>7.013379729999869E-2</v>
          </cell>
          <cell r="FI433">
            <v>-1.6268421539999522E-2</v>
          </cell>
          <cell r="FJ433">
            <v>5.4348023179999316E-2</v>
          </cell>
          <cell r="FK433">
            <v>8.3947847460000169E-2</v>
          </cell>
          <cell r="FL433">
            <v>-2.6240538450000628E-2</v>
          </cell>
          <cell r="FM433">
            <v>0</v>
          </cell>
          <cell r="FN433">
            <v>-4.9391265999996214E-3</v>
          </cell>
          <cell r="FO433">
            <v>-4.5588023120000543E-2</v>
          </cell>
          <cell r="FP433">
            <v>0</v>
          </cell>
          <cell r="FQ433">
            <v>0</v>
          </cell>
          <cell r="FR433">
            <v>-1.0574616720006702E-2</v>
          </cell>
          <cell r="FS433">
            <v>3.3589464659998569E-2</v>
          </cell>
          <cell r="FT433">
            <v>1.2437231469999865E-2</v>
          </cell>
          <cell r="FU433">
            <v>-9.1224207989999861E-2</v>
          </cell>
          <cell r="FV433">
            <v>4.7420833990001299E-2</v>
          </cell>
          <cell r="FW433">
            <v>-5.2071065569999853E-2</v>
          </cell>
          <cell r="FX433">
            <v>5.5150076440000362E-2</v>
          </cell>
          <cell r="FY433">
            <v>-3.3488892510000312E-2</v>
          </cell>
          <cell r="FZ433">
            <v>-7.4762226099998053E-3</v>
          </cell>
          <cell r="GA433">
            <v>-1.667307859999978E-2</v>
          </cell>
          <cell r="GB433">
            <v>4.176124399999992E-2</v>
          </cell>
          <cell r="GC433">
            <v>0</v>
          </cell>
          <cell r="GD433">
            <v>0</v>
          </cell>
          <cell r="GE433">
            <v>-8.0344057699903715E-3</v>
          </cell>
          <cell r="GF433">
            <v>0</v>
          </cell>
          <cell r="GG433">
            <v>7.9392403999900552E-4</v>
          </cell>
          <cell r="GH433">
            <v>4.4602536499995793E-3</v>
          </cell>
          <cell r="GI433">
            <v>1.1219184960000739E-2</v>
          </cell>
          <cell r="GJ433">
            <v>-9.8189104999999444E-3</v>
          </cell>
          <cell r="GK433">
            <v>-3.5231437099998431E-3</v>
          </cell>
          <cell r="GL433">
            <v>-1.5005643949999925E-2</v>
          </cell>
          <cell r="GM433">
            <v>-5.3398609500003857E-3</v>
          </cell>
          <cell r="GN433">
            <v>-1.6794737719999731E-2</v>
          </cell>
          <cell r="GO433">
            <v>2.5974528410001696E-2</v>
          </cell>
          <cell r="GP433">
            <v>0</v>
          </cell>
          <cell r="GQ433">
            <v>0</v>
          </cell>
          <cell r="GR433">
            <v>-8.4830553140008647E-2</v>
          </cell>
          <cell r="GS433">
            <v>0</v>
          </cell>
          <cell r="GT433">
            <v>-3.3453290229999766E-2</v>
          </cell>
          <cell r="GU433">
            <v>7.2619415840001089E-2</v>
          </cell>
          <cell r="GV433">
            <v>-9.3653642899989009E-3</v>
          </cell>
          <cell r="GW433">
            <v>-2.0118466789999179E-2</v>
          </cell>
          <cell r="GX433">
            <v>-6.2769625289999631E-2</v>
          </cell>
          <cell r="GY433">
            <v>0</v>
          </cell>
          <cell r="GZ433">
            <v>0</v>
          </cell>
          <cell r="HA433">
            <v>0</v>
          </cell>
          <cell r="HB433">
            <v>-3.1743222380001157E-2</v>
          </cell>
          <cell r="HC433">
            <v>0</v>
          </cell>
          <cell r="HD433">
            <v>0</v>
          </cell>
          <cell r="HE433">
            <v>0.20403371486999333</v>
          </cell>
          <cell r="HF433">
            <v>0</v>
          </cell>
          <cell r="HG433">
            <v>0</v>
          </cell>
          <cell r="HH433">
            <v>0.16031869336999893</v>
          </cell>
          <cell r="HI433">
            <v>3.624045445000057E-2</v>
          </cell>
          <cell r="HJ433">
            <v>1.9133222680000728E-2</v>
          </cell>
          <cell r="HK433">
            <v>-6.6366007200011623E-3</v>
          </cell>
          <cell r="HL433">
            <v>0</v>
          </cell>
          <cell r="HM433">
            <v>0</v>
          </cell>
          <cell r="HN433">
            <v>-1.4173622729999558E-2</v>
          </cell>
          <cell r="HO433">
            <v>9.1515678200000394E-3</v>
          </cell>
          <cell r="HP433">
            <v>0</v>
          </cell>
          <cell r="HQ433">
            <v>0</v>
          </cell>
          <cell r="HR433">
            <v>-6.3293357820001006E-2</v>
          </cell>
          <cell r="HS433">
            <v>0</v>
          </cell>
          <cell r="HT433">
            <v>-1.2914896999998149E-3</v>
          </cell>
          <cell r="HU433">
            <v>-7.441093430000123E-2</v>
          </cell>
          <cell r="HV433">
            <v>3.4025337059998328E-2</v>
          </cell>
          <cell r="HW433">
            <v>-2.183120202000044E-2</v>
          </cell>
          <cell r="HX433">
            <v>2.1493113999948577E-4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6.2952835609991098E-2</v>
          </cell>
          <cell r="IF433">
            <v>0</v>
          </cell>
          <cell r="IG433">
            <v>4.727112029998537E-3</v>
          </cell>
          <cell r="IH433">
            <v>4.4730784529999568E-2</v>
          </cell>
          <cell r="II433">
            <v>2.935068967999932E-2</v>
          </cell>
          <cell r="IJ433">
            <v>1.3929749299999017E-3</v>
          </cell>
          <cell r="IK433">
            <v>-1.7248725560000011E-2</v>
          </cell>
          <cell r="IL433">
            <v>0</v>
          </cell>
          <cell r="IM433">
            <v>0</v>
          </cell>
          <cell r="IN433">
            <v>0</v>
          </cell>
          <cell r="IO433">
            <v>0</v>
          </cell>
          <cell r="IP433">
            <v>0</v>
          </cell>
          <cell r="IQ433">
            <v>0</v>
          </cell>
          <cell r="IR433">
            <v>2.468367969001406E-2</v>
          </cell>
          <cell r="IS433">
            <v>0</v>
          </cell>
          <cell r="IT433">
            <v>2.8733251040000241E-2</v>
          </cell>
          <cell r="IU433">
            <v>4.0813437919998918E-2</v>
          </cell>
          <cell r="IV433">
            <v>9.7207853400007593E-3</v>
          </cell>
          <cell r="IW433">
            <v>-5.4583794610000069E-2</v>
          </cell>
          <cell r="IX433">
            <v>0</v>
          </cell>
          <cell r="IY433">
            <v>0</v>
          </cell>
          <cell r="IZ433">
            <v>0</v>
          </cell>
          <cell r="JA433">
            <v>0</v>
          </cell>
          <cell r="JB433">
            <v>0</v>
          </cell>
          <cell r="JC433">
            <v>0</v>
          </cell>
          <cell r="JD433">
            <v>0</v>
          </cell>
          <cell r="JE433">
            <v>9.8668058599997721E-3</v>
          </cell>
          <cell r="JF433">
            <v>0</v>
          </cell>
          <cell r="JG433">
            <v>8.417025109999976E-3</v>
          </cell>
          <cell r="JH433">
            <v>-3.8419662919999098E-2</v>
          </cell>
          <cell r="JI433">
            <v>4.7882277000006468E-3</v>
          </cell>
          <cell r="JJ433">
            <v>2.1329182399991709E-3</v>
          </cell>
          <cell r="JK433">
            <v>3.2948297729999965E-2</v>
          </cell>
          <cell r="JL433">
            <v>0</v>
          </cell>
          <cell r="JM433">
            <v>0</v>
          </cell>
          <cell r="JN433">
            <v>0</v>
          </cell>
          <cell r="JO433">
            <v>0</v>
          </cell>
          <cell r="JP433">
            <v>0</v>
          </cell>
          <cell r="JQ433">
            <v>0</v>
          </cell>
        </row>
        <row r="434">
          <cell r="F434">
            <v>0</v>
          </cell>
          <cell r="G434">
            <v>0</v>
          </cell>
          <cell r="H434">
            <v>-0.39640802761005034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-0.59453056715028652</v>
          </cell>
          <cell r="P434">
            <v>0</v>
          </cell>
          <cell r="Q434">
            <v>0</v>
          </cell>
          <cell r="R434">
            <v>17.168543171970668</v>
          </cell>
          <cell r="S434">
            <v>0</v>
          </cell>
          <cell r="T434">
            <v>0</v>
          </cell>
          <cell r="U434">
            <v>6.3404583704100332</v>
          </cell>
          <cell r="V434">
            <v>7.6218304110600457</v>
          </cell>
          <cell r="W434">
            <v>2.3423645704400542</v>
          </cell>
          <cell r="X434">
            <v>4.1565222900089793E-2</v>
          </cell>
          <cell r="Y434">
            <v>0</v>
          </cell>
          <cell r="Z434">
            <v>0</v>
          </cell>
          <cell r="AA434">
            <v>-3.7954563886599999</v>
          </cell>
          <cell r="AB434">
            <v>4.6177809858199907</v>
          </cell>
          <cell r="AC434">
            <v>0</v>
          </cell>
          <cell r="AD434">
            <v>0</v>
          </cell>
          <cell r="AE434">
            <v>13.413775176952186</v>
          </cell>
          <cell r="AF434">
            <v>0</v>
          </cell>
          <cell r="AG434">
            <v>-0.31324064076000013</v>
          </cell>
          <cell r="AH434">
            <v>13.189446933169961</v>
          </cell>
          <cell r="AI434">
            <v>2.3620641396800011</v>
          </cell>
          <cell r="AJ434">
            <v>1.9731080608000866</v>
          </cell>
          <cell r="AK434">
            <v>-7.7621691002299258</v>
          </cell>
          <cell r="AL434">
            <v>0</v>
          </cell>
          <cell r="AM434">
            <v>0</v>
          </cell>
          <cell r="AN434">
            <v>3.9645657842900164</v>
          </cell>
          <cell r="AO434">
            <v>0</v>
          </cell>
          <cell r="AP434">
            <v>0</v>
          </cell>
          <cell r="AQ434">
            <v>0</v>
          </cell>
          <cell r="AR434">
            <v>16.491272670060425</v>
          </cell>
          <cell r="AS434">
            <v>0</v>
          </cell>
          <cell r="AT434">
            <v>0</v>
          </cell>
          <cell r="AU434">
            <v>5.8296196359199257</v>
          </cell>
          <cell r="AV434">
            <v>0</v>
          </cell>
          <cell r="AW434">
            <v>0</v>
          </cell>
          <cell r="AX434">
            <v>10.661653034140045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3.3095235268400245</v>
          </cell>
          <cell r="BS434">
            <v>0.84176909986999426</v>
          </cell>
          <cell r="BT434">
            <v>7.5521773009999293E-2</v>
          </cell>
          <cell r="BU434">
            <v>0.12095956827999998</v>
          </cell>
          <cell r="BV434">
            <v>0.12221726524000154</v>
          </cell>
          <cell r="BW434">
            <v>0.10675286489999891</v>
          </cell>
          <cell r="BX434">
            <v>-1.4100345609998399E-2</v>
          </cell>
          <cell r="BY434">
            <v>0.15283013188000005</v>
          </cell>
          <cell r="BZ434">
            <v>0.26391567713000086</v>
          </cell>
          <cell r="CA434">
            <v>3.1647005930000915E-2</v>
          </cell>
          <cell r="CB434">
            <v>0.72251689988999956</v>
          </cell>
          <cell r="CC434">
            <v>0.53017225227999987</v>
          </cell>
          <cell r="CD434">
            <v>0.35532133403999921</v>
          </cell>
          <cell r="CE434">
            <v>0.58860448008002209</v>
          </cell>
          <cell r="CF434">
            <v>0.17435163823999744</v>
          </cell>
          <cell r="CG434">
            <v>0.41018879373000061</v>
          </cell>
          <cell r="CH434">
            <v>-5.9137393370004787E-2</v>
          </cell>
          <cell r="CI434">
            <v>-0.12185198249999729</v>
          </cell>
          <cell r="CJ434">
            <v>-3.9733149479996399E-2</v>
          </cell>
          <cell r="CK434">
            <v>0.44915818022000309</v>
          </cell>
          <cell r="CL434">
            <v>0.16360002623000369</v>
          </cell>
          <cell r="CM434">
            <v>-6.6080103569998272E-2</v>
          </cell>
          <cell r="CN434">
            <v>2.1431034140000804E-2</v>
          </cell>
          <cell r="CO434">
            <v>-0.30468542005000288</v>
          </cell>
          <cell r="CP434">
            <v>-0.1120534103899935</v>
          </cell>
          <cell r="CQ434">
            <v>7.3416266880002468E-2</v>
          </cell>
          <cell r="CR434">
            <v>0.54377132611998036</v>
          </cell>
          <cell r="CS434">
            <v>0.4032779105999964</v>
          </cell>
          <cell r="CT434">
            <v>8.3887803630002367E-2</v>
          </cell>
          <cell r="CU434">
            <v>-0.10383963747999836</v>
          </cell>
          <cell r="CV434">
            <v>-5.5674692030002859E-2</v>
          </cell>
          <cell r="CW434">
            <v>-0.22209903093999728</v>
          </cell>
          <cell r="CX434">
            <v>-0.26020744925000372</v>
          </cell>
          <cell r="CY434">
            <v>1.0725777099999334E-2</v>
          </cell>
          <cell r="CZ434">
            <v>9.8498363880000994E-2</v>
          </cell>
          <cell r="DA434">
            <v>-0.11793607339000012</v>
          </cell>
          <cell r="DB434">
            <v>0.63030972760999404</v>
          </cell>
          <cell r="DC434">
            <v>2.7783761699996745E-2</v>
          </cell>
          <cell r="DD434">
            <v>4.9044864690003465E-2</v>
          </cell>
          <cell r="DE434">
            <v>0.3526489475700032</v>
          </cell>
          <cell r="DF434">
            <v>-0.10586706168000504</v>
          </cell>
          <cell r="DG434">
            <v>0.54737883194000148</v>
          </cell>
          <cell r="DH434">
            <v>-0.29717782417000116</v>
          </cell>
          <cell r="DI434">
            <v>-0.33614660942000185</v>
          </cell>
          <cell r="DJ434">
            <v>5.1557171399997159E-2</v>
          </cell>
          <cell r="DK434">
            <v>7.1188045740001371E-2</v>
          </cell>
          <cell r="DL434">
            <v>9.8855714009999929E-2</v>
          </cell>
          <cell r="DM434">
            <v>-1.7555324709999098E-2</v>
          </cell>
          <cell r="DN434">
            <v>-2.4180844400003565E-3</v>
          </cell>
          <cell r="DO434">
            <v>0.11295295488000789</v>
          </cell>
          <cell r="DP434">
            <v>8.4085350999991704E-3</v>
          </cell>
          <cell r="DQ434">
            <v>0.22147259891999482</v>
          </cell>
          <cell r="DR434">
            <v>1.4533198478499685</v>
          </cell>
          <cell r="DS434">
            <v>1.5448954349999156E-2</v>
          </cell>
          <cell r="DT434">
            <v>8.9445440679998711E-2</v>
          </cell>
          <cell r="DU434">
            <v>0.11955666335999915</v>
          </cell>
          <cell r="DV434">
            <v>8.0653494679999937E-2</v>
          </cell>
          <cell r="DW434">
            <v>7.2775601020000025E-2</v>
          </cell>
          <cell r="DX434">
            <v>0.32040363568999908</v>
          </cell>
          <cell r="DY434">
            <v>-8.2554266000300913E-4</v>
          </cell>
          <cell r="DZ434">
            <v>-9.4911840800016023E-3</v>
          </cell>
          <cell r="EA434">
            <v>-0.15700386524999921</v>
          </cell>
          <cell r="EB434">
            <v>0.89115015664999575</v>
          </cell>
          <cell r="EC434">
            <v>0.10061857807000152</v>
          </cell>
          <cell r="ED434">
            <v>-6.9412084660001483E-2</v>
          </cell>
          <cell r="EE434">
            <v>-0.15939395210997986</v>
          </cell>
          <cell r="EF434">
            <v>0</v>
          </cell>
          <cell r="EG434">
            <v>-9.8777327129999648E-2</v>
          </cell>
          <cell r="EH434">
            <v>5.0334450659997643E-2</v>
          </cell>
          <cell r="EI434">
            <v>3.7921785470004465E-2</v>
          </cell>
          <cell r="EJ434">
            <v>0.36068106047999926</v>
          </cell>
          <cell r="EK434">
            <v>-4.436727182999789E-2</v>
          </cell>
          <cell r="EL434">
            <v>9.4396285700000249E-2</v>
          </cell>
          <cell r="EM434">
            <v>-0.10642269112999969</v>
          </cell>
          <cell r="EN434">
            <v>-0.17090902722000045</v>
          </cell>
          <cell r="EO434">
            <v>-0.28225121711000156</v>
          </cell>
          <cell r="EP434">
            <v>0</v>
          </cell>
          <cell r="EQ434">
            <v>0</v>
          </cell>
          <cell r="ER434">
            <v>4.9972837259986136E-2</v>
          </cell>
          <cell r="ES434">
            <v>0</v>
          </cell>
          <cell r="ET434">
            <v>3.6123794270000786E-2</v>
          </cell>
          <cell r="EU434">
            <v>9.6529140529998614E-2</v>
          </cell>
          <cell r="EV434">
            <v>0.28136287287000172</v>
          </cell>
          <cell r="EW434">
            <v>-0.30946891501999829</v>
          </cell>
          <cell r="EX434">
            <v>-0.29255154623000124</v>
          </cell>
          <cell r="EY434">
            <v>-0.10064265153000029</v>
          </cell>
          <cell r="EZ434">
            <v>0.2382498312700001</v>
          </cell>
          <cell r="FA434">
            <v>-1.1407934140002851E-2</v>
          </cell>
          <cell r="FB434">
            <v>0.11177824524000357</v>
          </cell>
          <cell r="FC434">
            <v>0</v>
          </cell>
          <cell r="FD434">
            <v>0</v>
          </cell>
          <cell r="FE434">
            <v>0.21003610101007553</v>
          </cell>
          <cell r="FF434">
            <v>0</v>
          </cell>
          <cell r="FG434">
            <v>0.13431205480999964</v>
          </cell>
          <cell r="FH434">
            <v>0.34019730638000212</v>
          </cell>
          <cell r="FI434">
            <v>0.12367786124999824</v>
          </cell>
          <cell r="FJ434">
            <v>4.7038348110001849E-2</v>
          </cell>
          <cell r="FK434">
            <v>-0.1765556990399979</v>
          </cell>
          <cell r="FL434">
            <v>-9.585396235000232E-2</v>
          </cell>
          <cell r="FM434">
            <v>-2.6564555440000248E-2</v>
          </cell>
          <cell r="FN434">
            <v>-0.34546536931000027</v>
          </cell>
          <cell r="FO434">
            <v>0.20925011660000692</v>
          </cell>
          <cell r="FP434">
            <v>0</v>
          </cell>
          <cell r="FQ434">
            <v>0</v>
          </cell>
          <cell r="FR434">
            <v>-0.48202235772004087</v>
          </cell>
          <cell r="FS434">
            <v>0</v>
          </cell>
          <cell r="FT434">
            <v>-0.13361675374000015</v>
          </cell>
          <cell r="FU434">
            <v>-0.21956250044000036</v>
          </cell>
          <cell r="FV434">
            <v>0.28870534633999867</v>
          </cell>
          <cell r="FW434">
            <v>6.7097379860001638E-2</v>
          </cell>
          <cell r="FX434">
            <v>-0.28781701369999979</v>
          </cell>
          <cell r="FY434">
            <v>-0.19344393847000063</v>
          </cell>
          <cell r="FZ434">
            <v>-1.5929824840000606E-2</v>
          </cell>
          <cell r="GA434">
            <v>-9.8810459640001014E-2</v>
          </cell>
          <cell r="GB434">
            <v>0.11135540690999335</v>
          </cell>
          <cell r="GC434">
            <v>0</v>
          </cell>
          <cell r="GD434">
            <v>0</v>
          </cell>
          <cell r="GE434">
            <v>0.20394752693999862</v>
          </cell>
          <cell r="GF434">
            <v>0</v>
          </cell>
          <cell r="GG434">
            <v>-7.0842703499991444E-3</v>
          </cell>
          <cell r="GH434">
            <v>0.19087337279999872</v>
          </cell>
          <cell r="GI434">
            <v>-1.894123589000074E-2</v>
          </cell>
          <cell r="GJ434">
            <v>-8.4922708510001499E-2</v>
          </cell>
          <cell r="GK434">
            <v>-0.22832767940999688</v>
          </cell>
          <cell r="GL434">
            <v>0</v>
          </cell>
          <cell r="GM434">
            <v>0.10991063234000364</v>
          </cell>
          <cell r="GN434">
            <v>2.0844292999910863E-4</v>
          </cell>
          <cell r="GO434">
            <v>0.24223097302999719</v>
          </cell>
          <cell r="GP434">
            <v>0</v>
          </cell>
          <cell r="GQ434">
            <v>0</v>
          </cell>
          <cell r="GR434">
            <v>-0.5522406945499938</v>
          </cell>
          <cell r="GS434">
            <v>0</v>
          </cell>
          <cell r="GT434">
            <v>1.4419485700003065E-2</v>
          </cell>
          <cell r="GU434">
            <v>-0.25785637226000091</v>
          </cell>
          <cell r="GV434">
            <v>2.6470008399996914E-2</v>
          </cell>
          <cell r="GW434">
            <v>-0.1093156942600011</v>
          </cell>
          <cell r="GX434">
            <v>-0.13404547941000189</v>
          </cell>
          <cell r="GY434">
            <v>0</v>
          </cell>
          <cell r="GZ434">
            <v>0</v>
          </cell>
          <cell r="HA434">
            <v>0</v>
          </cell>
          <cell r="HB434">
            <v>-9.1912642719996995E-2</v>
          </cell>
          <cell r="HC434">
            <v>0</v>
          </cell>
          <cell r="HD434">
            <v>0</v>
          </cell>
          <cell r="HE434">
            <v>0.31989423556001384</v>
          </cell>
          <cell r="HF434">
            <v>0</v>
          </cell>
          <cell r="HG434">
            <v>0.29413679562999917</v>
          </cell>
          <cell r="HH434">
            <v>-5.9254577919997331E-2</v>
          </cell>
          <cell r="HI434">
            <v>4.1936626840001878E-2</v>
          </cell>
          <cell r="HJ434">
            <v>-8.2882886769997555E-2</v>
          </cell>
          <cell r="HK434">
            <v>0.18021275622999866</v>
          </cell>
          <cell r="HL434">
            <v>0</v>
          </cell>
          <cell r="HM434">
            <v>0</v>
          </cell>
          <cell r="HN434">
            <v>-0.15282590453999845</v>
          </cell>
          <cell r="HO434">
            <v>9.8571426089996805E-2</v>
          </cell>
          <cell r="HP434">
            <v>0</v>
          </cell>
          <cell r="HQ434">
            <v>0</v>
          </cell>
          <cell r="HR434">
            <v>-0.33649101501998757</v>
          </cell>
          <cell r="HS434">
            <v>0</v>
          </cell>
          <cell r="HT434">
            <v>-0.32289898775999859</v>
          </cell>
          <cell r="HU434">
            <v>0.19624422482999648</v>
          </cell>
          <cell r="HV434">
            <v>1.2649254790002118E-2</v>
          </cell>
          <cell r="HW434">
            <v>-2.2346296439998525E-2</v>
          </cell>
          <cell r="HX434">
            <v>-0.20013921043999972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-0.23837881230997482</v>
          </cell>
          <cell r="IF434">
            <v>0</v>
          </cell>
          <cell r="IG434">
            <v>0.18571591566000123</v>
          </cell>
          <cell r="IH434">
            <v>-0.11320464341999781</v>
          </cell>
          <cell r="II434">
            <v>-0.23514185759000128</v>
          </cell>
          <cell r="IJ434">
            <v>0.19839790138000168</v>
          </cell>
          <cell r="IK434">
            <v>-0.27414612833999996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-0.13983936951001397</v>
          </cell>
          <cell r="IS434">
            <v>0</v>
          </cell>
          <cell r="IT434">
            <v>-9.8860999890000301E-2</v>
          </cell>
          <cell r="IU434">
            <v>0.3699997479199979</v>
          </cell>
          <cell r="IV434">
            <v>0.16063295645000153</v>
          </cell>
          <cell r="IW434">
            <v>-0.47963410884999647</v>
          </cell>
          <cell r="IX434">
            <v>-9.1976965139998867E-2</v>
          </cell>
          <cell r="IY434">
            <v>0</v>
          </cell>
          <cell r="IZ434">
            <v>0</v>
          </cell>
          <cell r="JA434">
            <v>0</v>
          </cell>
          <cell r="JB434">
            <v>0</v>
          </cell>
          <cell r="JC434">
            <v>0</v>
          </cell>
          <cell r="JD434">
            <v>0</v>
          </cell>
          <cell r="JE434">
            <v>0.14820212581997794</v>
          </cell>
          <cell r="JF434">
            <v>0</v>
          </cell>
          <cell r="JG434">
            <v>-0.29149155405000116</v>
          </cell>
          <cell r="JH434">
            <v>0.58545040114000102</v>
          </cell>
          <cell r="JI434">
            <v>7.3287011289998816E-2</v>
          </cell>
          <cell r="JJ434">
            <v>7.0384004960004631E-2</v>
          </cell>
          <cell r="JK434">
            <v>-0.28942773752000051</v>
          </cell>
          <cell r="JL434">
            <v>0</v>
          </cell>
          <cell r="JM434">
            <v>0</v>
          </cell>
          <cell r="JN434">
            <v>0</v>
          </cell>
          <cell r="JO434">
            <v>0</v>
          </cell>
          <cell r="JP434">
            <v>0</v>
          </cell>
          <cell r="JQ434">
            <v>0</v>
          </cell>
        </row>
        <row r="435">
          <cell r="F435">
            <v>0</v>
          </cell>
          <cell r="G435">
            <v>0</v>
          </cell>
          <cell r="H435">
            <v>4.4303461094900172</v>
          </cell>
          <cell r="I435">
            <v>0</v>
          </cell>
          <cell r="J435">
            <v>0.9732031110500543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-3.1781920481899988</v>
          </cell>
          <cell r="P435">
            <v>0</v>
          </cell>
          <cell r="Q435">
            <v>0</v>
          </cell>
          <cell r="R435">
            <v>4.1078651167799762</v>
          </cell>
          <cell r="S435">
            <v>0</v>
          </cell>
          <cell r="T435">
            <v>0</v>
          </cell>
          <cell r="U435">
            <v>-2.2609677512299982</v>
          </cell>
          <cell r="V435">
            <v>3.6531843479399981</v>
          </cell>
          <cell r="W435">
            <v>-1.2403907108300132</v>
          </cell>
          <cell r="X435">
            <v>-1.450698812560006</v>
          </cell>
          <cell r="Y435">
            <v>0</v>
          </cell>
          <cell r="Z435">
            <v>0</v>
          </cell>
          <cell r="AA435">
            <v>4.0908383738899943</v>
          </cell>
          <cell r="AB435">
            <v>1.0094812025699866</v>
          </cell>
          <cell r="AC435">
            <v>0</v>
          </cell>
          <cell r="AD435">
            <v>0.30641846699995767</v>
          </cell>
          <cell r="AE435">
            <v>12.558295769779761</v>
          </cell>
          <cell r="AF435">
            <v>0</v>
          </cell>
          <cell r="AG435">
            <v>3.0313237068299941</v>
          </cell>
          <cell r="AH435">
            <v>1.5293786899900397</v>
          </cell>
          <cell r="AI435">
            <v>2.3117497218599965</v>
          </cell>
          <cell r="AJ435">
            <v>1.3268056028200022</v>
          </cell>
          <cell r="AK435">
            <v>1.0000063490199409</v>
          </cell>
          <cell r="AL435">
            <v>0</v>
          </cell>
          <cell r="AM435">
            <v>0</v>
          </cell>
          <cell r="AN435">
            <v>3.3590316992599867</v>
          </cell>
          <cell r="AO435">
            <v>0</v>
          </cell>
          <cell r="AP435">
            <v>0</v>
          </cell>
          <cell r="AQ435">
            <v>0</v>
          </cell>
          <cell r="AR435">
            <v>1.9776229796198095</v>
          </cell>
          <cell r="AS435">
            <v>0</v>
          </cell>
          <cell r="AT435">
            <v>0</v>
          </cell>
          <cell r="AU435">
            <v>1.5691450804699798</v>
          </cell>
          <cell r="AV435">
            <v>0</v>
          </cell>
          <cell r="AW435">
            <v>0</v>
          </cell>
          <cell r="AX435">
            <v>0.40847789915000021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2.6060420998401241</v>
          </cell>
          <cell r="BF435">
            <v>0</v>
          </cell>
          <cell r="BG435">
            <v>0</v>
          </cell>
          <cell r="BH435">
            <v>3.2315656041799912</v>
          </cell>
          <cell r="BI435">
            <v>0</v>
          </cell>
          <cell r="BJ435">
            <v>0</v>
          </cell>
          <cell r="BK435">
            <v>0</v>
          </cell>
          <cell r="BL435">
            <v>-0.62552350433998072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-4.8315879245701581</v>
          </cell>
          <cell r="BS435">
            <v>0</v>
          </cell>
          <cell r="BT435">
            <v>0</v>
          </cell>
          <cell r="BU435">
            <v>-0.97634966873005169</v>
          </cell>
          <cell r="BV435">
            <v>-0.5691241818300341</v>
          </cell>
          <cell r="BW435">
            <v>7.6063398500082258E-2</v>
          </cell>
          <cell r="BX435">
            <v>-5.0029574613099612</v>
          </cell>
          <cell r="BY435">
            <v>0</v>
          </cell>
          <cell r="BZ435">
            <v>0</v>
          </cell>
          <cell r="CA435">
            <v>0</v>
          </cell>
          <cell r="CB435">
            <v>1.6407799888000341</v>
          </cell>
          <cell r="CC435">
            <v>0</v>
          </cell>
          <cell r="CD435">
            <v>0</v>
          </cell>
          <cell r="CE435">
            <v>0.84607147550998718</v>
          </cell>
          <cell r="CF435">
            <v>0.17370007498000106</v>
          </cell>
          <cell r="CG435">
            <v>0.25318835972000109</v>
          </cell>
          <cell r="CH435">
            <v>1.8980001110000089E-2</v>
          </cell>
          <cell r="CI435">
            <v>-4.0138346599999153E-2</v>
          </cell>
          <cell r="CJ435">
            <v>0.18120509514999927</v>
          </cell>
          <cell r="CK435">
            <v>0.11243671936000066</v>
          </cell>
          <cell r="CL435">
            <v>1.5475416830000199E-2</v>
          </cell>
          <cell r="CM435">
            <v>-2.9654228540000105E-2</v>
          </cell>
          <cell r="CN435">
            <v>3.6078677349999921E-2</v>
          </cell>
          <cell r="CO435">
            <v>-1.7051846720001151E-2</v>
          </cell>
          <cell r="CP435">
            <v>0.11440996474000009</v>
          </cell>
          <cell r="CQ435">
            <v>2.7441588129999417E-2</v>
          </cell>
          <cell r="CR435">
            <v>1.0437283353400062</v>
          </cell>
          <cell r="CS435">
            <v>6.9183165150001003E-2</v>
          </cell>
          <cell r="CT435">
            <v>0.22241829916000011</v>
          </cell>
          <cell r="CU435">
            <v>8.0444116379998931E-2</v>
          </cell>
          <cell r="CV435">
            <v>0.11367487469999915</v>
          </cell>
          <cell r="CW435">
            <v>3.3311486080000563E-2</v>
          </cell>
          <cell r="CX435">
            <v>0.23312533918999989</v>
          </cell>
          <cell r="CY435">
            <v>-1.6835632990000349E-2</v>
          </cell>
          <cell r="CZ435">
            <v>2.9098714620000798E-2</v>
          </cell>
          <cell r="DA435">
            <v>3.5619575750000187E-2</v>
          </cell>
          <cell r="DB435">
            <v>0.31884404932999999</v>
          </cell>
          <cell r="DC435">
            <v>-8.235769362000056E-2</v>
          </cell>
          <cell r="DD435">
            <v>7.2020415900020396E-3</v>
          </cell>
          <cell r="DE435">
            <v>0.73630729735999978</v>
          </cell>
          <cell r="DF435">
            <v>0.13227541574000057</v>
          </cell>
          <cell r="DG435">
            <v>4.3273196559999505E-2</v>
          </cell>
          <cell r="DH435">
            <v>-0.13419202454999901</v>
          </cell>
          <cell r="DI435">
            <v>0.21873104447000014</v>
          </cell>
          <cell r="DJ435">
            <v>-4.6379663849999808E-2</v>
          </cell>
          <cell r="DK435">
            <v>4.7478168060000492E-2</v>
          </cell>
          <cell r="DL435">
            <v>0.10705537009000121</v>
          </cell>
          <cell r="DM435">
            <v>1.3508924589999971E-2</v>
          </cell>
          <cell r="DN435">
            <v>3.7774321400000588E-2</v>
          </cell>
          <cell r="DO435">
            <v>0.3738527681499999</v>
          </cell>
          <cell r="DP435">
            <v>-3.9905840001352999E-5</v>
          </cell>
          <cell r="DQ435">
            <v>-5.7030317460000646E-2</v>
          </cell>
          <cell r="DR435">
            <v>0.29436737225999821</v>
          </cell>
          <cell r="DS435">
            <v>0.29108859177000035</v>
          </cell>
          <cell r="DT435">
            <v>0.18465064311999946</v>
          </cell>
          <cell r="DU435">
            <v>5.0633193509999508E-2</v>
          </cell>
          <cell r="DV435">
            <v>4.4338896740001132E-2</v>
          </cell>
          <cell r="DW435">
            <v>-5.3551483010000567E-2</v>
          </cell>
          <cell r="DX435">
            <v>3.7851246769998959E-2</v>
          </cell>
          <cell r="DY435">
            <v>9.567876767000083E-2</v>
          </cell>
          <cell r="DZ435">
            <v>5.7243022799999821E-3</v>
          </cell>
          <cell r="EA435">
            <v>-0.10383764829999897</v>
          </cell>
          <cell r="EB435">
            <v>-0.26013363363000153</v>
          </cell>
          <cell r="EC435">
            <v>2.9752575220001631E-2</v>
          </cell>
          <cell r="ED435">
            <v>-2.78280798800008E-2</v>
          </cell>
          <cell r="EE435">
            <v>0.24117895935000888</v>
          </cell>
          <cell r="EF435">
            <v>-2.9888816230000614E-2</v>
          </cell>
          <cell r="EG435">
            <v>-3.7028142349999627E-2</v>
          </cell>
          <cell r="EH435">
            <v>8.913136921000131E-2</v>
          </cell>
          <cell r="EI435">
            <v>-9.4888215800006392E-3</v>
          </cell>
          <cell r="EJ435">
            <v>-3.4790990099988761E-3</v>
          </cell>
          <cell r="EK435">
            <v>6.4720531889999933E-2</v>
          </cell>
          <cell r="EL435">
            <v>-3.7182867729999458E-2</v>
          </cell>
          <cell r="EM435">
            <v>2.2958383469999788E-2</v>
          </cell>
          <cell r="EN435">
            <v>0.10854269363999958</v>
          </cell>
          <cell r="EO435">
            <v>7.2893728040002159E-2</v>
          </cell>
          <cell r="EP435">
            <v>0</v>
          </cell>
          <cell r="EQ435">
            <v>0</v>
          </cell>
          <cell r="ER435">
            <v>-8.1770015700044496E-3</v>
          </cell>
          <cell r="ES435">
            <v>0</v>
          </cell>
          <cell r="ET435">
            <v>-1.3024025900012504E-3</v>
          </cell>
          <cell r="EU435">
            <v>0.11843463159999956</v>
          </cell>
          <cell r="EV435">
            <v>-6.9734338399989326E-3</v>
          </cell>
          <cell r="EW435">
            <v>2.5036612970000149E-2</v>
          </cell>
          <cell r="EX435">
            <v>-5.1034284920000061E-2</v>
          </cell>
          <cell r="EY435">
            <v>-8.7582925419999569E-2</v>
          </cell>
          <cell r="EZ435">
            <v>2.824320890000287E-3</v>
          </cell>
          <cell r="FA435">
            <v>4.8969417010001237E-2</v>
          </cell>
          <cell r="FB435">
            <v>-5.6548937269999655E-2</v>
          </cell>
          <cell r="FC435">
            <v>0</v>
          </cell>
          <cell r="FD435">
            <v>0</v>
          </cell>
          <cell r="FE435">
            <v>-0.27697020667000061</v>
          </cell>
          <cell r="FF435">
            <v>3.8546826870000217E-2</v>
          </cell>
          <cell r="FG435">
            <v>2.6097661699990837E-3</v>
          </cell>
          <cell r="FH435">
            <v>9.1544315030000156E-2</v>
          </cell>
          <cell r="FI435">
            <v>-0.13978246682999806</v>
          </cell>
          <cell r="FJ435">
            <v>9.2840935700007066E-3</v>
          </cell>
          <cell r="FK435">
            <v>-6.482408767999992E-2</v>
          </cell>
          <cell r="FL435">
            <v>-1.7199270069999884E-2</v>
          </cell>
          <cell r="FM435">
            <v>-5.2651938590000391E-2</v>
          </cell>
          <cell r="FN435">
            <v>-2.3993641589999726E-2</v>
          </cell>
          <cell r="FO435">
            <v>-0.12050380354999923</v>
          </cell>
          <cell r="FP435">
            <v>0</v>
          </cell>
          <cell r="FQ435">
            <v>0</v>
          </cell>
          <cell r="FR435">
            <v>0.27114270283999531</v>
          </cell>
          <cell r="FS435">
            <v>3.5675813770000175E-2</v>
          </cell>
          <cell r="FT435">
            <v>3.7297241699993933E-3</v>
          </cell>
          <cell r="FU435">
            <v>1.432072933999784E-2</v>
          </cell>
          <cell r="FV435">
            <v>0.13440348200000063</v>
          </cell>
          <cell r="FW435">
            <v>-4.6632454000006263E-3</v>
          </cell>
          <cell r="FX435">
            <v>0.1861970983799992</v>
          </cell>
          <cell r="FY435">
            <v>-1.117322699997203E-4</v>
          </cell>
          <cell r="FZ435">
            <v>0</v>
          </cell>
          <cell r="GA435">
            <v>-7.1280472200010436E-3</v>
          </cell>
          <cell r="GB435">
            <v>-9.1281119930000543E-2</v>
          </cell>
          <cell r="GC435">
            <v>0</v>
          </cell>
          <cell r="GD435">
            <v>0</v>
          </cell>
          <cell r="GE435">
            <v>-0.14669097088000171</v>
          </cell>
          <cell r="GF435">
            <v>0</v>
          </cell>
          <cell r="GG435">
            <v>6.7949743029998899E-2</v>
          </cell>
          <cell r="GH435">
            <v>2.1712875860001368E-2</v>
          </cell>
          <cell r="GI435">
            <v>-8.9936586879999503E-2</v>
          </cell>
          <cell r="GJ435">
            <v>-0.14104548325999922</v>
          </cell>
          <cell r="GK435">
            <v>-3.2497170609998349E-2</v>
          </cell>
          <cell r="GL435">
            <v>5.2118005699997028E-3</v>
          </cell>
          <cell r="GM435">
            <v>-1.785550653000012E-2</v>
          </cell>
          <cell r="GN435">
            <v>3.8987783999999692E-2</v>
          </cell>
          <cell r="GO435">
            <v>7.8157294000114064E-4</v>
          </cell>
          <cell r="GP435">
            <v>0</v>
          </cell>
          <cell r="GQ435">
            <v>0</v>
          </cell>
          <cell r="GR435">
            <v>-0.40215853003999769</v>
          </cell>
          <cell r="GS435">
            <v>0</v>
          </cell>
          <cell r="GT435">
            <v>-0.11616057802999968</v>
          </cell>
          <cell r="GU435">
            <v>-3.7387084200000587E-2</v>
          </cell>
          <cell r="GV435">
            <v>-0.14496824135000175</v>
          </cell>
          <cell r="GW435">
            <v>4.2931643470000225E-2</v>
          </cell>
          <cell r="GX435">
            <v>-0.10241247449000035</v>
          </cell>
          <cell r="GY435">
            <v>0</v>
          </cell>
          <cell r="GZ435">
            <v>0</v>
          </cell>
          <cell r="HA435">
            <v>0</v>
          </cell>
          <cell r="HB435">
            <v>-4.4161795439999096E-2</v>
          </cell>
          <cell r="HC435">
            <v>0</v>
          </cell>
          <cell r="HD435">
            <v>0</v>
          </cell>
          <cell r="HE435">
            <v>0.1596214706000012</v>
          </cell>
          <cell r="HF435">
            <v>0</v>
          </cell>
          <cell r="HG435">
            <v>-2.2762447759999915E-2</v>
          </cell>
          <cell r="HH435">
            <v>0.10744108976</v>
          </cell>
          <cell r="HI435">
            <v>3.0963166620001203E-2</v>
          </cell>
          <cell r="HJ435">
            <v>-7.8546608949999097E-2</v>
          </cell>
          <cell r="HK435">
            <v>7.0992903979999689E-2</v>
          </cell>
          <cell r="HL435">
            <v>0</v>
          </cell>
          <cell r="HM435">
            <v>0</v>
          </cell>
          <cell r="HN435">
            <v>-2.6123125779999867E-2</v>
          </cell>
          <cell r="HO435">
            <v>7.7656492730000082E-2</v>
          </cell>
          <cell r="HP435">
            <v>0</v>
          </cell>
          <cell r="HQ435">
            <v>0</v>
          </cell>
          <cell r="HR435">
            <v>-0.31823566430000483</v>
          </cell>
          <cell r="HS435">
            <v>0</v>
          </cell>
          <cell r="HT435">
            <v>-0.16631236909999991</v>
          </cell>
          <cell r="HU435">
            <v>-0.10921411448000029</v>
          </cell>
          <cell r="HV435">
            <v>-3.904205394999849E-2</v>
          </cell>
          <cell r="HW435">
            <v>-4.6191207700001513E-3</v>
          </cell>
          <cell r="HX435">
            <v>9.5199399999934542E-4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-2.2874924549995512E-2</v>
          </cell>
          <cell r="IF435">
            <v>0</v>
          </cell>
          <cell r="IG435">
            <v>-3.9507541589999917E-2</v>
          </cell>
          <cell r="IH435">
            <v>-2.7357822759999095E-2</v>
          </cell>
          <cell r="II435">
            <v>4.7983680600012235E-3</v>
          </cell>
          <cell r="IJ435">
            <v>5.9943181649998678E-2</v>
          </cell>
          <cell r="IK435">
            <v>-2.0751109909999954E-2</v>
          </cell>
          <cell r="IL435">
            <v>0</v>
          </cell>
          <cell r="IM435">
            <v>0</v>
          </cell>
          <cell r="IN435">
            <v>0</v>
          </cell>
          <cell r="IO435">
            <v>0</v>
          </cell>
          <cell r="IP435">
            <v>0</v>
          </cell>
          <cell r="IQ435">
            <v>0</v>
          </cell>
          <cell r="IR435">
            <v>8.6048052940014941E-2</v>
          </cell>
          <cell r="IS435">
            <v>0</v>
          </cell>
          <cell r="IT435">
            <v>-3.8763107130000307E-2</v>
          </cell>
          <cell r="IU435">
            <v>-3.4600089200002238E-2</v>
          </cell>
          <cell r="IV435">
            <v>7.4466469199998997E-2</v>
          </cell>
          <cell r="IW435">
            <v>5.9269385700001287E-2</v>
          </cell>
          <cell r="IX435">
            <v>2.5675394369999438E-2</v>
          </cell>
          <cell r="IY435">
            <v>0</v>
          </cell>
          <cell r="IZ435">
            <v>0</v>
          </cell>
          <cell r="JA435">
            <v>0</v>
          </cell>
          <cell r="JB435">
            <v>0</v>
          </cell>
          <cell r="JC435">
            <v>0</v>
          </cell>
          <cell r="JD435">
            <v>0</v>
          </cell>
          <cell r="JE435">
            <v>2.2113224000008813E-4</v>
          </cell>
          <cell r="JF435">
            <v>0</v>
          </cell>
          <cell r="JG435">
            <v>-4.0425254529999677E-2</v>
          </cell>
          <cell r="JH435">
            <v>7.446623546999831E-2</v>
          </cell>
          <cell r="JI435">
            <v>-6.9403028469999128E-2</v>
          </cell>
          <cell r="JJ435">
            <v>5.1972164009999489E-2</v>
          </cell>
          <cell r="JK435">
            <v>-1.6388984239998905E-2</v>
          </cell>
          <cell r="JL435">
            <v>0</v>
          </cell>
          <cell r="JM435">
            <v>0</v>
          </cell>
          <cell r="JN435">
            <v>0</v>
          </cell>
          <cell r="JO435">
            <v>0</v>
          </cell>
          <cell r="JP435">
            <v>0</v>
          </cell>
          <cell r="JQ435">
            <v>0</v>
          </cell>
        </row>
        <row r="436">
          <cell r="F436">
            <v>0</v>
          </cell>
          <cell r="G436">
            <v>0</v>
          </cell>
          <cell r="H436">
            <v>-0.21215323207979964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5.0465452806399753</v>
          </cell>
          <cell r="P436">
            <v>0</v>
          </cell>
          <cell r="Q436">
            <v>0</v>
          </cell>
          <cell r="R436">
            <v>10.625418340629039</v>
          </cell>
          <cell r="S436">
            <v>0</v>
          </cell>
          <cell r="T436">
            <v>0</v>
          </cell>
          <cell r="U436">
            <v>3.0278711440000734</v>
          </cell>
          <cell r="V436">
            <v>6.246346172019912</v>
          </cell>
          <cell r="W436">
            <v>-3.664161304569916</v>
          </cell>
          <cell r="X436">
            <v>0</v>
          </cell>
          <cell r="Y436">
            <v>0</v>
          </cell>
          <cell r="Z436">
            <v>0</v>
          </cell>
          <cell r="AA436">
            <v>4.589855033530057</v>
          </cell>
          <cell r="AB436">
            <v>0.42550729565004985</v>
          </cell>
          <cell r="AC436">
            <v>0</v>
          </cell>
          <cell r="AD436">
            <v>0</v>
          </cell>
          <cell r="AE436">
            <v>20.891393316042013</v>
          </cell>
          <cell r="AF436">
            <v>0</v>
          </cell>
          <cell r="AG436">
            <v>0</v>
          </cell>
          <cell r="AH436">
            <v>4.1635229104601876</v>
          </cell>
          <cell r="AI436">
            <v>7.6224518645401531</v>
          </cell>
          <cell r="AJ436">
            <v>-3.0838793802199689</v>
          </cell>
          <cell r="AK436">
            <v>8.505107429589998</v>
          </cell>
          <cell r="AL436">
            <v>0</v>
          </cell>
          <cell r="AM436">
            <v>0</v>
          </cell>
          <cell r="AN436">
            <v>3.6841904916699377</v>
          </cell>
          <cell r="AO436">
            <v>0</v>
          </cell>
          <cell r="AP436">
            <v>0</v>
          </cell>
          <cell r="AQ436">
            <v>0</v>
          </cell>
          <cell r="AR436">
            <v>2.1927987752806075</v>
          </cell>
          <cell r="AS436">
            <v>0</v>
          </cell>
          <cell r="AT436">
            <v>0</v>
          </cell>
          <cell r="AU436">
            <v>-0.45713689005992819</v>
          </cell>
          <cell r="AV436">
            <v>0</v>
          </cell>
          <cell r="AW436">
            <v>0</v>
          </cell>
          <cell r="AX436">
            <v>2.6499356653398536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13.102589305221045</v>
          </cell>
          <cell r="BS436">
            <v>0</v>
          </cell>
          <cell r="BT436">
            <v>0</v>
          </cell>
          <cell r="BU436">
            <v>1.8259520702899863</v>
          </cell>
          <cell r="BV436">
            <v>-1.4902984143498088</v>
          </cell>
          <cell r="BW436">
            <v>12.766935649280185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1.308829205789948</v>
          </cell>
          <cell r="CF436">
            <v>0.10891654533999429</v>
          </cell>
          <cell r="CG436">
            <v>0.37200062462999739</v>
          </cell>
          <cell r="CH436">
            <v>0.16164429742000053</v>
          </cell>
          <cell r="CI436">
            <v>-5.2890472330002325E-2</v>
          </cell>
          <cell r="CJ436">
            <v>9.9957505060004337E-2</v>
          </cell>
          <cell r="CK436">
            <v>-5.9438675660004492E-2</v>
          </cell>
          <cell r="CL436">
            <v>7.3696020600003465E-2</v>
          </cell>
          <cell r="CM436">
            <v>0</v>
          </cell>
          <cell r="CN436">
            <v>8.647178240000386E-3</v>
          </cell>
          <cell r="CO436">
            <v>0.1830802622199954</v>
          </cell>
          <cell r="CP436">
            <v>0.2129491597499964</v>
          </cell>
          <cell r="CQ436">
            <v>0.2002667605200017</v>
          </cell>
          <cell r="CR436">
            <v>0.5691669547200604</v>
          </cell>
          <cell r="CS436">
            <v>0.19419880352000263</v>
          </cell>
          <cell r="CT436">
            <v>0.24831321630000147</v>
          </cell>
          <cell r="CU436">
            <v>-0.13124080855000386</v>
          </cell>
          <cell r="CV436">
            <v>-1.1565433400004821E-2</v>
          </cell>
          <cell r="CW436">
            <v>-9.8707114559999809E-2</v>
          </cell>
          <cell r="CX436">
            <v>-0.10623305309000131</v>
          </cell>
          <cell r="CY436">
            <v>9.3371498749998949E-2</v>
          </cell>
          <cell r="CZ436">
            <v>0</v>
          </cell>
          <cell r="DA436">
            <v>5.2456776399978366E-3</v>
          </cell>
          <cell r="DB436">
            <v>0.44375162933000922</v>
          </cell>
          <cell r="DC436">
            <v>-9.8528886840000496E-2</v>
          </cell>
          <cell r="DD436">
            <v>3.0561425620000193E-2</v>
          </cell>
          <cell r="DE436">
            <v>1.2484847913200383</v>
          </cell>
          <cell r="DF436">
            <v>0.12202100441999875</v>
          </cell>
          <cell r="DG436">
            <v>0.45644791368999904</v>
          </cell>
          <cell r="DH436">
            <v>0.18201186303000583</v>
          </cell>
          <cell r="DI436">
            <v>0.35115314615000059</v>
          </cell>
          <cell r="DJ436">
            <v>-7.6154950519999431E-2</v>
          </cell>
          <cell r="DK436">
            <v>-0.55296821885999492</v>
          </cell>
          <cell r="DL436">
            <v>-8.5102310189999031E-2</v>
          </cell>
          <cell r="DM436">
            <v>-1.8193555400003447E-3</v>
          </cell>
          <cell r="DN436">
            <v>-9.6370460069998387E-2</v>
          </cell>
          <cell r="DO436">
            <v>0.8629084558700022</v>
          </cell>
          <cell r="DP436">
            <v>5.2369478500011724E-3</v>
          </cell>
          <cell r="DQ436">
            <v>8.1120755489997975E-2</v>
          </cell>
          <cell r="DR436">
            <v>1.0024666562699736</v>
          </cell>
          <cell r="DS436">
            <v>0.10356484394999654</v>
          </cell>
          <cell r="DT436">
            <v>0.26067467677000167</v>
          </cell>
          <cell r="DU436">
            <v>0.10293110818999907</v>
          </cell>
          <cell r="DV436">
            <v>0.32559977790000261</v>
          </cell>
          <cell r="DW436">
            <v>0.13579137069000069</v>
          </cell>
          <cell r="DX436">
            <v>9.1265371390008454E-2</v>
          </cell>
          <cell r="DY436">
            <v>0</v>
          </cell>
          <cell r="DZ436">
            <v>-0.13269368930000169</v>
          </cell>
          <cell r="EA436">
            <v>1.5081590999983518E-3</v>
          </cell>
          <cell r="EB436">
            <v>-8.1358449790002396E-2</v>
          </cell>
          <cell r="EC436">
            <v>9.315085798000311E-2</v>
          </cell>
          <cell r="ED436">
            <v>0.10203262938999558</v>
          </cell>
          <cell r="EE436">
            <v>-1.4751290482200261</v>
          </cell>
          <cell r="EF436">
            <v>0</v>
          </cell>
          <cell r="EG436">
            <v>-0.13323029192999769</v>
          </cell>
          <cell r="EH436">
            <v>-0.24872420240999915</v>
          </cell>
          <cell r="EI436">
            <v>-1.0259320309998543E-2</v>
          </cell>
          <cell r="EJ436">
            <v>-0.82367702652999952</v>
          </cell>
          <cell r="EK436">
            <v>-0.35136727759999076</v>
          </cell>
          <cell r="EL436">
            <v>-0.1298253557300022</v>
          </cell>
          <cell r="EM436">
            <v>9.5504907590001409E-2</v>
          </cell>
          <cell r="EN436">
            <v>-8.0549175049998922E-2</v>
          </cell>
          <cell r="EO436">
            <v>0.2069986937499948</v>
          </cell>
          <cell r="EP436">
            <v>0</v>
          </cell>
          <cell r="EQ436">
            <v>0</v>
          </cell>
          <cell r="ER436">
            <v>0.21623340512002187</v>
          </cell>
          <cell r="ES436">
            <v>0</v>
          </cell>
          <cell r="ET436">
            <v>0.18831765200999939</v>
          </cell>
          <cell r="EU436">
            <v>0.23495650559000936</v>
          </cell>
          <cell r="EV436">
            <v>0.10070081697000077</v>
          </cell>
          <cell r="EW436">
            <v>-1.3236375159998204E-2</v>
          </cell>
          <cell r="EX436">
            <v>-0.18150066791999819</v>
          </cell>
          <cell r="EY436">
            <v>6.6084124159999647E-2</v>
          </cell>
          <cell r="EZ436">
            <v>-8.6893330559998816E-2</v>
          </cell>
          <cell r="FA436">
            <v>7.5988497450001802E-2</v>
          </cell>
          <cell r="FB436">
            <v>-0.16818381741999389</v>
          </cell>
          <cell r="FC436">
            <v>0</v>
          </cell>
          <cell r="FD436">
            <v>0</v>
          </cell>
          <cell r="FE436">
            <v>-0.10012713769003767</v>
          </cell>
          <cell r="FF436">
            <v>0</v>
          </cell>
          <cell r="FG436">
            <v>7.848056993999819E-2</v>
          </cell>
          <cell r="FH436">
            <v>0.10152104629000647</v>
          </cell>
          <cell r="FI436">
            <v>-0.40303421870000378</v>
          </cell>
          <cell r="FJ436">
            <v>0.26556201765000509</v>
          </cell>
          <cell r="FK436">
            <v>6.8178451770002368E-2</v>
          </cell>
          <cell r="FL436">
            <v>-0.28007922447999789</v>
          </cell>
          <cell r="FM436">
            <v>-9.8951085519999538E-2</v>
          </cell>
          <cell r="FN436">
            <v>-1.0500059860000022E-2</v>
          </cell>
          <cell r="FO436">
            <v>0.17869536522000118</v>
          </cell>
          <cell r="FP436">
            <v>0</v>
          </cell>
          <cell r="FQ436">
            <v>0</v>
          </cell>
          <cell r="FR436">
            <v>-5.4904379749928012E-2</v>
          </cell>
          <cell r="FS436">
            <v>9.6208979239996495E-2</v>
          </cell>
          <cell r="FT436">
            <v>-7.9854353969995628E-2</v>
          </cell>
          <cell r="FU436">
            <v>-3.8137762310007872E-2</v>
          </cell>
          <cell r="FV436">
            <v>-9.0898958600000412E-2</v>
          </cell>
          <cell r="FW436">
            <v>0.17532121952999802</v>
          </cell>
          <cell r="FX436">
            <v>0.33224671775000658</v>
          </cell>
          <cell r="FY436">
            <v>-0.28739238517000132</v>
          </cell>
          <cell r="FZ436">
            <v>-9.8850772689999644E-2</v>
          </cell>
          <cell r="GA436">
            <v>9.6247657799999331E-2</v>
          </cell>
          <cell r="GB436">
            <v>-0.15979472132999462</v>
          </cell>
          <cell r="GC436">
            <v>0</v>
          </cell>
          <cell r="GD436">
            <v>0</v>
          </cell>
          <cell r="GE436">
            <v>-0.34730130252006575</v>
          </cell>
          <cell r="GF436">
            <v>0</v>
          </cell>
          <cell r="GG436">
            <v>-5.1812539790002887E-2</v>
          </cell>
          <cell r="GH436">
            <v>7.750457685999379E-2</v>
          </cell>
          <cell r="GI436">
            <v>0.23057529890000339</v>
          </cell>
          <cell r="GJ436">
            <v>-0.14838973936999977</v>
          </cell>
          <cell r="GK436">
            <v>-0.3019963758099955</v>
          </cell>
          <cell r="GL436">
            <v>9.7432381520004441E-2</v>
          </cell>
          <cell r="GM436">
            <v>5.4552636530004861E-2</v>
          </cell>
          <cell r="GN436">
            <v>-9.8968990140001267E-2</v>
          </cell>
          <cell r="GO436">
            <v>-0.20619855121999819</v>
          </cell>
          <cell r="GP436">
            <v>0</v>
          </cell>
          <cell r="GQ436">
            <v>0</v>
          </cell>
          <cell r="GR436">
            <v>-0.89973774250000815</v>
          </cell>
          <cell r="GS436">
            <v>0</v>
          </cell>
          <cell r="GT436">
            <v>-0.17835043490000047</v>
          </cell>
          <cell r="GU436">
            <v>9.2474836220006296E-2</v>
          </cell>
          <cell r="GV436">
            <v>-0.31991908071000097</v>
          </cell>
          <cell r="GW436">
            <v>3.711311185000099E-2</v>
          </cell>
          <cell r="GX436">
            <v>-0.37600153598000219</v>
          </cell>
          <cell r="GY436">
            <v>0</v>
          </cell>
          <cell r="GZ436">
            <v>0</v>
          </cell>
          <cell r="HA436">
            <v>0</v>
          </cell>
          <cell r="HB436">
            <v>-0.15505463897999761</v>
          </cell>
          <cell r="HC436">
            <v>0</v>
          </cell>
          <cell r="HD436">
            <v>0</v>
          </cell>
          <cell r="HE436">
            <v>0.28668783584998891</v>
          </cell>
          <cell r="HF436">
            <v>0</v>
          </cell>
          <cell r="HG436">
            <v>9.9110399369997992E-2</v>
          </cell>
          <cell r="HH436">
            <v>0.69363594110000548</v>
          </cell>
          <cell r="HI436">
            <v>-0.49750600985000659</v>
          </cell>
          <cell r="HJ436">
            <v>-4.5498425750004401E-2</v>
          </cell>
          <cell r="HK436">
            <v>0.12939948529000134</v>
          </cell>
          <cell r="HL436">
            <v>0</v>
          </cell>
          <cell r="HM436">
            <v>0</v>
          </cell>
          <cell r="HN436">
            <v>-6.0900509610000597E-2</v>
          </cell>
          <cell r="HO436">
            <v>-3.1553044700004307E-2</v>
          </cell>
          <cell r="HP436">
            <v>0</v>
          </cell>
          <cell r="HQ436">
            <v>0</v>
          </cell>
          <cell r="HR436">
            <v>-0.64638357177994976</v>
          </cell>
          <cell r="HS436">
            <v>0</v>
          </cell>
          <cell r="HT436">
            <v>-0.20487051389000044</v>
          </cell>
          <cell r="HU436">
            <v>-7.3080646929994941E-2</v>
          </cell>
          <cell r="HV436">
            <v>-7.8586747190001915E-2</v>
          </cell>
          <cell r="HW436">
            <v>-0.1942963448999997</v>
          </cell>
          <cell r="HX436">
            <v>-9.5549318869998956E-2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-0.19266225655002245</v>
          </cell>
          <cell r="IF436">
            <v>0</v>
          </cell>
          <cell r="IG436">
            <v>-1.5122460199989973E-3</v>
          </cell>
          <cell r="IH436">
            <v>-0.22366301637999442</v>
          </cell>
          <cell r="II436">
            <v>7.9590160329999549E-2</v>
          </cell>
          <cell r="IJ436">
            <v>0.13226678415999515</v>
          </cell>
          <cell r="IK436">
            <v>-0.17934393864000242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6.0583097210042069E-2</v>
          </cell>
          <cell r="IS436">
            <v>0</v>
          </cell>
          <cell r="IT436">
            <v>-0.10024032219000389</v>
          </cell>
          <cell r="IU436">
            <v>0.69042570168001305</v>
          </cell>
          <cell r="IV436">
            <v>-0.23840974909999346</v>
          </cell>
          <cell r="IW436">
            <v>-9.3254578340001615E-2</v>
          </cell>
          <cell r="IX436">
            <v>-0.19793795484000043</v>
          </cell>
          <cell r="IY436">
            <v>0</v>
          </cell>
          <cell r="IZ436">
            <v>0</v>
          </cell>
          <cell r="JA436">
            <v>0</v>
          </cell>
          <cell r="JB436">
            <v>0</v>
          </cell>
          <cell r="JC436">
            <v>0</v>
          </cell>
          <cell r="JD436">
            <v>0</v>
          </cell>
          <cell r="JE436">
            <v>1.2400216187498927</v>
          </cell>
          <cell r="JF436">
            <v>0</v>
          </cell>
          <cell r="JG436">
            <v>9.8968977420000215E-2</v>
          </cell>
          <cell r="JH436">
            <v>0.88881580360999379</v>
          </cell>
          <cell r="JI436">
            <v>4.4202452870003128E-2</v>
          </cell>
          <cell r="JJ436">
            <v>0.26871090440999978</v>
          </cell>
          <cell r="JK436">
            <v>-6.0676519559997644E-2</v>
          </cell>
          <cell r="JL436">
            <v>0</v>
          </cell>
          <cell r="JM436">
            <v>0</v>
          </cell>
          <cell r="JN436">
            <v>0</v>
          </cell>
          <cell r="JO436">
            <v>0</v>
          </cell>
          <cell r="JP436">
            <v>0</v>
          </cell>
          <cell r="JQ436">
            <v>0</v>
          </cell>
        </row>
        <row r="437">
          <cell r="F437">
            <v>0</v>
          </cell>
          <cell r="G437">
            <v>0</v>
          </cell>
          <cell r="H437">
            <v>3.3157220121800037</v>
          </cell>
          <cell r="I437">
            <v>0</v>
          </cell>
          <cell r="J437">
            <v>0.69803123307002579</v>
          </cell>
          <cell r="K437">
            <v>0</v>
          </cell>
          <cell r="L437">
            <v>0</v>
          </cell>
          <cell r="M437">
            <v>0</v>
          </cell>
          <cell r="N437">
            <v>0.10193090811000616</v>
          </cell>
          <cell r="O437">
            <v>-0.90934707858002639</v>
          </cell>
          <cell r="P437">
            <v>0</v>
          </cell>
          <cell r="Q437">
            <v>-0.7363156856099522</v>
          </cell>
          <cell r="R437">
            <v>1.6034174468895799</v>
          </cell>
          <cell r="S437">
            <v>0</v>
          </cell>
          <cell r="T437">
            <v>1.1052404217199978</v>
          </cell>
          <cell r="U437">
            <v>-0.54065196525010606</v>
          </cell>
          <cell r="V437">
            <v>1.1163643892800224</v>
          </cell>
          <cell r="W437">
            <v>1.0093456562799474</v>
          </cell>
          <cell r="X437">
            <v>-1.1052404217199978</v>
          </cell>
          <cell r="Y437">
            <v>0</v>
          </cell>
          <cell r="Z437">
            <v>0</v>
          </cell>
          <cell r="AA437">
            <v>-0.44543351272000109</v>
          </cell>
          <cell r="AB437">
            <v>0.46379287930000146</v>
          </cell>
          <cell r="AC437">
            <v>0</v>
          </cell>
          <cell r="AD437">
            <v>0</v>
          </cell>
          <cell r="AE437">
            <v>13.507991293280611</v>
          </cell>
          <cell r="AF437">
            <v>0</v>
          </cell>
          <cell r="AG437">
            <v>1.1419743059000211</v>
          </cell>
          <cell r="AH437">
            <v>2.692144002650025</v>
          </cell>
          <cell r="AI437">
            <v>3.7626324994100173</v>
          </cell>
          <cell r="AJ437">
            <v>3.4353180661900069</v>
          </cell>
          <cell r="AK437">
            <v>1.1431451388099845</v>
          </cell>
          <cell r="AL437">
            <v>0</v>
          </cell>
          <cell r="AM437">
            <v>0.24738580534000221</v>
          </cell>
          <cell r="AN437">
            <v>-1.1319686805800018</v>
          </cell>
          <cell r="AO437">
            <v>2.2173601555599589</v>
          </cell>
          <cell r="AP437">
            <v>0</v>
          </cell>
          <cell r="AQ437">
            <v>0</v>
          </cell>
          <cell r="AR437">
            <v>1.140730944979623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1.1407309449799641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-1.1807643553793241</v>
          </cell>
          <cell r="BF437">
            <v>0</v>
          </cell>
          <cell r="BG437">
            <v>0</v>
          </cell>
          <cell r="BH437">
            <v>-1.1807643553800062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-0.76930272062963923</v>
          </cell>
          <cell r="BS437">
            <v>0</v>
          </cell>
          <cell r="BT437">
            <v>0</v>
          </cell>
          <cell r="BU437">
            <v>-1.1842696748300341</v>
          </cell>
          <cell r="BV437">
            <v>0.673652344680022</v>
          </cell>
          <cell r="BW437">
            <v>0.67774283154000159</v>
          </cell>
          <cell r="BX437">
            <v>1.2186691251899902</v>
          </cell>
          <cell r="BY437">
            <v>0</v>
          </cell>
          <cell r="BZ437">
            <v>0</v>
          </cell>
          <cell r="CA437">
            <v>0</v>
          </cell>
          <cell r="CB437">
            <v>-2.1550973472100168</v>
          </cell>
          <cell r="CC437">
            <v>0</v>
          </cell>
          <cell r="CD437">
            <v>0</v>
          </cell>
          <cell r="CE437">
            <v>1.0101494980900014</v>
          </cell>
          <cell r="CF437">
            <v>4.6331716269998324E-2</v>
          </cell>
          <cell r="CG437">
            <v>0.30534575236000006</v>
          </cell>
          <cell r="CH437">
            <v>0.12904555855999966</v>
          </cell>
          <cell r="CI437">
            <v>4.9322471610000918E-2</v>
          </cell>
          <cell r="CJ437">
            <v>6.2952257999999262E-2</v>
          </cell>
          <cell r="CK437">
            <v>0.12391411727000179</v>
          </cell>
          <cell r="CL437">
            <v>0.17628998914000071</v>
          </cell>
          <cell r="CM437">
            <v>-5.0561492259999952E-2</v>
          </cell>
          <cell r="CN437">
            <v>8.6515102749999961E-2</v>
          </cell>
          <cell r="CO437">
            <v>3.0530670240001001E-2</v>
          </cell>
          <cell r="CP437">
            <v>4.475157694000309E-2</v>
          </cell>
          <cell r="CQ437">
            <v>5.7117772099992692E-3</v>
          </cell>
          <cell r="CR437">
            <v>1.0695735278700056</v>
          </cell>
          <cell r="CS437">
            <v>0.1002475062699979</v>
          </cell>
          <cell r="CT437">
            <v>0.20293350802999921</v>
          </cell>
          <cell r="CU437">
            <v>2.9836890999996868E-3</v>
          </cell>
          <cell r="CV437">
            <v>0.16906029467000039</v>
          </cell>
          <cell r="CW437">
            <v>-6.1715300670000417E-2</v>
          </cell>
          <cell r="CX437">
            <v>-4.9231056799987627E-3</v>
          </cell>
          <cell r="CY437">
            <v>-3.8338513520000284E-2</v>
          </cell>
          <cell r="CZ437">
            <v>-2.655428513999869E-2</v>
          </cell>
          <cell r="DA437">
            <v>2.7291771989998992E-2</v>
          </cell>
          <cell r="DB437">
            <v>0.30609691933999805</v>
          </cell>
          <cell r="DC437">
            <v>5.5480350579999005E-2</v>
          </cell>
          <cell r="DD437">
            <v>0.33701069289999985</v>
          </cell>
          <cell r="DE437">
            <v>0.46099627600000304</v>
          </cell>
          <cell r="DF437">
            <v>0.20874429224999957</v>
          </cell>
          <cell r="DG437">
            <v>4.3511999899994436E-3</v>
          </cell>
          <cell r="DH437">
            <v>-9.6852326599998761E-3</v>
          </cell>
          <cell r="DI437">
            <v>3.2941255420001703E-2</v>
          </cell>
          <cell r="DJ437">
            <v>-1.4390415600000317E-2</v>
          </cell>
          <cell r="DK437">
            <v>1.8977228970000759E-2</v>
          </cell>
          <cell r="DL437">
            <v>0.11051424353999995</v>
          </cell>
          <cell r="DM437">
            <v>8.5022369259999842E-2</v>
          </cell>
          <cell r="DN437">
            <v>-8.7650699299990364E-3</v>
          </cell>
          <cell r="DO437">
            <v>-4.1159467900016011E-3</v>
          </cell>
          <cell r="DP437">
            <v>3.9563661179999876E-2</v>
          </cell>
          <cell r="DQ437">
            <v>-2.1613096300008294E-3</v>
          </cell>
          <cell r="DR437">
            <v>0.80840752531000248</v>
          </cell>
          <cell r="DS437">
            <v>0.12464666732999952</v>
          </cell>
          <cell r="DT437">
            <v>0.19394222671999906</v>
          </cell>
          <cell r="DU437">
            <v>-3.5812844039999625E-2</v>
          </cell>
          <cell r="DV437">
            <v>6.2356249829999655E-2</v>
          </cell>
          <cell r="DW437">
            <v>-5.6850356300017779E-3</v>
          </cell>
          <cell r="DX437">
            <v>5.5993033490000954E-2</v>
          </cell>
          <cell r="DY437">
            <v>2.8491027200000296E-2</v>
          </cell>
          <cell r="DZ437">
            <v>2.7980644950000411E-2</v>
          </cell>
          <cell r="EA437">
            <v>0</v>
          </cell>
          <cell r="EB437">
            <v>7.1727580379999267E-2</v>
          </cell>
          <cell r="EC437">
            <v>8.7483338970000268E-2</v>
          </cell>
          <cell r="ED437">
            <v>0.1972846361100018</v>
          </cell>
          <cell r="EE437">
            <v>2.386607280000419E-2</v>
          </cell>
          <cell r="EF437">
            <v>0</v>
          </cell>
          <cell r="EG437">
            <v>-6.2406240459998763E-2</v>
          </cell>
          <cell r="EH437">
            <v>1.9329796430000989E-2</v>
          </cell>
          <cell r="EI437">
            <v>5.6176393970000404E-2</v>
          </cell>
          <cell r="EJ437">
            <v>-4.6006825810000151E-2</v>
          </cell>
          <cell r="EK437">
            <v>2.8073931470000701E-2</v>
          </cell>
          <cell r="EL437">
            <v>5.3772687700002209E-3</v>
          </cell>
          <cell r="EM437">
            <v>-2.7403424199992088E-3</v>
          </cell>
          <cell r="EN437">
            <v>-3.2655965890000083E-2</v>
          </cell>
          <cell r="EO437">
            <v>5.871805674000008E-2</v>
          </cell>
          <cell r="EP437">
            <v>0</v>
          </cell>
          <cell r="EQ437">
            <v>0</v>
          </cell>
          <cell r="ER437">
            <v>-0.32573016441000391</v>
          </cell>
          <cell r="ES437">
            <v>0</v>
          </cell>
          <cell r="ET437">
            <v>-1.3761704929999397E-2</v>
          </cell>
          <cell r="EU437">
            <v>-9.7433404340000251E-2</v>
          </cell>
          <cell r="EV437">
            <v>-3.2339511100000884E-2</v>
          </cell>
          <cell r="EW437">
            <v>-0.13826709555000072</v>
          </cell>
          <cell r="EX437">
            <v>-7.6062207529999704E-2</v>
          </cell>
          <cell r="EY437">
            <v>3.5067852899999252E-3</v>
          </cell>
          <cell r="EZ437">
            <v>7.685666932000057E-2</v>
          </cell>
          <cell r="FA437">
            <v>-5.6451156839999683E-2</v>
          </cell>
          <cell r="FB437">
            <v>8.2214612700006739E-3</v>
          </cell>
          <cell r="FC437">
            <v>0</v>
          </cell>
          <cell r="FD437">
            <v>0</v>
          </cell>
          <cell r="FE437">
            <v>-8.4003324959994075E-2</v>
          </cell>
          <cell r="FF437">
            <v>0</v>
          </cell>
          <cell r="FG437">
            <v>2.2696235529998887E-2</v>
          </cell>
          <cell r="FH437">
            <v>6.1337810280000404E-2</v>
          </cell>
          <cell r="FI437">
            <v>-3.0931320629999703E-2</v>
          </cell>
          <cell r="FJ437">
            <v>-6.719966970000435E-3</v>
          </cell>
          <cell r="FK437">
            <v>-6.5976132780000363E-2</v>
          </cell>
          <cell r="FL437">
            <v>8.841472699998576E-4</v>
          </cell>
          <cell r="FM437">
            <v>0</v>
          </cell>
          <cell r="FN437">
            <v>-9.7488818799993382E-3</v>
          </cell>
          <cell r="FO437">
            <v>-5.554521578000049E-2</v>
          </cell>
          <cell r="FP437">
            <v>0</v>
          </cell>
          <cell r="FQ437">
            <v>0</v>
          </cell>
          <cell r="FR437">
            <v>0.34228941705002569</v>
          </cell>
          <cell r="FS437">
            <v>0</v>
          </cell>
          <cell r="FT437">
            <v>3.7278949709999232E-2</v>
          </cell>
          <cell r="FU437">
            <v>6.0122846070000513E-2</v>
          </cell>
          <cell r="FV437">
            <v>0.14180954629999931</v>
          </cell>
          <cell r="FW437">
            <v>-9.9744873300000592E-3</v>
          </cell>
          <cell r="FX437">
            <v>0.15228904042999947</v>
          </cell>
          <cell r="FY437">
            <v>-7.054676000000093E-3</v>
          </cell>
          <cell r="FZ437">
            <v>0</v>
          </cell>
          <cell r="GA437">
            <v>-3.9250221129999652E-2</v>
          </cell>
          <cell r="GB437">
            <v>7.0684190000012137E-3</v>
          </cell>
          <cell r="GC437">
            <v>0</v>
          </cell>
          <cell r="GD437">
            <v>0</v>
          </cell>
          <cell r="GE437">
            <v>-3.5310214569989284E-2</v>
          </cell>
          <cell r="GF437">
            <v>0</v>
          </cell>
          <cell r="GG437">
            <v>6.5081309299999113E-2</v>
          </cell>
          <cell r="GH437">
            <v>-2.2045816300000354E-3</v>
          </cell>
          <cell r="GI437">
            <v>-6.3158950819999227E-2</v>
          </cell>
          <cell r="GJ437">
            <v>-8.2882483669999729E-2</v>
          </cell>
          <cell r="GK437">
            <v>5.0856369320000816E-2</v>
          </cell>
          <cell r="GL437">
            <v>2.8048715889999798E-2</v>
          </cell>
          <cell r="GM437">
            <v>6.286736685999994E-2</v>
          </cell>
          <cell r="GN437">
            <v>-4.0418226910000854E-2</v>
          </cell>
          <cell r="GO437">
            <v>-5.3499732910001541E-2</v>
          </cell>
          <cell r="GP437">
            <v>0</v>
          </cell>
          <cell r="GQ437">
            <v>0</v>
          </cell>
          <cell r="GR437">
            <v>-0.27700575982998998</v>
          </cell>
          <cell r="GS437">
            <v>0</v>
          </cell>
          <cell r="GT437">
            <v>-5.0456109759999812E-2</v>
          </cell>
          <cell r="GU437">
            <v>-5.249061932000032E-2</v>
          </cell>
          <cell r="GV437">
            <v>-0.16839714769000125</v>
          </cell>
          <cell r="GW437">
            <v>1.7455517489999295E-2</v>
          </cell>
          <cell r="GX437">
            <v>-6.2493070400009287E-3</v>
          </cell>
          <cell r="GY437">
            <v>0</v>
          </cell>
          <cell r="GZ437">
            <v>0</v>
          </cell>
          <cell r="HA437">
            <v>0</v>
          </cell>
          <cell r="HB437">
            <v>-1.6868093509998516E-2</v>
          </cell>
          <cell r="HC437">
            <v>0</v>
          </cell>
          <cell r="HD437">
            <v>0</v>
          </cell>
          <cell r="HE437">
            <v>0.10925914818000138</v>
          </cell>
          <cell r="HF437">
            <v>0</v>
          </cell>
          <cell r="HG437">
            <v>2.7212216480000606E-2</v>
          </cell>
          <cell r="HH437">
            <v>0.13235347960999633</v>
          </cell>
          <cell r="HI437">
            <v>-3.8389226799999676E-3</v>
          </cell>
          <cell r="HJ437">
            <v>-1.1422220220002721E-2</v>
          </cell>
          <cell r="HK437">
            <v>1.8949567750000007E-2</v>
          </cell>
          <cell r="HL437">
            <v>0</v>
          </cell>
          <cell r="HM437">
            <v>0</v>
          </cell>
          <cell r="HN437">
            <v>-4.4911520500000357E-2</v>
          </cell>
          <cell r="HO437">
            <v>-9.0834522599987366E-3</v>
          </cell>
          <cell r="HP437">
            <v>0</v>
          </cell>
          <cell r="HQ437">
            <v>0</v>
          </cell>
          <cell r="HR437">
            <v>0.10805279501001053</v>
          </cell>
          <cell r="HS437">
            <v>0</v>
          </cell>
          <cell r="HT437">
            <v>-6.6898111110001324E-2</v>
          </cell>
          <cell r="HU437">
            <v>0.16709971794000111</v>
          </cell>
          <cell r="HV437">
            <v>2.9139444290001038E-2</v>
          </cell>
          <cell r="HW437">
            <v>7.8077380300012322E-3</v>
          </cell>
          <cell r="HX437">
            <v>-2.9095994140000414E-2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0.13246028984998759</v>
          </cell>
          <cell r="IF437">
            <v>0</v>
          </cell>
          <cell r="IG437">
            <v>-2.8491069260001112E-2</v>
          </cell>
          <cell r="IH437">
            <v>2.4374903769999179E-2</v>
          </cell>
          <cell r="II437">
            <v>5.1447059600011613E-3</v>
          </cell>
          <cell r="IJ437">
            <v>0.1126018682700014</v>
          </cell>
          <cell r="IK437">
            <v>1.8829881110001168E-2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-7.7909579240028393E-2</v>
          </cell>
          <cell r="IS437">
            <v>0</v>
          </cell>
          <cell r="IT437">
            <v>4.0713139999759562E-5</v>
          </cell>
          <cell r="IU437">
            <v>8.5324729679996381E-2</v>
          </cell>
          <cell r="IV437">
            <v>-7.020061959000401E-2</v>
          </cell>
          <cell r="IW437">
            <v>-7.4266029869999528E-2</v>
          </cell>
          <cell r="IX437">
            <v>-1.8808372600000567E-2</v>
          </cell>
          <cell r="IY437">
            <v>0</v>
          </cell>
          <cell r="IZ437">
            <v>0</v>
          </cell>
          <cell r="JA437">
            <v>0</v>
          </cell>
          <cell r="JB437">
            <v>0</v>
          </cell>
          <cell r="JC437">
            <v>0</v>
          </cell>
          <cell r="JD437">
            <v>0</v>
          </cell>
          <cell r="JE437">
            <v>-0.17013771863000215</v>
          </cell>
          <cell r="JF437">
            <v>0</v>
          </cell>
          <cell r="JG437">
            <v>-0.10821264307999989</v>
          </cell>
          <cell r="JH437">
            <v>-5.3511656800001361E-2</v>
          </cell>
          <cell r="JI437">
            <v>-3.3686174540001446E-2</v>
          </cell>
          <cell r="JJ437">
            <v>-3.218313460001454E-3</v>
          </cell>
          <cell r="JK437">
            <v>2.8491069250000223E-2</v>
          </cell>
          <cell r="JL437">
            <v>0</v>
          </cell>
          <cell r="JM437">
            <v>0</v>
          </cell>
          <cell r="JN437">
            <v>0</v>
          </cell>
          <cell r="JO437">
            <v>0</v>
          </cell>
          <cell r="JP437">
            <v>0</v>
          </cell>
          <cell r="JQ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0.87856445214015366</v>
          </cell>
          <cell r="P438">
            <v>0</v>
          </cell>
          <cell r="Q438">
            <v>0</v>
          </cell>
          <cell r="R438">
            <v>7.2587461524472019</v>
          </cell>
          <cell r="S438">
            <v>0</v>
          </cell>
          <cell r="T438">
            <v>0.63336719406004249</v>
          </cell>
          <cell r="U438">
            <v>2.3875866344500309</v>
          </cell>
          <cell r="V438">
            <v>3.0086962933999075</v>
          </cell>
          <cell r="W438">
            <v>-6.2786245719399858</v>
          </cell>
          <cell r="X438">
            <v>0</v>
          </cell>
          <cell r="Y438">
            <v>0</v>
          </cell>
          <cell r="Z438">
            <v>0</v>
          </cell>
          <cell r="AA438">
            <v>7.3839088042400363</v>
          </cell>
          <cell r="AB438">
            <v>0.12381179824001265</v>
          </cell>
          <cell r="AC438">
            <v>0</v>
          </cell>
          <cell r="AD438">
            <v>0</v>
          </cell>
          <cell r="AE438">
            <v>0.94594491560928873</v>
          </cell>
          <cell r="AF438">
            <v>0</v>
          </cell>
          <cell r="AG438">
            <v>-0.32666135602005397</v>
          </cell>
          <cell r="AH438">
            <v>-11.355102307440006</v>
          </cell>
          <cell r="AI438">
            <v>0.30503292926005088</v>
          </cell>
          <cell r="AJ438">
            <v>4.7497999150200485</v>
          </cell>
          <cell r="AK438">
            <v>3.7846877352499178</v>
          </cell>
          <cell r="AL438">
            <v>0</v>
          </cell>
          <cell r="AM438">
            <v>0</v>
          </cell>
          <cell r="AN438">
            <v>3.5602185861799853</v>
          </cell>
          <cell r="AO438">
            <v>0.22796941336014243</v>
          </cell>
          <cell r="AP438">
            <v>0</v>
          </cell>
          <cell r="AQ438">
            <v>0</v>
          </cell>
          <cell r="AR438">
            <v>18.149586628969701</v>
          </cell>
          <cell r="AS438">
            <v>0</v>
          </cell>
          <cell r="AT438">
            <v>0</v>
          </cell>
          <cell r="AU438">
            <v>9.7337909983498321</v>
          </cell>
          <cell r="AV438">
            <v>0</v>
          </cell>
          <cell r="AW438">
            <v>0</v>
          </cell>
          <cell r="AX438">
            <v>8.4157956306198685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4.1016024976215704</v>
          </cell>
          <cell r="BF438">
            <v>0</v>
          </cell>
          <cell r="BG438">
            <v>0</v>
          </cell>
          <cell r="BH438">
            <v>4.1016024976199787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3.2769875432200024</v>
          </cell>
          <cell r="BS438">
            <v>0.43399670715000305</v>
          </cell>
          <cell r="BT438">
            <v>0.59561892728000032</v>
          </cell>
          <cell r="BU438">
            <v>0.20561079749000122</v>
          </cell>
          <cell r="BV438">
            <v>0.33094886740000007</v>
          </cell>
          <cell r="BW438">
            <v>-0.18040137784000088</v>
          </cell>
          <cell r="BX438">
            <v>0.43990548125999673</v>
          </cell>
          <cell r="BY438">
            <v>-3.1806875619999175E-2</v>
          </cell>
          <cell r="BZ438">
            <v>0.14661457676000111</v>
          </cell>
          <cell r="CA438">
            <v>8.6467140049999003E-2</v>
          </cell>
          <cell r="CB438">
            <v>0.46488133547999411</v>
          </cell>
          <cell r="CC438">
            <v>0.36437210515000018</v>
          </cell>
          <cell r="CD438">
            <v>0.42077985865999779</v>
          </cell>
          <cell r="CE438">
            <v>1.1410242439300191</v>
          </cell>
          <cell r="CF438">
            <v>5.7526694959999958E-2</v>
          </cell>
          <cell r="CG438">
            <v>5.2348622419998492E-2</v>
          </cell>
          <cell r="CH438">
            <v>-0.16789370334999631</v>
          </cell>
          <cell r="CI438">
            <v>0.39490907096000072</v>
          </cell>
          <cell r="CJ438">
            <v>4.2762164969998295E-2</v>
          </cell>
          <cell r="CK438">
            <v>0.53895716528000293</v>
          </cell>
          <cell r="CL438">
            <v>9.8343996810001499E-2</v>
          </cell>
          <cell r="CM438">
            <v>-6.7552122340000409E-2</v>
          </cell>
          <cell r="CN438">
            <v>-1.1711227599988661E-3</v>
          </cell>
          <cell r="CO438">
            <v>4.5403814529997533E-2</v>
          </cell>
          <cell r="CP438">
            <v>8.9439741559999675E-2</v>
          </cell>
          <cell r="CQ438">
            <v>5.7949920889996065E-2</v>
          </cell>
          <cell r="CR438">
            <v>0.80924459945995864</v>
          </cell>
          <cell r="CS438">
            <v>0.21423569835999601</v>
          </cell>
          <cell r="CT438">
            <v>0.20938962563000274</v>
          </cell>
          <cell r="CU438">
            <v>0.2192399772199991</v>
          </cell>
          <cell r="CV438">
            <v>0.19376388947000045</v>
          </cell>
          <cell r="CW438">
            <v>8.9452350069999298E-2</v>
          </cell>
          <cell r="CX438">
            <v>2.0865517720000781E-2</v>
          </cell>
          <cell r="CY438">
            <v>0.14481008193999934</v>
          </cell>
          <cell r="CZ438">
            <v>8.519182959999938E-2</v>
          </cell>
          <cell r="DA438">
            <v>-0.19772785806999948</v>
          </cell>
          <cell r="DB438">
            <v>-0.56238140471000619</v>
          </cell>
          <cell r="DC438">
            <v>0.10249963098999615</v>
          </cell>
          <cell r="DD438">
            <v>0.28990526123999416</v>
          </cell>
          <cell r="DE438">
            <v>1.1009745640999995</v>
          </cell>
          <cell r="DF438">
            <v>-0.15534528648000645</v>
          </cell>
          <cell r="DG438">
            <v>-0.11360114750999983</v>
          </cell>
          <cell r="DH438">
            <v>0.21680216030999944</v>
          </cell>
          <cell r="DI438">
            <v>0.3396095917199986</v>
          </cell>
          <cell r="DJ438">
            <v>1.2864268110002186E-2</v>
          </cell>
          <cell r="DK438">
            <v>-0.15045168205000081</v>
          </cell>
          <cell r="DL438">
            <v>-8.820506222000013E-2</v>
          </cell>
          <cell r="DM438">
            <v>-0.19308833192999941</v>
          </cell>
          <cell r="DN438">
            <v>-7.8922570799999647E-3</v>
          </cell>
          <cell r="DO438">
            <v>0.89530488871999836</v>
          </cell>
          <cell r="DP438">
            <v>0.17265193980999882</v>
          </cell>
          <cell r="DQ438">
            <v>0.17232548269999626</v>
          </cell>
          <cell r="DR438">
            <v>1.1969838047899941</v>
          </cell>
          <cell r="DS438">
            <v>-4.0444543210000461E-2</v>
          </cell>
          <cell r="DT438">
            <v>0.28297207619999654</v>
          </cell>
          <cell r="DU438">
            <v>-0.33729657431000071</v>
          </cell>
          <cell r="DV438">
            <v>0.27420278265000064</v>
          </cell>
          <cell r="DW438">
            <v>8.3890008270000038E-2</v>
          </cell>
          <cell r="DX438">
            <v>0.42604112191000354</v>
          </cell>
          <cell r="DY438">
            <v>0.10656422443000224</v>
          </cell>
          <cell r="DZ438">
            <v>0.16072136341000132</v>
          </cell>
          <cell r="EA438">
            <v>0.23408072133000069</v>
          </cell>
          <cell r="EB438">
            <v>1.3715585459994628E-2</v>
          </cell>
          <cell r="EC438">
            <v>9.3170888130000407E-2</v>
          </cell>
          <cell r="ED438">
            <v>-0.10063384948000476</v>
          </cell>
          <cell r="EE438">
            <v>0.4950976581200166</v>
          </cell>
          <cell r="EF438">
            <v>0</v>
          </cell>
          <cell r="EG438">
            <v>-2.1622853709995837E-2</v>
          </cell>
          <cell r="EH438">
            <v>0.11169704465000052</v>
          </cell>
          <cell r="EI438">
            <v>-0.15830129397999926</v>
          </cell>
          <cell r="EJ438">
            <v>6.0782759389999441E-2</v>
          </cell>
          <cell r="EK438">
            <v>0.13812514504000362</v>
          </cell>
          <cell r="EL438">
            <v>0.15904742043000297</v>
          </cell>
          <cell r="EM438">
            <v>0.1011993774900013</v>
          </cell>
          <cell r="EN438">
            <v>-0.16296883150000241</v>
          </cell>
          <cell r="EO438">
            <v>0.26713889030999383</v>
          </cell>
          <cell r="EP438">
            <v>0</v>
          </cell>
          <cell r="EQ438">
            <v>0</v>
          </cell>
          <cell r="ER438">
            <v>-0.54984669367007655</v>
          </cell>
          <cell r="ES438">
            <v>0</v>
          </cell>
          <cell r="ET438">
            <v>8.506824278999936E-2</v>
          </cell>
          <cell r="EU438">
            <v>-0.38697902988999999</v>
          </cell>
          <cell r="EV438">
            <v>-0.17110652688000272</v>
          </cell>
          <cell r="EW438">
            <v>5.9405247499999092E-2</v>
          </cell>
          <cell r="EX438">
            <v>8.2706686810002594E-2</v>
          </cell>
          <cell r="EY438">
            <v>-0.20779488648999944</v>
          </cell>
          <cell r="EZ438">
            <v>-2.3036980229999671E-2</v>
          </cell>
          <cell r="FA438">
            <v>-0.1581145750300017</v>
          </cell>
          <cell r="FB438">
            <v>0.17000512775000232</v>
          </cell>
          <cell r="FC438">
            <v>0</v>
          </cell>
          <cell r="FD438">
            <v>0</v>
          </cell>
          <cell r="FE438">
            <v>-0.64306710595002414</v>
          </cell>
          <cell r="FF438">
            <v>-9.0443524920001295E-2</v>
          </cell>
          <cell r="FG438">
            <v>-0.10563582492000023</v>
          </cell>
          <cell r="FH438">
            <v>0.28380321042999945</v>
          </cell>
          <cell r="FI438">
            <v>-0.21532843243999977</v>
          </cell>
          <cell r="FJ438">
            <v>0.11983391305999902</v>
          </cell>
          <cell r="FK438">
            <v>-4.5952331940004143E-2</v>
          </cell>
          <cell r="FL438">
            <v>-0.17508110606999949</v>
          </cell>
          <cell r="FM438">
            <v>-6.6102751649999902E-2</v>
          </cell>
          <cell r="FN438">
            <v>-0.2636491788200015</v>
          </cell>
          <cell r="FO438">
            <v>-8.4511078679998519E-2</v>
          </cell>
          <cell r="FP438">
            <v>0</v>
          </cell>
          <cell r="FQ438">
            <v>0</v>
          </cell>
          <cell r="FR438">
            <v>0.18026582818998804</v>
          </cell>
          <cell r="FS438">
            <v>0</v>
          </cell>
          <cell r="FT438">
            <v>0.23070741045999554</v>
          </cell>
          <cell r="FU438">
            <v>0.17605261600000155</v>
          </cell>
          <cell r="FV438">
            <v>6.268075096000203E-2</v>
          </cell>
          <cell r="FW438">
            <v>-0.41602357752999986</v>
          </cell>
          <cell r="FX438">
            <v>-0.113221468119999</v>
          </cell>
          <cell r="FY438">
            <v>9.5213392900001637E-2</v>
          </cell>
          <cell r="FZ438">
            <v>-6.4983779020000298E-2</v>
          </cell>
          <cell r="GA438">
            <v>9.7876093749999171E-2</v>
          </cell>
          <cell r="GB438">
            <v>0.1119643887899926</v>
          </cell>
          <cell r="GC438">
            <v>0</v>
          </cell>
          <cell r="GD438">
            <v>0</v>
          </cell>
          <cell r="GE438">
            <v>-0.45536803403001613</v>
          </cell>
          <cell r="GF438">
            <v>0</v>
          </cell>
          <cell r="GG438">
            <v>4.270876101000276E-2</v>
          </cell>
          <cell r="GH438">
            <v>-4.6077821039997247E-2</v>
          </cell>
          <cell r="GI438">
            <v>-9.6526095510000687E-2</v>
          </cell>
          <cell r="GJ438">
            <v>-0.18544872022000014</v>
          </cell>
          <cell r="GK438">
            <v>-0.15842469868000109</v>
          </cell>
          <cell r="GL438">
            <v>0</v>
          </cell>
          <cell r="GM438">
            <v>0.11160099700000004</v>
          </cell>
          <cell r="GN438">
            <v>-7.6363177090000178E-2</v>
          </cell>
          <cell r="GO438">
            <v>-4.6837279499996498E-2</v>
          </cell>
          <cell r="GP438">
            <v>0</v>
          </cell>
          <cell r="GQ438">
            <v>0</v>
          </cell>
          <cell r="GR438">
            <v>2.6489722590014253E-2</v>
          </cell>
          <cell r="GS438">
            <v>0</v>
          </cell>
          <cell r="GT438">
            <v>-6.290100590000236E-3</v>
          </cell>
          <cell r="GU438">
            <v>0.1884929844400034</v>
          </cell>
          <cell r="GV438">
            <v>-2.2501177349997903E-2</v>
          </cell>
          <cell r="GW438">
            <v>0.13029628026999873</v>
          </cell>
          <cell r="GX438">
            <v>-0.16493682653999997</v>
          </cell>
          <cell r="GY438">
            <v>0</v>
          </cell>
          <cell r="GZ438">
            <v>0</v>
          </cell>
          <cell r="HA438">
            <v>0</v>
          </cell>
          <cell r="HB438">
            <v>-9.8571437640000426E-2</v>
          </cell>
          <cell r="HC438">
            <v>0</v>
          </cell>
          <cell r="HD438">
            <v>0</v>
          </cell>
          <cell r="HE438">
            <v>0.42174973504995705</v>
          </cell>
          <cell r="HF438">
            <v>0</v>
          </cell>
          <cell r="HG438">
            <v>8.9253600780001108E-2</v>
          </cell>
          <cell r="HH438">
            <v>0.40260984827000001</v>
          </cell>
          <cell r="HI438">
            <v>-4.7809644370005344E-2</v>
          </cell>
          <cell r="HJ438">
            <v>-3.4015511799942999E-3</v>
          </cell>
          <cell r="HK438">
            <v>0.10711237374000149</v>
          </cell>
          <cell r="HL438">
            <v>0</v>
          </cell>
          <cell r="HM438">
            <v>0</v>
          </cell>
          <cell r="HN438">
            <v>-0.12899700334999764</v>
          </cell>
          <cell r="HO438">
            <v>2.982111160001466E-3</v>
          </cell>
          <cell r="HP438">
            <v>0</v>
          </cell>
          <cell r="HQ438">
            <v>0</v>
          </cell>
          <cell r="HR438">
            <v>-0.423548016729967</v>
          </cell>
          <cell r="HS438">
            <v>0</v>
          </cell>
          <cell r="HT438">
            <v>-0.27412736123999792</v>
          </cell>
          <cell r="HU438">
            <v>-6.3510702329999447E-2</v>
          </cell>
          <cell r="HV438">
            <v>3.2146167229999634E-2</v>
          </cell>
          <cell r="HW438">
            <v>-0.11550078227000071</v>
          </cell>
          <cell r="HX438">
            <v>-2.5553381199969749E-3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-0.3457072694100134</v>
          </cell>
          <cell r="IF438">
            <v>0</v>
          </cell>
          <cell r="IG438">
            <v>4.1455630139999755E-2</v>
          </cell>
          <cell r="IH438">
            <v>-0.59162101972999537</v>
          </cell>
          <cell r="II438">
            <v>0.24934794553999851</v>
          </cell>
          <cell r="IJ438">
            <v>5.8177781490002189E-2</v>
          </cell>
          <cell r="IK438">
            <v>-0.10306760684999716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0.12118346636003707</v>
          </cell>
          <cell r="IS438">
            <v>0</v>
          </cell>
          <cell r="IT438">
            <v>-9.8860999890000301E-2</v>
          </cell>
          <cell r="IU438">
            <v>0.48125682116000235</v>
          </cell>
          <cell r="IV438">
            <v>6.2045034250001407E-2</v>
          </cell>
          <cell r="IW438">
            <v>-0.1349225388300006</v>
          </cell>
          <cell r="IX438">
            <v>-0.1883348503299942</v>
          </cell>
          <cell r="IY438">
            <v>0</v>
          </cell>
          <cell r="IZ438">
            <v>0</v>
          </cell>
          <cell r="JA438">
            <v>0</v>
          </cell>
          <cell r="JB438">
            <v>0</v>
          </cell>
          <cell r="JC438">
            <v>0</v>
          </cell>
          <cell r="JD438">
            <v>0</v>
          </cell>
          <cell r="JE438">
            <v>0.72553722510002672</v>
          </cell>
          <cell r="JF438">
            <v>0</v>
          </cell>
          <cell r="JG438">
            <v>-1.5197508149999095E-2</v>
          </cell>
          <cell r="JH438">
            <v>0.43251155492999871</v>
          </cell>
          <cell r="JI438">
            <v>-0.12085719887000224</v>
          </cell>
          <cell r="JJ438">
            <v>0.24328482720000011</v>
          </cell>
          <cell r="JK438">
            <v>0.18579554998999726</v>
          </cell>
          <cell r="JL438">
            <v>0</v>
          </cell>
          <cell r="JM438">
            <v>0</v>
          </cell>
          <cell r="JN438">
            <v>0</v>
          </cell>
          <cell r="JO438">
            <v>0</v>
          </cell>
          <cell r="JP438">
            <v>0</v>
          </cell>
          <cell r="JQ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4.1418419770000128</v>
          </cell>
          <cell r="P439">
            <v>0</v>
          </cell>
          <cell r="Q439">
            <v>0</v>
          </cell>
          <cell r="R439">
            <v>17.105327207898881</v>
          </cell>
          <cell r="S439">
            <v>0</v>
          </cell>
          <cell r="T439">
            <v>0</v>
          </cell>
          <cell r="U439">
            <v>-4.0133160335496996</v>
          </cell>
          <cell r="V439">
            <v>2.2871760978598559</v>
          </cell>
          <cell r="W439">
            <v>7.6940544688600312</v>
          </cell>
          <cell r="X439">
            <v>3.8392562017600085</v>
          </cell>
          <cell r="Y439">
            <v>0</v>
          </cell>
          <cell r="Z439">
            <v>0</v>
          </cell>
          <cell r="AA439">
            <v>3.7703041841800768</v>
          </cell>
          <cell r="AB439">
            <v>3.5278522887899726</v>
          </cell>
          <cell r="AC439">
            <v>0</v>
          </cell>
          <cell r="AD439">
            <v>0</v>
          </cell>
          <cell r="AE439">
            <v>13.877222253140644</v>
          </cell>
          <cell r="AF439">
            <v>0</v>
          </cell>
          <cell r="AG439">
            <v>0</v>
          </cell>
          <cell r="AH439">
            <v>3.4017703747101677</v>
          </cell>
          <cell r="AI439">
            <v>6.7924622884299879</v>
          </cell>
          <cell r="AJ439">
            <v>4.1532461002300352</v>
          </cell>
          <cell r="AK439">
            <v>-3.9709252190300504</v>
          </cell>
          <cell r="AL439">
            <v>0</v>
          </cell>
          <cell r="AM439">
            <v>0</v>
          </cell>
          <cell r="AN439">
            <v>3.500668708800049</v>
          </cell>
          <cell r="AO439">
            <v>0</v>
          </cell>
          <cell r="AP439">
            <v>0</v>
          </cell>
          <cell r="AQ439">
            <v>0</v>
          </cell>
          <cell r="AR439">
            <v>-4.2394976884206699</v>
          </cell>
          <cell r="AS439">
            <v>0</v>
          </cell>
          <cell r="AT439">
            <v>0</v>
          </cell>
          <cell r="AU439">
            <v>-4.0347591614602152</v>
          </cell>
          <cell r="AV439">
            <v>0</v>
          </cell>
          <cell r="AW439">
            <v>0</v>
          </cell>
          <cell r="AX439">
            <v>-0.20473852695977257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3.8381096990706283</v>
          </cell>
          <cell r="BF439">
            <v>0</v>
          </cell>
          <cell r="BG439">
            <v>0</v>
          </cell>
          <cell r="BH439">
            <v>3.8381096990701735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3.7996737528992526</v>
          </cell>
          <cell r="BS439">
            <v>0</v>
          </cell>
          <cell r="BT439">
            <v>0</v>
          </cell>
          <cell r="BU439">
            <v>-7.3857127338399096</v>
          </cell>
          <cell r="BV439">
            <v>7.8204270615799487</v>
          </cell>
          <cell r="BW439">
            <v>4.1397372716598966</v>
          </cell>
          <cell r="BX439">
            <v>-0.77925094372994863</v>
          </cell>
          <cell r="BY439">
            <v>0</v>
          </cell>
          <cell r="BZ439">
            <v>0</v>
          </cell>
          <cell r="CA439">
            <v>0</v>
          </cell>
          <cell r="CB439">
            <v>4.473097229947598E-3</v>
          </cell>
          <cell r="CC439">
            <v>0</v>
          </cell>
          <cell r="CD439">
            <v>0</v>
          </cell>
          <cell r="CE439">
            <v>-0.4674274696400289</v>
          </cell>
          <cell r="CF439">
            <v>0.11090242136000228</v>
          </cell>
          <cell r="CG439">
            <v>2.9854379290004118E-2</v>
          </cell>
          <cell r="CH439">
            <v>-2.463028663000344E-2</v>
          </cell>
          <cell r="CI439">
            <v>-3.4821072570000666E-2</v>
          </cell>
          <cell r="CJ439">
            <v>-0.20809140762000311</v>
          </cell>
          <cell r="CK439">
            <v>4.6677867759999714E-2</v>
          </cell>
          <cell r="CL439">
            <v>-6.6339284389989928E-2</v>
          </cell>
          <cell r="CM439">
            <v>-0.19793779068000106</v>
          </cell>
          <cell r="CN439">
            <v>-9.8860019170000868E-2</v>
          </cell>
          <cell r="CO439">
            <v>4.4651301159994716E-2</v>
          </cell>
          <cell r="CP439">
            <v>-9.3823542930003612E-2</v>
          </cell>
          <cell r="CQ439">
            <v>2.498996477999782E-2</v>
          </cell>
          <cell r="CR439">
            <v>1.085158098020031</v>
          </cell>
          <cell r="CS439">
            <v>0.55720060002999361</v>
          </cell>
          <cell r="CT439">
            <v>-7.6997911869998603E-2</v>
          </cell>
          <cell r="CU439">
            <v>-4.541605489999867E-2</v>
          </cell>
          <cell r="CV439">
            <v>0.12047811286999632</v>
          </cell>
          <cell r="CW439">
            <v>-4.9035001760000085E-2</v>
          </cell>
          <cell r="CX439">
            <v>-4.2078996610001695E-2</v>
          </cell>
          <cell r="CY439">
            <v>9.8780970540001789E-2</v>
          </cell>
          <cell r="CZ439">
            <v>0.10202233904999858</v>
          </cell>
          <cell r="DA439">
            <v>5.394065085999955E-2</v>
          </cell>
          <cell r="DB439">
            <v>0.20288216096000156</v>
          </cell>
          <cell r="DC439">
            <v>0.10431643515999411</v>
          </cell>
          <cell r="DD439">
            <v>5.9064793689991291E-2</v>
          </cell>
          <cell r="DE439">
            <v>0.87227055922005547</v>
          </cell>
          <cell r="DF439">
            <v>0.2585919231499858</v>
          </cell>
          <cell r="DG439">
            <v>0.23771329640999994</v>
          </cell>
          <cell r="DH439">
            <v>-0.18590573142000366</v>
          </cell>
          <cell r="DI439">
            <v>-0.48467053406999838</v>
          </cell>
          <cell r="DJ439">
            <v>1.6053700989992592E-2</v>
          </cell>
          <cell r="DK439">
            <v>0.3546689935600007</v>
          </cell>
          <cell r="DL439">
            <v>2.3736298000009981E-3</v>
          </cell>
          <cell r="DM439">
            <v>0</v>
          </cell>
          <cell r="DN439">
            <v>-8.297317778000135E-2</v>
          </cell>
          <cell r="DO439">
            <v>0.67225411369999222</v>
          </cell>
          <cell r="DP439">
            <v>8.7127084770003194E-2</v>
          </cell>
          <cell r="DQ439">
            <v>-2.9627398899947366E-3</v>
          </cell>
          <cell r="DR439">
            <v>0.79335062126000366</v>
          </cell>
          <cell r="DS439">
            <v>-0.19681474293999912</v>
          </cell>
          <cell r="DT439">
            <v>9.6687929529998939E-2</v>
          </cell>
          <cell r="DU439">
            <v>-7.6929105729998781E-2</v>
          </cell>
          <cell r="DV439">
            <v>-0.51434183666000166</v>
          </cell>
          <cell r="DW439">
            <v>-4.4858817339999746E-2</v>
          </cell>
          <cell r="DX439">
            <v>0.65871849308999941</v>
          </cell>
          <cell r="DY439">
            <v>9.8968831349999675E-2</v>
          </cell>
          <cell r="DZ439">
            <v>0.11358307177999905</v>
          </cell>
          <cell r="EA439">
            <v>-2.7754377150003506E-2</v>
          </cell>
          <cell r="EB439">
            <v>0.56945572500000452</v>
          </cell>
          <cell r="EC439">
            <v>8.9141628170004594E-2</v>
          </cell>
          <cell r="ED439">
            <v>2.7493822160003845E-2</v>
          </cell>
          <cell r="EE439">
            <v>-0.69751518324000017</v>
          </cell>
          <cell r="EF439">
            <v>0</v>
          </cell>
          <cell r="EG439">
            <v>3.0905418340001489E-2</v>
          </cell>
          <cell r="EH439">
            <v>0.11567194643000178</v>
          </cell>
          <cell r="EI439">
            <v>0.18676130438000271</v>
          </cell>
          <cell r="EJ439">
            <v>-0.64120415329000124</v>
          </cell>
          <cell r="EK439">
            <v>-0.30624744316000374</v>
          </cell>
          <cell r="EL439">
            <v>-0.12185435374000164</v>
          </cell>
          <cell r="EM439">
            <v>0</v>
          </cell>
          <cell r="EN439">
            <v>-7.7833781750005215E-2</v>
          </cell>
          <cell r="EO439">
            <v>0.11628587954999858</v>
          </cell>
          <cell r="EP439">
            <v>0</v>
          </cell>
          <cell r="EQ439">
            <v>0</v>
          </cell>
          <cell r="ER439">
            <v>-0.84122052986998597</v>
          </cell>
          <cell r="ES439">
            <v>0</v>
          </cell>
          <cell r="ET439">
            <v>0.11857459111999447</v>
          </cell>
          <cell r="EU439">
            <v>-8.3024537320000036E-2</v>
          </cell>
          <cell r="EV439">
            <v>-1.0524092999979473E-3</v>
          </cell>
          <cell r="EW439">
            <v>-0.50756720120000054</v>
          </cell>
          <cell r="EX439">
            <v>1.3478602220001079E-2</v>
          </cell>
          <cell r="EY439">
            <v>-0.11708860245999375</v>
          </cell>
          <cell r="EZ439">
            <v>7.3670675950001652E-2</v>
          </cell>
          <cell r="FA439">
            <v>-9.0963672290001796E-2</v>
          </cell>
          <cell r="FB439">
            <v>-0.2472479765899962</v>
          </cell>
          <cell r="FC439">
            <v>0</v>
          </cell>
          <cell r="FD439">
            <v>0</v>
          </cell>
          <cell r="FE439">
            <v>9.7549936250004521E-2</v>
          </cell>
          <cell r="FF439">
            <v>0</v>
          </cell>
          <cell r="FG439">
            <v>0.14409058658999641</v>
          </cell>
          <cell r="FH439">
            <v>0.36238600820000499</v>
          </cell>
          <cell r="FI439">
            <v>-0.22723377217000262</v>
          </cell>
          <cell r="FJ439">
            <v>-5.5622768960002844E-2</v>
          </cell>
          <cell r="FK439">
            <v>-6.3882307680000139E-2</v>
          </cell>
          <cell r="FL439">
            <v>-9.8718242860002192E-2</v>
          </cell>
          <cell r="FM439">
            <v>0.16278674876999943</v>
          </cell>
          <cell r="FN439">
            <v>-9.3913562970001863E-2</v>
          </cell>
          <cell r="FO439">
            <v>-3.2342752670004415E-2</v>
          </cell>
          <cell r="FP439">
            <v>0</v>
          </cell>
          <cell r="FQ439">
            <v>0</v>
          </cell>
          <cell r="FR439">
            <v>-2.6116986000488396E-3</v>
          </cell>
          <cell r="FS439">
            <v>0</v>
          </cell>
          <cell r="FT439">
            <v>1.1950060530001139E-2</v>
          </cell>
          <cell r="FU439">
            <v>-0.15117092114000741</v>
          </cell>
          <cell r="FV439">
            <v>4.0374128319999869E-2</v>
          </cell>
          <cell r="FW439">
            <v>2.882081125999747E-2</v>
          </cell>
          <cell r="FX439">
            <v>0.30730219150999361</v>
          </cell>
          <cell r="FY439">
            <v>0</v>
          </cell>
          <cell r="FZ439">
            <v>-9.8968958389999528E-2</v>
          </cell>
          <cell r="GA439">
            <v>-9.6766999220001537E-2</v>
          </cell>
          <cell r="GB439">
            <v>-4.4152011470004027E-2</v>
          </cell>
          <cell r="GC439">
            <v>0</v>
          </cell>
          <cell r="GD439">
            <v>0</v>
          </cell>
          <cell r="GE439">
            <v>-0.95420780377003211</v>
          </cell>
          <cell r="GF439">
            <v>0</v>
          </cell>
          <cell r="GG439">
            <v>-0.30400752102999817</v>
          </cell>
          <cell r="GH439">
            <v>-8.7297593039998844E-2</v>
          </cell>
          <cell r="GI439">
            <v>-0.19708416044999666</v>
          </cell>
          <cell r="GJ439">
            <v>2.0593377149999981E-2</v>
          </cell>
          <cell r="GK439">
            <v>7.9533174119998051E-2</v>
          </cell>
          <cell r="GL439">
            <v>0</v>
          </cell>
          <cell r="GM439">
            <v>-9.5601971819998965E-2</v>
          </cell>
          <cell r="GN439">
            <v>-0.10070098533999783</v>
          </cell>
          <cell r="GO439">
            <v>-0.2696421233600006</v>
          </cell>
          <cell r="GP439">
            <v>0</v>
          </cell>
          <cell r="GQ439">
            <v>0</v>
          </cell>
          <cell r="GR439">
            <v>-0.10755513484002677</v>
          </cell>
          <cell r="GS439">
            <v>0</v>
          </cell>
          <cell r="GT439">
            <v>9.6056950440001287E-2</v>
          </cell>
          <cell r="GU439">
            <v>2.5861198609995029E-2</v>
          </cell>
          <cell r="GV439">
            <v>2.3719569600046952E-3</v>
          </cell>
          <cell r="GW439">
            <v>-1.4161146840002914E-2</v>
          </cell>
          <cell r="GX439">
            <v>-0.19718701673999917</v>
          </cell>
          <cell r="GY439">
            <v>0</v>
          </cell>
          <cell r="GZ439">
            <v>0</v>
          </cell>
          <cell r="HA439">
            <v>0</v>
          </cell>
          <cell r="HB439">
            <v>-2.0497077269993724E-2</v>
          </cell>
          <cell r="HC439">
            <v>0</v>
          </cell>
          <cell r="HD439">
            <v>0</v>
          </cell>
          <cell r="HE439">
            <v>0.647640490160029</v>
          </cell>
          <cell r="HF439">
            <v>0</v>
          </cell>
          <cell r="HG439">
            <v>1.3084011490001046E-2</v>
          </cell>
          <cell r="HH439">
            <v>0.59453715596998791</v>
          </cell>
          <cell r="HI439">
            <v>-0.29774071522000156</v>
          </cell>
          <cell r="HJ439">
            <v>0.24676779676000038</v>
          </cell>
          <cell r="HK439">
            <v>0.10749044770999916</v>
          </cell>
          <cell r="HL439">
            <v>0</v>
          </cell>
          <cell r="HM439">
            <v>0</v>
          </cell>
          <cell r="HN439">
            <v>-3.7951954700012891E-3</v>
          </cell>
          <cell r="HO439">
            <v>-1.2703011079999271E-2</v>
          </cell>
          <cell r="HP439">
            <v>0</v>
          </cell>
          <cell r="HQ439">
            <v>0</v>
          </cell>
          <cell r="HR439">
            <v>0.63029838680995454</v>
          </cell>
          <cell r="HS439">
            <v>0</v>
          </cell>
          <cell r="HT439">
            <v>0.18161796030999966</v>
          </cell>
          <cell r="HU439">
            <v>0.48277120166999765</v>
          </cell>
          <cell r="HV439">
            <v>-0.11397052734000113</v>
          </cell>
          <cell r="HW439">
            <v>-3.0438086900019812E-3</v>
          </cell>
          <cell r="HX439">
            <v>8.2923560860002965E-2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-0.88281379399001025</v>
          </cell>
          <cell r="IF439">
            <v>0</v>
          </cell>
          <cell r="IG439">
            <v>-0.1458176099199946</v>
          </cell>
          <cell r="IH439">
            <v>-0.14499424241000014</v>
          </cell>
          <cell r="II439">
            <v>-0.15129351139000846</v>
          </cell>
          <cell r="IJ439">
            <v>-0.47011797878000294</v>
          </cell>
          <cell r="IK439">
            <v>2.9409548510002992E-2</v>
          </cell>
          <cell r="IL439">
            <v>0</v>
          </cell>
          <cell r="IM439">
            <v>0</v>
          </cell>
          <cell r="IN439">
            <v>0</v>
          </cell>
          <cell r="IO439">
            <v>0</v>
          </cell>
          <cell r="IP439">
            <v>0</v>
          </cell>
          <cell r="IQ439">
            <v>0</v>
          </cell>
          <cell r="IR439">
            <v>-2.7828955800032418E-2</v>
          </cell>
          <cell r="IS439">
            <v>0</v>
          </cell>
          <cell r="IT439">
            <v>-9.8968977420000215E-2</v>
          </cell>
          <cell r="IU439">
            <v>7.4213104220000048E-2</v>
          </cell>
          <cell r="IV439">
            <v>0.19133535846999905</v>
          </cell>
          <cell r="IW439">
            <v>-0.28822158031999834</v>
          </cell>
          <cell r="IX439">
            <v>9.3813139249995459E-2</v>
          </cell>
          <cell r="IY439">
            <v>0</v>
          </cell>
          <cell r="IZ439">
            <v>0</v>
          </cell>
          <cell r="JA439">
            <v>0</v>
          </cell>
          <cell r="JB439">
            <v>0</v>
          </cell>
          <cell r="JC439">
            <v>0</v>
          </cell>
          <cell r="JD439">
            <v>0</v>
          </cell>
          <cell r="JE439">
            <v>-0.62537694633999763</v>
          </cell>
          <cell r="JF439">
            <v>0</v>
          </cell>
          <cell r="JG439">
            <v>0</v>
          </cell>
          <cell r="JH439">
            <v>-0.60174011785000658</v>
          </cell>
          <cell r="JI439">
            <v>-4.2363785260000952E-2</v>
          </cell>
          <cell r="JJ439">
            <v>-8.1689159379994436E-2</v>
          </cell>
          <cell r="JK439">
            <v>0.10041611615000079</v>
          </cell>
          <cell r="JL439">
            <v>0</v>
          </cell>
          <cell r="JM439">
            <v>0</v>
          </cell>
          <cell r="JN439">
            <v>0</v>
          </cell>
          <cell r="JO439">
            <v>0</v>
          </cell>
          <cell r="JP439">
            <v>0</v>
          </cell>
          <cell r="JQ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0.75514380441001094</v>
          </cell>
          <cell r="K440">
            <v>0</v>
          </cell>
          <cell r="L440">
            <v>0</v>
          </cell>
          <cell r="M440">
            <v>0</v>
          </cell>
          <cell r="N440">
            <v>0.75621730102000129</v>
          </cell>
          <cell r="O440">
            <v>1.0624880233300473</v>
          </cell>
          <cell r="P440">
            <v>0</v>
          </cell>
          <cell r="Q440">
            <v>0</v>
          </cell>
          <cell r="R440">
            <v>12.426325920079762</v>
          </cell>
          <cell r="S440">
            <v>0.7139895309600206</v>
          </cell>
          <cell r="T440">
            <v>0</v>
          </cell>
          <cell r="U440">
            <v>4.2522397878400398</v>
          </cell>
          <cell r="V440">
            <v>4.526011085079972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1.1858284977200242</v>
          </cell>
          <cell r="AB440">
            <v>2.5044741491300329</v>
          </cell>
          <cell r="AC440">
            <v>0</v>
          </cell>
          <cell r="AD440">
            <v>-0.7562171306499863</v>
          </cell>
          <cell r="AE440">
            <v>10.298391325190096</v>
          </cell>
          <cell r="AF440">
            <v>0.16290544104998617</v>
          </cell>
          <cell r="AG440">
            <v>-0.78188609287002464</v>
          </cell>
          <cell r="AH440">
            <v>1.5643038741600321</v>
          </cell>
          <cell r="AI440">
            <v>0.78159665411999413</v>
          </cell>
          <cell r="AJ440">
            <v>1.5650669123100158</v>
          </cell>
          <cell r="AK440">
            <v>2.6666831798200121</v>
          </cell>
          <cell r="AL440">
            <v>0</v>
          </cell>
          <cell r="AM440">
            <v>0.78215193707998765</v>
          </cell>
          <cell r="AN440">
            <v>1.993265545359975</v>
          </cell>
          <cell r="AO440">
            <v>1.5643038741600321</v>
          </cell>
          <cell r="AP440">
            <v>0</v>
          </cell>
          <cell r="AQ440">
            <v>0</v>
          </cell>
          <cell r="AR440">
            <v>0.8078916222098087</v>
          </cell>
          <cell r="AS440">
            <v>0</v>
          </cell>
          <cell r="AT440">
            <v>0</v>
          </cell>
          <cell r="AU440">
            <v>0.80789162220997923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0.12539440906948585</v>
          </cell>
          <cell r="BF440">
            <v>0</v>
          </cell>
          <cell r="BG440">
            <v>0</v>
          </cell>
          <cell r="BH440">
            <v>0.80789140104991475</v>
          </cell>
          <cell r="BI440">
            <v>0</v>
          </cell>
          <cell r="BJ440">
            <v>0</v>
          </cell>
          <cell r="BK440">
            <v>0</v>
          </cell>
          <cell r="BL440">
            <v>-0.68249699198000258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2.2400196484099979</v>
          </cell>
          <cell r="BS440">
            <v>0</v>
          </cell>
          <cell r="BT440">
            <v>0</v>
          </cell>
          <cell r="BU440">
            <v>0.60283121733999678</v>
          </cell>
          <cell r="BV440">
            <v>0</v>
          </cell>
          <cell r="BW440">
            <v>1.7779947625600414</v>
          </cell>
          <cell r="BX440">
            <v>-0.8338262435499928</v>
          </cell>
          <cell r="BY440">
            <v>0</v>
          </cell>
          <cell r="BZ440">
            <v>0</v>
          </cell>
          <cell r="CA440">
            <v>0</v>
          </cell>
          <cell r="CB440">
            <v>0.69301991205998092</v>
          </cell>
          <cell r="CC440">
            <v>0</v>
          </cell>
          <cell r="CD440">
            <v>0</v>
          </cell>
          <cell r="CE440">
            <v>0.50409816564000209</v>
          </cell>
          <cell r="CF440">
            <v>5.0013715660002234E-2</v>
          </cell>
          <cell r="CG440">
            <v>0.18449355848999982</v>
          </cell>
          <cell r="CH440">
            <v>2.9860055989999523E-2</v>
          </cell>
          <cell r="CI440">
            <v>6.5583987530000165E-2</v>
          </cell>
          <cell r="CJ440">
            <v>-3.3465991999994671E-3</v>
          </cell>
          <cell r="CK440">
            <v>0.10451363499000088</v>
          </cell>
          <cell r="CL440">
            <v>3.7641952160000436E-2</v>
          </cell>
          <cell r="CM440">
            <v>0</v>
          </cell>
          <cell r="CN440">
            <v>1.9492261139999911E-2</v>
          </cell>
          <cell r="CO440">
            <v>-0.10641703541999981</v>
          </cell>
          <cell r="CP440">
            <v>6.7757697509998494E-2</v>
          </cell>
          <cell r="CQ440">
            <v>5.4504936789999903E-2</v>
          </cell>
          <cell r="CR440">
            <v>0.74314806164997549</v>
          </cell>
          <cell r="CS440">
            <v>0.10822585582000066</v>
          </cell>
          <cell r="CT440">
            <v>-8.5543854099991989E-3</v>
          </cell>
          <cell r="CU440">
            <v>5.283826509000189E-2</v>
          </cell>
          <cell r="CV440">
            <v>0.2185908247299988</v>
          </cell>
          <cell r="CW440">
            <v>-3.6750297099996665E-3</v>
          </cell>
          <cell r="CX440">
            <v>3.3610977459999525E-2</v>
          </cell>
          <cell r="CY440">
            <v>5.133677020000782E-3</v>
          </cell>
          <cell r="CZ440">
            <v>1.9493954340000563E-2</v>
          </cell>
          <cell r="DA440">
            <v>5.2189655410000313E-2</v>
          </cell>
          <cell r="DB440">
            <v>0.16500964125999928</v>
          </cell>
          <cell r="DC440">
            <v>-3.5648471000016002E-4</v>
          </cell>
          <cell r="DD440">
            <v>0.10064111035000067</v>
          </cell>
          <cell r="DE440">
            <v>0.5581560576700042</v>
          </cell>
          <cell r="DF440">
            <v>0.16070424765000269</v>
          </cell>
          <cell r="DG440">
            <v>0.14921703209000015</v>
          </cell>
          <cell r="DH440">
            <v>2.2434131329999829E-2</v>
          </cell>
          <cell r="DI440">
            <v>-2.5534730789999571E-2</v>
          </cell>
          <cell r="DJ440">
            <v>-1.4014107070000392E-2</v>
          </cell>
          <cell r="DK440">
            <v>2.9064679860001164E-2</v>
          </cell>
          <cell r="DL440">
            <v>9.6653117390000709E-2</v>
          </cell>
          <cell r="DM440">
            <v>1.9492279309999638E-2</v>
          </cell>
          <cell r="DN440">
            <v>1.1160155409999817E-2</v>
          </cell>
          <cell r="DO440">
            <v>-6.6927935800000782E-2</v>
          </cell>
          <cell r="DP440">
            <v>4.8695450849999489E-2</v>
          </cell>
          <cell r="DQ440">
            <v>0.12721173743999969</v>
          </cell>
          <cell r="DR440">
            <v>0.5413176713899901</v>
          </cell>
          <cell r="DS440">
            <v>0.14434484195999708</v>
          </cell>
          <cell r="DT440">
            <v>3.0281511469999245E-2</v>
          </cell>
          <cell r="DU440">
            <v>-6.6332547299996492E-3</v>
          </cell>
          <cell r="DV440">
            <v>8.1254675380000307E-2</v>
          </cell>
          <cell r="DW440">
            <v>-6.7974007200000131E-2</v>
          </cell>
          <cell r="DX440">
            <v>-4.0964027709999407E-2</v>
          </cell>
          <cell r="DY440">
            <v>9.4071329999501074E-5</v>
          </cell>
          <cell r="DZ440">
            <v>-1.6121900001664358E-6</v>
          </cell>
          <cell r="EA440">
            <v>-9.0091401600003174E-3</v>
          </cell>
          <cell r="EB440">
            <v>8.2310700969998152E-2</v>
          </cell>
          <cell r="EC440">
            <v>1.6445726419999751E-2</v>
          </cell>
          <cell r="ED440">
            <v>0.31116818585000061</v>
          </cell>
          <cell r="EE440">
            <v>-6.5892216029993733E-2</v>
          </cell>
          <cell r="EF440">
            <v>-3.8982694180001332E-2</v>
          </cell>
          <cell r="EG440">
            <v>-5.48100140000507E-4</v>
          </cell>
          <cell r="EH440">
            <v>-2.1604926500000232E-2</v>
          </cell>
          <cell r="EI440">
            <v>6.6433914170000108E-2</v>
          </cell>
          <cell r="EJ440">
            <v>2.6177822490000668E-2</v>
          </cell>
          <cell r="EK440">
            <v>-0.10848519768999942</v>
          </cell>
          <cell r="EL440">
            <v>-1.9493894970000092E-2</v>
          </cell>
          <cell r="EM440">
            <v>0</v>
          </cell>
          <cell r="EN440">
            <v>3.1257581999977191E-4</v>
          </cell>
          <cell r="EO440">
            <v>3.0298284969997979E-2</v>
          </cell>
          <cell r="EP440">
            <v>0</v>
          </cell>
          <cell r="EQ440">
            <v>0</v>
          </cell>
          <cell r="ER440">
            <v>-2.8392866799990202E-2</v>
          </cell>
          <cell r="ES440">
            <v>0</v>
          </cell>
          <cell r="ET440">
            <v>-3.7436246599993339E-3</v>
          </cell>
          <cell r="EU440">
            <v>4.8370229579999702E-2</v>
          </cell>
          <cell r="EV440">
            <v>4.8539559259999976E-2</v>
          </cell>
          <cell r="EW440">
            <v>-8.775797411999875E-2</v>
          </cell>
          <cell r="EX440">
            <v>-6.2752589119998703E-2</v>
          </cell>
          <cell r="EY440">
            <v>-1.5347991800016558E-3</v>
          </cell>
          <cell r="EZ440">
            <v>-1.4510890719999558E-2</v>
          </cell>
          <cell r="FA440">
            <v>3.7722334979999772E-2</v>
          </cell>
          <cell r="FB440">
            <v>7.2748871799994674E-3</v>
          </cell>
          <cell r="FC440">
            <v>0</v>
          </cell>
          <cell r="FD440">
            <v>0</v>
          </cell>
          <cell r="FE440">
            <v>-0.17463901629997736</v>
          </cell>
          <cell r="FF440">
            <v>4.1291814599997423E-3</v>
          </cell>
          <cell r="FG440">
            <v>1.2961955889999821E-2</v>
          </cell>
          <cell r="FH440">
            <v>3.1983474200000472E-2</v>
          </cell>
          <cell r="FI440">
            <v>-2.1528785679998386E-2</v>
          </cell>
          <cell r="FJ440">
            <v>-1.1218625589999753E-2</v>
          </cell>
          <cell r="FK440">
            <v>-9.0546526279998929E-2</v>
          </cell>
          <cell r="FL440">
            <v>-1.6804609860000319E-2</v>
          </cell>
          <cell r="FM440">
            <v>-7.3421257300001486E-3</v>
          </cell>
          <cell r="FN440">
            <v>-1.918131119000055E-2</v>
          </cell>
          <cell r="FO440">
            <v>-5.7091643520001512E-2</v>
          </cell>
          <cell r="FP440">
            <v>0</v>
          </cell>
          <cell r="FQ440">
            <v>0</v>
          </cell>
          <cell r="FR440">
            <v>-3.5805827800018619E-2</v>
          </cell>
          <cell r="FS440">
            <v>1.2208148900000992E-2</v>
          </cell>
          <cell r="FT440">
            <v>-2.543740932000027E-2</v>
          </cell>
          <cell r="FU440">
            <v>-5.7317767969998989E-2</v>
          </cell>
          <cell r="FV440">
            <v>2.8353669609999521E-2</v>
          </cell>
          <cell r="FW440">
            <v>-5.2817491499999036E-3</v>
          </cell>
          <cell r="FX440">
            <v>6.5425823870000066E-2</v>
          </cell>
          <cell r="FY440">
            <v>-3.5779855280000383E-2</v>
          </cell>
          <cell r="FZ440">
            <v>-1.9493885740000216E-2</v>
          </cell>
          <cell r="GA440">
            <v>1.644348902999937E-2</v>
          </cell>
          <cell r="GB440">
            <v>-1.4926291750001042E-2</v>
          </cell>
          <cell r="GC440">
            <v>0</v>
          </cell>
          <cell r="GD440">
            <v>0</v>
          </cell>
          <cell r="GE440">
            <v>-0.15096782270001086</v>
          </cell>
          <cell r="GF440">
            <v>0</v>
          </cell>
          <cell r="GG440">
            <v>-7.5657146000001063E-3</v>
          </cell>
          <cell r="GH440">
            <v>-3.730195420000193E-3</v>
          </cell>
          <cell r="GI440">
            <v>-2.4679694539998742E-2</v>
          </cell>
          <cell r="GJ440">
            <v>-4.3872678970000578E-2</v>
          </cell>
          <cell r="GK440">
            <v>3.5561839879998836E-2</v>
          </cell>
          <cell r="GL440">
            <v>-2.0719000399999743E-2</v>
          </cell>
          <cell r="GM440">
            <v>4.3869040000000581E-2</v>
          </cell>
          <cell r="GN440">
            <v>-1.9453802130000142E-2</v>
          </cell>
          <cell r="GO440">
            <v>-0.11037761651999922</v>
          </cell>
          <cell r="GP440">
            <v>0</v>
          </cell>
          <cell r="GQ440">
            <v>0</v>
          </cell>
          <cell r="GR440">
            <v>-0.10754887889000031</v>
          </cell>
          <cell r="GS440">
            <v>0</v>
          </cell>
          <cell r="GT440">
            <v>-9.1215376299995654E-3</v>
          </cell>
          <cell r="GU440">
            <v>8.6976852110002056E-2</v>
          </cell>
          <cell r="GV440">
            <v>-8.6536086900000697E-2</v>
          </cell>
          <cell r="GW440">
            <v>-4.5905510470000799E-2</v>
          </cell>
          <cell r="GX440">
            <v>-5.2941997730000523E-2</v>
          </cell>
          <cell r="GY440">
            <v>0</v>
          </cell>
          <cell r="GZ440">
            <v>0</v>
          </cell>
          <cell r="HA440">
            <v>0</v>
          </cell>
          <cell r="HB440">
            <v>-2.0598269999894114E-5</v>
          </cell>
          <cell r="HC440">
            <v>0</v>
          </cell>
          <cell r="HD440">
            <v>0</v>
          </cell>
          <cell r="HE440">
            <v>9.3535173150002038E-2</v>
          </cell>
          <cell r="HF440">
            <v>0</v>
          </cell>
          <cell r="HG440">
            <v>1.9493888970000484E-2</v>
          </cell>
          <cell r="HH440">
            <v>6.5168914000000022E-2</v>
          </cell>
          <cell r="HI440">
            <v>-2.4928721890000283E-2</v>
          </cell>
          <cell r="HJ440">
            <v>-3.6239356209999407E-2</v>
          </cell>
          <cell r="HK440">
            <v>2.3361729240001239E-2</v>
          </cell>
          <cell r="HL440">
            <v>0</v>
          </cell>
          <cell r="HM440">
            <v>0</v>
          </cell>
          <cell r="HN440">
            <v>3.0088069169999621E-2</v>
          </cell>
          <cell r="HO440">
            <v>1.6590649869998586E-2</v>
          </cell>
          <cell r="HP440">
            <v>0</v>
          </cell>
          <cell r="HQ440">
            <v>0</v>
          </cell>
          <cell r="HR440">
            <v>-2.5663500460012756E-2</v>
          </cell>
          <cell r="HS440">
            <v>0</v>
          </cell>
          <cell r="HT440">
            <v>-1.8695822999999834E-2</v>
          </cell>
          <cell r="HU440">
            <v>-4.5292571920001023E-2</v>
          </cell>
          <cell r="HV440">
            <v>6.3296584990000682E-2</v>
          </cell>
          <cell r="HW440">
            <v>-2.4971690530000146E-2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8.6939529939996874E-2</v>
          </cell>
          <cell r="IF440">
            <v>0</v>
          </cell>
          <cell r="IG440">
            <v>1.9493889489999638E-2</v>
          </cell>
          <cell r="IH440">
            <v>2.5334163459999282E-2</v>
          </cell>
          <cell r="II440">
            <v>4.4072417009999754E-2</v>
          </cell>
          <cell r="IJ440">
            <v>1.7532949469999615E-2</v>
          </cell>
          <cell r="IK440">
            <v>-1.9493889490000527E-2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8.6136663809980973E-2</v>
          </cell>
          <cell r="IS440">
            <v>0</v>
          </cell>
          <cell r="IT440">
            <v>-3.2586174199993323E-3</v>
          </cell>
          <cell r="IU440">
            <v>9.3751619679998122E-2</v>
          </cell>
          <cell r="IV440">
            <v>-3.3908002900000511E-3</v>
          </cell>
          <cell r="IW440">
            <v>2.3514943809998634E-2</v>
          </cell>
          <cell r="IX440">
            <v>-2.4480481970000412E-2</v>
          </cell>
          <cell r="IY440">
            <v>0</v>
          </cell>
          <cell r="IZ440">
            <v>0</v>
          </cell>
          <cell r="JA440">
            <v>0</v>
          </cell>
          <cell r="JB440">
            <v>0</v>
          </cell>
          <cell r="JC440">
            <v>0</v>
          </cell>
          <cell r="JD440">
            <v>0</v>
          </cell>
          <cell r="JE440">
            <v>0.13806063308001626</v>
          </cell>
          <cell r="JF440">
            <v>0</v>
          </cell>
          <cell r="JG440">
            <v>9.61789455999984E-3</v>
          </cell>
          <cell r="JH440">
            <v>0.11732108804999797</v>
          </cell>
          <cell r="JI440">
            <v>1.3478006100005047E-3</v>
          </cell>
          <cell r="JJ440">
            <v>-9.2336704699977901E-3</v>
          </cell>
          <cell r="JK440">
            <v>1.9007520330000638E-2</v>
          </cell>
          <cell r="JL440">
            <v>0</v>
          </cell>
          <cell r="JM440">
            <v>0</v>
          </cell>
          <cell r="JN440">
            <v>0</v>
          </cell>
          <cell r="JO440">
            <v>0</v>
          </cell>
          <cell r="JP440">
            <v>0</v>
          </cell>
          <cell r="JQ440">
            <v>0</v>
          </cell>
        </row>
        <row r="441">
          <cell r="F441">
            <v>0</v>
          </cell>
          <cell r="G441">
            <v>0.74528608352011361</v>
          </cell>
          <cell r="H441">
            <v>8.2243860406506428</v>
          </cell>
          <cell r="I441">
            <v>3.8367556783500731</v>
          </cell>
          <cell r="J441">
            <v>2.3998176388799948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4.3098267350505921</v>
          </cell>
          <cell r="P441">
            <v>0.70519952947006459</v>
          </cell>
          <cell r="Q441">
            <v>0.16535241129986389</v>
          </cell>
          <cell r="R441">
            <v>46.010300980829925</v>
          </cell>
          <cell r="S441">
            <v>2.7506556478797393</v>
          </cell>
          <cell r="T441">
            <v>2.1462908739099475</v>
          </cell>
          <cell r="U441">
            <v>10.723615469040851</v>
          </cell>
          <cell r="V441">
            <v>12.074041135979996</v>
          </cell>
          <cell r="W441">
            <v>9.4022442188797868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12.946674939999866</v>
          </cell>
          <cell r="AC441">
            <v>-0.13461810026001331</v>
          </cell>
          <cell r="AD441">
            <v>-3.8986032046000219</v>
          </cell>
          <cell r="AE441">
            <v>15.779368245559453</v>
          </cell>
          <cell r="AF441">
            <v>-8.2831214009729592E-2</v>
          </cell>
          <cell r="AG441">
            <v>2.9205646468999475</v>
          </cell>
          <cell r="AH441">
            <v>-0.56049360921997504</v>
          </cell>
          <cell r="AI441">
            <v>2.7667114558200865</v>
          </cell>
          <cell r="AJ441">
            <v>7.7653262014698612</v>
          </cell>
          <cell r="AK441">
            <v>-9.6959289070127852E-2</v>
          </cell>
          <cell r="AL441">
            <v>0</v>
          </cell>
          <cell r="AM441">
            <v>-0.15007145297022362</v>
          </cell>
          <cell r="AN441">
            <v>1.565828524007884E-2</v>
          </cell>
          <cell r="AO441">
            <v>5.7234110318299827</v>
          </cell>
          <cell r="AP441">
            <v>-8.0722099409740622E-2</v>
          </cell>
          <cell r="AQ441">
            <v>-2.441225711019797</v>
          </cell>
          <cell r="AR441">
            <v>64.17348730060985</v>
          </cell>
          <cell r="AS441">
            <v>79.945209656129919</v>
          </cell>
          <cell r="AT441">
            <v>-1.1531006672403237</v>
          </cell>
          <cell r="AU441">
            <v>12.464002972809794</v>
          </cell>
          <cell r="AV441">
            <v>-5.9747201591403609</v>
          </cell>
          <cell r="AW441">
            <v>6.786718951399962</v>
          </cell>
          <cell r="AX441">
            <v>-9.613491043599879</v>
          </cell>
          <cell r="AY441">
            <v>-4.1488241229201321</v>
          </cell>
          <cell r="AZ441">
            <v>-6.1620968501756579E-3</v>
          </cell>
          <cell r="BA441">
            <v>9.3461498944000141</v>
          </cell>
          <cell r="BB441">
            <v>-0.71613790499941388</v>
          </cell>
          <cell r="BC441">
            <v>1.0030633490800938</v>
          </cell>
          <cell r="BD441">
            <v>-23.759221528459875</v>
          </cell>
          <cell r="BE441">
            <v>-325.01591574791382</v>
          </cell>
          <cell r="BF441">
            <v>-41.397980753279171</v>
          </cell>
          <cell r="BG441">
            <v>-56.239077125000222</v>
          </cell>
          <cell r="BH441">
            <v>-10.683472702879499</v>
          </cell>
          <cell r="BI441">
            <v>-29.130569450960593</v>
          </cell>
          <cell r="BJ441">
            <v>-34.157340545850047</v>
          </cell>
          <cell r="BK441">
            <v>-42.167886469030236</v>
          </cell>
          <cell r="BL441">
            <v>-7.6506634739700985</v>
          </cell>
          <cell r="BM441">
            <v>-7.0149830033899434</v>
          </cell>
          <cell r="BN441">
            <v>5.065912656510136</v>
          </cell>
          <cell r="BO441">
            <v>-93.210494942369678</v>
          </cell>
          <cell r="BP441">
            <v>-6.705428319479779</v>
          </cell>
          <cell r="BQ441">
            <v>-1.7239316182103721</v>
          </cell>
          <cell r="BR441">
            <v>-257.27417403740765</v>
          </cell>
          <cell r="BS441">
            <v>4.6819486921599491</v>
          </cell>
          <cell r="BT441">
            <v>-8.6185479070300062</v>
          </cell>
          <cell r="BU441">
            <v>-36.801830306199918</v>
          </cell>
          <cell r="BV441">
            <v>-7.6096733419399243</v>
          </cell>
          <cell r="BW441">
            <v>-19.620106401019711</v>
          </cell>
          <cell r="BX441">
            <v>-20.239722926280137</v>
          </cell>
          <cell r="BY441">
            <v>-5.147881978650048</v>
          </cell>
          <cell r="BZ441">
            <v>-2.3835395606299699</v>
          </cell>
          <cell r="CA441">
            <v>-18.99738487518016</v>
          </cell>
          <cell r="CB441">
            <v>-147.81664369225973</v>
          </cell>
          <cell r="CC441">
            <v>5.1333726025791293</v>
          </cell>
          <cell r="CD441">
            <v>0.145835657040152</v>
          </cell>
          <cell r="CE441">
            <v>9.2882644696298939</v>
          </cell>
          <cell r="CF441">
            <v>1.1406880050399977</v>
          </cell>
          <cell r="CG441">
            <v>1.2454751802800104</v>
          </cell>
          <cell r="CH441">
            <v>0.35692839688000078</v>
          </cell>
          <cell r="CI441">
            <v>0.45773005749999385</v>
          </cell>
          <cell r="CJ441">
            <v>-0.41293540490000424</v>
          </cell>
          <cell r="CK441">
            <v>0.2103998917400034</v>
          </cell>
          <cell r="CL441">
            <v>0.46403737400999034</v>
          </cell>
          <cell r="CM441">
            <v>0.40269610784999799</v>
          </cell>
          <cell r="CN441">
            <v>-0.1698798195800002</v>
          </cell>
          <cell r="CO441">
            <v>0.83198234598000198</v>
          </cell>
          <cell r="CP441">
            <v>0.37817225568001334</v>
          </cell>
          <cell r="CQ441">
            <v>4.3829700791499988</v>
          </cell>
          <cell r="CR441">
            <v>7.8580107826400081</v>
          </cell>
          <cell r="CS441">
            <v>1.1719917471199963</v>
          </cell>
          <cell r="CT441">
            <v>0.57575608487998409</v>
          </cell>
          <cell r="CU441">
            <v>0.61983249026000209</v>
          </cell>
          <cell r="CV441">
            <v>0.3071400642200004</v>
          </cell>
          <cell r="CW441">
            <v>-0.2374024682100071</v>
          </cell>
          <cell r="CX441">
            <v>0.64131090260000434</v>
          </cell>
          <cell r="CY441">
            <v>-8.2550609260010788E-2</v>
          </cell>
          <cell r="CZ441">
            <v>-6.1390991399999706E-2</v>
          </cell>
          <cell r="DA441">
            <v>-0.19002995202000506</v>
          </cell>
          <cell r="DB441">
            <v>7.0238456040016217E-2</v>
          </cell>
          <cell r="DC441">
            <v>0.51524404186997685</v>
          </cell>
          <cell r="DD441">
            <v>4.5278710165400184</v>
          </cell>
          <cell r="DE441">
            <v>7.9289572255300982</v>
          </cell>
          <cell r="DF441">
            <v>1.8898554306700106</v>
          </cell>
          <cell r="DG441">
            <v>0.56727194564999905</v>
          </cell>
          <cell r="DH441">
            <v>0.27348609793000378</v>
          </cell>
          <cell r="DI441">
            <v>0.4603984010600044</v>
          </cell>
          <cell r="DJ441">
            <v>-0.19947016299001064</v>
          </cell>
          <cell r="DK441">
            <v>0.44758765468999684</v>
          </cell>
          <cell r="DL441">
            <v>0.20516077368999674</v>
          </cell>
          <cell r="DM441">
            <v>0.32476673788999477</v>
          </cell>
          <cell r="DN441">
            <v>0.19502975485000107</v>
          </cell>
          <cell r="DO441">
            <v>0.40849812812000152</v>
          </cell>
          <cell r="DP441">
            <v>0.93518246200999045</v>
          </cell>
          <cell r="DQ441">
            <v>2.4211900019600137</v>
          </cell>
          <cell r="DR441">
            <v>13.059060765040044</v>
          </cell>
          <cell r="DS441">
            <v>0.44178544325998104</v>
          </cell>
          <cell r="DT441">
            <v>3.9936143693700075</v>
          </cell>
          <cell r="DU441">
            <v>1.089031030480001</v>
          </cell>
          <cell r="DV441">
            <v>0.90004937576000543</v>
          </cell>
          <cell r="DW441">
            <v>3.9427477040003822E-2</v>
          </cell>
          <cell r="DX441">
            <v>0.1212274324299969</v>
          </cell>
          <cell r="DY441">
            <v>4.3427117359996714E-2</v>
          </cell>
          <cell r="DZ441">
            <v>0.18834607440999918</v>
          </cell>
          <cell r="EA441">
            <v>4.724138723999971E-2</v>
          </cell>
          <cell r="EB441">
            <v>0.77460769458001266</v>
          </cell>
          <cell r="EC441">
            <v>0.91264144113002033</v>
          </cell>
          <cell r="ED441">
            <v>4.5076619219800023</v>
          </cell>
          <cell r="EE441">
            <v>5.8191661099300518</v>
          </cell>
          <cell r="EF441">
            <v>2.2395031267700105</v>
          </cell>
          <cell r="EG441">
            <v>-1.2338856587999985</v>
          </cell>
          <cell r="EH441">
            <v>0.57602800923000075</v>
          </cell>
          <cell r="EI441">
            <v>-0.21450194279999124</v>
          </cell>
          <cell r="EJ441">
            <v>-0.18759743073999857</v>
          </cell>
          <cell r="EK441">
            <v>0.2456524985900046</v>
          </cell>
          <cell r="EL441">
            <v>8.1326867389989843E-2</v>
          </cell>
          <cell r="EM441">
            <v>0.50604488555000415</v>
          </cell>
          <cell r="EN441">
            <v>1.2131156679998867E-2</v>
          </cell>
          <cell r="EO441">
            <v>1.0297716858499939</v>
          </cell>
          <cell r="EP441">
            <v>0.63914930052999352</v>
          </cell>
          <cell r="EQ441">
            <v>2.1255436116800013</v>
          </cell>
          <cell r="ER441">
            <v>8.4007607884200297</v>
          </cell>
          <cell r="ES441">
            <v>2.0762947459200092</v>
          </cell>
          <cell r="ET441">
            <v>0.76085766991999293</v>
          </cell>
          <cell r="EU441">
            <v>0.76432956856000089</v>
          </cell>
          <cell r="EV441">
            <v>-0.2996907236899844</v>
          </cell>
          <cell r="EW441">
            <v>0.4159325445099995</v>
          </cell>
          <cell r="EX441">
            <v>-4.3285776540002985E-2</v>
          </cell>
          <cell r="EY441">
            <v>-2.5394614610000588E-2</v>
          </cell>
          <cell r="EZ441">
            <v>0.28622925440999936</v>
          </cell>
          <cell r="FA441">
            <v>0.38019986228999869</v>
          </cell>
          <cell r="FB441">
            <v>0.81206602004000672</v>
          </cell>
          <cell r="FC441">
            <v>1.5234176997499986</v>
          </cell>
          <cell r="FD441">
            <v>1.7498045378600295</v>
          </cell>
          <cell r="FE441">
            <v>8.1865512812701127</v>
          </cell>
          <cell r="FF441">
            <v>1.7365692520000096</v>
          </cell>
          <cell r="FG441">
            <v>1.1234132235500027</v>
          </cell>
          <cell r="FH441">
            <v>0.50066650849000638</v>
          </cell>
          <cell r="FI441">
            <v>0.92445378786000276</v>
          </cell>
          <cell r="FJ441">
            <v>0.13289517115001104</v>
          </cell>
          <cell r="FK441">
            <v>0.42026167929000735</v>
          </cell>
          <cell r="FL441">
            <v>4.9382152190005968E-2</v>
          </cell>
          <cell r="FM441">
            <v>0.24236156973000078</v>
          </cell>
          <cell r="FN441">
            <v>-0.17574714907999933</v>
          </cell>
          <cell r="FO441">
            <v>0.2990164007300038</v>
          </cell>
          <cell r="FP441">
            <v>0.38137168475998351</v>
          </cell>
          <cell r="FQ441">
            <v>2.5519070006000106</v>
          </cell>
          <cell r="FR441">
            <v>5.0316284386400412</v>
          </cell>
          <cell r="FS441">
            <v>0.7043002635800093</v>
          </cell>
          <cell r="FT441">
            <v>1.2621964438200024</v>
          </cell>
          <cell r="FU441">
            <v>-0.11790523314000723</v>
          </cell>
          <cell r="FV441">
            <v>6.7139675349999095E-2</v>
          </cell>
          <cell r="FW441">
            <v>-0.39090729185001294</v>
          </cell>
          <cell r="FX441">
            <v>0.3139229821500038</v>
          </cell>
          <cell r="FY441">
            <v>-0.13502730294000287</v>
          </cell>
          <cell r="FZ441">
            <v>0.13464373839000032</v>
          </cell>
          <cell r="GA441">
            <v>0.25901657778000242</v>
          </cell>
          <cell r="GB441">
            <v>0.6047607257699994</v>
          </cell>
          <cell r="GC441">
            <v>0.27198242100998016</v>
          </cell>
          <cell r="GD441">
            <v>2.0575054387199998</v>
          </cell>
          <cell r="GE441">
            <v>3.2483532964499773</v>
          </cell>
          <cell r="GF441">
            <v>0.2886895981799924</v>
          </cell>
          <cell r="GG441">
            <v>0.56122000086999435</v>
          </cell>
          <cell r="GH441">
            <v>-6.0936297559990749E-2</v>
          </cell>
          <cell r="GI441">
            <v>-0.16976896210000092</v>
          </cell>
          <cell r="GJ441">
            <v>-0.10248287731000971</v>
          </cell>
          <cell r="GK441">
            <v>0.10062929470000626</v>
          </cell>
          <cell r="GL441">
            <v>6.6387503650005897E-2</v>
          </cell>
          <cell r="GM441">
            <v>-0.1256886499900034</v>
          </cell>
          <cell r="GN441">
            <v>1.666085503999426E-2</v>
          </cell>
          <cell r="GO441">
            <v>-2.312626316000177E-2</v>
          </cell>
          <cell r="GP441">
            <v>9.9755802000061067E-3</v>
          </cell>
          <cell r="GQ441">
            <v>2.686793513930013</v>
          </cell>
          <cell r="GR441">
            <v>5.2483417922900344</v>
          </cell>
          <cell r="GS441">
            <v>1.4706264246799918</v>
          </cell>
          <cell r="GT441">
            <v>-0.2447041907799985</v>
          </cell>
          <cell r="GU441">
            <v>0.70487925610001412</v>
          </cell>
          <cell r="GV441">
            <v>-0.10384856975999668</v>
          </cell>
          <cell r="GW441">
            <v>-1.0285164535299955</v>
          </cell>
          <cell r="GX441">
            <v>-0.33523692700000396</v>
          </cell>
          <cell r="GY441">
            <v>0.28903486507999787</v>
          </cell>
          <cell r="GZ441">
            <v>0.33686342648000078</v>
          </cell>
          <cell r="HA441">
            <v>0.25455749645000481</v>
          </cell>
          <cell r="HB441">
            <v>0.89307590130999159</v>
          </cell>
          <cell r="HC441">
            <v>0.8329926905900038</v>
          </cell>
          <cell r="HD441">
            <v>2.178617872670003</v>
          </cell>
          <cell r="HE441">
            <v>7.854636359609799</v>
          </cell>
          <cell r="HF441">
            <v>2.2994353784599895</v>
          </cell>
          <cell r="HG441">
            <v>0.8285923961899968</v>
          </cell>
          <cell r="HH441">
            <v>-7.8194539499989446E-3</v>
          </cell>
          <cell r="HI441">
            <v>0.86723806747000509</v>
          </cell>
          <cell r="HJ441">
            <v>-0.18945132551000654</v>
          </cell>
          <cell r="HK441">
            <v>0.33240152575999815</v>
          </cell>
          <cell r="HL441">
            <v>0.32280548359999983</v>
          </cell>
          <cell r="HM441">
            <v>-2.0046903040004338E-2</v>
          </cell>
          <cell r="HN441">
            <v>-0.11957813498001002</v>
          </cell>
          <cell r="HO441">
            <v>1.5125192050699781</v>
          </cell>
          <cell r="HP441">
            <v>0.46327532141998518</v>
          </cell>
          <cell r="HQ441">
            <v>1.5652647991200155</v>
          </cell>
          <cell r="HR441">
            <v>5.93637859431999</v>
          </cell>
          <cell r="HS441">
            <v>0.33916423715000121</v>
          </cell>
          <cell r="HT441">
            <v>0.18337090266000189</v>
          </cell>
          <cell r="HU441">
            <v>0.5389651744000048</v>
          </cell>
          <cell r="HV441">
            <v>0.48157064642999359</v>
          </cell>
          <cell r="HW441">
            <v>-2.7991480600000784E-2</v>
          </cell>
          <cell r="HX441">
            <v>0.1937397069299962</v>
          </cell>
          <cell r="HY441">
            <v>7.5110233250001102E-2</v>
          </cell>
          <cell r="HZ441">
            <v>0</v>
          </cell>
          <cell r="IA441">
            <v>0</v>
          </cell>
          <cell r="IB441">
            <v>2.8348959616899947</v>
          </cell>
          <cell r="IC441">
            <v>0.11171850978000464</v>
          </cell>
          <cell r="ID441">
            <v>1.2058347026299998</v>
          </cell>
          <cell r="IE441">
            <v>6.3039762342301628</v>
          </cell>
          <cell r="IF441">
            <v>0.60303128750001633</v>
          </cell>
          <cell r="IG441">
            <v>1.1580467480499976</v>
          </cell>
          <cell r="IH441">
            <v>0.48124513448001238</v>
          </cell>
          <cell r="II441">
            <v>0.25904042892999257</v>
          </cell>
          <cell r="IJ441">
            <v>-5.7795074490002207E-2</v>
          </cell>
          <cell r="IK441">
            <v>-3.698347806999891E-2</v>
          </cell>
          <cell r="IL441">
            <v>0.23690370658999882</v>
          </cell>
          <cell r="IM441">
            <v>-4.9694894619996433E-2</v>
          </cell>
          <cell r="IN441">
            <v>0.1137006552700015</v>
          </cell>
          <cell r="IO441">
            <v>1.7289601806900095</v>
          </cell>
          <cell r="IP441">
            <v>0.10553209862000301</v>
          </cell>
          <cell r="IQ441">
            <v>1.7619894412800079</v>
          </cell>
          <cell r="IR441">
            <v>6.6893824709098908</v>
          </cell>
          <cell r="IS441">
            <v>1.5235902171700104</v>
          </cell>
          <cell r="IT441">
            <v>0.98041580980999754</v>
          </cell>
          <cell r="IU441">
            <v>5.8228758240005618E-2</v>
          </cell>
          <cell r="IV441">
            <v>7.7474445279996473E-2</v>
          </cell>
          <cell r="IW441">
            <v>-6.6191332069998055E-2</v>
          </cell>
          <cell r="IX441">
            <v>0.42206156043999954</v>
          </cell>
          <cell r="IY441">
            <v>7.1738568759997179E-2</v>
          </cell>
          <cell r="IZ441">
            <v>7.2626067280005202E-2</v>
          </cell>
          <cell r="JA441">
            <v>6.4891145779995441E-2</v>
          </cell>
          <cell r="JB441">
            <v>2.5295232394999942</v>
          </cell>
          <cell r="JC441">
            <v>-6.858494521999603E-2</v>
          </cell>
          <cell r="JD441">
            <v>1.0236089359399898</v>
          </cell>
          <cell r="JE441">
            <v>6.8814122932299142</v>
          </cell>
          <cell r="JF441">
            <v>2.2391279075199861</v>
          </cell>
          <cell r="JG441">
            <v>1.2907442238099947</v>
          </cell>
          <cell r="JH441">
            <v>0.12539746378999439</v>
          </cell>
          <cell r="JI441">
            <v>0.89617800316999308</v>
          </cell>
          <cell r="JJ441">
            <v>5.6249259680001273E-2</v>
          </cell>
          <cell r="JK441">
            <v>-6.48863769600041E-2</v>
          </cell>
          <cell r="JL441">
            <v>0</v>
          </cell>
          <cell r="JM441">
            <v>5.8287855789998844E-2</v>
          </cell>
          <cell r="JN441">
            <v>5.6168340680002871E-2</v>
          </cell>
          <cell r="JO441">
            <v>1.2886331093099983</v>
          </cell>
          <cell r="JP441">
            <v>0.343759263709984</v>
          </cell>
          <cell r="JQ441">
            <v>0.59175324272999319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4.3593600465210329</v>
          </cell>
          <cell r="S442">
            <v>0</v>
          </cell>
          <cell r="T442">
            <v>0</v>
          </cell>
          <cell r="U442">
            <v>0</v>
          </cell>
          <cell r="V442">
            <v>4.3593600465200097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3.8630094105992612</v>
          </cell>
          <cell r="AF442">
            <v>0</v>
          </cell>
          <cell r="AG442">
            <v>0</v>
          </cell>
          <cell r="AH442">
            <v>3.8630094105999433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5.0618799999999076E-5</v>
          </cell>
          <cell r="CF442">
            <v>0</v>
          </cell>
          <cell r="CG442">
            <v>3.0431349999999503E-5</v>
          </cell>
          <cell r="CH442">
            <v>3.8797410000000233E-5</v>
          </cell>
          <cell r="CI442">
            <v>4.3089299999994959E-6</v>
          </cell>
          <cell r="CJ442">
            <v>0</v>
          </cell>
          <cell r="CK442">
            <v>-2.291888999999929E-5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3.5933909999993907E-5</v>
          </cell>
          <cell r="CS442">
            <v>0</v>
          </cell>
          <cell r="CT442">
            <v>0</v>
          </cell>
          <cell r="CU442">
            <v>-5.3089000000000088E-5</v>
          </cell>
          <cell r="CV442">
            <v>1.4015509999999731E-5</v>
          </cell>
          <cell r="CW442">
            <v>7.50073999999986E-5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5.3581120000006921E-5</v>
          </cell>
          <cell r="DF442">
            <v>0</v>
          </cell>
          <cell r="DG442">
            <v>0</v>
          </cell>
          <cell r="DH442">
            <v>4.4222060000000639E-5</v>
          </cell>
          <cell r="DI442">
            <v>-1.4438870000000291E-5</v>
          </cell>
          <cell r="DJ442">
            <v>2.3797930000001369E-5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6.6366410000004428E-5</v>
          </cell>
          <cell r="DS442">
            <v>0</v>
          </cell>
          <cell r="DT442">
            <v>1.9088090000000078E-5</v>
          </cell>
          <cell r="DU442">
            <v>2.00315300000007E-5</v>
          </cell>
          <cell r="DV442">
            <v>5.3306619999997883E-5</v>
          </cell>
          <cell r="DW442">
            <v>-2.0183689999999851E-5</v>
          </cell>
          <cell r="DX442">
            <v>-5.8761399999995856E-6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3.0596329999993399E-5</v>
          </cell>
          <cell r="EF442">
            <v>0</v>
          </cell>
          <cell r="EG442">
            <v>0</v>
          </cell>
          <cell r="EH442">
            <v>5.5810909999998853E-5</v>
          </cell>
          <cell r="EI442">
            <v>-4.9224579999999039E-5</v>
          </cell>
          <cell r="EJ442">
            <v>8.4639000000070325E-7</v>
          </cell>
          <cell r="EK442">
            <v>2.3163609999999821E-5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5.7750449999990905E-5</v>
          </cell>
          <cell r="ES442">
            <v>0</v>
          </cell>
          <cell r="ET442">
            <v>0</v>
          </cell>
          <cell r="EU442">
            <v>-5.007860000001349E-6</v>
          </cell>
          <cell r="EV442">
            <v>-3.7665390000000271E-5</v>
          </cell>
          <cell r="EW442">
            <v>7.2543509999999263E-5</v>
          </cell>
          <cell r="EX442">
            <v>2.7880189999999333E-5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1.4453175000000984E-4</v>
          </cell>
          <cell r="FF442">
            <v>0</v>
          </cell>
          <cell r="FG442">
            <v>0</v>
          </cell>
          <cell r="FH442">
            <v>-2.7564509999999584E-5</v>
          </cell>
          <cell r="FI442">
            <v>3.1076250000000409E-5</v>
          </cell>
          <cell r="FJ442">
            <v>1.2778284000000001E-4</v>
          </cell>
          <cell r="FK442">
            <v>2.9062610000000003E-5</v>
          </cell>
          <cell r="FL442">
            <v>0</v>
          </cell>
          <cell r="FM442">
            <v>-1.9049800000000422E-6</v>
          </cell>
          <cell r="FN442">
            <v>0</v>
          </cell>
          <cell r="FO442">
            <v>-1.3920459999999628E-5</v>
          </cell>
          <cell r="FP442">
            <v>0</v>
          </cell>
          <cell r="FQ442">
            <v>0</v>
          </cell>
          <cell r="FR442">
            <v>6.2679890000000293E-5</v>
          </cell>
          <cell r="FS442">
            <v>0</v>
          </cell>
          <cell r="FT442">
            <v>0</v>
          </cell>
          <cell r="FU442">
            <v>2.9473850000000419E-5</v>
          </cell>
          <cell r="FV442">
            <v>9.4831599999987276E-6</v>
          </cell>
          <cell r="FW442">
            <v>2.6918580000000192E-5</v>
          </cell>
          <cell r="FX442">
            <v>2.0020699999998004E-6</v>
          </cell>
          <cell r="FY442">
            <v>0</v>
          </cell>
          <cell r="FZ442">
            <v>-5.1977699999997129E-6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2.6814610000022721E-5</v>
          </cell>
          <cell r="GF442">
            <v>0</v>
          </cell>
          <cell r="GG442">
            <v>1.3752880000000509E-5</v>
          </cell>
          <cell r="GH442">
            <v>1.6940099999999611E-6</v>
          </cell>
          <cell r="GI442">
            <v>1.2126490000000968E-5</v>
          </cell>
          <cell r="GJ442">
            <v>-4.3722399999997913E-6</v>
          </cell>
          <cell r="GK442">
            <v>-3.0795890000000041E-5</v>
          </cell>
          <cell r="GL442">
            <v>6.385305999999976E-5</v>
          </cell>
          <cell r="GM442">
            <v>0</v>
          </cell>
          <cell r="GN442">
            <v>0</v>
          </cell>
          <cell r="GO442">
            <v>-2.9443699999999462E-5</v>
          </cell>
          <cell r="GP442">
            <v>0</v>
          </cell>
          <cell r="GQ442">
            <v>0</v>
          </cell>
          <cell r="GR442">
            <v>4.1545480000002022E-5</v>
          </cell>
          <cell r="GS442">
            <v>0</v>
          </cell>
          <cell r="GT442">
            <v>0</v>
          </cell>
          <cell r="GU442">
            <v>2.4805430000000156E-5</v>
          </cell>
          <cell r="GV442">
            <v>0</v>
          </cell>
          <cell r="GW442">
            <v>1.6740049999999264E-5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1.4019200000006671E-5</v>
          </cell>
          <cell r="HF442">
            <v>0</v>
          </cell>
          <cell r="HG442">
            <v>0</v>
          </cell>
          <cell r="HH442">
            <v>1.4019199999999732E-5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-8.0797399999998909E-6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-8.0797399999998909E-6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  <cell r="IU442">
            <v>0</v>
          </cell>
          <cell r="IV442">
            <v>0</v>
          </cell>
          <cell r="IW442">
            <v>0</v>
          </cell>
          <cell r="IX442">
            <v>0</v>
          </cell>
          <cell r="IY442">
            <v>0</v>
          </cell>
          <cell r="IZ442">
            <v>0</v>
          </cell>
          <cell r="JA442">
            <v>0</v>
          </cell>
          <cell r="JB442">
            <v>0</v>
          </cell>
          <cell r="JC442">
            <v>0</v>
          </cell>
          <cell r="JD442">
            <v>0</v>
          </cell>
          <cell r="JE442">
            <v>0</v>
          </cell>
          <cell r="JF442">
            <v>0</v>
          </cell>
          <cell r="JG442">
            <v>0</v>
          </cell>
          <cell r="JH442">
            <v>0</v>
          </cell>
          <cell r="JI442">
            <v>0</v>
          </cell>
          <cell r="JJ442">
            <v>0</v>
          </cell>
          <cell r="JK442">
            <v>0</v>
          </cell>
          <cell r="JL442">
            <v>0</v>
          </cell>
          <cell r="JM442">
            <v>0</v>
          </cell>
          <cell r="JN442">
            <v>0</v>
          </cell>
          <cell r="JO442">
            <v>0</v>
          </cell>
          <cell r="JP442">
            <v>0</v>
          </cell>
          <cell r="JQ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4.3111246350199508</v>
          </cell>
          <cell r="S443">
            <v>0</v>
          </cell>
          <cell r="T443">
            <v>0</v>
          </cell>
          <cell r="U443">
            <v>0</v>
          </cell>
          <cell r="V443">
            <v>4.3111246350200645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3.1056802331695508</v>
          </cell>
          <cell r="AF443">
            <v>0</v>
          </cell>
          <cell r="AG443">
            <v>0</v>
          </cell>
          <cell r="AH443">
            <v>3.1056802331700055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6.5129980000008802E-5</v>
          </cell>
          <cell r="CF443">
            <v>0</v>
          </cell>
          <cell r="CG443">
            <v>3.1565680000000644E-5</v>
          </cell>
          <cell r="CH443">
            <v>4.3709579999998832E-5</v>
          </cell>
          <cell r="CI443">
            <v>7.7390999999992632E-6</v>
          </cell>
          <cell r="CJ443">
            <v>0</v>
          </cell>
          <cell r="CK443">
            <v>-1.8512749999999648E-5</v>
          </cell>
          <cell r="CL443">
            <v>0</v>
          </cell>
          <cell r="CM443">
            <v>0</v>
          </cell>
          <cell r="CN443">
            <v>0</v>
          </cell>
          <cell r="CO443">
            <v>6.2837000000016963E-7</v>
          </cell>
          <cell r="CP443">
            <v>0</v>
          </cell>
          <cell r="CQ443">
            <v>0</v>
          </cell>
          <cell r="CR443">
            <v>1.3394742000000237E-4</v>
          </cell>
          <cell r="CS443">
            <v>0</v>
          </cell>
          <cell r="CT443">
            <v>0</v>
          </cell>
          <cell r="CU443">
            <v>4.8547099999999947E-5</v>
          </cell>
          <cell r="CV443">
            <v>-8.5893499999992878E-6</v>
          </cell>
          <cell r="CW443">
            <v>7.7879229999999397E-5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1.6110439999999712E-5</v>
          </cell>
          <cell r="DC443">
            <v>0</v>
          </cell>
          <cell r="DD443">
            <v>0</v>
          </cell>
          <cell r="DE443">
            <v>1.9522707999999889E-4</v>
          </cell>
          <cell r="DF443">
            <v>0</v>
          </cell>
          <cell r="DG443">
            <v>0</v>
          </cell>
          <cell r="DH443">
            <v>2.5136829999999541E-5</v>
          </cell>
          <cell r="DI443">
            <v>4.2766899999999511E-5</v>
          </cell>
          <cell r="DJ443">
            <v>9.4924169999999891E-5</v>
          </cell>
          <cell r="DK443">
            <v>3.2493899999996162E-6</v>
          </cell>
          <cell r="DL443">
            <v>0</v>
          </cell>
          <cell r="DM443">
            <v>0</v>
          </cell>
          <cell r="DN443">
            <v>0</v>
          </cell>
          <cell r="DO443">
            <v>2.9149790000000328E-5</v>
          </cell>
          <cell r="DP443">
            <v>0</v>
          </cell>
          <cell r="DQ443">
            <v>0</v>
          </cell>
          <cell r="DR443">
            <v>-2.4555600000031319E-6</v>
          </cell>
          <cell r="DS443">
            <v>0</v>
          </cell>
          <cell r="DT443">
            <v>1.6837819999999774E-5</v>
          </cell>
          <cell r="DU443">
            <v>-1.1907580000000521E-5</v>
          </cell>
          <cell r="DV443">
            <v>5.8968649999999526E-5</v>
          </cell>
          <cell r="DW443">
            <v>-3.4726290000000257E-5</v>
          </cell>
          <cell r="DX443">
            <v>-3.1628159999999919E-5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3.4621770000006769E-5</v>
          </cell>
          <cell r="EF443">
            <v>0</v>
          </cell>
          <cell r="EG443">
            <v>-5.0474999999973458E-7</v>
          </cell>
          <cell r="EH443">
            <v>-3.0146509999999689E-5</v>
          </cell>
          <cell r="EI443">
            <v>2.7488270000000647E-5</v>
          </cell>
          <cell r="EJ443">
            <v>3.2570279999999743E-5</v>
          </cell>
          <cell r="EK443">
            <v>5.2144799999997299E-6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-2.5892829999998868E-5</v>
          </cell>
          <cell r="ES443">
            <v>0</v>
          </cell>
          <cell r="ET443">
            <v>0</v>
          </cell>
          <cell r="EU443">
            <v>-4.2362099999995045E-6</v>
          </cell>
          <cell r="EV443">
            <v>-7.3055019999999742E-5</v>
          </cell>
          <cell r="EW443">
            <v>5.1398400000001246E-5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1.2449622999999299E-4</v>
          </cell>
          <cell r="FF443">
            <v>0</v>
          </cell>
          <cell r="FG443">
            <v>0</v>
          </cell>
          <cell r="FH443">
            <v>-1.069159999999604E-6</v>
          </cell>
          <cell r="FI443">
            <v>-1.951300000000572E-7</v>
          </cell>
          <cell r="FJ443">
            <v>2.1088490000000047E-4</v>
          </cell>
          <cell r="FK443">
            <v>-2.1120409999999569E-5</v>
          </cell>
          <cell r="FL443">
            <v>0</v>
          </cell>
          <cell r="FM443">
            <v>-3.3728390000001274E-5</v>
          </cell>
          <cell r="FN443">
            <v>0</v>
          </cell>
          <cell r="FO443">
            <v>-3.0275580000000031E-5</v>
          </cell>
          <cell r="FP443">
            <v>0</v>
          </cell>
          <cell r="FQ443">
            <v>0</v>
          </cell>
          <cell r="FR443">
            <v>9.3979999999938002E-6</v>
          </cell>
          <cell r="FS443">
            <v>0</v>
          </cell>
          <cell r="FT443">
            <v>0</v>
          </cell>
          <cell r="FU443">
            <v>1.8545299999999688E-5</v>
          </cell>
          <cell r="FV443">
            <v>1.0277029999999389E-5</v>
          </cell>
          <cell r="FW443">
            <v>-8.8943699999999987E-6</v>
          </cell>
          <cell r="FX443">
            <v>-2.5887920000000272E-5</v>
          </cell>
          <cell r="FY443">
            <v>0</v>
          </cell>
          <cell r="FZ443">
            <v>3.2149070000000134E-5</v>
          </cell>
          <cell r="GA443">
            <v>0</v>
          </cell>
          <cell r="GB443">
            <v>-1.6791110000000803E-5</v>
          </cell>
          <cell r="GC443">
            <v>0</v>
          </cell>
          <cell r="GD443">
            <v>0</v>
          </cell>
          <cell r="GE443">
            <v>1.0643277999999867E-4</v>
          </cell>
          <cell r="GF443">
            <v>0</v>
          </cell>
          <cell r="GG443">
            <v>-1.3752880000000075E-5</v>
          </cell>
          <cell r="GH443">
            <v>8.3423750000000477E-5</v>
          </cell>
          <cell r="GI443">
            <v>3.726713000000003E-5</v>
          </cell>
          <cell r="GJ443">
            <v>-1.5134330000000397E-5</v>
          </cell>
          <cell r="GK443">
            <v>3.4465599999993282E-6</v>
          </cell>
          <cell r="GL443">
            <v>2.7438120000000676E-5</v>
          </cell>
          <cell r="GM443">
            <v>0</v>
          </cell>
          <cell r="GN443">
            <v>0</v>
          </cell>
          <cell r="GO443">
            <v>-1.6255570000000066E-5</v>
          </cell>
          <cell r="GP443">
            <v>0</v>
          </cell>
          <cell r="GQ443">
            <v>0</v>
          </cell>
          <cell r="GR443">
            <v>1.3120960000001514E-5</v>
          </cell>
          <cell r="GS443">
            <v>0</v>
          </cell>
          <cell r="GT443">
            <v>0</v>
          </cell>
          <cell r="GU443">
            <v>1.1325230000000346E-5</v>
          </cell>
          <cell r="GV443">
            <v>0</v>
          </cell>
          <cell r="GW443">
            <v>1.7957300000003007E-6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-5.1761720000001454E-5</v>
          </cell>
          <cell r="HF443">
            <v>0</v>
          </cell>
          <cell r="HG443">
            <v>0</v>
          </cell>
          <cell r="HH443">
            <v>-5.176171999999972E-5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-2.5755569999993955E-5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-2.5755569999999159E-5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  <cell r="IU443">
            <v>0</v>
          </cell>
          <cell r="IV443">
            <v>0</v>
          </cell>
          <cell r="IW443">
            <v>0</v>
          </cell>
          <cell r="IX443">
            <v>0</v>
          </cell>
          <cell r="IY443">
            <v>0</v>
          </cell>
          <cell r="IZ443">
            <v>0</v>
          </cell>
          <cell r="JA443">
            <v>0</v>
          </cell>
          <cell r="JB443">
            <v>0</v>
          </cell>
          <cell r="JC443">
            <v>0</v>
          </cell>
          <cell r="JD443">
            <v>0</v>
          </cell>
          <cell r="JE443">
            <v>0</v>
          </cell>
          <cell r="JF443">
            <v>0</v>
          </cell>
          <cell r="JG443">
            <v>0</v>
          </cell>
          <cell r="JH443">
            <v>0</v>
          </cell>
          <cell r="JI443">
            <v>0</v>
          </cell>
          <cell r="JJ443">
            <v>0</v>
          </cell>
          <cell r="JK443">
            <v>0</v>
          </cell>
          <cell r="JL443">
            <v>0</v>
          </cell>
          <cell r="JM443">
            <v>0</v>
          </cell>
          <cell r="JN443">
            <v>0</v>
          </cell>
          <cell r="JO443">
            <v>0</v>
          </cell>
          <cell r="JP443">
            <v>0</v>
          </cell>
          <cell r="JQ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0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  <cell r="IS444">
            <v>0</v>
          </cell>
          <cell r="IT444">
            <v>0</v>
          </cell>
          <cell r="IU444">
            <v>0</v>
          </cell>
          <cell r="IV444">
            <v>0</v>
          </cell>
          <cell r="IW444">
            <v>0</v>
          </cell>
          <cell r="IX444">
            <v>0</v>
          </cell>
          <cell r="IY444">
            <v>0</v>
          </cell>
          <cell r="IZ444">
            <v>0</v>
          </cell>
          <cell r="JA444">
            <v>0</v>
          </cell>
          <cell r="JB444">
            <v>0</v>
          </cell>
          <cell r="JC444">
            <v>0</v>
          </cell>
          <cell r="JD444">
            <v>0</v>
          </cell>
          <cell r="JE444">
            <v>0</v>
          </cell>
          <cell r="JF444">
            <v>0</v>
          </cell>
          <cell r="JG444">
            <v>0</v>
          </cell>
          <cell r="JH444">
            <v>0</v>
          </cell>
          <cell r="JI444">
            <v>0</v>
          </cell>
          <cell r="JJ444">
            <v>0</v>
          </cell>
          <cell r="JK444">
            <v>0</v>
          </cell>
          <cell r="JL444">
            <v>0</v>
          </cell>
          <cell r="JM444">
            <v>0</v>
          </cell>
          <cell r="JN444">
            <v>0</v>
          </cell>
          <cell r="JO444">
            <v>0</v>
          </cell>
          <cell r="JP444">
            <v>0</v>
          </cell>
          <cell r="JQ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0</v>
          </cell>
          <cell r="GR445">
            <v>0</v>
          </cell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  <cell r="IU445">
            <v>0</v>
          </cell>
          <cell r="IV445">
            <v>0</v>
          </cell>
          <cell r="IW445">
            <v>0</v>
          </cell>
          <cell r="IX445">
            <v>0</v>
          </cell>
          <cell r="IY445">
            <v>0</v>
          </cell>
          <cell r="IZ445">
            <v>0</v>
          </cell>
          <cell r="JA445">
            <v>0</v>
          </cell>
          <cell r="JB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G445">
            <v>0</v>
          </cell>
          <cell r="JH445">
            <v>0</v>
          </cell>
          <cell r="JI445">
            <v>0</v>
          </cell>
          <cell r="JJ445">
            <v>0</v>
          </cell>
          <cell r="JK445">
            <v>0</v>
          </cell>
          <cell r="JL445">
            <v>0</v>
          </cell>
          <cell r="JM445">
            <v>0</v>
          </cell>
          <cell r="JN445">
            <v>0</v>
          </cell>
          <cell r="JO445">
            <v>0</v>
          </cell>
          <cell r="JP445">
            <v>0</v>
          </cell>
          <cell r="JQ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0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  <cell r="IU446">
            <v>0</v>
          </cell>
          <cell r="IV446">
            <v>0</v>
          </cell>
          <cell r="IW446">
            <v>0</v>
          </cell>
          <cell r="IX446">
            <v>0</v>
          </cell>
          <cell r="IY446">
            <v>0</v>
          </cell>
          <cell r="IZ446">
            <v>0</v>
          </cell>
          <cell r="JA446">
            <v>0</v>
          </cell>
          <cell r="JB446">
            <v>0</v>
          </cell>
          <cell r="JC446">
            <v>0</v>
          </cell>
          <cell r="JD446">
            <v>0</v>
          </cell>
          <cell r="JE446">
            <v>0</v>
          </cell>
          <cell r="JF446">
            <v>0</v>
          </cell>
          <cell r="JG446">
            <v>0</v>
          </cell>
          <cell r="JH446">
            <v>0</v>
          </cell>
          <cell r="JI446">
            <v>0</v>
          </cell>
          <cell r="JJ446">
            <v>0</v>
          </cell>
          <cell r="JK446">
            <v>0</v>
          </cell>
          <cell r="JL446">
            <v>0</v>
          </cell>
          <cell r="JM446">
            <v>0</v>
          </cell>
          <cell r="JN446">
            <v>0</v>
          </cell>
          <cell r="JO446">
            <v>0</v>
          </cell>
          <cell r="JP446">
            <v>0</v>
          </cell>
          <cell r="JQ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  <cell r="IU447">
            <v>0</v>
          </cell>
          <cell r="IV447">
            <v>0</v>
          </cell>
          <cell r="IW447">
            <v>0</v>
          </cell>
          <cell r="IX447">
            <v>0</v>
          </cell>
          <cell r="IY447">
            <v>0</v>
          </cell>
          <cell r="IZ447">
            <v>0</v>
          </cell>
          <cell r="JA447">
            <v>0</v>
          </cell>
          <cell r="JB447">
            <v>0</v>
          </cell>
          <cell r="JC447">
            <v>0</v>
          </cell>
          <cell r="JD447">
            <v>0</v>
          </cell>
          <cell r="JE447">
            <v>0</v>
          </cell>
          <cell r="JF447">
            <v>0</v>
          </cell>
          <cell r="JG447">
            <v>0</v>
          </cell>
          <cell r="JH447">
            <v>0</v>
          </cell>
          <cell r="JI447">
            <v>0</v>
          </cell>
          <cell r="JJ447">
            <v>0</v>
          </cell>
          <cell r="JK447">
            <v>0</v>
          </cell>
          <cell r="JL447">
            <v>0</v>
          </cell>
          <cell r="JM447">
            <v>0</v>
          </cell>
          <cell r="JN447">
            <v>0</v>
          </cell>
          <cell r="JO447">
            <v>0</v>
          </cell>
          <cell r="JP447">
            <v>0</v>
          </cell>
          <cell r="JQ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  <cell r="IU448">
            <v>0</v>
          </cell>
          <cell r="IV448">
            <v>0</v>
          </cell>
          <cell r="IW448">
            <v>0</v>
          </cell>
          <cell r="IX448">
            <v>0</v>
          </cell>
          <cell r="IY448">
            <v>0</v>
          </cell>
          <cell r="IZ448">
            <v>0</v>
          </cell>
          <cell r="JA448">
            <v>0</v>
          </cell>
          <cell r="JB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G448">
            <v>0</v>
          </cell>
          <cell r="JH448">
            <v>0</v>
          </cell>
          <cell r="JI448">
            <v>0</v>
          </cell>
          <cell r="JJ448">
            <v>0</v>
          </cell>
          <cell r="JK448">
            <v>0</v>
          </cell>
          <cell r="JL448">
            <v>0</v>
          </cell>
          <cell r="JM448">
            <v>0</v>
          </cell>
          <cell r="JN448">
            <v>0</v>
          </cell>
          <cell r="JO448">
            <v>0</v>
          </cell>
          <cell r="JP448">
            <v>0</v>
          </cell>
          <cell r="JQ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  <cell r="IJ449">
            <v>0</v>
          </cell>
          <cell r="IK449">
            <v>0</v>
          </cell>
          <cell r="IL449">
            <v>0</v>
          </cell>
          <cell r="IM449">
            <v>0</v>
          </cell>
          <cell r="IN449">
            <v>0</v>
          </cell>
          <cell r="IO449">
            <v>0</v>
          </cell>
          <cell r="IP449">
            <v>0</v>
          </cell>
          <cell r="IQ449">
            <v>0</v>
          </cell>
          <cell r="IR449">
            <v>0</v>
          </cell>
          <cell r="IS449">
            <v>0</v>
          </cell>
          <cell r="IT449">
            <v>0</v>
          </cell>
          <cell r="IU449">
            <v>0</v>
          </cell>
          <cell r="IV449">
            <v>0</v>
          </cell>
          <cell r="IW449">
            <v>0</v>
          </cell>
          <cell r="IX449">
            <v>0</v>
          </cell>
          <cell r="IY449">
            <v>0</v>
          </cell>
          <cell r="IZ449">
            <v>0</v>
          </cell>
          <cell r="JA449">
            <v>0</v>
          </cell>
          <cell r="JB449">
            <v>0</v>
          </cell>
          <cell r="JC449">
            <v>0</v>
          </cell>
          <cell r="JD449">
            <v>0</v>
          </cell>
          <cell r="JE449">
            <v>0</v>
          </cell>
          <cell r="JF449">
            <v>0</v>
          </cell>
          <cell r="JG449">
            <v>0</v>
          </cell>
          <cell r="JH449">
            <v>0</v>
          </cell>
          <cell r="JI449">
            <v>0</v>
          </cell>
          <cell r="JJ449">
            <v>0</v>
          </cell>
          <cell r="JK449">
            <v>0</v>
          </cell>
          <cell r="JL449">
            <v>0</v>
          </cell>
          <cell r="JM449">
            <v>0</v>
          </cell>
          <cell r="JN449">
            <v>0</v>
          </cell>
          <cell r="JO449">
            <v>0</v>
          </cell>
          <cell r="JP449">
            <v>0</v>
          </cell>
          <cell r="JQ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0</v>
          </cell>
          <cell r="IT450">
            <v>0</v>
          </cell>
          <cell r="IU450">
            <v>0</v>
          </cell>
          <cell r="IV450">
            <v>0</v>
          </cell>
          <cell r="IW450">
            <v>0</v>
          </cell>
          <cell r="IX450">
            <v>0</v>
          </cell>
          <cell r="IY450">
            <v>0</v>
          </cell>
          <cell r="IZ450">
            <v>0</v>
          </cell>
          <cell r="JA450">
            <v>0</v>
          </cell>
          <cell r="JB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G450">
            <v>0</v>
          </cell>
          <cell r="JH450">
            <v>0</v>
          </cell>
          <cell r="JI450">
            <v>0</v>
          </cell>
          <cell r="JJ450">
            <v>0</v>
          </cell>
          <cell r="JK450">
            <v>0</v>
          </cell>
          <cell r="JL450">
            <v>0</v>
          </cell>
          <cell r="JM450">
            <v>0</v>
          </cell>
          <cell r="JN450">
            <v>0</v>
          </cell>
          <cell r="JO450">
            <v>0</v>
          </cell>
          <cell r="JP450">
            <v>0</v>
          </cell>
          <cell r="JQ450">
            <v>0</v>
          </cell>
        </row>
        <row r="451">
          <cell r="F451">
            <v>0</v>
          </cell>
          <cell r="G451">
            <v>0.74528608351829462</v>
          </cell>
          <cell r="H451">
            <v>26.485160950884165</v>
          </cell>
          <cell r="I451">
            <v>3.8367556783487089</v>
          </cell>
          <cell r="J451">
            <v>4.8261957874055952</v>
          </cell>
          <cell r="K451">
            <v>0</v>
          </cell>
          <cell r="L451">
            <v>0</v>
          </cell>
          <cell r="M451">
            <v>0</v>
          </cell>
          <cell r="N451">
            <v>0.57117805257075815</v>
          </cell>
          <cell r="O451">
            <v>34.353121484469739</v>
          </cell>
          <cell r="P451">
            <v>0.70519952947142883</v>
          </cell>
          <cell r="Q451">
            <v>1.6893477690900909</v>
          </cell>
          <cell r="R451">
            <v>242.54771727870684</v>
          </cell>
          <cell r="S451">
            <v>3.4847673779440811</v>
          </cell>
          <cell r="T451">
            <v>3.8848984896867478</v>
          </cell>
          <cell r="U451">
            <v>71.182183024087863</v>
          </cell>
          <cell r="V451">
            <v>53.83267634967342</v>
          </cell>
          <cell r="W451">
            <v>47.486491254188877</v>
          </cell>
          <cell r="X451">
            <v>2.6173655278616934</v>
          </cell>
          <cell r="Y451">
            <v>0</v>
          </cell>
          <cell r="Z451">
            <v>0</v>
          </cell>
          <cell r="AA451">
            <v>39.61090106195843</v>
          </cell>
          <cell r="AB451">
            <v>24.93145416182233</v>
          </cell>
          <cell r="AC451">
            <v>-0.13461810025910381</v>
          </cell>
          <cell r="AD451">
            <v>-4.348401868250221</v>
          </cell>
          <cell r="AE451">
            <v>228.60665623907698</v>
          </cell>
          <cell r="AF451">
            <v>-8.283121442218544E-2</v>
          </cell>
          <cell r="AG451">
            <v>2.9205646468653867</v>
          </cell>
          <cell r="AH451">
            <v>40.417177354713203</v>
          </cell>
          <cell r="AI451">
            <v>69.996840138752304</v>
          </cell>
          <cell r="AJ451">
            <v>37.669433022841986</v>
          </cell>
          <cell r="AK451">
            <v>34.714019778166403</v>
          </cell>
          <cell r="AL451">
            <v>0</v>
          </cell>
          <cell r="AM451">
            <v>-0.30014423429020098</v>
          </cell>
          <cell r="AN451">
            <v>37.721179512587696</v>
          </cell>
          <cell r="AO451">
            <v>8.1912034675115137</v>
          </cell>
          <cell r="AP451">
            <v>-8.0722099410195369E-2</v>
          </cell>
          <cell r="AQ451">
            <v>-2.5600641342243762</v>
          </cell>
          <cell r="AR451">
            <v>172.38037290051579</v>
          </cell>
          <cell r="AS451">
            <v>-1.1197294661542401E-3</v>
          </cell>
          <cell r="AT451">
            <v>1.1197298372280784E-3</v>
          </cell>
          <cell r="AU451">
            <v>53.638944363941846</v>
          </cell>
          <cell r="AV451">
            <v>-2.4512446377339074</v>
          </cell>
          <cell r="AW451">
            <v>24.960061834695807</v>
          </cell>
          <cell r="AX451">
            <v>68.626610477957001</v>
          </cell>
          <cell r="AY451">
            <v>-4.1109160520136356E-10</v>
          </cell>
          <cell r="AZ451">
            <v>-6.1620968517672736E-3</v>
          </cell>
          <cell r="BA451">
            <v>24.856315611970786</v>
          </cell>
          <cell r="BB451">
            <v>3.0052720562016475</v>
          </cell>
          <cell r="BC451">
            <v>-4.3655745685100555E-10</v>
          </cell>
          <cell r="BD451">
            <v>-0.24942470923269866</v>
          </cell>
          <cell r="BE451">
            <v>-670.37163170723943</v>
          </cell>
          <cell r="BF451">
            <v>-91.968344529530441</v>
          </cell>
          <cell r="BG451">
            <v>-83.698109193857817</v>
          </cell>
          <cell r="BH451">
            <v>-44.622480891164741</v>
          </cell>
          <cell r="BI451">
            <v>-34.16917001985712</v>
          </cell>
          <cell r="BJ451">
            <v>-54.986122833226545</v>
          </cell>
          <cell r="BK451">
            <v>-66.460873899202852</v>
          </cell>
          <cell r="BL451">
            <v>-8.3442133458775061</v>
          </cell>
          <cell r="BM451">
            <v>-9.3243854496286076</v>
          </cell>
          <cell r="BN451">
            <v>-13.851939272040909</v>
          </cell>
          <cell r="BO451">
            <v>-132.36970844802272</v>
          </cell>
          <cell r="BP451">
            <v>-31.453494620291167</v>
          </cell>
          <cell r="BQ451">
            <v>-99.122789204520814</v>
          </cell>
          <cell r="BR451">
            <v>-335.71399873238988</v>
          </cell>
          <cell r="BS451">
            <v>-63.249045972501335</v>
          </cell>
          <cell r="BT451">
            <v>-47.858736724279879</v>
          </cell>
          <cell r="BU451">
            <v>-28.766514120845386</v>
          </cell>
          <cell r="BV451">
            <v>11.037098589273228</v>
          </cell>
          <cell r="BW451">
            <v>3.2139582844974939</v>
          </cell>
          <cell r="BX451">
            <v>-28.99241304807947</v>
          </cell>
          <cell r="BY451">
            <v>-9.8430106903906562</v>
          </cell>
          <cell r="BZ451">
            <v>-1.9730093067373673</v>
          </cell>
          <cell r="CA451">
            <v>-13.777688374491845</v>
          </cell>
          <cell r="CB451">
            <v>-112.57981169565028</v>
          </cell>
          <cell r="CC451">
            <v>-43.929900517483475</v>
          </cell>
          <cell r="CD451">
            <v>1.0050748443354678</v>
          </cell>
          <cell r="CE451">
            <v>28.585706673373352</v>
          </cell>
          <cell r="CF451">
            <v>4.5766362248778023</v>
          </cell>
          <cell r="CG451">
            <v>5.0229468403576902</v>
          </cell>
          <cell r="CH451">
            <v>2.907413330514828</v>
          </cell>
          <cell r="CI451">
            <v>2.1505136949544976</v>
          </cell>
          <cell r="CJ451">
            <v>0.22358056675966509</v>
          </cell>
          <cell r="CK451">
            <v>1.1966222631199344</v>
          </cell>
          <cell r="CL451">
            <v>0.91624666292136681</v>
          </cell>
          <cell r="CM451">
            <v>-2.3655565670196665E-2</v>
          </cell>
          <cell r="CN451">
            <v>-0.16037309662988264</v>
          </cell>
          <cell r="CO451">
            <v>3.0432971853315394</v>
          </cell>
          <cell r="CP451">
            <v>1.5710019856014696</v>
          </cell>
          <cell r="CQ451">
            <v>7.1614765812410042</v>
          </cell>
          <cell r="CR451">
            <v>36.265325574626331</v>
          </cell>
          <cell r="CS451">
            <v>5.8668398373119999</v>
          </cell>
          <cell r="CT451">
            <v>3.9782957298612018</v>
          </cell>
          <cell r="CU451">
            <v>0.55873750499813468</v>
          </cell>
          <cell r="CV451">
            <v>5.7898307613795623</v>
          </cell>
          <cell r="CW451">
            <v>-1.0047425187112822</v>
          </cell>
          <cell r="CX451">
            <v>8.4160810556459182</v>
          </cell>
          <cell r="CY451">
            <v>6.1313344960581162E-2</v>
          </cell>
          <cell r="CZ451">
            <v>-9.8987374412899953E-3</v>
          </cell>
          <cell r="DA451">
            <v>-0.30504496015055338</v>
          </cell>
          <cell r="DB451">
            <v>3.2810413643819629</v>
          </cell>
          <cell r="DC451">
            <v>1.5529679638202651</v>
          </cell>
          <cell r="DD451">
            <v>8.0799042285470932</v>
          </cell>
          <cell r="DE451">
            <v>19.554603638025583</v>
          </cell>
          <cell r="DF451">
            <v>5.3675287908426981</v>
          </cell>
          <cell r="DG451">
            <v>1.4205447272324818</v>
          </cell>
          <cell r="DH451">
            <v>0.82799008673282515</v>
          </cell>
          <cell r="DI451">
            <v>1.7999398001375084</v>
          </cell>
          <cell r="DJ451">
            <v>-0.84776781175878568</v>
          </cell>
          <cell r="DK451">
            <v>-1.0253609594874433</v>
          </cell>
          <cell r="DL451">
            <v>0.30389218772143067</v>
          </cell>
          <cell r="DM451">
            <v>7.3119649549880705E-2</v>
          </cell>
          <cell r="DN451">
            <v>-0.21962940074899961</v>
          </cell>
          <cell r="DO451">
            <v>2.3542673642150476</v>
          </cell>
          <cell r="DP451">
            <v>1.6513293726966367</v>
          </cell>
          <cell r="DQ451">
            <v>7.8487498308695649</v>
          </cell>
          <cell r="DR451">
            <v>24.307887290255167</v>
          </cell>
          <cell r="DS451">
            <v>5.473560321257537</v>
          </cell>
          <cell r="DT451">
            <v>3.9186657907357585</v>
          </cell>
          <cell r="DU451">
            <v>2.4759870376074105</v>
          </cell>
          <cell r="DV451">
            <v>1.1460716971341753</v>
          </cell>
          <cell r="DW451">
            <v>-1.2824464795112362</v>
          </cell>
          <cell r="DX451">
            <v>-0.29905082470941124</v>
          </cell>
          <cell r="DY451">
            <v>6.5102920777462714E-2</v>
          </cell>
          <cell r="DZ451">
            <v>0.14780621724185039</v>
          </cell>
          <cell r="EA451">
            <v>0.33639880358896335</v>
          </cell>
          <cell r="EB451">
            <v>2.7842182494896406</v>
          </cell>
          <cell r="EC451">
            <v>2.1808132133101026</v>
          </cell>
          <cell r="ED451">
            <v>7.3607603433374607</v>
          </cell>
          <cell r="EE451">
            <v>11.934314831727534</v>
          </cell>
          <cell r="EF451">
            <v>4.161955909239623</v>
          </cell>
          <cell r="EG451">
            <v>-2.7617856810566082</v>
          </cell>
          <cell r="EH451">
            <v>1.328274771550241</v>
          </cell>
          <cell r="EI451">
            <v>1.1220190514804926</v>
          </cell>
          <cell r="EJ451">
            <v>-0.69410377756776143</v>
          </cell>
          <cell r="EK451">
            <v>-2.1394122452402371</v>
          </cell>
          <cell r="EL451">
            <v>-0.49302775707974433</v>
          </cell>
          <cell r="EM451">
            <v>0.72952169124891952</v>
          </cell>
          <cell r="EN451">
            <v>-3.5003078500608353E-3</v>
          </cell>
          <cell r="EO451">
            <v>3.1255044094601772</v>
          </cell>
          <cell r="EP451">
            <v>1.5891302754699836</v>
          </cell>
          <cell r="EQ451">
            <v>5.9697384920700642</v>
          </cell>
          <cell r="ER451">
            <v>10.538942939520894</v>
          </cell>
          <cell r="ES451">
            <v>5.5522250520000398</v>
          </cell>
          <cell r="ET451">
            <v>1.6071016772999656</v>
          </cell>
          <cell r="EU451">
            <v>0.68128589934008232</v>
          </cell>
          <cell r="EV451">
            <v>-3.0379078280998897</v>
          </cell>
          <cell r="EW451">
            <v>-0.84209464345997276</v>
          </cell>
          <cell r="EX451">
            <v>-2.9784006920897923</v>
          </cell>
          <cell r="EY451">
            <v>-0.26775573404006536</v>
          </cell>
          <cell r="EZ451">
            <v>0.76630972910993478</v>
          </cell>
          <cell r="FA451">
            <v>0.29255165252999404</v>
          </cell>
          <cell r="FB451">
            <v>0.14800585703005709</v>
          </cell>
          <cell r="FC451">
            <v>2.5033486752199678</v>
          </cell>
          <cell r="FD451">
            <v>6.114273294679947</v>
          </cell>
          <cell r="FE451">
            <v>24.829162805560372</v>
          </cell>
          <cell r="FF451">
            <v>6.2502637075800749</v>
          </cell>
          <cell r="FG451">
            <v>3.0420055850302106</v>
          </cell>
          <cell r="FH451">
            <v>2.3948745780500076</v>
          </cell>
          <cell r="FI451">
            <v>-0.20232379591010385</v>
          </cell>
          <cell r="FJ451">
            <v>0.80609730343996944</v>
          </cell>
          <cell r="FK451">
            <v>1.9028409037399001</v>
          </cell>
          <cell r="FL451">
            <v>-0.20266282538011637</v>
          </cell>
          <cell r="FM451">
            <v>-0.84122499986989396</v>
          </cell>
          <cell r="FN451">
            <v>-0.56897496220989296</v>
          </cell>
          <cell r="FO451">
            <v>4.9722446075102198</v>
          </cell>
          <cell r="FP451">
            <v>0.72253024173005542</v>
          </cell>
          <cell r="FQ451">
            <v>6.5534924618500554</v>
          </cell>
          <cell r="FR451">
            <v>14.497162864931852</v>
          </cell>
          <cell r="FS451">
            <v>4.2545619120998026</v>
          </cell>
          <cell r="FT451">
            <v>2.6212865581200049</v>
          </cell>
          <cell r="FU451">
            <v>0.32131457744014824</v>
          </cell>
          <cell r="FV451">
            <v>1.2713119755900379</v>
          </cell>
          <cell r="FW451">
            <v>-2.314910021149899</v>
          </cell>
          <cell r="FX451">
            <v>-0.80736348050015749</v>
          </cell>
          <cell r="FY451">
            <v>-0.26829543831996716</v>
          </cell>
          <cell r="FZ451">
            <v>-2.9240104550069645E-2</v>
          </cell>
          <cell r="GA451">
            <v>-0.64519865811985255</v>
          </cell>
          <cell r="GB451">
            <v>1.439784948020133</v>
          </cell>
          <cell r="GC451">
            <v>1.088760753549991</v>
          </cell>
          <cell r="GD451">
            <v>7.5651498427500883</v>
          </cell>
          <cell r="GE451">
            <v>5.9669889878196045</v>
          </cell>
          <cell r="GF451">
            <v>2.7295623090100207</v>
          </cell>
          <cell r="GG451">
            <v>-1.1344096218600725</v>
          </cell>
          <cell r="GH451">
            <v>1.2549682413600749</v>
          </cell>
          <cell r="GI451">
            <v>-0.10523542116010276</v>
          </cell>
          <cell r="GJ451">
            <v>-2.1339002027698939</v>
          </cell>
          <cell r="GK451">
            <v>-1.9956426794099116</v>
          </cell>
          <cell r="GL451">
            <v>-0.12012641509994637</v>
          </cell>
          <cell r="GM451">
            <v>-0.56728266377996306</v>
          </cell>
          <cell r="GN451">
            <v>-1.0186562234200665</v>
          </cell>
          <cell r="GO451">
            <v>0.99674091532983766</v>
          </cell>
          <cell r="GP451">
            <v>1.1464183993799679</v>
          </cell>
          <cell r="GQ451">
            <v>6.9145523502401147</v>
          </cell>
          <cell r="GR451">
            <v>14.043299439399561</v>
          </cell>
          <cell r="GS451">
            <v>4.0442146369499596</v>
          </cell>
          <cell r="GT451">
            <v>-1.221554891700066</v>
          </cell>
          <cell r="GU451">
            <v>2.3402722976999257</v>
          </cell>
          <cell r="GV451">
            <v>-1.3771554410899398</v>
          </cell>
          <cell r="GW451">
            <v>-0.74254062658008024</v>
          </cell>
          <cell r="GX451">
            <v>-1.011376825419859</v>
          </cell>
          <cell r="GY451">
            <v>0.40926212684996699</v>
          </cell>
          <cell r="GZ451">
            <v>0.78755368887004806</v>
          </cell>
          <cell r="HA451">
            <v>0.64530176096008063</v>
          </cell>
          <cell r="HB451">
            <v>3.7764969217901125</v>
          </cell>
          <cell r="HC451">
            <v>1.400428565569996</v>
          </cell>
          <cell r="HD451">
            <v>4.992397225500099</v>
          </cell>
          <cell r="HE451">
            <v>22.495179606698002</v>
          </cell>
          <cell r="HF451">
            <v>4.2261176182998952</v>
          </cell>
          <cell r="HG451">
            <v>1.6069171763398913</v>
          </cell>
          <cell r="HH451">
            <v>5.0740662575899478</v>
          </cell>
          <cell r="HI451">
            <v>0.64056148493000364</v>
          </cell>
          <cell r="HJ451">
            <v>-0.30215825628988568</v>
          </cell>
          <cell r="HK451">
            <v>0.64109100981994516</v>
          </cell>
          <cell r="HL451">
            <v>0.51121414607001725</v>
          </cell>
          <cell r="HM451">
            <v>0.42173472091002395</v>
          </cell>
          <cell r="HN451">
            <v>0.33642936241983534</v>
          </cell>
          <cell r="HO451">
            <v>4.4379534003700201</v>
          </cell>
          <cell r="HP451">
            <v>1.4645641522299684</v>
          </cell>
          <cell r="HQ451">
            <v>3.4366885340099316</v>
          </cell>
          <cell r="HR451">
            <v>17.595221507889619</v>
          </cell>
          <cell r="HS451">
            <v>1.7268434671100295</v>
          </cell>
          <cell r="HT451">
            <v>3.5134343479198833</v>
          </cell>
          <cell r="HU451">
            <v>4.2575968218698108</v>
          </cell>
          <cell r="HV451">
            <v>0.31684875328983253</v>
          </cell>
          <cell r="HW451">
            <v>-0.92841925028989181</v>
          </cell>
          <cell r="HX451">
            <v>1.8358362886300483</v>
          </cell>
          <cell r="HY451">
            <v>0.11259228525000253</v>
          </cell>
          <cell r="HZ451">
            <v>5.5722528659998716E-2</v>
          </cell>
          <cell r="IA451">
            <v>0</v>
          </cell>
          <cell r="IB451">
            <v>4.302007920319852</v>
          </cell>
          <cell r="IC451">
            <v>0.34945502341997781</v>
          </cell>
          <cell r="ID451">
            <v>2.0533033217100183</v>
          </cell>
          <cell r="IE451">
            <v>11.67806120223031</v>
          </cell>
          <cell r="IF451">
            <v>1.5564467700900195</v>
          </cell>
          <cell r="IG451">
            <v>2.2493029405899279</v>
          </cell>
          <cell r="IH451">
            <v>3.2037928505200171</v>
          </cell>
          <cell r="II451">
            <v>-1.6459247495999989</v>
          </cell>
          <cell r="IJ451">
            <v>0.56207178033002947</v>
          </cell>
          <cell r="IK451">
            <v>-1.2070145981899714</v>
          </cell>
          <cell r="IL451">
            <v>0.11259177629000305</v>
          </cell>
          <cell r="IM451">
            <v>5.5722528649994274E-2</v>
          </cell>
          <cell r="IN451">
            <v>5.1344723719978447E-2</v>
          </cell>
          <cell r="IO451">
            <v>4.1215259673499531</v>
          </cell>
          <cell r="IP451">
            <v>0.34978325448003034</v>
          </cell>
          <cell r="IQ451">
            <v>2.2684179580001</v>
          </cell>
          <cell r="IR451">
            <v>13.292818445119337</v>
          </cell>
          <cell r="IS451">
            <v>2.0912372317200152</v>
          </cell>
          <cell r="IT451">
            <v>2.01450780536004</v>
          </cell>
          <cell r="IU451">
            <v>3.3678373870599216</v>
          </cell>
          <cell r="IV451">
            <v>0.58869931141009602</v>
          </cell>
          <cell r="IW451">
            <v>-1.9567681291500776</v>
          </cell>
          <cell r="IX451">
            <v>0.71901306595009373</v>
          </cell>
          <cell r="IY451">
            <v>0.11259228525000253</v>
          </cell>
          <cell r="IZ451">
            <v>5.5722528670003157E-2</v>
          </cell>
          <cell r="JA451">
            <v>2.6923820980016444E-2</v>
          </cell>
          <cell r="JB451">
            <v>4.1110515658799613</v>
          </cell>
          <cell r="JC451">
            <v>0.29144601331995545</v>
          </cell>
          <cell r="JD451">
            <v>1.8705555586699347</v>
          </cell>
          <cell r="JE451">
            <v>19.235484625698518</v>
          </cell>
          <cell r="JF451">
            <v>2.8546093545000986</v>
          </cell>
          <cell r="JG451">
            <v>-0.24476217287997315</v>
          </cell>
          <cell r="JH451">
            <v>4.2392875230397067</v>
          </cell>
          <cell r="JI451">
            <v>2.9978402331502139</v>
          </cell>
          <cell r="JJ451">
            <v>1.7121031216201459</v>
          </cell>
          <cell r="JK451">
            <v>1.7201903783198986</v>
          </cell>
          <cell r="JL451">
            <v>0.11257265440997344</v>
          </cell>
          <cell r="JM451">
            <v>5.562379986997712E-2</v>
          </cell>
          <cell r="JN451">
            <v>7.2803752739957872E-2</v>
          </cell>
          <cell r="JO451">
            <v>3.7272581236198903</v>
          </cell>
          <cell r="JP451">
            <v>0.31389729306999925</v>
          </cell>
          <cell r="JQ451">
            <v>1.6740605642398805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  <cell r="IU452">
            <v>0</v>
          </cell>
          <cell r="IV452">
            <v>0</v>
          </cell>
          <cell r="IW452">
            <v>0</v>
          </cell>
          <cell r="IX452">
            <v>0</v>
          </cell>
          <cell r="IY452">
            <v>0</v>
          </cell>
          <cell r="IZ452">
            <v>0</v>
          </cell>
          <cell r="JA452">
            <v>0</v>
          </cell>
          <cell r="JB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G452">
            <v>0</v>
          </cell>
          <cell r="JH452">
            <v>0</v>
          </cell>
          <cell r="JI452">
            <v>0</v>
          </cell>
          <cell r="JJ452">
            <v>0</v>
          </cell>
          <cell r="JK452">
            <v>0</v>
          </cell>
          <cell r="JL452">
            <v>0</v>
          </cell>
          <cell r="JM452">
            <v>0</v>
          </cell>
          <cell r="JN452">
            <v>0</v>
          </cell>
          <cell r="JO452">
            <v>0</v>
          </cell>
          <cell r="JP452">
            <v>0</v>
          </cell>
          <cell r="JQ452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  <cell r="IV454">
            <v>0</v>
          </cell>
          <cell r="IW454">
            <v>0</v>
          </cell>
          <cell r="IX454">
            <v>0</v>
          </cell>
          <cell r="IY454">
            <v>0</v>
          </cell>
          <cell r="IZ454">
            <v>0</v>
          </cell>
          <cell r="JA454">
            <v>0</v>
          </cell>
          <cell r="JB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G454">
            <v>0</v>
          </cell>
          <cell r="JH454">
            <v>0</v>
          </cell>
          <cell r="JI454">
            <v>0</v>
          </cell>
          <cell r="JJ454">
            <v>0</v>
          </cell>
          <cell r="JK454">
            <v>0</v>
          </cell>
          <cell r="JL454">
            <v>0</v>
          </cell>
          <cell r="JM454">
            <v>0</v>
          </cell>
          <cell r="JN454">
            <v>0</v>
          </cell>
          <cell r="JO454">
            <v>0</v>
          </cell>
          <cell r="JP454">
            <v>0</v>
          </cell>
          <cell r="JQ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  <cell r="IU455">
            <v>0</v>
          </cell>
          <cell r="IV455">
            <v>0</v>
          </cell>
          <cell r="IW455">
            <v>0</v>
          </cell>
          <cell r="IX455">
            <v>0</v>
          </cell>
          <cell r="IY455">
            <v>0</v>
          </cell>
          <cell r="IZ455">
            <v>0</v>
          </cell>
          <cell r="JA455">
            <v>0</v>
          </cell>
          <cell r="JB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G455">
            <v>0</v>
          </cell>
          <cell r="JH455">
            <v>0</v>
          </cell>
          <cell r="JI455">
            <v>0</v>
          </cell>
          <cell r="JJ455">
            <v>0</v>
          </cell>
          <cell r="JK455">
            <v>0</v>
          </cell>
          <cell r="JL455">
            <v>0</v>
          </cell>
          <cell r="JM455">
            <v>0</v>
          </cell>
          <cell r="JN455">
            <v>0</v>
          </cell>
          <cell r="JO455">
            <v>0</v>
          </cell>
          <cell r="JP455">
            <v>0</v>
          </cell>
          <cell r="JQ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  <cell r="IU456">
            <v>0</v>
          </cell>
          <cell r="IV456">
            <v>0</v>
          </cell>
          <cell r="IW456">
            <v>0</v>
          </cell>
          <cell r="IX456">
            <v>0</v>
          </cell>
          <cell r="IY456">
            <v>0</v>
          </cell>
          <cell r="IZ456">
            <v>0</v>
          </cell>
          <cell r="JA456">
            <v>0</v>
          </cell>
          <cell r="JB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G456">
            <v>0</v>
          </cell>
          <cell r="JH456">
            <v>0</v>
          </cell>
          <cell r="JI456">
            <v>0</v>
          </cell>
          <cell r="JJ456">
            <v>0</v>
          </cell>
          <cell r="JK456">
            <v>0</v>
          </cell>
          <cell r="JL456">
            <v>0</v>
          </cell>
          <cell r="JM456">
            <v>0</v>
          </cell>
          <cell r="JN456">
            <v>0</v>
          </cell>
          <cell r="JO456">
            <v>0</v>
          </cell>
          <cell r="JP456">
            <v>0</v>
          </cell>
          <cell r="JQ456">
            <v>0</v>
          </cell>
        </row>
        <row r="457">
          <cell r="F457">
            <v>8.5297030000000551E-5</v>
          </cell>
          <cell r="G457">
            <v>-1.3417665000000148E-4</v>
          </cell>
          <cell r="H457">
            <v>1.3896242999999683E-4</v>
          </cell>
          <cell r="I457">
            <v>-6.4260510000000576E-5</v>
          </cell>
          <cell r="J457">
            <v>-2.5822180000002748E-5</v>
          </cell>
          <cell r="K457">
            <v>6.8275909999998552E-5</v>
          </cell>
          <cell r="L457">
            <v>-8.8179269999998783E-5</v>
          </cell>
          <cell r="M457">
            <v>5.8917050000001445E-5</v>
          </cell>
          <cell r="N457">
            <v>-3.9013740000000581E-5</v>
          </cell>
          <cell r="O457">
            <v>-6.4868499999995444E-5</v>
          </cell>
          <cell r="P457">
            <v>9.5360200000005335E-5</v>
          </cell>
          <cell r="Q457">
            <v>-3.0491729999998496E-5</v>
          </cell>
          <cell r="R457">
            <v>0</v>
          </cell>
          <cell r="S457">
            <v>3.6949950000003673E-5</v>
          </cell>
          <cell r="T457">
            <v>-3.5373070000004059E-5</v>
          </cell>
          <cell r="U457">
            <v>-1.5769099999986269E-6</v>
          </cell>
          <cell r="V457">
            <v>-2.9999999012764178E-11</v>
          </cell>
          <cell r="W457">
            <v>-3.3294599999962593E-6</v>
          </cell>
          <cell r="X457">
            <v>3.3294799999979141E-6</v>
          </cell>
          <cell r="Y457">
            <v>-1.6549899999997522E-5</v>
          </cell>
          <cell r="Z457">
            <v>2.5562239999999715E-5</v>
          </cell>
          <cell r="AA457">
            <v>-9.0123199999996711E-6</v>
          </cell>
          <cell r="AB457">
            <v>1.2552512000000085E-4</v>
          </cell>
          <cell r="AC457">
            <v>-7.2959569999996032E-5</v>
          </cell>
          <cell r="AD457">
            <v>-5.2565529999992755E-5</v>
          </cell>
          <cell r="AE457">
            <v>-6.0000060475573491E-11</v>
          </cell>
          <cell r="AF457">
            <v>5.3190600000016519E-6</v>
          </cell>
          <cell r="AG457">
            <v>-5.3190600000016519E-6</v>
          </cell>
          <cell r="AH457">
            <v>-2.6693999999327644E-7</v>
          </cell>
          <cell r="AI457">
            <v>4.9494809999994782E-5</v>
          </cell>
          <cell r="AJ457">
            <v>-4.9227880000002333E-5</v>
          </cell>
          <cell r="AK457">
            <v>0</v>
          </cell>
          <cell r="AL457">
            <v>4.2274400000041901E-6</v>
          </cell>
          <cell r="AM457">
            <v>-4.2274299999981585E-6</v>
          </cell>
          <cell r="AN457">
            <v>0</v>
          </cell>
          <cell r="AO457">
            <v>-4.1800030000000571E-5</v>
          </cell>
          <cell r="AP457">
            <v>4.1799989999986853E-5</v>
          </cell>
          <cell r="AQ457">
            <v>-2.000000165480742E-11</v>
          </cell>
          <cell r="AR457">
            <v>3.000000248221113E-11</v>
          </cell>
          <cell r="AS457">
            <v>1.5961889999999146E-5</v>
          </cell>
          <cell r="AT457">
            <v>-1.5961910000000801E-5</v>
          </cell>
          <cell r="AU457">
            <v>-1.0000004296850662E-11</v>
          </cell>
          <cell r="AV457">
            <v>7.0946300000061802E-6</v>
          </cell>
          <cell r="AW457">
            <v>-1.7373144999999722E-4</v>
          </cell>
          <cell r="AX457">
            <v>1.6663685999999261E-4</v>
          </cell>
          <cell r="AY457">
            <v>1.6553609999997443E-5</v>
          </cell>
          <cell r="AZ457">
            <v>2.0838910000000287E-5</v>
          </cell>
          <cell r="BA457">
            <v>1.2168970000000362E-5</v>
          </cell>
          <cell r="BB457">
            <v>-4.9561480000001601E-5</v>
          </cell>
          <cell r="BC457">
            <v>1.9999994715913516E-11</v>
          </cell>
          <cell r="BD457">
            <v>-1.000000082740371E-11</v>
          </cell>
          <cell r="BE457">
            <v>-1.000000082740371E-11</v>
          </cell>
          <cell r="BF457">
            <v>1.9999998185360468E-11</v>
          </cell>
          <cell r="BG457">
            <v>-2.000000165480742E-11</v>
          </cell>
          <cell r="BH457">
            <v>-1.0000004296850662E-11</v>
          </cell>
          <cell r="BI457">
            <v>1.9999998185360468E-11</v>
          </cell>
          <cell r="BJ457">
            <v>-1.179759999999988E-4</v>
          </cell>
          <cell r="BK457">
            <v>1.1797599000000145E-4</v>
          </cell>
          <cell r="BL457">
            <v>0</v>
          </cell>
          <cell r="BM457">
            <v>1.7851399999996818E-6</v>
          </cell>
          <cell r="BN457">
            <v>-1.7851399999992482E-6</v>
          </cell>
          <cell r="BO457">
            <v>-9.999999092680234E-12</v>
          </cell>
          <cell r="BP457">
            <v>0</v>
          </cell>
          <cell r="BQ457">
            <v>0</v>
          </cell>
          <cell r="BR457">
            <v>5.9999977208846644E-11</v>
          </cell>
          <cell r="BS457">
            <v>2.9510550000000357E-5</v>
          </cell>
          <cell r="BT457">
            <v>-7.8798569999996571E-5</v>
          </cell>
          <cell r="BU457">
            <v>4.9288049999998695E-5</v>
          </cell>
          <cell r="BV457">
            <v>-1.000000082740371E-11</v>
          </cell>
          <cell r="BW457">
            <v>5.0322250000001817E-5</v>
          </cell>
          <cell r="BX457">
            <v>-4.8207479999996111E-5</v>
          </cell>
          <cell r="BY457">
            <v>-2.114739999999754E-6</v>
          </cell>
          <cell r="BZ457">
            <v>0</v>
          </cell>
          <cell r="CA457">
            <v>-1.9999999920083944E-11</v>
          </cell>
          <cell r="CB457">
            <v>1.2866499999979186E-6</v>
          </cell>
          <cell r="CC457">
            <v>-1.2866100000050174E-6</v>
          </cell>
          <cell r="CD457">
            <v>-1.0000007766297614E-11</v>
          </cell>
          <cell r="CE457">
            <v>-1.000000082740371E-11</v>
          </cell>
          <cell r="CF457">
            <v>-1.9999998185360468E-11</v>
          </cell>
          <cell r="CG457">
            <v>-5.3980000001146999E-8</v>
          </cell>
          <cell r="CH457">
            <v>-4.5201120000001177E-5</v>
          </cell>
          <cell r="CI457">
            <v>4.5255089999998027E-5</v>
          </cell>
          <cell r="CJ457">
            <v>-1.000000082740371E-11</v>
          </cell>
          <cell r="CK457">
            <v>-1.000000082740371E-11</v>
          </cell>
          <cell r="CL457">
            <v>1.0000001694765448E-11</v>
          </cell>
          <cell r="CM457">
            <v>0</v>
          </cell>
          <cell r="CN457">
            <v>-9.999999960041972E-12</v>
          </cell>
          <cell r="CO457">
            <v>0</v>
          </cell>
          <cell r="CP457">
            <v>9.0744700000019995E-6</v>
          </cell>
          <cell r="CQ457">
            <v>-9.0744299999986899E-6</v>
          </cell>
          <cell r="CR457">
            <v>2.9999974726635514E-11</v>
          </cell>
          <cell r="CS457">
            <v>-8.7837400000005672E-6</v>
          </cell>
          <cell r="CT457">
            <v>8.7837400000005672E-6</v>
          </cell>
          <cell r="CU457">
            <v>1.000000082740371E-11</v>
          </cell>
          <cell r="CV457">
            <v>-1.9999994715913516E-11</v>
          </cell>
          <cell r="CW457">
            <v>0</v>
          </cell>
          <cell r="CX457">
            <v>2.000000165480742E-11</v>
          </cell>
          <cell r="CY457">
            <v>-1.2025189999997216E-5</v>
          </cell>
          <cell r="CZ457">
            <v>1.2025189999999818E-5</v>
          </cell>
          <cell r="DA457">
            <v>0</v>
          </cell>
          <cell r="DB457">
            <v>1.000000082740371E-11</v>
          </cell>
          <cell r="DC457">
            <v>9.9999869496159022E-12</v>
          </cell>
          <cell r="DD457">
            <v>0</v>
          </cell>
          <cell r="DE457">
            <v>-9.000000744663339E-11</v>
          </cell>
          <cell r="DF457">
            <v>-9.9999938885098061E-12</v>
          </cell>
          <cell r="DG457">
            <v>-2.000000165480742E-11</v>
          </cell>
          <cell r="DH457">
            <v>-1.9999994715913516E-11</v>
          </cell>
          <cell r="DI457">
            <v>2.7612420000003302E-5</v>
          </cell>
          <cell r="DJ457">
            <v>-2.7612419999998097E-5</v>
          </cell>
          <cell r="DK457">
            <v>1.9999998185360468E-11</v>
          </cell>
          <cell r="DL457">
            <v>7.9729740000001117E-5</v>
          </cell>
          <cell r="DM457">
            <v>-3.1522990000002089E-5</v>
          </cell>
          <cell r="DN457">
            <v>-4.8206759999999856E-5</v>
          </cell>
          <cell r="DO457">
            <v>-3.3009000000028266E-6</v>
          </cell>
          <cell r="DP457">
            <v>3.3008500000056284E-6</v>
          </cell>
          <cell r="DQ457">
            <v>0</v>
          </cell>
          <cell r="DR457">
            <v>6.9999950280674739E-11</v>
          </cell>
          <cell r="DS457">
            <v>1.000000082740371E-11</v>
          </cell>
          <cell r="DT457">
            <v>0</v>
          </cell>
          <cell r="DU457">
            <v>1.6405629999997201E-5</v>
          </cell>
          <cell r="DV457">
            <v>-1.6405620000001578E-5</v>
          </cell>
          <cell r="DW457">
            <v>1.9999994715913516E-11</v>
          </cell>
          <cell r="DX457">
            <v>-9.2410899999999241E-5</v>
          </cell>
          <cell r="DY457">
            <v>1.7269379000000099E-4</v>
          </cell>
          <cell r="DZ457">
            <v>-8.0282879999999182E-5</v>
          </cell>
          <cell r="EA457">
            <v>-2.0000000787445682E-11</v>
          </cell>
          <cell r="EB457">
            <v>3.0000000747487654E-11</v>
          </cell>
          <cell r="EC457">
            <v>0</v>
          </cell>
          <cell r="ED457">
            <v>1.0000014705191518E-11</v>
          </cell>
          <cell r="EE457">
            <v>-5.000000413701855E-11</v>
          </cell>
          <cell r="EF457">
            <v>-1.0000004296850662E-11</v>
          </cell>
          <cell r="EG457">
            <v>-9.999997357956758E-12</v>
          </cell>
          <cell r="EH457">
            <v>0</v>
          </cell>
          <cell r="EI457">
            <v>0</v>
          </cell>
          <cell r="EJ457">
            <v>9.999997357956758E-12</v>
          </cell>
          <cell r="EK457">
            <v>-2.8839799999999527E-6</v>
          </cell>
          <cell r="EL457">
            <v>2.8839899999990454E-6</v>
          </cell>
          <cell r="EM457">
            <v>9.5802399999998268E-6</v>
          </cell>
          <cell r="EN457">
            <v>-9.580219999999473E-6</v>
          </cell>
          <cell r="EO457">
            <v>-2.000000165480742E-11</v>
          </cell>
          <cell r="EP457">
            <v>-5.9999991086634452E-11</v>
          </cell>
          <cell r="EQ457">
            <v>1.000000082740371E-11</v>
          </cell>
          <cell r="ER457">
            <v>3.9999975554039224E-11</v>
          </cell>
          <cell r="ES457">
            <v>-8.2164169999999342E-5</v>
          </cell>
          <cell r="ET457">
            <v>8.3548550000003136E-5</v>
          </cell>
          <cell r="EU457">
            <v>-1.3843599999986689E-6</v>
          </cell>
          <cell r="EV457">
            <v>0</v>
          </cell>
          <cell r="EW457">
            <v>-3.0070139999999537E-5</v>
          </cell>
          <cell r="EX457">
            <v>3.0070119999999617E-5</v>
          </cell>
          <cell r="EY457">
            <v>1.6649029999999537E-5</v>
          </cell>
          <cell r="EZ457">
            <v>-1.6649029999999971E-5</v>
          </cell>
          <cell r="FA457">
            <v>0</v>
          </cell>
          <cell r="FB457">
            <v>3.1841999999990267E-6</v>
          </cell>
          <cell r="FC457">
            <v>-3.1841500000087675E-6</v>
          </cell>
          <cell r="FD457">
            <v>-1.000000082740371E-11</v>
          </cell>
          <cell r="FE457">
            <v>2.000000165480742E-11</v>
          </cell>
          <cell r="FF457">
            <v>-2.3240879999997244E-5</v>
          </cell>
          <cell r="FG457">
            <v>2.3240870000003355E-5</v>
          </cell>
          <cell r="FH457">
            <v>0</v>
          </cell>
          <cell r="FI457">
            <v>0</v>
          </cell>
          <cell r="FJ457">
            <v>0</v>
          </cell>
          <cell r="FK457">
            <v>1.000000082740371E-11</v>
          </cell>
          <cell r="FL457">
            <v>4.7703799999999907E-5</v>
          </cell>
          <cell r="FM457">
            <v>-4.7703800000000775E-5</v>
          </cell>
          <cell r="FN457">
            <v>9.999999526361103E-12</v>
          </cell>
          <cell r="FO457">
            <v>-8.106630000000864E-6</v>
          </cell>
          <cell r="FP457">
            <v>1.119851999999838E-5</v>
          </cell>
          <cell r="FQ457">
            <v>-3.0918799999932189E-6</v>
          </cell>
          <cell r="FR457">
            <v>1.9999946143656189E-11</v>
          </cell>
          <cell r="FS457">
            <v>1.0583999999997512E-5</v>
          </cell>
          <cell r="FT457">
            <v>-4.3523609999995133E-5</v>
          </cell>
          <cell r="FU457">
            <v>3.6322659999997453E-5</v>
          </cell>
          <cell r="FV457">
            <v>-3.3830799999988448E-6</v>
          </cell>
          <cell r="FW457">
            <v>9.999997357956758E-12</v>
          </cell>
          <cell r="FX457">
            <v>-1.9999994715913516E-11</v>
          </cell>
          <cell r="FY457">
            <v>1.0000002562127186E-11</v>
          </cell>
          <cell r="FZ457">
            <v>0</v>
          </cell>
          <cell r="GA457">
            <v>3.9999999840167888E-11</v>
          </cell>
          <cell r="GB457">
            <v>3.5115279999997639E-5</v>
          </cell>
          <cell r="GC457">
            <v>-3.5115260000002924E-5</v>
          </cell>
          <cell r="GD457">
            <v>-9.9999938885098061E-12</v>
          </cell>
          <cell r="GE457">
            <v>1.9999890632504957E-11</v>
          </cell>
          <cell r="GF457">
            <v>-3.0000009421105034E-11</v>
          </cell>
          <cell r="GG457">
            <v>1.1550059999999862E-4</v>
          </cell>
          <cell r="GH457">
            <v>-1.1550056999999267E-4</v>
          </cell>
          <cell r="GI457">
            <v>-2.000000165480742E-11</v>
          </cell>
          <cell r="GJ457">
            <v>1.9999998185360468E-11</v>
          </cell>
          <cell r="GK457">
            <v>0</v>
          </cell>
          <cell r="GL457">
            <v>-9.999999092680234E-12</v>
          </cell>
          <cell r="GM457">
            <v>9.999999092680234E-12</v>
          </cell>
          <cell r="GN457">
            <v>9.999999960041972E-12</v>
          </cell>
          <cell r="GO457">
            <v>0</v>
          </cell>
          <cell r="GP457">
            <v>-1.000000082740371E-11</v>
          </cell>
          <cell r="GQ457">
            <v>2.000000165480742E-11</v>
          </cell>
          <cell r="GR457">
            <v>1.000000082740371E-11</v>
          </cell>
          <cell r="GS457">
            <v>-9.9999938885098061E-12</v>
          </cell>
          <cell r="GT457">
            <v>0</v>
          </cell>
          <cell r="GU457">
            <v>0</v>
          </cell>
          <cell r="GV457">
            <v>1.000000082740371E-11</v>
          </cell>
          <cell r="GW457">
            <v>0</v>
          </cell>
          <cell r="GX457">
            <v>-1.000000082740371E-11</v>
          </cell>
          <cell r="GY457">
            <v>1.0000002562127186E-11</v>
          </cell>
          <cell r="GZ457">
            <v>0</v>
          </cell>
          <cell r="HA457">
            <v>0</v>
          </cell>
          <cell r="HB457">
            <v>9.999997357956758E-12</v>
          </cell>
          <cell r="HC457">
            <v>0</v>
          </cell>
          <cell r="HD457">
            <v>0</v>
          </cell>
          <cell r="HE457">
            <v>5.000000413701855E-11</v>
          </cell>
          <cell r="HF457">
            <v>-1.155430000007035E-6</v>
          </cell>
          <cell r="HG457">
            <v>1.1554599999991089E-6</v>
          </cell>
          <cell r="HH457">
            <v>-1.000000082740371E-11</v>
          </cell>
          <cell r="HI457">
            <v>0</v>
          </cell>
          <cell r="HJ457">
            <v>-1.9135000000128355E-7</v>
          </cell>
          <cell r="HK457">
            <v>-7.1495599999991943E-6</v>
          </cell>
          <cell r="HL457">
            <v>-4.2953599999999426E-6</v>
          </cell>
          <cell r="HM457">
            <v>1.1636269999999987E-5</v>
          </cell>
          <cell r="HN457">
            <v>0</v>
          </cell>
          <cell r="HO457">
            <v>0</v>
          </cell>
          <cell r="HP457">
            <v>9.3839499999970322E-6</v>
          </cell>
          <cell r="HQ457">
            <v>-9.38391999999455E-6</v>
          </cell>
          <cell r="HR457">
            <v>-1.9999946143656189E-11</v>
          </cell>
          <cell r="HS457">
            <v>2.3834630000003909E-5</v>
          </cell>
          <cell r="HT457">
            <v>-2.3834620000003082E-5</v>
          </cell>
          <cell r="HU457">
            <v>0</v>
          </cell>
          <cell r="HV457">
            <v>0</v>
          </cell>
          <cell r="HW457">
            <v>-9.999999092680234E-12</v>
          </cell>
          <cell r="HX457">
            <v>0</v>
          </cell>
          <cell r="HY457">
            <v>0</v>
          </cell>
          <cell r="HZ457">
            <v>7.8633670000000187E-5</v>
          </cell>
          <cell r="IA457">
            <v>-7.863366999999997E-5</v>
          </cell>
          <cell r="IB457">
            <v>1.8338999999978345E-6</v>
          </cell>
          <cell r="IC457">
            <v>-1.0330459999992325E-5</v>
          </cell>
          <cell r="ID457">
            <v>8.4965399999997748E-6</v>
          </cell>
          <cell r="IE457">
            <v>-1.0000084094130557E-11</v>
          </cell>
          <cell r="IF457">
            <v>1.373767999999706E-5</v>
          </cell>
          <cell r="IG457">
            <v>-1.3737689999997887E-5</v>
          </cell>
          <cell r="IH457">
            <v>1.000000082740371E-11</v>
          </cell>
          <cell r="II457">
            <v>0</v>
          </cell>
          <cell r="IJ457">
            <v>2.201319999995538E-6</v>
          </cell>
          <cell r="IK457">
            <v>-2.201300000000822E-6</v>
          </cell>
          <cell r="IL457">
            <v>0</v>
          </cell>
          <cell r="IM457">
            <v>2.0000000353764813E-11</v>
          </cell>
          <cell r="IN457">
            <v>0</v>
          </cell>
          <cell r="IO457">
            <v>-6.7925499999989258E-6</v>
          </cell>
          <cell r="IP457">
            <v>6.7925199999999131E-6</v>
          </cell>
          <cell r="IQ457">
            <v>-2.0000015532595228E-11</v>
          </cell>
          <cell r="IR457">
            <v>-4.0000058820766071E-11</v>
          </cell>
          <cell r="IS457">
            <v>-1.7935589999993479E-5</v>
          </cell>
          <cell r="IT457">
            <v>1.7935570000002232E-5</v>
          </cell>
          <cell r="IU457">
            <v>-1.9999998185360468E-11</v>
          </cell>
          <cell r="IV457">
            <v>0</v>
          </cell>
          <cell r="IW457">
            <v>0</v>
          </cell>
          <cell r="IX457">
            <v>0</v>
          </cell>
          <cell r="IY457">
            <v>8.5950000000001303E-6</v>
          </cell>
          <cell r="IZ457">
            <v>-8.5949900000001703E-6</v>
          </cell>
          <cell r="JA457">
            <v>0</v>
          </cell>
          <cell r="JB457">
            <v>0</v>
          </cell>
          <cell r="JC457">
            <v>-1.0000007766297614E-11</v>
          </cell>
          <cell r="JD457">
            <v>0</v>
          </cell>
          <cell r="JE457">
            <v>-2.000000165480742E-11</v>
          </cell>
          <cell r="JF457">
            <v>-4.000000330961484E-11</v>
          </cell>
          <cell r="JG457">
            <v>0</v>
          </cell>
          <cell r="JH457">
            <v>0</v>
          </cell>
          <cell r="JI457">
            <v>-2.4865350000000119E-5</v>
          </cell>
          <cell r="JJ457">
            <v>2.4865350000003589E-5</v>
          </cell>
          <cell r="JK457">
            <v>-9.999997357956758E-12</v>
          </cell>
          <cell r="JL457">
            <v>0</v>
          </cell>
          <cell r="JM457">
            <v>9.999999960041972E-12</v>
          </cell>
          <cell r="JN457">
            <v>-1.9999999920083944E-11</v>
          </cell>
          <cell r="JO457">
            <v>1.9999999920083944E-11</v>
          </cell>
          <cell r="JP457">
            <v>9.9999938885098061E-12</v>
          </cell>
          <cell r="JQ457">
            <v>9.9999869496159022E-12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  <cell r="IU458">
            <v>0</v>
          </cell>
          <cell r="IV458">
            <v>0</v>
          </cell>
          <cell r="IW458">
            <v>0</v>
          </cell>
          <cell r="IX458">
            <v>0</v>
          </cell>
          <cell r="IY458">
            <v>0</v>
          </cell>
          <cell r="IZ458">
            <v>0</v>
          </cell>
          <cell r="JA458">
            <v>0</v>
          </cell>
          <cell r="JB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G458">
            <v>0</v>
          </cell>
          <cell r="JH458">
            <v>0</v>
          </cell>
          <cell r="JI458">
            <v>0</v>
          </cell>
          <cell r="JJ458">
            <v>0</v>
          </cell>
          <cell r="JK458">
            <v>0</v>
          </cell>
          <cell r="JL458">
            <v>0</v>
          </cell>
          <cell r="JM458">
            <v>0</v>
          </cell>
          <cell r="JN458">
            <v>0</v>
          </cell>
          <cell r="JO458">
            <v>0</v>
          </cell>
          <cell r="JP458">
            <v>0</v>
          </cell>
          <cell r="JQ458">
            <v>0</v>
          </cell>
        </row>
        <row r="459">
          <cell r="F459">
            <v>-7.7440039999994437E-5</v>
          </cell>
          <cell r="G459">
            <v>1.4999351999999549E-4</v>
          </cell>
          <cell r="H459">
            <v>-1.7080471999999722E-4</v>
          </cell>
          <cell r="I459">
            <v>7.255337000000063E-5</v>
          </cell>
          <cell r="J459">
            <v>3.0698710000000642E-5</v>
          </cell>
          <cell r="K459">
            <v>-8.1621340000000847E-5</v>
          </cell>
          <cell r="L459">
            <v>1.1688531000000023E-4</v>
          </cell>
          <cell r="M459">
            <v>-7.2431649999999976E-5</v>
          </cell>
          <cell r="N459">
            <v>3.216671999999943E-5</v>
          </cell>
          <cell r="O459">
            <v>2.0863086000000135E-4</v>
          </cell>
          <cell r="P459">
            <v>-1.7931696000000885E-4</v>
          </cell>
          <cell r="Q459">
            <v>-2.9313869999991748E-5</v>
          </cell>
          <cell r="R459">
            <v>-1.0000028582979326E-11</v>
          </cell>
          <cell r="S459">
            <v>-5.6279700000050337E-6</v>
          </cell>
          <cell r="T459">
            <v>3.9981599999940054E-6</v>
          </cell>
          <cell r="U459">
            <v>1.6298000000067314E-6</v>
          </cell>
          <cell r="V459">
            <v>9.9999938885098061E-12</v>
          </cell>
          <cell r="W459">
            <v>-2.000000165480742E-11</v>
          </cell>
          <cell r="X459">
            <v>9.999999092680234E-12</v>
          </cell>
          <cell r="Y459">
            <v>1.1413410000001012E-5</v>
          </cell>
          <cell r="Z459">
            <v>-2.3062349999999378E-5</v>
          </cell>
          <cell r="AA459">
            <v>1.1648950000000061E-5</v>
          </cell>
          <cell r="AB459">
            <v>-6.7318630000000323E-5</v>
          </cell>
          <cell r="AC459">
            <v>1.4753089999999802E-5</v>
          </cell>
          <cell r="AD459">
            <v>5.2565529999999694E-5</v>
          </cell>
          <cell r="AE459">
            <v>-3.9999975554039224E-11</v>
          </cell>
          <cell r="AF459">
            <v>-2.5652889999994849E-5</v>
          </cell>
          <cell r="AG459">
            <v>2.5652909999999973E-5</v>
          </cell>
          <cell r="AH459">
            <v>-1.9999994715913516E-11</v>
          </cell>
          <cell r="AI459">
            <v>-5.1587489999997682E-5</v>
          </cell>
          <cell r="AJ459">
            <v>6.9468250000001217E-5</v>
          </cell>
          <cell r="AK459">
            <v>-1.7880769999997423E-5</v>
          </cell>
          <cell r="AL459">
            <v>1.2442699999998599E-5</v>
          </cell>
          <cell r="AM459">
            <v>-1.2442680000001281E-5</v>
          </cell>
          <cell r="AN459">
            <v>0</v>
          </cell>
          <cell r="AO459">
            <v>-2.3725259999995973E-5</v>
          </cell>
          <cell r="AP459">
            <v>2.3725219999992664E-5</v>
          </cell>
          <cell r="AQ459">
            <v>-1.000000082740371E-11</v>
          </cell>
          <cell r="AR459">
            <v>6.9999978036250354E-11</v>
          </cell>
          <cell r="AS459">
            <v>-5.420579999991515E-6</v>
          </cell>
          <cell r="AT459">
            <v>5.420629999995652E-6</v>
          </cell>
          <cell r="AU459">
            <v>0</v>
          </cell>
          <cell r="AV459">
            <v>1.6375629999992175E-5</v>
          </cell>
          <cell r="AW459">
            <v>-1.6375610000002663E-5</v>
          </cell>
          <cell r="AX459">
            <v>-1.000000082740371E-11</v>
          </cell>
          <cell r="AY459">
            <v>-1.8110250000001604E-5</v>
          </cell>
          <cell r="AZ459">
            <v>4.739850000000205E-6</v>
          </cell>
          <cell r="BA459">
            <v>-4.8318720000000044E-5</v>
          </cell>
          <cell r="BB459">
            <v>6.1689150000002191E-5</v>
          </cell>
          <cell r="BC459">
            <v>-1.000000082740371E-11</v>
          </cell>
          <cell r="BD459">
            <v>-9.9999938885098061E-12</v>
          </cell>
          <cell r="BE459">
            <v>-6.0000088231149107E-11</v>
          </cell>
          <cell r="BF459">
            <v>-5.0000000667571598E-11</v>
          </cell>
          <cell r="BG459">
            <v>1.9999998185360468E-11</v>
          </cell>
          <cell r="BH459">
            <v>-1.0000007766297614E-11</v>
          </cell>
          <cell r="BI459">
            <v>5.6429700000040772E-6</v>
          </cell>
          <cell r="BJ459">
            <v>3.3540780000000658E-5</v>
          </cell>
          <cell r="BK459">
            <v>-4.3376880000001172E-5</v>
          </cell>
          <cell r="BL459">
            <v>4.193109999999986E-6</v>
          </cell>
          <cell r="BM459">
            <v>0</v>
          </cell>
          <cell r="BN459">
            <v>0</v>
          </cell>
          <cell r="BO459">
            <v>1.000000082740371E-11</v>
          </cell>
          <cell r="BP459">
            <v>0</v>
          </cell>
          <cell r="BQ459">
            <v>-1.0000007766297614E-11</v>
          </cell>
          <cell r="BR459">
            <v>-3.9999975554039224E-11</v>
          </cell>
          <cell r="BS459">
            <v>2.9999995543317226E-11</v>
          </cell>
          <cell r="BT459">
            <v>-5.818220000002039E-6</v>
          </cell>
          <cell r="BU459">
            <v>1.5180230000005207E-5</v>
          </cell>
          <cell r="BV459">
            <v>-9.3620400000004461E-6</v>
          </cell>
          <cell r="BW459">
            <v>0</v>
          </cell>
          <cell r="BX459">
            <v>5.2274600000033755E-6</v>
          </cell>
          <cell r="BY459">
            <v>-5.2274899999989188E-6</v>
          </cell>
          <cell r="BZ459">
            <v>2.4554730000000318E-5</v>
          </cell>
          <cell r="CA459">
            <v>-2.4554750000000021E-5</v>
          </cell>
          <cell r="CB459">
            <v>1.000000082740371E-11</v>
          </cell>
          <cell r="CC459">
            <v>-1.000000082740371E-11</v>
          </cell>
          <cell r="CD459">
            <v>1.000000082740371E-11</v>
          </cell>
          <cell r="CE459">
            <v>-1.000000082740371E-11</v>
          </cell>
          <cell r="CF459">
            <v>-4.8441920000003025E-5</v>
          </cell>
          <cell r="CG459">
            <v>4.8441930000000383E-5</v>
          </cell>
          <cell r="CH459">
            <v>8.8769380000002646E-5</v>
          </cell>
          <cell r="CI459">
            <v>-8.8769390000000004E-5</v>
          </cell>
          <cell r="CJ459">
            <v>-9.999999092680234E-12</v>
          </cell>
          <cell r="CK459">
            <v>1.9999999920083944E-11</v>
          </cell>
          <cell r="CL459">
            <v>-1.000000082740371E-11</v>
          </cell>
          <cell r="CM459">
            <v>0</v>
          </cell>
          <cell r="CN459">
            <v>0</v>
          </cell>
          <cell r="CO459">
            <v>0</v>
          </cell>
          <cell r="CP459">
            <v>-1.000000082740371E-11</v>
          </cell>
          <cell r="CQ459">
            <v>0</v>
          </cell>
          <cell r="CR459">
            <v>-5.000000413701855E-11</v>
          </cell>
          <cell r="CS459">
            <v>-8.0352899999996952E-6</v>
          </cell>
          <cell r="CT459">
            <v>8.0352899999996952E-6</v>
          </cell>
          <cell r="CU459">
            <v>0</v>
          </cell>
          <cell r="CV459">
            <v>-3.0657919999997965E-5</v>
          </cell>
          <cell r="CW459">
            <v>3.0657900000001514E-5</v>
          </cell>
          <cell r="CX459">
            <v>2.9999999012764178E-11</v>
          </cell>
          <cell r="CY459">
            <v>-3.7104100000000077E-5</v>
          </cell>
          <cell r="CZ459">
            <v>3.7104080000000157E-5</v>
          </cell>
          <cell r="DA459">
            <v>0</v>
          </cell>
          <cell r="DB459">
            <v>-3.0000000747487654E-11</v>
          </cell>
          <cell r="DC459">
            <v>1.000000082740371E-11</v>
          </cell>
          <cell r="DD459">
            <v>-2.0000005124254372E-11</v>
          </cell>
          <cell r="DE459">
            <v>-1.000000082740371E-11</v>
          </cell>
          <cell r="DF459">
            <v>2.8628030000001775E-5</v>
          </cell>
          <cell r="DG459">
            <v>-2.8628040000002603E-5</v>
          </cell>
          <cell r="DH459">
            <v>0</v>
          </cell>
          <cell r="DI459">
            <v>1.9999999920083944E-11</v>
          </cell>
          <cell r="DJ459">
            <v>-9.999999092680234E-12</v>
          </cell>
          <cell r="DK459">
            <v>0</v>
          </cell>
          <cell r="DL459">
            <v>2.236349999999894E-5</v>
          </cell>
          <cell r="DM459">
            <v>-4.5114929999999932E-5</v>
          </cell>
          <cell r="DN459">
            <v>2.2751450000000478E-5</v>
          </cell>
          <cell r="DO459">
            <v>-1.9999998185360468E-11</v>
          </cell>
          <cell r="DP459">
            <v>0</v>
          </cell>
          <cell r="DQ459">
            <v>-1.000000082740371E-11</v>
          </cell>
          <cell r="DR459">
            <v>-6.000000496442226E-11</v>
          </cell>
          <cell r="DS459">
            <v>0</v>
          </cell>
          <cell r="DT459">
            <v>9.999997357956758E-12</v>
          </cell>
          <cell r="DU459">
            <v>-1.000000082740371E-11</v>
          </cell>
          <cell r="DV459">
            <v>1.9999996450636992E-11</v>
          </cell>
          <cell r="DW459">
            <v>-1.000000082740371E-11</v>
          </cell>
          <cell r="DX459">
            <v>-1.9999999920083944E-11</v>
          </cell>
          <cell r="DY459">
            <v>-1.2789100000000497E-5</v>
          </cell>
          <cell r="DZ459">
            <v>1.278907999999971E-5</v>
          </cell>
          <cell r="EA459">
            <v>-9.999999960041972E-12</v>
          </cell>
          <cell r="EB459">
            <v>-1.9999999920083944E-11</v>
          </cell>
          <cell r="EC459">
            <v>0</v>
          </cell>
          <cell r="ED459">
            <v>0</v>
          </cell>
          <cell r="EE459">
            <v>6.0000032719997876E-11</v>
          </cell>
          <cell r="EF459">
            <v>0</v>
          </cell>
          <cell r="EG459">
            <v>-4.0195069999998667E-5</v>
          </cell>
          <cell r="EH459">
            <v>3.4512580000003318E-5</v>
          </cell>
          <cell r="EI459">
            <v>5.6825200000030357E-6</v>
          </cell>
          <cell r="EJ459">
            <v>3.7895600000000668E-6</v>
          </cell>
          <cell r="EK459">
            <v>-9.0558000000184879E-7</v>
          </cell>
          <cell r="EL459">
            <v>-2.8839499999983378E-6</v>
          </cell>
          <cell r="EM459">
            <v>1.4540990000000333E-5</v>
          </cell>
          <cell r="EN459">
            <v>-1.454097999999994E-5</v>
          </cell>
          <cell r="EO459">
            <v>-2.000000165480742E-11</v>
          </cell>
          <cell r="EP459">
            <v>0</v>
          </cell>
          <cell r="EQ459">
            <v>1.0000014705191518E-11</v>
          </cell>
          <cell r="ER459">
            <v>2.000000165480742E-11</v>
          </cell>
          <cell r="ES459">
            <v>-3.1185930000003637E-5</v>
          </cell>
          <cell r="ET459">
            <v>3.6185279999999959E-5</v>
          </cell>
          <cell r="EU459">
            <v>-4.9993600000006189E-6</v>
          </cell>
          <cell r="EV459">
            <v>1.000000082740371E-11</v>
          </cell>
          <cell r="EW459">
            <v>-5.8650000000701197E-8</v>
          </cell>
          <cell r="EX459">
            <v>5.8629999999046389E-8</v>
          </cell>
          <cell r="EY459">
            <v>3.7917200000009768E-6</v>
          </cell>
          <cell r="EZ459">
            <v>-3.7917100000001494E-6</v>
          </cell>
          <cell r="FA459">
            <v>9.999999960041972E-12</v>
          </cell>
          <cell r="FB459">
            <v>2.000000165480742E-11</v>
          </cell>
          <cell r="FC459">
            <v>0</v>
          </cell>
          <cell r="FD459">
            <v>0</v>
          </cell>
          <cell r="FE459">
            <v>4.000000330961484E-11</v>
          </cell>
          <cell r="FF459">
            <v>6.6827339999998847E-5</v>
          </cell>
          <cell r="FG459">
            <v>-6.6827299999999007E-5</v>
          </cell>
          <cell r="FH459">
            <v>-2.000000165480742E-11</v>
          </cell>
          <cell r="FI459">
            <v>0</v>
          </cell>
          <cell r="FJ459">
            <v>4.8435519999999108E-5</v>
          </cell>
          <cell r="FK459">
            <v>-4.8435520000000842E-5</v>
          </cell>
          <cell r="FL459">
            <v>7.1324180000000362E-5</v>
          </cell>
          <cell r="FM459">
            <v>-7.1324149999999614E-5</v>
          </cell>
          <cell r="FN459">
            <v>0</v>
          </cell>
          <cell r="FO459">
            <v>-1.000000082740371E-11</v>
          </cell>
          <cell r="FP459">
            <v>0</v>
          </cell>
          <cell r="FQ459">
            <v>0</v>
          </cell>
          <cell r="FR459">
            <v>9.9999730718280944E-12</v>
          </cell>
          <cell r="FS459">
            <v>5.1316099999997034E-5</v>
          </cell>
          <cell r="FT459">
            <v>-5.131611000000133E-5</v>
          </cell>
          <cell r="FU459">
            <v>0</v>
          </cell>
          <cell r="FV459">
            <v>9.999999092680234E-12</v>
          </cell>
          <cell r="FW459">
            <v>-9.999997357956758E-12</v>
          </cell>
          <cell r="FX459">
            <v>2.9999999012764178E-11</v>
          </cell>
          <cell r="FY459">
            <v>9.999999960041972E-12</v>
          </cell>
          <cell r="FZ459">
            <v>0</v>
          </cell>
          <cell r="GA459">
            <v>-1.9999999052722206E-11</v>
          </cell>
          <cell r="GB459">
            <v>1.000000082740371E-11</v>
          </cell>
          <cell r="GC459">
            <v>0</v>
          </cell>
          <cell r="GD459">
            <v>-9.9999938885098061E-12</v>
          </cell>
          <cell r="GE459">
            <v>-8.000000661922968E-11</v>
          </cell>
          <cell r="GF459">
            <v>0</v>
          </cell>
          <cell r="GG459">
            <v>-4.7543289999996824E-5</v>
          </cell>
          <cell r="GH459">
            <v>4.0821810000001013E-5</v>
          </cell>
          <cell r="GI459">
            <v>6.7214700000019223E-6</v>
          </cell>
          <cell r="GJ459">
            <v>-9.999999092680234E-12</v>
          </cell>
          <cell r="GK459">
            <v>-9.999999092680234E-12</v>
          </cell>
          <cell r="GL459">
            <v>-1.000000082740371E-11</v>
          </cell>
          <cell r="GM459">
            <v>-1.0000000393722841E-11</v>
          </cell>
          <cell r="GN459">
            <v>-1.0000000393722841E-11</v>
          </cell>
          <cell r="GO459">
            <v>-9.999997357956758E-12</v>
          </cell>
          <cell r="GP459">
            <v>-1.0000007766297614E-11</v>
          </cell>
          <cell r="GQ459">
            <v>0</v>
          </cell>
          <cell r="GR459">
            <v>7.9999978863654064E-11</v>
          </cell>
          <cell r="GS459">
            <v>1.000000082740371E-11</v>
          </cell>
          <cell r="GT459">
            <v>0</v>
          </cell>
          <cell r="GU459">
            <v>0</v>
          </cell>
          <cell r="GV459">
            <v>1.2677659999998231E-5</v>
          </cell>
          <cell r="GW459">
            <v>-1.26776600000017E-5</v>
          </cell>
          <cell r="GX459">
            <v>1.9999999920083944E-11</v>
          </cell>
          <cell r="GY459">
            <v>9.999999960041972E-12</v>
          </cell>
          <cell r="GZ459">
            <v>0</v>
          </cell>
          <cell r="HA459">
            <v>1.000000082740371E-11</v>
          </cell>
          <cell r="HB459">
            <v>2.0000003389530896E-11</v>
          </cell>
          <cell r="HC459">
            <v>-1.000000082740371E-11</v>
          </cell>
          <cell r="HD459">
            <v>1.9999994715913516E-11</v>
          </cell>
          <cell r="HE459">
            <v>-2.9999974726635514E-11</v>
          </cell>
          <cell r="HF459">
            <v>-3.3270570000000499E-5</v>
          </cell>
          <cell r="HG459">
            <v>3.3270570000000499E-5</v>
          </cell>
          <cell r="HH459">
            <v>0</v>
          </cell>
          <cell r="HI459">
            <v>0</v>
          </cell>
          <cell r="HJ459">
            <v>9.999999092680234E-12</v>
          </cell>
          <cell r="HK459">
            <v>7.3409099999987432E-6</v>
          </cell>
          <cell r="HL459">
            <v>2.7862320000000482E-5</v>
          </cell>
          <cell r="HM459">
            <v>-3.5203260000000406E-5</v>
          </cell>
          <cell r="HN459">
            <v>9.999999960041972E-12</v>
          </cell>
          <cell r="HO459">
            <v>-1.9999998185360468E-11</v>
          </cell>
          <cell r="HP459">
            <v>0</v>
          </cell>
          <cell r="HQ459">
            <v>0</v>
          </cell>
          <cell r="HR459">
            <v>1.9999973899231804E-11</v>
          </cell>
          <cell r="HS459">
            <v>3.9670379999988403E-5</v>
          </cell>
          <cell r="HT459">
            <v>-3.9670359999997157E-5</v>
          </cell>
          <cell r="HU459">
            <v>-2.9999999012764178E-11</v>
          </cell>
          <cell r="HV459">
            <v>1.000000082740371E-11</v>
          </cell>
          <cell r="HW459">
            <v>0</v>
          </cell>
          <cell r="HX459">
            <v>-7.583879999996726E-6</v>
          </cell>
          <cell r="HY459">
            <v>7.5838800000019302E-6</v>
          </cell>
          <cell r="HZ459">
            <v>-7.8633680000000147E-5</v>
          </cell>
          <cell r="IA459">
            <v>7.8633690000000324E-5</v>
          </cell>
          <cell r="IB459">
            <v>0</v>
          </cell>
          <cell r="IC459">
            <v>-4.8371780000007469E-5</v>
          </cell>
          <cell r="ID459">
            <v>4.8371789999997888E-5</v>
          </cell>
          <cell r="IE459">
            <v>-3.000000248221113E-11</v>
          </cell>
          <cell r="IF459">
            <v>-6.737520000008046E-6</v>
          </cell>
          <cell r="IG459">
            <v>5.2667879999999251E-5</v>
          </cell>
          <cell r="IH459">
            <v>-4.5930400000001453E-5</v>
          </cell>
          <cell r="II459">
            <v>-9.999997357956758E-12</v>
          </cell>
          <cell r="IJ459">
            <v>-2.803630000000959E-6</v>
          </cell>
          <cell r="IK459">
            <v>2.8036499999991443E-6</v>
          </cell>
          <cell r="IL459">
            <v>9.999999092680234E-12</v>
          </cell>
          <cell r="IM459">
            <v>0</v>
          </cell>
          <cell r="IN459">
            <v>0</v>
          </cell>
          <cell r="IO459">
            <v>1.000000082740371E-11</v>
          </cell>
          <cell r="IP459">
            <v>-1.000000082740371E-11</v>
          </cell>
          <cell r="IQ459">
            <v>-1.000000082740371E-11</v>
          </cell>
          <cell r="IR459">
            <v>-5.9999977208846644E-11</v>
          </cell>
          <cell r="IS459">
            <v>7.6745700000047101E-6</v>
          </cell>
          <cell r="IT459">
            <v>-7.6746200000019082E-6</v>
          </cell>
          <cell r="IU459">
            <v>1.000000082740371E-11</v>
          </cell>
          <cell r="IV459">
            <v>0</v>
          </cell>
          <cell r="IW459">
            <v>0</v>
          </cell>
          <cell r="IX459">
            <v>-1.0000002562127186E-11</v>
          </cell>
          <cell r="IY459">
            <v>0</v>
          </cell>
          <cell r="IZ459">
            <v>1.000000082740371E-11</v>
          </cell>
          <cell r="JA459">
            <v>0</v>
          </cell>
          <cell r="JB459">
            <v>0</v>
          </cell>
          <cell r="JC459">
            <v>-1.9999994715913516E-11</v>
          </cell>
          <cell r="JD459">
            <v>0</v>
          </cell>
          <cell r="JE459">
            <v>-3.000000248221113E-11</v>
          </cell>
          <cell r="JF459">
            <v>1.000000082740371E-11</v>
          </cell>
          <cell r="JG459">
            <v>9.999997357956758E-12</v>
          </cell>
          <cell r="JH459">
            <v>-1.0000004296850662E-11</v>
          </cell>
          <cell r="JI459">
            <v>-2.000000165480742E-11</v>
          </cell>
          <cell r="JJ459">
            <v>-9.999999092680234E-12</v>
          </cell>
          <cell r="JK459">
            <v>2.9999999012764178E-11</v>
          </cell>
          <cell r="JL459">
            <v>-1.000000082740371E-11</v>
          </cell>
          <cell r="JM459">
            <v>-1.0000000393722841E-11</v>
          </cell>
          <cell r="JN459">
            <v>9.999999092680234E-12</v>
          </cell>
          <cell r="JO459">
            <v>-2.9999999012764178E-11</v>
          </cell>
          <cell r="JP459">
            <v>0</v>
          </cell>
          <cell r="JQ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O460">
            <v>0</v>
          </cell>
          <cell r="GP460">
            <v>0</v>
          </cell>
          <cell r="GQ460">
            <v>0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0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  <cell r="IU460">
            <v>0</v>
          </cell>
          <cell r="IV460">
            <v>0</v>
          </cell>
          <cell r="IW460">
            <v>0</v>
          </cell>
          <cell r="IX460">
            <v>0</v>
          </cell>
          <cell r="IY460">
            <v>0</v>
          </cell>
          <cell r="IZ460">
            <v>0</v>
          </cell>
          <cell r="JA460">
            <v>0</v>
          </cell>
          <cell r="JB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G460">
            <v>0</v>
          </cell>
          <cell r="JH460">
            <v>0</v>
          </cell>
          <cell r="JI460">
            <v>0</v>
          </cell>
          <cell r="JJ460">
            <v>0</v>
          </cell>
          <cell r="JK460">
            <v>0</v>
          </cell>
          <cell r="JL460">
            <v>0</v>
          </cell>
          <cell r="JM460">
            <v>0</v>
          </cell>
          <cell r="JN460">
            <v>0</v>
          </cell>
          <cell r="JO460">
            <v>0</v>
          </cell>
          <cell r="JP460">
            <v>0</v>
          </cell>
          <cell r="JQ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O461">
            <v>0</v>
          </cell>
          <cell r="GP461">
            <v>0</v>
          </cell>
          <cell r="GQ461">
            <v>0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  <cell r="IU461">
            <v>0</v>
          </cell>
          <cell r="IV461">
            <v>0</v>
          </cell>
          <cell r="IW461">
            <v>0</v>
          </cell>
          <cell r="IX461">
            <v>0</v>
          </cell>
          <cell r="IY461">
            <v>0</v>
          </cell>
          <cell r="IZ461">
            <v>0</v>
          </cell>
          <cell r="JA461">
            <v>0</v>
          </cell>
          <cell r="JB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G461">
            <v>0</v>
          </cell>
          <cell r="JH461">
            <v>0</v>
          </cell>
          <cell r="JI461">
            <v>0</v>
          </cell>
          <cell r="JJ461">
            <v>0</v>
          </cell>
          <cell r="JK461">
            <v>0</v>
          </cell>
          <cell r="JL461">
            <v>0</v>
          </cell>
          <cell r="JM461">
            <v>0</v>
          </cell>
          <cell r="JN461">
            <v>0</v>
          </cell>
          <cell r="JO461">
            <v>0</v>
          </cell>
          <cell r="JP461">
            <v>0</v>
          </cell>
          <cell r="JQ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O462">
            <v>0</v>
          </cell>
          <cell r="GP462">
            <v>0</v>
          </cell>
          <cell r="GQ462">
            <v>0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  <cell r="IU462">
            <v>0</v>
          </cell>
          <cell r="IV462">
            <v>0</v>
          </cell>
          <cell r="IW462">
            <v>0</v>
          </cell>
          <cell r="IX462">
            <v>0</v>
          </cell>
          <cell r="IY462">
            <v>0</v>
          </cell>
          <cell r="IZ462">
            <v>0</v>
          </cell>
          <cell r="JA462">
            <v>0</v>
          </cell>
          <cell r="JB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G462">
            <v>0</v>
          </cell>
          <cell r="JH462">
            <v>0</v>
          </cell>
          <cell r="JI462">
            <v>0</v>
          </cell>
          <cell r="JJ462">
            <v>0</v>
          </cell>
          <cell r="JK462">
            <v>0</v>
          </cell>
          <cell r="JL462">
            <v>0</v>
          </cell>
          <cell r="JM462">
            <v>0</v>
          </cell>
          <cell r="JN462">
            <v>0</v>
          </cell>
          <cell r="JO462">
            <v>0</v>
          </cell>
          <cell r="JP462">
            <v>0</v>
          </cell>
          <cell r="JQ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O463">
            <v>0</v>
          </cell>
          <cell r="GP463">
            <v>0</v>
          </cell>
          <cell r="GQ463">
            <v>0</v>
          </cell>
          <cell r="GR463">
            <v>0</v>
          </cell>
          <cell r="GS463">
            <v>0</v>
          </cell>
          <cell r="GT463">
            <v>0</v>
          </cell>
          <cell r="GU463">
            <v>0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0</v>
          </cell>
          <cell r="IG463">
            <v>0</v>
          </cell>
          <cell r="IH463">
            <v>0</v>
          </cell>
          <cell r="II463">
            <v>0</v>
          </cell>
          <cell r="IJ463">
            <v>0</v>
          </cell>
          <cell r="IK463">
            <v>0</v>
          </cell>
          <cell r="IL463">
            <v>0</v>
          </cell>
          <cell r="IM463">
            <v>0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0</v>
          </cell>
          <cell r="IS463">
            <v>0</v>
          </cell>
          <cell r="IT463">
            <v>0</v>
          </cell>
          <cell r="IU463">
            <v>0</v>
          </cell>
          <cell r="IV463">
            <v>0</v>
          </cell>
          <cell r="IW463">
            <v>0</v>
          </cell>
          <cell r="IX463">
            <v>0</v>
          </cell>
          <cell r="IY463">
            <v>0</v>
          </cell>
          <cell r="IZ463">
            <v>0</v>
          </cell>
          <cell r="JA463">
            <v>0</v>
          </cell>
          <cell r="JB463">
            <v>0</v>
          </cell>
          <cell r="JC463">
            <v>0</v>
          </cell>
          <cell r="JD463">
            <v>0</v>
          </cell>
          <cell r="JE463">
            <v>0</v>
          </cell>
          <cell r="JF463">
            <v>0</v>
          </cell>
          <cell r="JG463">
            <v>0</v>
          </cell>
          <cell r="JH463">
            <v>0</v>
          </cell>
          <cell r="JI463">
            <v>0</v>
          </cell>
          <cell r="JJ463">
            <v>0</v>
          </cell>
          <cell r="JK463">
            <v>0</v>
          </cell>
          <cell r="JL463">
            <v>0</v>
          </cell>
          <cell r="JM463">
            <v>0</v>
          </cell>
          <cell r="JN463">
            <v>0</v>
          </cell>
          <cell r="JO463">
            <v>0</v>
          </cell>
          <cell r="JP463">
            <v>0</v>
          </cell>
          <cell r="JQ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O464">
            <v>0</v>
          </cell>
          <cell r="GP464">
            <v>0</v>
          </cell>
          <cell r="GQ464">
            <v>0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0</v>
          </cell>
          <cell r="IG464">
            <v>0</v>
          </cell>
          <cell r="IH464">
            <v>0</v>
          </cell>
          <cell r="II464">
            <v>0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0</v>
          </cell>
          <cell r="IU464">
            <v>0</v>
          </cell>
          <cell r="IV464">
            <v>0</v>
          </cell>
          <cell r="IW464">
            <v>0</v>
          </cell>
          <cell r="IX464">
            <v>0</v>
          </cell>
          <cell r="IY464">
            <v>0</v>
          </cell>
          <cell r="IZ464">
            <v>0</v>
          </cell>
          <cell r="JA464">
            <v>0</v>
          </cell>
          <cell r="JB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G464">
            <v>0</v>
          </cell>
          <cell r="JH464">
            <v>0</v>
          </cell>
          <cell r="JI464">
            <v>0</v>
          </cell>
          <cell r="JJ464">
            <v>0</v>
          </cell>
          <cell r="JK464">
            <v>0</v>
          </cell>
          <cell r="JL464">
            <v>0</v>
          </cell>
          <cell r="JM464">
            <v>0</v>
          </cell>
          <cell r="JN464">
            <v>0</v>
          </cell>
          <cell r="JO464">
            <v>0</v>
          </cell>
          <cell r="JP464">
            <v>0</v>
          </cell>
          <cell r="JQ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O465">
            <v>0</v>
          </cell>
          <cell r="GP465">
            <v>0</v>
          </cell>
          <cell r="GQ465">
            <v>0</v>
          </cell>
          <cell r="GR465">
            <v>0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0</v>
          </cell>
          <cell r="II465">
            <v>0</v>
          </cell>
          <cell r="IJ465">
            <v>0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  <cell r="IU465">
            <v>0</v>
          </cell>
          <cell r="IV465">
            <v>0</v>
          </cell>
          <cell r="IW465">
            <v>0</v>
          </cell>
          <cell r="IX465">
            <v>0</v>
          </cell>
          <cell r="IY465">
            <v>0</v>
          </cell>
          <cell r="IZ465">
            <v>0</v>
          </cell>
          <cell r="JA465">
            <v>0</v>
          </cell>
          <cell r="JB465">
            <v>0</v>
          </cell>
          <cell r="JC465">
            <v>0</v>
          </cell>
          <cell r="JD465">
            <v>0</v>
          </cell>
          <cell r="JE465">
            <v>0</v>
          </cell>
          <cell r="JF465">
            <v>0</v>
          </cell>
          <cell r="JG465">
            <v>0</v>
          </cell>
          <cell r="JH465">
            <v>0</v>
          </cell>
          <cell r="JI465">
            <v>0</v>
          </cell>
          <cell r="JJ465">
            <v>0</v>
          </cell>
          <cell r="JK465">
            <v>0</v>
          </cell>
          <cell r="JL465">
            <v>0</v>
          </cell>
          <cell r="JM465">
            <v>0</v>
          </cell>
          <cell r="JN465">
            <v>0</v>
          </cell>
          <cell r="JO465">
            <v>0</v>
          </cell>
          <cell r="JP465">
            <v>0</v>
          </cell>
          <cell r="JQ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  <cell r="IV466">
            <v>0</v>
          </cell>
          <cell r="IW466">
            <v>0</v>
          </cell>
          <cell r="IX466">
            <v>0</v>
          </cell>
          <cell r="IY466">
            <v>0</v>
          </cell>
          <cell r="IZ466">
            <v>0</v>
          </cell>
          <cell r="JA466">
            <v>0</v>
          </cell>
          <cell r="JB466">
            <v>0</v>
          </cell>
          <cell r="JC466">
            <v>0</v>
          </cell>
          <cell r="JD466">
            <v>0</v>
          </cell>
          <cell r="JE466">
            <v>0</v>
          </cell>
          <cell r="JF466">
            <v>0</v>
          </cell>
          <cell r="JG466">
            <v>0</v>
          </cell>
          <cell r="JH466">
            <v>0</v>
          </cell>
          <cell r="JI466">
            <v>0</v>
          </cell>
          <cell r="JJ466">
            <v>0</v>
          </cell>
          <cell r="JK466">
            <v>0</v>
          </cell>
          <cell r="JL466">
            <v>0</v>
          </cell>
          <cell r="JM466">
            <v>0</v>
          </cell>
          <cell r="JN466">
            <v>0</v>
          </cell>
          <cell r="JO466">
            <v>0</v>
          </cell>
          <cell r="JP466">
            <v>0</v>
          </cell>
          <cell r="JQ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O467">
            <v>0</v>
          </cell>
          <cell r="GP467">
            <v>0</v>
          </cell>
          <cell r="GQ467">
            <v>0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0</v>
          </cell>
          <cell r="IU467">
            <v>0</v>
          </cell>
          <cell r="IV467">
            <v>0</v>
          </cell>
          <cell r="IW467">
            <v>0</v>
          </cell>
          <cell r="IX467">
            <v>0</v>
          </cell>
          <cell r="IY467">
            <v>0</v>
          </cell>
          <cell r="IZ467">
            <v>0</v>
          </cell>
          <cell r="JA467">
            <v>0</v>
          </cell>
          <cell r="JB467">
            <v>0</v>
          </cell>
          <cell r="JC467">
            <v>0</v>
          </cell>
          <cell r="JD467">
            <v>0</v>
          </cell>
          <cell r="JE467">
            <v>0</v>
          </cell>
          <cell r="JF467">
            <v>0</v>
          </cell>
          <cell r="JG467">
            <v>0</v>
          </cell>
          <cell r="JH467">
            <v>0</v>
          </cell>
          <cell r="JI467">
            <v>0</v>
          </cell>
          <cell r="JJ467">
            <v>0</v>
          </cell>
          <cell r="JK467">
            <v>0</v>
          </cell>
          <cell r="JL467">
            <v>0</v>
          </cell>
          <cell r="JM467">
            <v>0</v>
          </cell>
          <cell r="JN467">
            <v>0</v>
          </cell>
          <cell r="JO467">
            <v>0</v>
          </cell>
          <cell r="JP467">
            <v>0</v>
          </cell>
          <cell r="JQ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0</v>
          </cell>
          <cell r="IJ468">
            <v>0</v>
          </cell>
          <cell r="IK468">
            <v>0</v>
          </cell>
          <cell r="IL468">
            <v>0</v>
          </cell>
          <cell r="IM468">
            <v>0</v>
          </cell>
          <cell r="IN468">
            <v>0</v>
          </cell>
          <cell r="IO468">
            <v>0</v>
          </cell>
          <cell r="IP468">
            <v>0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  <cell r="IU468">
            <v>0</v>
          </cell>
          <cell r="IV468">
            <v>0</v>
          </cell>
          <cell r="IW468">
            <v>0</v>
          </cell>
          <cell r="IX468">
            <v>0</v>
          </cell>
          <cell r="IY468">
            <v>0</v>
          </cell>
          <cell r="IZ468">
            <v>0</v>
          </cell>
          <cell r="JA468">
            <v>0</v>
          </cell>
          <cell r="JB468">
            <v>0</v>
          </cell>
          <cell r="JC468">
            <v>0</v>
          </cell>
          <cell r="JD468">
            <v>0</v>
          </cell>
          <cell r="JE468">
            <v>0</v>
          </cell>
          <cell r="JF468">
            <v>0</v>
          </cell>
          <cell r="JG468">
            <v>0</v>
          </cell>
          <cell r="JH468">
            <v>0</v>
          </cell>
          <cell r="JI468">
            <v>0</v>
          </cell>
          <cell r="JJ468">
            <v>0</v>
          </cell>
          <cell r="JK468">
            <v>0</v>
          </cell>
          <cell r="JL468">
            <v>0</v>
          </cell>
          <cell r="JM468">
            <v>0</v>
          </cell>
          <cell r="JN468">
            <v>0</v>
          </cell>
          <cell r="JO468">
            <v>0</v>
          </cell>
          <cell r="JP468">
            <v>0</v>
          </cell>
          <cell r="JQ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G469">
            <v>0</v>
          </cell>
          <cell r="IH469">
            <v>0</v>
          </cell>
          <cell r="II469">
            <v>0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  <cell r="IU469">
            <v>0</v>
          </cell>
          <cell r="IV469">
            <v>0</v>
          </cell>
          <cell r="IW469">
            <v>0</v>
          </cell>
          <cell r="IX469">
            <v>0</v>
          </cell>
          <cell r="IY469">
            <v>0</v>
          </cell>
          <cell r="IZ469">
            <v>0</v>
          </cell>
          <cell r="JA469">
            <v>0</v>
          </cell>
          <cell r="JB469">
            <v>0</v>
          </cell>
          <cell r="JC469">
            <v>0</v>
          </cell>
          <cell r="JD469">
            <v>0</v>
          </cell>
          <cell r="JE469">
            <v>0</v>
          </cell>
          <cell r="JF469">
            <v>0</v>
          </cell>
          <cell r="JG469">
            <v>0</v>
          </cell>
          <cell r="JH469">
            <v>0</v>
          </cell>
          <cell r="JI469">
            <v>0</v>
          </cell>
          <cell r="JJ469">
            <v>0</v>
          </cell>
          <cell r="JK469">
            <v>0</v>
          </cell>
          <cell r="JL469">
            <v>0</v>
          </cell>
          <cell r="JM469">
            <v>0</v>
          </cell>
          <cell r="JN469">
            <v>0</v>
          </cell>
          <cell r="JO469">
            <v>0</v>
          </cell>
          <cell r="JP469">
            <v>0</v>
          </cell>
          <cell r="JQ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0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0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  <cell r="IU470">
            <v>0</v>
          </cell>
          <cell r="IV470">
            <v>0</v>
          </cell>
          <cell r="IW470">
            <v>0</v>
          </cell>
          <cell r="IX470">
            <v>0</v>
          </cell>
          <cell r="IY470">
            <v>0</v>
          </cell>
          <cell r="IZ470">
            <v>0</v>
          </cell>
          <cell r="JA470">
            <v>0</v>
          </cell>
          <cell r="JB470">
            <v>0</v>
          </cell>
          <cell r="JC470">
            <v>0</v>
          </cell>
          <cell r="JD470">
            <v>0</v>
          </cell>
          <cell r="JE470">
            <v>0</v>
          </cell>
          <cell r="JF470">
            <v>0</v>
          </cell>
          <cell r="JG470">
            <v>0</v>
          </cell>
          <cell r="JH470">
            <v>0</v>
          </cell>
          <cell r="JI470">
            <v>0</v>
          </cell>
          <cell r="JJ470">
            <v>0</v>
          </cell>
          <cell r="JK470">
            <v>0</v>
          </cell>
          <cell r="JL470">
            <v>0</v>
          </cell>
          <cell r="JM470">
            <v>0</v>
          </cell>
          <cell r="JN470">
            <v>0</v>
          </cell>
          <cell r="JO470">
            <v>0</v>
          </cell>
          <cell r="JP470">
            <v>0</v>
          </cell>
          <cell r="JQ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0</v>
          </cell>
          <cell r="IG471">
            <v>0</v>
          </cell>
          <cell r="IH471">
            <v>0</v>
          </cell>
          <cell r="II471">
            <v>0</v>
          </cell>
          <cell r="IJ471">
            <v>0</v>
          </cell>
          <cell r="IK471">
            <v>0</v>
          </cell>
          <cell r="IL471">
            <v>0</v>
          </cell>
          <cell r="IM471">
            <v>0</v>
          </cell>
          <cell r="IN471">
            <v>0</v>
          </cell>
          <cell r="IO471">
            <v>0</v>
          </cell>
          <cell r="IP471">
            <v>0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  <cell r="IU471">
            <v>0</v>
          </cell>
          <cell r="IV471">
            <v>0</v>
          </cell>
          <cell r="IW471">
            <v>0</v>
          </cell>
          <cell r="IX471">
            <v>0</v>
          </cell>
          <cell r="IY471">
            <v>0</v>
          </cell>
          <cell r="IZ471">
            <v>0</v>
          </cell>
          <cell r="JA471">
            <v>0</v>
          </cell>
          <cell r="JB471">
            <v>0</v>
          </cell>
          <cell r="JC471">
            <v>0</v>
          </cell>
          <cell r="JD471">
            <v>0</v>
          </cell>
          <cell r="JE471">
            <v>0</v>
          </cell>
          <cell r="JF471">
            <v>0</v>
          </cell>
          <cell r="JG471">
            <v>0</v>
          </cell>
          <cell r="JH471">
            <v>0</v>
          </cell>
          <cell r="JI471">
            <v>0</v>
          </cell>
          <cell r="JJ471">
            <v>0</v>
          </cell>
          <cell r="JK471">
            <v>0</v>
          </cell>
          <cell r="JL471">
            <v>0</v>
          </cell>
          <cell r="JM471">
            <v>0</v>
          </cell>
          <cell r="JN471">
            <v>0</v>
          </cell>
          <cell r="JO471">
            <v>0</v>
          </cell>
          <cell r="JP471">
            <v>0</v>
          </cell>
          <cell r="JQ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  <cell r="IU472">
            <v>0</v>
          </cell>
          <cell r="IV472">
            <v>0</v>
          </cell>
          <cell r="IW472">
            <v>0</v>
          </cell>
          <cell r="IX472">
            <v>0</v>
          </cell>
          <cell r="IY472">
            <v>0</v>
          </cell>
          <cell r="IZ472">
            <v>0</v>
          </cell>
          <cell r="JA472">
            <v>0</v>
          </cell>
          <cell r="JB472">
            <v>0</v>
          </cell>
          <cell r="JC472">
            <v>0</v>
          </cell>
          <cell r="JD472">
            <v>0</v>
          </cell>
          <cell r="JE472">
            <v>0</v>
          </cell>
          <cell r="JF472">
            <v>0</v>
          </cell>
          <cell r="JG472">
            <v>0</v>
          </cell>
          <cell r="JH472">
            <v>0</v>
          </cell>
          <cell r="JI472">
            <v>0</v>
          </cell>
          <cell r="JJ472">
            <v>0</v>
          </cell>
          <cell r="JK472">
            <v>0</v>
          </cell>
          <cell r="JL472">
            <v>0</v>
          </cell>
          <cell r="JM472">
            <v>0</v>
          </cell>
          <cell r="JN472">
            <v>0</v>
          </cell>
          <cell r="JO472">
            <v>0</v>
          </cell>
          <cell r="JP472">
            <v>0</v>
          </cell>
          <cell r="JQ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  <cell r="IU473">
            <v>0</v>
          </cell>
          <cell r="IV473">
            <v>0</v>
          </cell>
          <cell r="IW473">
            <v>0</v>
          </cell>
          <cell r="IX473">
            <v>0</v>
          </cell>
          <cell r="IY473">
            <v>0</v>
          </cell>
          <cell r="IZ473">
            <v>0</v>
          </cell>
          <cell r="JA473">
            <v>0</v>
          </cell>
          <cell r="JB473">
            <v>0</v>
          </cell>
          <cell r="JC473">
            <v>0</v>
          </cell>
          <cell r="JD473">
            <v>0</v>
          </cell>
          <cell r="JE473">
            <v>0</v>
          </cell>
          <cell r="JF473">
            <v>0</v>
          </cell>
          <cell r="JG473">
            <v>0</v>
          </cell>
          <cell r="JH473">
            <v>0</v>
          </cell>
          <cell r="JI473">
            <v>0</v>
          </cell>
          <cell r="JJ473">
            <v>0</v>
          </cell>
          <cell r="JK473">
            <v>0</v>
          </cell>
          <cell r="JL473">
            <v>0</v>
          </cell>
          <cell r="JM473">
            <v>0</v>
          </cell>
          <cell r="JN473">
            <v>0</v>
          </cell>
          <cell r="JO473">
            <v>0</v>
          </cell>
          <cell r="JP473">
            <v>0</v>
          </cell>
          <cell r="JQ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  <cell r="IU474">
            <v>0</v>
          </cell>
          <cell r="IV474">
            <v>0</v>
          </cell>
          <cell r="IW474">
            <v>0</v>
          </cell>
          <cell r="IX474">
            <v>0</v>
          </cell>
          <cell r="IY474">
            <v>0</v>
          </cell>
          <cell r="IZ474">
            <v>0</v>
          </cell>
          <cell r="JA474">
            <v>0</v>
          </cell>
          <cell r="JB474">
            <v>0</v>
          </cell>
          <cell r="JC474">
            <v>0</v>
          </cell>
          <cell r="JD474">
            <v>0</v>
          </cell>
          <cell r="JE474">
            <v>0</v>
          </cell>
          <cell r="JF474">
            <v>0</v>
          </cell>
          <cell r="JG474">
            <v>0</v>
          </cell>
          <cell r="JH474">
            <v>0</v>
          </cell>
          <cell r="JI474">
            <v>0</v>
          </cell>
          <cell r="JJ474">
            <v>0</v>
          </cell>
          <cell r="JK474">
            <v>0</v>
          </cell>
          <cell r="JL474">
            <v>0</v>
          </cell>
          <cell r="JM474">
            <v>0</v>
          </cell>
          <cell r="JN474">
            <v>0</v>
          </cell>
          <cell r="JO474">
            <v>0</v>
          </cell>
          <cell r="JP474">
            <v>0</v>
          </cell>
          <cell r="JQ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  <cell r="IU475">
            <v>0</v>
          </cell>
          <cell r="IV475">
            <v>0</v>
          </cell>
          <cell r="IW475">
            <v>0</v>
          </cell>
          <cell r="IX475">
            <v>0</v>
          </cell>
          <cell r="IY475">
            <v>0</v>
          </cell>
          <cell r="IZ475">
            <v>0</v>
          </cell>
          <cell r="JA475">
            <v>0</v>
          </cell>
          <cell r="JB475">
            <v>0</v>
          </cell>
          <cell r="JC475">
            <v>0</v>
          </cell>
          <cell r="JD475">
            <v>0</v>
          </cell>
          <cell r="JE475">
            <v>0</v>
          </cell>
          <cell r="JF475">
            <v>0</v>
          </cell>
          <cell r="JG475">
            <v>0</v>
          </cell>
          <cell r="JH475">
            <v>0</v>
          </cell>
          <cell r="JI475">
            <v>0</v>
          </cell>
          <cell r="JJ475">
            <v>0</v>
          </cell>
          <cell r="JK475">
            <v>0</v>
          </cell>
          <cell r="JL475">
            <v>0</v>
          </cell>
          <cell r="JM475">
            <v>0</v>
          </cell>
          <cell r="JN475">
            <v>0</v>
          </cell>
          <cell r="JO475">
            <v>0</v>
          </cell>
          <cell r="JP475">
            <v>0</v>
          </cell>
          <cell r="JQ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0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  <cell r="IU476">
            <v>0</v>
          </cell>
          <cell r="IV476">
            <v>0</v>
          </cell>
          <cell r="IW476">
            <v>0</v>
          </cell>
          <cell r="IX476">
            <v>0</v>
          </cell>
          <cell r="IY476">
            <v>0</v>
          </cell>
          <cell r="IZ476">
            <v>0</v>
          </cell>
          <cell r="JA476">
            <v>0</v>
          </cell>
          <cell r="JB476">
            <v>0</v>
          </cell>
          <cell r="JC476">
            <v>0</v>
          </cell>
          <cell r="JD476">
            <v>0</v>
          </cell>
          <cell r="JE476">
            <v>0</v>
          </cell>
          <cell r="JF476">
            <v>0</v>
          </cell>
          <cell r="JG476">
            <v>0</v>
          </cell>
          <cell r="JH476">
            <v>0</v>
          </cell>
          <cell r="JI476">
            <v>0</v>
          </cell>
          <cell r="JJ476">
            <v>0</v>
          </cell>
          <cell r="JK476">
            <v>0</v>
          </cell>
          <cell r="JL476">
            <v>0</v>
          </cell>
          <cell r="JM476">
            <v>0</v>
          </cell>
          <cell r="JN476">
            <v>0</v>
          </cell>
          <cell r="JO476">
            <v>0</v>
          </cell>
          <cell r="JP476">
            <v>0</v>
          </cell>
          <cell r="JQ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  <cell r="IV477">
            <v>0</v>
          </cell>
          <cell r="IW477">
            <v>0</v>
          </cell>
          <cell r="IX477">
            <v>0</v>
          </cell>
          <cell r="IY477">
            <v>0</v>
          </cell>
          <cell r="IZ477">
            <v>0</v>
          </cell>
          <cell r="JA477">
            <v>0</v>
          </cell>
          <cell r="JB477">
            <v>0</v>
          </cell>
          <cell r="JC477">
            <v>0</v>
          </cell>
          <cell r="JD477">
            <v>0</v>
          </cell>
          <cell r="JE477">
            <v>0</v>
          </cell>
          <cell r="JF477">
            <v>0</v>
          </cell>
          <cell r="JG477">
            <v>0</v>
          </cell>
          <cell r="JH477">
            <v>0</v>
          </cell>
          <cell r="JI477">
            <v>0</v>
          </cell>
          <cell r="JJ477">
            <v>0</v>
          </cell>
          <cell r="JK477">
            <v>0</v>
          </cell>
          <cell r="JL477">
            <v>0</v>
          </cell>
          <cell r="JM477">
            <v>0</v>
          </cell>
          <cell r="JN477">
            <v>0</v>
          </cell>
          <cell r="JO477">
            <v>0</v>
          </cell>
          <cell r="JP477">
            <v>0</v>
          </cell>
          <cell r="JQ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  <cell r="IV478">
            <v>0</v>
          </cell>
          <cell r="IW478">
            <v>0</v>
          </cell>
          <cell r="IX478">
            <v>0</v>
          </cell>
          <cell r="IY478">
            <v>0</v>
          </cell>
          <cell r="IZ478">
            <v>0</v>
          </cell>
          <cell r="JA478">
            <v>0</v>
          </cell>
          <cell r="JB478">
            <v>0</v>
          </cell>
          <cell r="JC478">
            <v>0</v>
          </cell>
          <cell r="JD478">
            <v>0</v>
          </cell>
          <cell r="JE478">
            <v>0</v>
          </cell>
          <cell r="JF478">
            <v>0</v>
          </cell>
          <cell r="JG478">
            <v>0</v>
          </cell>
          <cell r="JH478">
            <v>0</v>
          </cell>
          <cell r="JI478">
            <v>0</v>
          </cell>
          <cell r="JJ478">
            <v>0</v>
          </cell>
          <cell r="JK478">
            <v>0</v>
          </cell>
          <cell r="JL478">
            <v>0</v>
          </cell>
          <cell r="JM478">
            <v>0</v>
          </cell>
          <cell r="JN478">
            <v>0</v>
          </cell>
          <cell r="JO478">
            <v>0</v>
          </cell>
          <cell r="JP478">
            <v>0</v>
          </cell>
          <cell r="JQ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  <cell r="IV479">
            <v>0</v>
          </cell>
          <cell r="IW479">
            <v>0</v>
          </cell>
          <cell r="IX479">
            <v>0</v>
          </cell>
          <cell r="IY479">
            <v>0</v>
          </cell>
          <cell r="IZ479">
            <v>0</v>
          </cell>
          <cell r="JA479">
            <v>0</v>
          </cell>
          <cell r="JB479">
            <v>0</v>
          </cell>
          <cell r="JC479">
            <v>0</v>
          </cell>
          <cell r="JD479">
            <v>0</v>
          </cell>
          <cell r="JE479">
            <v>0</v>
          </cell>
          <cell r="JF479">
            <v>0</v>
          </cell>
          <cell r="JG479">
            <v>0</v>
          </cell>
          <cell r="JH479">
            <v>0</v>
          </cell>
          <cell r="JI479">
            <v>0</v>
          </cell>
          <cell r="JJ479">
            <v>0</v>
          </cell>
          <cell r="JK479">
            <v>0</v>
          </cell>
          <cell r="JL479">
            <v>0</v>
          </cell>
          <cell r="JM479">
            <v>0</v>
          </cell>
          <cell r="JN479">
            <v>0</v>
          </cell>
          <cell r="JO479">
            <v>0</v>
          </cell>
          <cell r="JP479">
            <v>0</v>
          </cell>
          <cell r="JQ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  <cell r="IV480">
            <v>0</v>
          </cell>
          <cell r="IW480">
            <v>0</v>
          </cell>
          <cell r="IX480">
            <v>0</v>
          </cell>
          <cell r="IY480">
            <v>0</v>
          </cell>
          <cell r="IZ480">
            <v>0</v>
          </cell>
          <cell r="JA480">
            <v>0</v>
          </cell>
          <cell r="JB480">
            <v>0</v>
          </cell>
          <cell r="JC480">
            <v>0</v>
          </cell>
          <cell r="JD480">
            <v>0</v>
          </cell>
          <cell r="JE480">
            <v>0</v>
          </cell>
          <cell r="JF480">
            <v>0</v>
          </cell>
          <cell r="JG480">
            <v>0</v>
          </cell>
          <cell r="JH480">
            <v>0</v>
          </cell>
          <cell r="JI480">
            <v>0</v>
          </cell>
          <cell r="JJ480">
            <v>0</v>
          </cell>
          <cell r="JK480">
            <v>0</v>
          </cell>
          <cell r="JL480">
            <v>0</v>
          </cell>
          <cell r="JM480">
            <v>0</v>
          </cell>
          <cell r="JN480">
            <v>0</v>
          </cell>
          <cell r="JO480">
            <v>0</v>
          </cell>
          <cell r="JP480">
            <v>0</v>
          </cell>
          <cell r="JQ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  <cell r="IV481">
            <v>0</v>
          </cell>
          <cell r="IW481">
            <v>0</v>
          </cell>
          <cell r="IX481">
            <v>0</v>
          </cell>
          <cell r="IY481">
            <v>0</v>
          </cell>
          <cell r="IZ481">
            <v>0</v>
          </cell>
          <cell r="JA481">
            <v>0</v>
          </cell>
          <cell r="JB481">
            <v>0</v>
          </cell>
          <cell r="JC481">
            <v>0</v>
          </cell>
          <cell r="JD481">
            <v>0</v>
          </cell>
          <cell r="JE481">
            <v>0</v>
          </cell>
          <cell r="JF481">
            <v>0</v>
          </cell>
          <cell r="JG481">
            <v>0</v>
          </cell>
          <cell r="JH481">
            <v>0</v>
          </cell>
          <cell r="JI481">
            <v>0</v>
          </cell>
          <cell r="JJ481">
            <v>0</v>
          </cell>
          <cell r="JK481">
            <v>0</v>
          </cell>
          <cell r="JL481">
            <v>0</v>
          </cell>
          <cell r="JM481">
            <v>0</v>
          </cell>
          <cell r="JN481">
            <v>0</v>
          </cell>
          <cell r="JO481">
            <v>0</v>
          </cell>
          <cell r="JP481">
            <v>0</v>
          </cell>
          <cell r="JQ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  <cell r="IV482">
            <v>0</v>
          </cell>
          <cell r="IW482">
            <v>0</v>
          </cell>
          <cell r="IX482">
            <v>0</v>
          </cell>
          <cell r="IY482">
            <v>0</v>
          </cell>
          <cell r="IZ482">
            <v>0</v>
          </cell>
          <cell r="JA482">
            <v>0</v>
          </cell>
          <cell r="JB482">
            <v>0</v>
          </cell>
          <cell r="JC482">
            <v>0</v>
          </cell>
          <cell r="JD482">
            <v>0</v>
          </cell>
          <cell r="JE482">
            <v>0</v>
          </cell>
          <cell r="JF482">
            <v>0</v>
          </cell>
          <cell r="JG482">
            <v>0</v>
          </cell>
          <cell r="JH482">
            <v>0</v>
          </cell>
          <cell r="JI482">
            <v>0</v>
          </cell>
          <cell r="JJ482">
            <v>0</v>
          </cell>
          <cell r="JK482">
            <v>0</v>
          </cell>
          <cell r="JL482">
            <v>0</v>
          </cell>
          <cell r="JM482">
            <v>0</v>
          </cell>
          <cell r="JN482">
            <v>0</v>
          </cell>
          <cell r="JO482">
            <v>0</v>
          </cell>
          <cell r="JP482">
            <v>0</v>
          </cell>
          <cell r="JQ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  <cell r="IV483">
            <v>0</v>
          </cell>
          <cell r="IW483">
            <v>0</v>
          </cell>
          <cell r="IX483">
            <v>0</v>
          </cell>
          <cell r="IY483">
            <v>0</v>
          </cell>
          <cell r="IZ483">
            <v>0</v>
          </cell>
          <cell r="JA483">
            <v>0</v>
          </cell>
          <cell r="JB483">
            <v>0</v>
          </cell>
          <cell r="JC483">
            <v>0</v>
          </cell>
          <cell r="JD483">
            <v>0</v>
          </cell>
          <cell r="JE483">
            <v>0</v>
          </cell>
          <cell r="JF483">
            <v>0</v>
          </cell>
          <cell r="JG483">
            <v>0</v>
          </cell>
          <cell r="JH483">
            <v>0</v>
          </cell>
          <cell r="JI483">
            <v>0</v>
          </cell>
          <cell r="JJ483">
            <v>0</v>
          </cell>
          <cell r="JK483">
            <v>0</v>
          </cell>
          <cell r="JL483">
            <v>0</v>
          </cell>
          <cell r="JM483">
            <v>0</v>
          </cell>
          <cell r="JN483">
            <v>0</v>
          </cell>
          <cell r="JO483">
            <v>0</v>
          </cell>
          <cell r="JP483">
            <v>0</v>
          </cell>
          <cell r="JQ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  <cell r="IV484">
            <v>0</v>
          </cell>
          <cell r="IW484">
            <v>0</v>
          </cell>
          <cell r="IX484">
            <v>0</v>
          </cell>
          <cell r="IY484">
            <v>0</v>
          </cell>
          <cell r="IZ484">
            <v>0</v>
          </cell>
          <cell r="JA484">
            <v>0</v>
          </cell>
          <cell r="JB484">
            <v>0</v>
          </cell>
          <cell r="JC484">
            <v>0</v>
          </cell>
          <cell r="JD484">
            <v>0</v>
          </cell>
          <cell r="JE484">
            <v>0</v>
          </cell>
          <cell r="JF484">
            <v>0</v>
          </cell>
          <cell r="JG484">
            <v>0</v>
          </cell>
          <cell r="JH484">
            <v>0</v>
          </cell>
          <cell r="JI484">
            <v>0</v>
          </cell>
          <cell r="JJ484">
            <v>0</v>
          </cell>
          <cell r="JK484">
            <v>0</v>
          </cell>
          <cell r="JL484">
            <v>0</v>
          </cell>
          <cell r="JM484">
            <v>0</v>
          </cell>
          <cell r="JN484">
            <v>0</v>
          </cell>
          <cell r="JO484">
            <v>0</v>
          </cell>
          <cell r="JP484">
            <v>0</v>
          </cell>
          <cell r="JQ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  <cell r="IV485">
            <v>0</v>
          </cell>
          <cell r="IW485">
            <v>0</v>
          </cell>
          <cell r="IX485">
            <v>0</v>
          </cell>
          <cell r="IY485">
            <v>0</v>
          </cell>
          <cell r="IZ485">
            <v>0</v>
          </cell>
          <cell r="JA485">
            <v>0</v>
          </cell>
          <cell r="JB485">
            <v>0</v>
          </cell>
          <cell r="JC485">
            <v>0</v>
          </cell>
          <cell r="JD485">
            <v>0</v>
          </cell>
          <cell r="JE485">
            <v>0</v>
          </cell>
          <cell r="JF485">
            <v>0</v>
          </cell>
          <cell r="JG485">
            <v>0</v>
          </cell>
          <cell r="JH485">
            <v>0</v>
          </cell>
          <cell r="JI485">
            <v>0</v>
          </cell>
          <cell r="JJ485">
            <v>0</v>
          </cell>
          <cell r="JK485">
            <v>0</v>
          </cell>
          <cell r="JL485">
            <v>0</v>
          </cell>
          <cell r="JM485">
            <v>0</v>
          </cell>
          <cell r="JN485">
            <v>0</v>
          </cell>
          <cell r="JO485">
            <v>0</v>
          </cell>
          <cell r="JP485">
            <v>0</v>
          </cell>
          <cell r="JQ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  <cell r="IV486">
            <v>0</v>
          </cell>
          <cell r="IW486">
            <v>0</v>
          </cell>
          <cell r="IX486">
            <v>0</v>
          </cell>
          <cell r="IY486">
            <v>0</v>
          </cell>
          <cell r="IZ486">
            <v>0</v>
          </cell>
          <cell r="JA486">
            <v>0</v>
          </cell>
          <cell r="JB486">
            <v>0</v>
          </cell>
          <cell r="JC486">
            <v>0</v>
          </cell>
          <cell r="JD486">
            <v>0</v>
          </cell>
          <cell r="JE486">
            <v>0</v>
          </cell>
          <cell r="JF486">
            <v>0</v>
          </cell>
          <cell r="JG486">
            <v>0</v>
          </cell>
          <cell r="JH486">
            <v>0</v>
          </cell>
          <cell r="JI486">
            <v>0</v>
          </cell>
          <cell r="JJ486">
            <v>0</v>
          </cell>
          <cell r="JK486">
            <v>0</v>
          </cell>
          <cell r="JL486">
            <v>0</v>
          </cell>
          <cell r="JM486">
            <v>0</v>
          </cell>
          <cell r="JN486">
            <v>0</v>
          </cell>
          <cell r="JO486">
            <v>0</v>
          </cell>
          <cell r="JP486">
            <v>0</v>
          </cell>
          <cell r="JQ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  <cell r="IU487">
            <v>0</v>
          </cell>
          <cell r="IV487">
            <v>0</v>
          </cell>
          <cell r="IW487">
            <v>0</v>
          </cell>
          <cell r="IX487">
            <v>0</v>
          </cell>
          <cell r="IY487">
            <v>0</v>
          </cell>
          <cell r="IZ487">
            <v>0</v>
          </cell>
          <cell r="JA487">
            <v>0</v>
          </cell>
          <cell r="JB487">
            <v>0</v>
          </cell>
          <cell r="JC487">
            <v>0</v>
          </cell>
          <cell r="JD487">
            <v>0</v>
          </cell>
          <cell r="JE487">
            <v>0</v>
          </cell>
          <cell r="JF487">
            <v>0</v>
          </cell>
          <cell r="JG487">
            <v>0</v>
          </cell>
          <cell r="JH487">
            <v>0</v>
          </cell>
          <cell r="JI487">
            <v>0</v>
          </cell>
          <cell r="JJ487">
            <v>0</v>
          </cell>
          <cell r="JK487">
            <v>0</v>
          </cell>
          <cell r="JL487">
            <v>0</v>
          </cell>
          <cell r="JM487">
            <v>0</v>
          </cell>
          <cell r="JN487">
            <v>0</v>
          </cell>
          <cell r="JO487">
            <v>0</v>
          </cell>
          <cell r="JP487">
            <v>0</v>
          </cell>
          <cell r="JQ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0</v>
          </cell>
          <cell r="IG488">
            <v>0</v>
          </cell>
          <cell r="IH488">
            <v>0</v>
          </cell>
          <cell r="II488">
            <v>0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  <cell r="IS488">
            <v>0</v>
          </cell>
          <cell r="IT488">
            <v>0</v>
          </cell>
          <cell r="IU488">
            <v>0</v>
          </cell>
          <cell r="IV488">
            <v>0</v>
          </cell>
          <cell r="IW488">
            <v>0</v>
          </cell>
          <cell r="IX488">
            <v>0</v>
          </cell>
          <cell r="IY488">
            <v>0</v>
          </cell>
          <cell r="IZ488">
            <v>0</v>
          </cell>
          <cell r="JA488">
            <v>0</v>
          </cell>
          <cell r="JB488">
            <v>0</v>
          </cell>
          <cell r="JC488">
            <v>0</v>
          </cell>
          <cell r="JD488">
            <v>0</v>
          </cell>
          <cell r="JE488">
            <v>0</v>
          </cell>
          <cell r="JF488">
            <v>0</v>
          </cell>
          <cell r="JG488">
            <v>0</v>
          </cell>
          <cell r="JH488">
            <v>0</v>
          </cell>
          <cell r="JI488">
            <v>0</v>
          </cell>
          <cell r="JJ488">
            <v>0</v>
          </cell>
          <cell r="JK488">
            <v>0</v>
          </cell>
          <cell r="JL488">
            <v>0</v>
          </cell>
          <cell r="JM488">
            <v>0</v>
          </cell>
          <cell r="JN488">
            <v>0</v>
          </cell>
          <cell r="JO488">
            <v>0</v>
          </cell>
          <cell r="JP488">
            <v>0</v>
          </cell>
          <cell r="JQ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0</v>
          </cell>
          <cell r="IG489">
            <v>0</v>
          </cell>
          <cell r="IH489">
            <v>0</v>
          </cell>
          <cell r="II489">
            <v>0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  <cell r="IS489">
            <v>0</v>
          </cell>
          <cell r="IT489">
            <v>0</v>
          </cell>
          <cell r="IU489">
            <v>0</v>
          </cell>
          <cell r="IV489">
            <v>0</v>
          </cell>
          <cell r="IW489">
            <v>0</v>
          </cell>
          <cell r="IX489">
            <v>0</v>
          </cell>
          <cell r="IY489">
            <v>0</v>
          </cell>
          <cell r="IZ489">
            <v>0</v>
          </cell>
          <cell r="JA489">
            <v>0</v>
          </cell>
          <cell r="JB489">
            <v>0</v>
          </cell>
          <cell r="JC489">
            <v>0</v>
          </cell>
          <cell r="JD489">
            <v>0</v>
          </cell>
          <cell r="JE489">
            <v>0</v>
          </cell>
          <cell r="JF489">
            <v>0</v>
          </cell>
          <cell r="JG489">
            <v>0</v>
          </cell>
          <cell r="JH489">
            <v>0</v>
          </cell>
          <cell r="JI489">
            <v>0</v>
          </cell>
          <cell r="JJ489">
            <v>0</v>
          </cell>
          <cell r="JK489">
            <v>0</v>
          </cell>
          <cell r="JL489">
            <v>0</v>
          </cell>
          <cell r="JM489">
            <v>0</v>
          </cell>
          <cell r="JN489">
            <v>0</v>
          </cell>
          <cell r="JO489">
            <v>0</v>
          </cell>
          <cell r="JP489">
            <v>0</v>
          </cell>
          <cell r="JQ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0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  <cell r="IS490">
            <v>0</v>
          </cell>
          <cell r="IT490">
            <v>0</v>
          </cell>
          <cell r="IU490">
            <v>0</v>
          </cell>
          <cell r="IV490">
            <v>0</v>
          </cell>
          <cell r="IW490">
            <v>0</v>
          </cell>
          <cell r="IX490">
            <v>0</v>
          </cell>
          <cell r="IY490">
            <v>0</v>
          </cell>
          <cell r="IZ490">
            <v>0</v>
          </cell>
          <cell r="JA490">
            <v>0</v>
          </cell>
          <cell r="JB490">
            <v>0</v>
          </cell>
          <cell r="JC490">
            <v>0</v>
          </cell>
          <cell r="JD490">
            <v>0</v>
          </cell>
          <cell r="JE490">
            <v>0</v>
          </cell>
          <cell r="JF490">
            <v>0</v>
          </cell>
          <cell r="JG490">
            <v>0</v>
          </cell>
          <cell r="JH490">
            <v>0</v>
          </cell>
          <cell r="JI490">
            <v>0</v>
          </cell>
          <cell r="JJ490">
            <v>0</v>
          </cell>
          <cell r="JK490">
            <v>0</v>
          </cell>
          <cell r="JL490">
            <v>0</v>
          </cell>
          <cell r="JM490">
            <v>0</v>
          </cell>
          <cell r="JN490">
            <v>0</v>
          </cell>
          <cell r="JO490">
            <v>0</v>
          </cell>
          <cell r="JP490">
            <v>0</v>
          </cell>
          <cell r="JQ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0</v>
          </cell>
          <cell r="IJ491">
            <v>0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  <cell r="IS491">
            <v>0</v>
          </cell>
          <cell r="IT491">
            <v>0</v>
          </cell>
          <cell r="IU491">
            <v>0</v>
          </cell>
          <cell r="IV491">
            <v>0</v>
          </cell>
          <cell r="IW491">
            <v>0</v>
          </cell>
          <cell r="IX491">
            <v>0</v>
          </cell>
          <cell r="IY491">
            <v>0</v>
          </cell>
          <cell r="IZ491">
            <v>0</v>
          </cell>
          <cell r="JA491">
            <v>0</v>
          </cell>
          <cell r="JB491">
            <v>0</v>
          </cell>
          <cell r="JC491">
            <v>0</v>
          </cell>
          <cell r="JD491">
            <v>0</v>
          </cell>
          <cell r="JE491">
            <v>0</v>
          </cell>
          <cell r="JF491">
            <v>0</v>
          </cell>
          <cell r="JG491">
            <v>0</v>
          </cell>
          <cell r="JH491">
            <v>0</v>
          </cell>
          <cell r="JI491">
            <v>0</v>
          </cell>
          <cell r="JJ491">
            <v>0</v>
          </cell>
          <cell r="JK491">
            <v>0</v>
          </cell>
          <cell r="JL491">
            <v>0</v>
          </cell>
          <cell r="JM491">
            <v>0</v>
          </cell>
          <cell r="JN491">
            <v>0</v>
          </cell>
          <cell r="JO491">
            <v>0</v>
          </cell>
          <cell r="JP491">
            <v>0</v>
          </cell>
          <cell r="JQ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  <cell r="IJ492">
            <v>0</v>
          </cell>
          <cell r="IK492">
            <v>0</v>
          </cell>
          <cell r="IL492">
            <v>0</v>
          </cell>
          <cell r="IM492">
            <v>0</v>
          </cell>
          <cell r="IN492">
            <v>0</v>
          </cell>
          <cell r="IO492">
            <v>0</v>
          </cell>
          <cell r="IP492">
            <v>0</v>
          </cell>
          <cell r="IQ492">
            <v>0</v>
          </cell>
          <cell r="IR492">
            <v>0</v>
          </cell>
          <cell r="IS492">
            <v>0</v>
          </cell>
          <cell r="IT492">
            <v>0</v>
          </cell>
          <cell r="IU492">
            <v>0</v>
          </cell>
          <cell r="IV492">
            <v>0</v>
          </cell>
          <cell r="IW492">
            <v>0</v>
          </cell>
          <cell r="IX492">
            <v>0</v>
          </cell>
          <cell r="IY492">
            <v>0</v>
          </cell>
          <cell r="IZ492">
            <v>0</v>
          </cell>
          <cell r="JA492">
            <v>0</v>
          </cell>
          <cell r="JB492">
            <v>0</v>
          </cell>
          <cell r="JC492">
            <v>0</v>
          </cell>
          <cell r="JD492">
            <v>0</v>
          </cell>
          <cell r="JE492">
            <v>0</v>
          </cell>
          <cell r="JF492">
            <v>0</v>
          </cell>
          <cell r="JG492">
            <v>0</v>
          </cell>
          <cell r="JH492">
            <v>0</v>
          </cell>
          <cell r="JI492">
            <v>0</v>
          </cell>
          <cell r="JJ492">
            <v>0</v>
          </cell>
          <cell r="JK492">
            <v>0</v>
          </cell>
          <cell r="JL492">
            <v>0</v>
          </cell>
          <cell r="JM492">
            <v>0</v>
          </cell>
          <cell r="JN492">
            <v>0</v>
          </cell>
          <cell r="JO492">
            <v>0</v>
          </cell>
          <cell r="JP492">
            <v>0</v>
          </cell>
          <cell r="JQ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0</v>
          </cell>
          <cell r="IJ493">
            <v>0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  <cell r="IS493">
            <v>0</v>
          </cell>
          <cell r="IT493">
            <v>0</v>
          </cell>
          <cell r="IU493">
            <v>0</v>
          </cell>
          <cell r="IV493">
            <v>0</v>
          </cell>
          <cell r="IW493">
            <v>0</v>
          </cell>
          <cell r="IX493">
            <v>0</v>
          </cell>
          <cell r="IY493">
            <v>0</v>
          </cell>
          <cell r="IZ493">
            <v>0</v>
          </cell>
          <cell r="JA493">
            <v>0</v>
          </cell>
          <cell r="JB493">
            <v>0</v>
          </cell>
          <cell r="JC493">
            <v>0</v>
          </cell>
          <cell r="JD493">
            <v>0</v>
          </cell>
          <cell r="JE493">
            <v>0</v>
          </cell>
          <cell r="JF493">
            <v>0</v>
          </cell>
          <cell r="JG493">
            <v>0</v>
          </cell>
          <cell r="JH493">
            <v>0</v>
          </cell>
          <cell r="JI493">
            <v>0</v>
          </cell>
          <cell r="JJ493">
            <v>0</v>
          </cell>
          <cell r="JK493">
            <v>0</v>
          </cell>
          <cell r="JL493">
            <v>0</v>
          </cell>
          <cell r="JM493">
            <v>0</v>
          </cell>
          <cell r="JN493">
            <v>0</v>
          </cell>
          <cell r="JO493">
            <v>0</v>
          </cell>
          <cell r="JP493">
            <v>0</v>
          </cell>
          <cell r="JQ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0</v>
          </cell>
          <cell r="IG494">
            <v>0</v>
          </cell>
          <cell r="IH494">
            <v>0</v>
          </cell>
          <cell r="II494">
            <v>0</v>
          </cell>
          <cell r="IJ494">
            <v>0</v>
          </cell>
          <cell r="IK494">
            <v>0</v>
          </cell>
          <cell r="IL494">
            <v>0</v>
          </cell>
          <cell r="IM494">
            <v>0</v>
          </cell>
          <cell r="IN494">
            <v>0</v>
          </cell>
          <cell r="IO494">
            <v>0</v>
          </cell>
          <cell r="IP494">
            <v>0</v>
          </cell>
          <cell r="IQ494">
            <v>0</v>
          </cell>
          <cell r="IR494">
            <v>0</v>
          </cell>
          <cell r="IS494">
            <v>0</v>
          </cell>
          <cell r="IT494">
            <v>0</v>
          </cell>
          <cell r="IU494">
            <v>0</v>
          </cell>
          <cell r="IV494">
            <v>0</v>
          </cell>
          <cell r="IW494">
            <v>0</v>
          </cell>
          <cell r="IX494">
            <v>0</v>
          </cell>
          <cell r="IY494">
            <v>0</v>
          </cell>
          <cell r="IZ494">
            <v>0</v>
          </cell>
          <cell r="JA494">
            <v>0</v>
          </cell>
          <cell r="JB494">
            <v>0</v>
          </cell>
          <cell r="JC494">
            <v>0</v>
          </cell>
          <cell r="JD494">
            <v>0</v>
          </cell>
          <cell r="JE494">
            <v>0</v>
          </cell>
          <cell r="JF494">
            <v>0</v>
          </cell>
          <cell r="JG494">
            <v>0</v>
          </cell>
          <cell r="JH494">
            <v>0</v>
          </cell>
          <cell r="JI494">
            <v>0</v>
          </cell>
          <cell r="JJ494">
            <v>0</v>
          </cell>
          <cell r="JK494">
            <v>0</v>
          </cell>
          <cell r="JL494">
            <v>0</v>
          </cell>
          <cell r="JM494">
            <v>0</v>
          </cell>
          <cell r="JN494">
            <v>0</v>
          </cell>
          <cell r="JO494">
            <v>0</v>
          </cell>
          <cell r="JP494">
            <v>0</v>
          </cell>
          <cell r="JQ494">
            <v>0</v>
          </cell>
        </row>
        <row r="495">
          <cell r="F495">
            <v>7.856990000026931E-6</v>
          </cell>
          <cell r="G495">
            <v>1.5816869999990546E-5</v>
          </cell>
          <cell r="H495">
            <v>-3.1842289999986506E-5</v>
          </cell>
          <cell r="I495">
            <v>8.2928600000087282E-6</v>
          </cell>
          <cell r="J495">
            <v>4.8765300000030987E-6</v>
          </cell>
          <cell r="K495">
            <v>-1.3345429999991887E-5</v>
          </cell>
          <cell r="L495">
            <v>2.870604000000665E-5</v>
          </cell>
          <cell r="M495">
            <v>-1.3514600000000265E-5</v>
          </cell>
          <cell r="N495">
            <v>-6.8470199999989823E-6</v>
          </cell>
          <cell r="O495">
            <v>1.4376236000000764E-4</v>
          </cell>
          <cell r="P495">
            <v>-8.3956760000003516E-5</v>
          </cell>
          <cell r="Q495">
            <v>-5.9805599999990244E-5</v>
          </cell>
          <cell r="R495">
            <v>-1.000000082740371E-11</v>
          </cell>
          <cell r="S495">
            <v>3.1321979999998639E-5</v>
          </cell>
          <cell r="T495">
            <v>-3.1374910000020462E-5</v>
          </cell>
          <cell r="U495">
            <v>5.2890000004635063E-8</v>
          </cell>
          <cell r="V495">
            <v>-2.000000165480742E-11</v>
          </cell>
          <cell r="W495">
            <v>-3.3294799999805669E-6</v>
          </cell>
          <cell r="X495">
            <v>3.3294899999952721E-6</v>
          </cell>
          <cell r="Y495">
            <v>-5.1364900000017144E-6</v>
          </cell>
          <cell r="Z495">
            <v>2.4998899999933988E-6</v>
          </cell>
          <cell r="AA495">
            <v>2.6366300000038589E-6</v>
          </cell>
          <cell r="AB495">
            <v>5.8206490000003996E-5</v>
          </cell>
          <cell r="AC495">
            <v>-5.8206479999989291E-5</v>
          </cell>
          <cell r="AD495">
            <v>0</v>
          </cell>
          <cell r="AE495">
            <v>-1.0000045236324695E-10</v>
          </cell>
          <cell r="AF495">
            <v>-2.0333829999996667E-5</v>
          </cell>
          <cell r="AG495">
            <v>2.0333849999998321E-5</v>
          </cell>
          <cell r="AH495">
            <v>-2.6695999998105346E-7</v>
          </cell>
          <cell r="AI495">
            <v>-2.0926799999959611E-6</v>
          </cell>
          <cell r="AJ495">
            <v>2.0240369999979801E-5</v>
          </cell>
          <cell r="AK495">
            <v>-1.7880769999992219E-5</v>
          </cell>
          <cell r="AL495">
            <v>1.6670140000007994E-5</v>
          </cell>
          <cell r="AM495">
            <v>-1.6670110000005511E-5</v>
          </cell>
          <cell r="AN495">
            <v>0</v>
          </cell>
          <cell r="AO495">
            <v>-6.5525290000006953E-5</v>
          </cell>
          <cell r="AP495">
            <v>6.5525209999972578E-5</v>
          </cell>
          <cell r="AQ495">
            <v>-3.000000248221113E-11</v>
          </cell>
          <cell r="AR495">
            <v>9.999956418482725E-11</v>
          </cell>
          <cell r="AS495">
            <v>1.0541310000028448E-5</v>
          </cell>
          <cell r="AT495">
            <v>-1.054127999999821E-5</v>
          </cell>
          <cell r="AU495">
            <v>-1.000000082740371E-11</v>
          </cell>
          <cell r="AV495">
            <v>2.3470260000005294E-5</v>
          </cell>
          <cell r="AW495">
            <v>-1.9010705999999988E-4</v>
          </cell>
          <cell r="AX495">
            <v>1.6663684999998485E-4</v>
          </cell>
          <cell r="AY495">
            <v>-1.5566400000041614E-6</v>
          </cell>
          <cell r="AZ495">
            <v>2.5578759999998757E-5</v>
          </cell>
          <cell r="BA495">
            <v>-3.6149749999998815E-5</v>
          </cell>
          <cell r="BB495">
            <v>1.212767000000059E-5</v>
          </cell>
          <cell r="BC495">
            <v>1.000000082740371E-11</v>
          </cell>
          <cell r="BD495">
            <v>-2.000000165480742E-11</v>
          </cell>
          <cell r="BE495">
            <v>-7.000000579182597E-11</v>
          </cell>
          <cell r="BF495">
            <v>-3.000000248221113E-11</v>
          </cell>
          <cell r="BG495">
            <v>0</v>
          </cell>
          <cell r="BH495">
            <v>-2.0000015532595228E-11</v>
          </cell>
          <cell r="BI495">
            <v>5.6429900000126709E-6</v>
          </cell>
          <cell r="BJ495">
            <v>-8.4435219999998146E-5</v>
          </cell>
          <cell r="BK495">
            <v>7.4599110000003743E-5</v>
          </cell>
          <cell r="BL495">
            <v>4.1931099999947818E-6</v>
          </cell>
          <cell r="BM495">
            <v>1.7851400000018502E-6</v>
          </cell>
          <cell r="BN495">
            <v>-1.7851400000018502E-6</v>
          </cell>
          <cell r="BO495">
            <v>0</v>
          </cell>
          <cell r="BP495">
            <v>0</v>
          </cell>
          <cell r="BQ495">
            <v>-1.000000082740371E-11</v>
          </cell>
          <cell r="BR495">
            <v>2.000000165480742E-11</v>
          </cell>
          <cell r="BS495">
            <v>2.951058000000284E-5</v>
          </cell>
          <cell r="BT495">
            <v>-8.4616789999991671E-5</v>
          </cell>
          <cell r="BU495">
            <v>6.4468280000007372E-5</v>
          </cell>
          <cell r="BV495">
            <v>-9.3620500000030082E-6</v>
          </cell>
          <cell r="BW495">
            <v>5.0322249999998347E-5</v>
          </cell>
          <cell r="BX495">
            <v>-4.2980019999999675E-5</v>
          </cell>
          <cell r="BY495">
            <v>-7.3422299999986729E-6</v>
          </cell>
          <cell r="BZ495">
            <v>2.4554730000000968E-5</v>
          </cell>
          <cell r="CA495">
            <v>-2.4554769999997339E-5</v>
          </cell>
          <cell r="CB495">
            <v>1.2866599999883377E-6</v>
          </cell>
          <cell r="CC495">
            <v>-1.2866199999850281E-6</v>
          </cell>
          <cell r="CD495">
            <v>0</v>
          </cell>
          <cell r="CE495">
            <v>-2.0000112677109882E-11</v>
          </cell>
          <cell r="CF495">
            <v>-4.8441939999976924E-5</v>
          </cell>
          <cell r="CG495">
            <v>4.8387949999992297E-5</v>
          </cell>
          <cell r="CH495">
            <v>4.3568259999987591E-5</v>
          </cell>
          <cell r="CI495">
            <v>-4.3514299999991568E-5</v>
          </cell>
          <cell r="CJ495">
            <v>-2.000000165480742E-11</v>
          </cell>
          <cell r="CK495">
            <v>1.000000082740371E-11</v>
          </cell>
          <cell r="CL495">
            <v>0</v>
          </cell>
          <cell r="CM495">
            <v>0</v>
          </cell>
          <cell r="CN495">
            <v>-9.999997357956758E-12</v>
          </cell>
          <cell r="CO495">
            <v>0</v>
          </cell>
          <cell r="CP495">
            <v>9.074460000008111E-6</v>
          </cell>
          <cell r="CQ495">
            <v>-9.0744300000056288E-6</v>
          </cell>
          <cell r="CR495">
            <v>-1.9999779610202495E-11</v>
          </cell>
          <cell r="CS495">
            <v>-1.6819030000003732E-5</v>
          </cell>
          <cell r="CT495">
            <v>1.6819029999989854E-5</v>
          </cell>
          <cell r="CU495">
            <v>1.000000082740371E-11</v>
          </cell>
          <cell r="CV495">
            <v>-3.0657939999997885E-5</v>
          </cell>
          <cell r="CW495">
            <v>3.0657899999994576E-5</v>
          </cell>
          <cell r="CX495">
            <v>4.9999990259230742E-11</v>
          </cell>
          <cell r="CY495">
            <v>-4.9129289999991221E-5</v>
          </cell>
          <cell r="CZ495">
            <v>4.9129269999996505E-5</v>
          </cell>
          <cell r="DA495">
            <v>0</v>
          </cell>
          <cell r="DB495">
            <v>-2.000000165480742E-11</v>
          </cell>
          <cell r="DC495">
            <v>1.9999987777019612E-11</v>
          </cell>
          <cell r="DD495">
            <v>-2.000000165480742E-11</v>
          </cell>
          <cell r="DE495">
            <v>-1.0000023031864202E-10</v>
          </cell>
          <cell r="DF495">
            <v>2.8628020000004417E-5</v>
          </cell>
          <cell r="DG495">
            <v>-2.8628060000007727E-5</v>
          </cell>
          <cell r="DH495">
            <v>-1.9999987777019612E-11</v>
          </cell>
          <cell r="DI495">
            <v>2.7612440000018834E-5</v>
          </cell>
          <cell r="DJ495">
            <v>-2.7612429999990251E-5</v>
          </cell>
          <cell r="DK495">
            <v>1.9999987777019612E-11</v>
          </cell>
          <cell r="DL495">
            <v>1.0209324000000353E-4</v>
          </cell>
          <cell r="DM495">
            <v>-7.6637920000004189E-5</v>
          </cell>
          <cell r="DN495">
            <v>-2.545530999999851E-5</v>
          </cell>
          <cell r="DO495">
            <v>-3.3009200000044814E-6</v>
          </cell>
          <cell r="DP495">
            <v>3.3008499999986896E-6</v>
          </cell>
          <cell r="DQ495">
            <v>-1.0000028582979326E-11</v>
          </cell>
          <cell r="DR495">
            <v>9.999778782798785E-12</v>
          </cell>
          <cell r="DS495">
            <v>1.000000082740371E-11</v>
          </cell>
          <cell r="DT495">
            <v>1.000000082740371E-11</v>
          </cell>
          <cell r="DU495">
            <v>1.6405619999992904E-5</v>
          </cell>
          <cell r="DV495">
            <v>-1.6405599999991249E-5</v>
          </cell>
          <cell r="DW495">
            <v>1.000000082740371E-11</v>
          </cell>
          <cell r="DX495">
            <v>-9.2410920000007835E-5</v>
          </cell>
          <cell r="DY495">
            <v>1.5990468999999702E-4</v>
          </cell>
          <cell r="DZ495">
            <v>-6.7493799999998605E-5</v>
          </cell>
          <cell r="EA495">
            <v>-2.9999995543317226E-11</v>
          </cell>
          <cell r="EB495">
            <v>1.000000082740371E-11</v>
          </cell>
          <cell r="EC495">
            <v>0</v>
          </cell>
          <cell r="ED495">
            <v>1.000000082740371E-11</v>
          </cell>
          <cell r="EE495">
            <v>1.000000082740371E-11</v>
          </cell>
          <cell r="EF495">
            <v>-1.000000082740371E-11</v>
          </cell>
          <cell r="EG495">
            <v>-4.0195079999999495E-5</v>
          </cell>
          <cell r="EH495">
            <v>3.4512580000006787E-5</v>
          </cell>
          <cell r="EI495">
            <v>5.6825199999943621E-6</v>
          </cell>
          <cell r="EJ495">
            <v>3.78956999999569E-6</v>
          </cell>
          <cell r="EK495">
            <v>-3.7895599999948626E-6</v>
          </cell>
          <cell r="EL495">
            <v>4.000000330961484E-11</v>
          </cell>
          <cell r="EM495">
            <v>2.412123000000016E-5</v>
          </cell>
          <cell r="EN495">
            <v>-2.4121199999997678E-5</v>
          </cell>
          <cell r="EO495">
            <v>-4.000000330961484E-11</v>
          </cell>
          <cell r="EP495">
            <v>-5.9999977208846644E-11</v>
          </cell>
          <cell r="EQ495">
            <v>2.0000029410383036E-11</v>
          </cell>
          <cell r="ER495">
            <v>6.0000227009027185E-11</v>
          </cell>
          <cell r="ES495">
            <v>-1.1335010000000645E-4</v>
          </cell>
          <cell r="ET495">
            <v>1.1973382999999616E-4</v>
          </cell>
          <cell r="EU495">
            <v>-6.3837200000027572E-6</v>
          </cell>
          <cell r="EV495">
            <v>1.000000082740371E-11</v>
          </cell>
          <cell r="EW495">
            <v>-3.0128790000000238E-5</v>
          </cell>
          <cell r="EX495">
            <v>3.0128749999996929E-5</v>
          </cell>
          <cell r="EY495">
            <v>2.0440750000003116E-5</v>
          </cell>
          <cell r="EZ495">
            <v>-2.0440740000002289E-5</v>
          </cell>
          <cell r="FA495">
            <v>1.000000082740371E-11</v>
          </cell>
          <cell r="FB495">
            <v>3.1842200000006815E-6</v>
          </cell>
          <cell r="FC495">
            <v>-3.1841500000157064E-6</v>
          </cell>
          <cell r="FD495">
            <v>-1.000000082740371E-11</v>
          </cell>
          <cell r="FE495">
            <v>6.000000496442226E-11</v>
          </cell>
          <cell r="FF495">
            <v>4.3586459999994664E-5</v>
          </cell>
          <cell r="FG495">
            <v>-4.358643000000606E-5</v>
          </cell>
          <cell r="FH495">
            <v>-2.000000165480742E-11</v>
          </cell>
          <cell r="FI495">
            <v>0</v>
          </cell>
          <cell r="FJ495">
            <v>4.8435520000000842E-5</v>
          </cell>
          <cell r="FK495">
            <v>-4.8435510000000015E-5</v>
          </cell>
          <cell r="FL495">
            <v>1.1902798000000547E-4</v>
          </cell>
          <cell r="FM495">
            <v>-1.1902795000000299E-4</v>
          </cell>
          <cell r="FN495">
            <v>1.000000082740371E-11</v>
          </cell>
          <cell r="FO495">
            <v>-8.106639999991283E-6</v>
          </cell>
          <cell r="FP495">
            <v>1.1198519999991441E-5</v>
          </cell>
          <cell r="FQ495">
            <v>-3.09187999998628E-6</v>
          </cell>
          <cell r="FR495">
            <v>3.000000248221113E-11</v>
          </cell>
          <cell r="FS495">
            <v>6.1900099999984137E-5</v>
          </cell>
          <cell r="FT495">
            <v>-9.4839719999989525E-5</v>
          </cell>
          <cell r="FU495">
            <v>3.6322660000004392E-5</v>
          </cell>
          <cell r="FV495">
            <v>-3.3830700000014868E-6</v>
          </cell>
          <cell r="FW495">
            <v>0</v>
          </cell>
          <cell r="FX495">
            <v>1.0000014705191518E-11</v>
          </cell>
          <cell r="FY495">
            <v>2.000000165480742E-11</v>
          </cell>
          <cell r="FZ495">
            <v>0</v>
          </cell>
          <cell r="GA495">
            <v>2.000000165480742E-11</v>
          </cell>
          <cell r="GB495">
            <v>3.5115289999998467E-5</v>
          </cell>
          <cell r="GC495">
            <v>-3.5115259999995985E-5</v>
          </cell>
          <cell r="GD495">
            <v>-1.9999973899231804E-11</v>
          </cell>
          <cell r="GE495">
            <v>-6.0000115986724722E-11</v>
          </cell>
          <cell r="GF495">
            <v>-3.0000030237786746E-11</v>
          </cell>
          <cell r="GG495">
            <v>6.7957310000005267E-5</v>
          </cell>
          <cell r="GH495">
            <v>-7.4678760000002065E-5</v>
          </cell>
          <cell r="GI495">
            <v>6.721449999996798E-6</v>
          </cell>
          <cell r="GJ495">
            <v>1.000000082740371E-11</v>
          </cell>
          <cell r="GK495">
            <v>-1.000000082740371E-11</v>
          </cell>
          <cell r="GL495">
            <v>-2.000000165480742E-11</v>
          </cell>
          <cell r="GM495">
            <v>0</v>
          </cell>
          <cell r="GN495">
            <v>0</v>
          </cell>
          <cell r="GO495">
            <v>-9.9999938885098061E-12</v>
          </cell>
          <cell r="GP495">
            <v>-2.0000015532595228E-11</v>
          </cell>
          <cell r="GQ495">
            <v>2.000000165480742E-11</v>
          </cell>
          <cell r="GR495">
            <v>9.0000118468935852E-11</v>
          </cell>
          <cell r="GS495">
            <v>0</v>
          </cell>
          <cell r="GT495">
            <v>0</v>
          </cell>
          <cell r="GU495">
            <v>0</v>
          </cell>
          <cell r="GV495">
            <v>1.2677670000002528E-5</v>
          </cell>
          <cell r="GW495">
            <v>-1.26776600000017E-5</v>
          </cell>
          <cell r="GX495">
            <v>9.9999938885098061E-12</v>
          </cell>
          <cell r="GY495">
            <v>2.000000165480742E-11</v>
          </cell>
          <cell r="GZ495">
            <v>0</v>
          </cell>
          <cell r="HA495">
            <v>1.000000082740371E-11</v>
          </cell>
          <cell r="HB495">
            <v>3.000000248221113E-11</v>
          </cell>
          <cell r="HC495">
            <v>-9.9999730718280944E-12</v>
          </cell>
          <cell r="HD495">
            <v>1.9999987777019612E-11</v>
          </cell>
          <cell r="HE495">
            <v>2.000000165480742E-11</v>
          </cell>
          <cell r="HF495">
            <v>-3.4426000000004064E-5</v>
          </cell>
          <cell r="HG495">
            <v>3.4426030000006547E-5</v>
          </cell>
          <cell r="HH495">
            <v>-9.9999869496159022E-12</v>
          </cell>
          <cell r="HI495">
            <v>0</v>
          </cell>
          <cell r="HJ495">
            <v>-1.913399999969867E-7</v>
          </cell>
          <cell r="HK495">
            <v>1.913499999978141E-7</v>
          </cell>
          <cell r="HL495">
            <v>2.3566960000005743E-5</v>
          </cell>
          <cell r="HM495">
            <v>-2.3566989999997817E-5</v>
          </cell>
          <cell r="HN495">
            <v>1.000000082740371E-11</v>
          </cell>
          <cell r="HO495">
            <v>-2.000000165480742E-11</v>
          </cell>
          <cell r="HP495">
            <v>9.3839499999970322E-6</v>
          </cell>
          <cell r="HQ495">
            <v>-9.38391999999455E-6</v>
          </cell>
          <cell r="HR495">
            <v>0</v>
          </cell>
          <cell r="HS495">
            <v>6.3505009999992312E-5</v>
          </cell>
          <cell r="HT495">
            <v>-6.350497999998983E-5</v>
          </cell>
          <cell r="HU495">
            <v>-3.000000248221113E-11</v>
          </cell>
          <cell r="HV495">
            <v>1.000000082740371E-11</v>
          </cell>
          <cell r="HW495">
            <v>-9.9999869496159022E-12</v>
          </cell>
          <cell r="HX495">
            <v>-7.5838799999949913E-6</v>
          </cell>
          <cell r="HY495">
            <v>7.5838800000019302E-6</v>
          </cell>
          <cell r="HZ495">
            <v>-1.000000082740371E-11</v>
          </cell>
          <cell r="IA495">
            <v>2.000000165480742E-11</v>
          </cell>
          <cell r="IB495">
            <v>1.8338999999978345E-6</v>
          </cell>
          <cell r="IC495">
            <v>-5.8702240000013672E-5</v>
          </cell>
          <cell r="ID495">
            <v>5.6868330000001133E-5</v>
          </cell>
          <cell r="IE495">
            <v>-4.000000330961484E-11</v>
          </cell>
          <cell r="IF495">
            <v>7.0001599999924835E-6</v>
          </cell>
          <cell r="IG495">
            <v>3.8930189999994425E-5</v>
          </cell>
          <cell r="IH495">
            <v>-4.5930390000004095E-5</v>
          </cell>
          <cell r="II495">
            <v>-1.000000082740371E-11</v>
          </cell>
          <cell r="IJ495">
            <v>-6.0231000001409463E-7</v>
          </cell>
          <cell r="IK495">
            <v>6.0235000000352645E-7</v>
          </cell>
          <cell r="IL495">
            <v>9.9999938885098061E-12</v>
          </cell>
          <cell r="IM495">
            <v>1.9999998185360468E-11</v>
          </cell>
          <cell r="IN495">
            <v>0</v>
          </cell>
          <cell r="IO495">
            <v>-6.792539999994629E-6</v>
          </cell>
          <cell r="IP495">
            <v>6.7925100000199023E-6</v>
          </cell>
          <cell r="IQ495">
            <v>-3.000000248221113E-11</v>
          </cell>
          <cell r="IR495">
            <v>-1.0000011929633956E-10</v>
          </cell>
          <cell r="IS495">
            <v>-1.0261019999999177E-5</v>
          </cell>
          <cell r="IT495">
            <v>1.0260950000007263E-5</v>
          </cell>
          <cell r="IU495">
            <v>-1.000000082740371E-11</v>
          </cell>
          <cell r="IV495">
            <v>0</v>
          </cell>
          <cell r="IW495">
            <v>0</v>
          </cell>
          <cell r="IX495">
            <v>-1.0000014705191518E-11</v>
          </cell>
          <cell r="IY495">
            <v>8.5950000000001303E-6</v>
          </cell>
          <cell r="IZ495">
            <v>-8.594980000001945E-6</v>
          </cell>
          <cell r="JA495">
            <v>0</v>
          </cell>
          <cell r="JB495">
            <v>0</v>
          </cell>
          <cell r="JC495">
            <v>-3.000000248221113E-11</v>
          </cell>
          <cell r="JD495">
            <v>0</v>
          </cell>
          <cell r="JE495">
            <v>-5.000000413701855E-11</v>
          </cell>
          <cell r="JF495">
            <v>-3.000000248221113E-11</v>
          </cell>
          <cell r="JG495">
            <v>9.9999869496159022E-12</v>
          </cell>
          <cell r="JH495">
            <v>-1.0000014705191518E-11</v>
          </cell>
          <cell r="JI495">
            <v>-2.4865370000001774E-5</v>
          </cell>
          <cell r="JJ495">
            <v>2.4865339999999292E-5</v>
          </cell>
          <cell r="JK495">
            <v>2.000000165480742E-11</v>
          </cell>
          <cell r="JL495">
            <v>-1.000000082740371E-11</v>
          </cell>
          <cell r="JM495">
            <v>0</v>
          </cell>
          <cell r="JN495">
            <v>-9.999997357956758E-12</v>
          </cell>
          <cell r="JO495">
            <v>-1.000000082740371E-11</v>
          </cell>
          <cell r="JP495">
            <v>1.000000082740371E-11</v>
          </cell>
          <cell r="JQ495">
            <v>9.9999869496159022E-12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  <cell r="IV496">
            <v>0</v>
          </cell>
          <cell r="IW496">
            <v>0</v>
          </cell>
          <cell r="IX496">
            <v>0</v>
          </cell>
          <cell r="IY496">
            <v>0</v>
          </cell>
          <cell r="IZ496">
            <v>0</v>
          </cell>
          <cell r="JA496">
            <v>0</v>
          </cell>
          <cell r="JB496">
            <v>0</v>
          </cell>
          <cell r="JC496">
            <v>0</v>
          </cell>
          <cell r="JD496">
            <v>0</v>
          </cell>
          <cell r="JE496">
            <v>0</v>
          </cell>
          <cell r="JF496">
            <v>0</v>
          </cell>
          <cell r="JG496">
            <v>0</v>
          </cell>
          <cell r="JH496">
            <v>0</v>
          </cell>
          <cell r="JI496">
            <v>0</v>
          </cell>
          <cell r="JJ496">
            <v>0</v>
          </cell>
          <cell r="JK496">
            <v>0</v>
          </cell>
          <cell r="JL496">
            <v>0</v>
          </cell>
          <cell r="JM496">
            <v>0</v>
          </cell>
          <cell r="JN496">
            <v>0</v>
          </cell>
          <cell r="JO496">
            <v>0</v>
          </cell>
          <cell r="JP496">
            <v>0</v>
          </cell>
          <cell r="JQ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  <cell r="IU497">
            <v>0</v>
          </cell>
          <cell r="IV497">
            <v>0</v>
          </cell>
          <cell r="IW497">
            <v>0</v>
          </cell>
          <cell r="IX497">
            <v>0</v>
          </cell>
          <cell r="IY497">
            <v>0</v>
          </cell>
          <cell r="IZ497">
            <v>0</v>
          </cell>
          <cell r="JA497">
            <v>0</v>
          </cell>
          <cell r="JB497">
            <v>0</v>
          </cell>
          <cell r="JC497">
            <v>0</v>
          </cell>
          <cell r="JD497">
            <v>0</v>
          </cell>
          <cell r="JE497">
            <v>0</v>
          </cell>
          <cell r="JF497">
            <v>0</v>
          </cell>
          <cell r="JG497">
            <v>0</v>
          </cell>
          <cell r="JH497">
            <v>0</v>
          </cell>
          <cell r="JI497">
            <v>0</v>
          </cell>
          <cell r="JJ497">
            <v>0</v>
          </cell>
          <cell r="JK497">
            <v>0</v>
          </cell>
          <cell r="JL497">
            <v>0</v>
          </cell>
          <cell r="JM497">
            <v>0</v>
          </cell>
          <cell r="JN497">
            <v>0</v>
          </cell>
          <cell r="JO497">
            <v>0</v>
          </cell>
          <cell r="JP497">
            <v>0</v>
          </cell>
          <cell r="JQ497">
            <v>0</v>
          </cell>
        </row>
        <row r="499">
          <cell r="F499">
            <v>0</v>
          </cell>
          <cell r="G499">
            <v>-5.936731040000004E-3</v>
          </cell>
          <cell r="H499">
            <v>3.7272738900000074E-3</v>
          </cell>
          <cell r="I499">
            <v>-3.7272738900000005E-3</v>
          </cell>
          <cell r="J499">
            <v>3.7272738900000005E-3</v>
          </cell>
          <cell r="K499">
            <v>3.7272738799999997E-3</v>
          </cell>
          <cell r="L499">
            <v>0</v>
          </cell>
          <cell r="M499">
            <v>0</v>
          </cell>
          <cell r="N499">
            <v>-3.7272738799999927E-3</v>
          </cell>
          <cell r="O499">
            <v>7.454547770000014E-3</v>
          </cell>
          <cell r="P499">
            <v>0</v>
          </cell>
          <cell r="Q499">
            <v>0</v>
          </cell>
          <cell r="R499">
            <v>-1.1425585689999851E-2</v>
          </cell>
          <cell r="S499">
            <v>-3.8085285699999971E-3</v>
          </cell>
          <cell r="T499">
            <v>0</v>
          </cell>
          <cell r="U499">
            <v>-3.8085285599999963E-3</v>
          </cell>
          <cell r="V499">
            <v>-3.8085285599999963E-3</v>
          </cell>
          <cell r="W499">
            <v>-3.8085285699999971E-3</v>
          </cell>
          <cell r="X499">
            <v>0</v>
          </cell>
          <cell r="Y499">
            <v>3.8085285699999971E-3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1.1674664459999984E-2</v>
          </cell>
          <cell r="AF499">
            <v>0</v>
          </cell>
          <cell r="AG499">
            <v>7.7831096400000077E-3</v>
          </cell>
          <cell r="AH499">
            <v>3.8915548199999987E-3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4.0630764000000041E-3</v>
          </cell>
          <cell r="BF499">
            <v>0</v>
          </cell>
          <cell r="BG499">
            <v>8.1261527999999996E-3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-4.0630763999999998E-3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-4.4291325400000001E-3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-4.4291325400000001E-3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4.7251591499999999E-3</v>
          </cell>
          <cell r="ES499">
            <v>4.7251591499999999E-3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4.8281679300000001E-3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4.8281679300000001E-3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G499">
            <v>0</v>
          </cell>
          <cell r="IH499">
            <v>0</v>
          </cell>
          <cell r="II499">
            <v>0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  <cell r="IU499">
            <v>0</v>
          </cell>
          <cell r="IV499">
            <v>0</v>
          </cell>
          <cell r="IW499">
            <v>0</v>
          </cell>
          <cell r="IX499">
            <v>0</v>
          </cell>
          <cell r="IY499">
            <v>0</v>
          </cell>
          <cell r="IZ499">
            <v>0</v>
          </cell>
          <cell r="JA499">
            <v>0</v>
          </cell>
          <cell r="JB499">
            <v>0</v>
          </cell>
          <cell r="JC499">
            <v>0</v>
          </cell>
          <cell r="JD499">
            <v>0</v>
          </cell>
          <cell r="JE499">
            <v>0</v>
          </cell>
          <cell r="JF499">
            <v>0</v>
          </cell>
          <cell r="JG499">
            <v>0</v>
          </cell>
          <cell r="JH499">
            <v>0</v>
          </cell>
          <cell r="JI499">
            <v>0</v>
          </cell>
          <cell r="JJ499">
            <v>0</v>
          </cell>
          <cell r="JK499">
            <v>0</v>
          </cell>
          <cell r="JL499">
            <v>0</v>
          </cell>
          <cell r="JM499">
            <v>0</v>
          </cell>
          <cell r="JN499">
            <v>0</v>
          </cell>
          <cell r="JO499">
            <v>0</v>
          </cell>
          <cell r="JP499">
            <v>0</v>
          </cell>
          <cell r="JQ499">
            <v>0</v>
          </cell>
        </row>
        <row r="500">
          <cell r="F500">
            <v>-3.7272843799999941E-3</v>
          </cell>
          <cell r="G500">
            <v>-7.4545687900000046E-3</v>
          </cell>
          <cell r="H500">
            <v>3.7272843999999958E-3</v>
          </cell>
          <cell r="I500">
            <v>3.7272843800000011E-3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-3.7272843800000011E-3</v>
          </cell>
          <cell r="O500">
            <v>0</v>
          </cell>
          <cell r="P500">
            <v>0</v>
          </cell>
          <cell r="Q500">
            <v>0</v>
          </cell>
          <cell r="R500">
            <v>-1.1425617210000016E-2</v>
          </cell>
          <cell r="S500">
            <v>-3.8085390700000055E-3</v>
          </cell>
          <cell r="T500">
            <v>0</v>
          </cell>
          <cell r="U500">
            <v>-3.8085390700000055E-3</v>
          </cell>
          <cell r="V500">
            <v>-3.8085390699999777E-3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-3.8915653200000122E-3</v>
          </cell>
          <cell r="AF500">
            <v>0</v>
          </cell>
          <cell r="AG500">
            <v>-3.8915653199999983E-3</v>
          </cell>
          <cell r="AH500">
            <v>0</v>
          </cell>
          <cell r="AI500">
            <v>3.8915653200000005E-3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-3.8915653200000001E-3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7.2304175300000051E-3</v>
          </cell>
          <cell r="BF500">
            <v>0</v>
          </cell>
          <cell r="BG500">
            <v>8.1261738000000007E-3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-8.9575627000000081E-4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-4.2421683000000016E-3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-4.2421683000000007E-3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-4.4291430399999998E-3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-4.4291430399999998E-3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9.4503392999999991E-3</v>
          </cell>
          <cell r="ES500">
            <v>4.7251696499999996E-3</v>
          </cell>
          <cell r="ET500">
            <v>4.7251696499999996E-3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4.8281784300000033E-3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4.8281784300000007E-3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0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0</v>
          </cell>
          <cell r="IG500">
            <v>0</v>
          </cell>
          <cell r="IH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0</v>
          </cell>
          <cell r="IS500">
            <v>0</v>
          </cell>
          <cell r="IT500">
            <v>0</v>
          </cell>
          <cell r="IU500">
            <v>0</v>
          </cell>
          <cell r="IV500">
            <v>0</v>
          </cell>
          <cell r="IW500">
            <v>0</v>
          </cell>
          <cell r="IX500">
            <v>0</v>
          </cell>
          <cell r="IY500">
            <v>0</v>
          </cell>
          <cell r="IZ500">
            <v>0</v>
          </cell>
          <cell r="JA500">
            <v>0</v>
          </cell>
          <cell r="JB500">
            <v>0</v>
          </cell>
          <cell r="JC500">
            <v>0</v>
          </cell>
          <cell r="JD500">
            <v>0</v>
          </cell>
          <cell r="JE500">
            <v>0</v>
          </cell>
          <cell r="JF500">
            <v>0</v>
          </cell>
          <cell r="JG500">
            <v>0</v>
          </cell>
          <cell r="JH500">
            <v>0</v>
          </cell>
          <cell r="JI500">
            <v>0</v>
          </cell>
          <cell r="JJ500">
            <v>0</v>
          </cell>
          <cell r="JK500">
            <v>0</v>
          </cell>
          <cell r="JL500">
            <v>0</v>
          </cell>
          <cell r="JM500">
            <v>0</v>
          </cell>
          <cell r="JN500">
            <v>0</v>
          </cell>
          <cell r="JO500">
            <v>0</v>
          </cell>
          <cell r="JP500">
            <v>0</v>
          </cell>
          <cell r="JQ500">
            <v>0</v>
          </cell>
        </row>
        <row r="501">
          <cell r="F501">
            <v>-3.7272843799999941E-3</v>
          </cell>
          <cell r="G501">
            <v>-7.4545687900000046E-3</v>
          </cell>
          <cell r="H501">
            <v>3.7272843999999958E-3</v>
          </cell>
          <cell r="I501">
            <v>3.7272843800000011E-3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-3.7272843800000011E-3</v>
          </cell>
          <cell r="O501">
            <v>0</v>
          </cell>
          <cell r="P501">
            <v>0</v>
          </cell>
          <cell r="Q501">
            <v>0</v>
          </cell>
          <cell r="R501">
            <v>-7.6170781400000109E-3</v>
          </cell>
          <cell r="S501">
            <v>0</v>
          </cell>
          <cell r="T501">
            <v>0</v>
          </cell>
          <cell r="U501">
            <v>-3.8085390700000055E-3</v>
          </cell>
          <cell r="V501">
            <v>-3.8085390699999777E-3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-3.8915653200000122E-3</v>
          </cell>
          <cell r="AF501">
            <v>0</v>
          </cell>
          <cell r="AG501">
            <v>-3.8915653199999983E-3</v>
          </cell>
          <cell r="AH501">
            <v>0</v>
          </cell>
          <cell r="AI501">
            <v>3.8915653200000005E-3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-3.8915653200000001E-3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4.0630869000000056E-3</v>
          </cell>
          <cell r="BF501">
            <v>0</v>
          </cell>
          <cell r="BG501">
            <v>8.1261738000000007E-3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-4.0630869000000003E-3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-4.2421683000000016E-3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-4.2421683000000007E-3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-4.4291430399999998E-3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-4.4291430399999998E-3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9.4503392999999991E-3</v>
          </cell>
          <cell r="ES501">
            <v>4.7251696499999996E-3</v>
          </cell>
          <cell r="ET501">
            <v>4.7251696499999996E-3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4.8281784299999998E-3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4.8281784300000007E-3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  <cell r="IJ501">
            <v>0</v>
          </cell>
          <cell r="IK501">
            <v>0</v>
          </cell>
          <cell r="IL501">
            <v>0</v>
          </cell>
          <cell r="IM501">
            <v>0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  <cell r="IS501">
            <v>0</v>
          </cell>
          <cell r="IT501">
            <v>0</v>
          </cell>
          <cell r="IU501">
            <v>0</v>
          </cell>
          <cell r="IV501">
            <v>0</v>
          </cell>
          <cell r="IW501">
            <v>0</v>
          </cell>
          <cell r="IX501">
            <v>0</v>
          </cell>
          <cell r="IY501">
            <v>0</v>
          </cell>
          <cell r="IZ501">
            <v>0</v>
          </cell>
          <cell r="JA501">
            <v>0</v>
          </cell>
          <cell r="JB501">
            <v>0</v>
          </cell>
          <cell r="JC501">
            <v>0</v>
          </cell>
          <cell r="JD501">
            <v>0</v>
          </cell>
          <cell r="JE501">
            <v>0</v>
          </cell>
          <cell r="JF501">
            <v>0</v>
          </cell>
          <cell r="JG501">
            <v>0</v>
          </cell>
          <cell r="JH501">
            <v>0</v>
          </cell>
          <cell r="JI501">
            <v>0</v>
          </cell>
          <cell r="JJ501">
            <v>0</v>
          </cell>
          <cell r="JK501">
            <v>0</v>
          </cell>
          <cell r="JL501">
            <v>0</v>
          </cell>
          <cell r="JM501">
            <v>0</v>
          </cell>
          <cell r="JN501">
            <v>0</v>
          </cell>
          <cell r="JO501">
            <v>0</v>
          </cell>
          <cell r="JP501">
            <v>0</v>
          </cell>
          <cell r="JQ501">
            <v>0</v>
          </cell>
        </row>
        <row r="502">
          <cell r="F502">
            <v>0</v>
          </cell>
          <cell r="G502">
            <v>-3.7272738899999935E-3</v>
          </cell>
          <cell r="H502">
            <v>3.7272738999999874E-3</v>
          </cell>
          <cell r="I502">
            <v>3.7272738799999997E-3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-3.7272738799999927E-3</v>
          </cell>
          <cell r="O502">
            <v>7.4545477599999993E-3</v>
          </cell>
          <cell r="P502">
            <v>0</v>
          </cell>
          <cell r="Q502">
            <v>3.7272738799999927E-3</v>
          </cell>
          <cell r="R502">
            <v>-1.2493146700000013E-2</v>
          </cell>
          <cell r="S502">
            <v>-7.6170571399999942E-3</v>
          </cell>
          <cell r="T502">
            <v>0</v>
          </cell>
          <cell r="U502">
            <v>-3.8085285699999971E-3</v>
          </cell>
          <cell r="V502">
            <v>-3.8085285599999963E-3</v>
          </cell>
          <cell r="W502">
            <v>-1.0675610000000016E-3</v>
          </cell>
          <cell r="X502">
            <v>0</v>
          </cell>
          <cell r="Y502">
            <v>3.8085285699999971E-3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-3.8915548200000316E-3</v>
          </cell>
          <cell r="AF502">
            <v>0</v>
          </cell>
          <cell r="AG502">
            <v>-3.8915548200000039E-3</v>
          </cell>
          <cell r="AH502">
            <v>3.8915548200000013E-3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-3.8915548199999761E-3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8.1261528000000013E-3</v>
          </cell>
          <cell r="BF502">
            <v>0</v>
          </cell>
          <cell r="BG502">
            <v>8.1261527999999996E-3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-4.4291325400000001E-3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-4.4291325400000001E-3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4.7251591499999999E-3</v>
          </cell>
          <cell r="ES502">
            <v>4.7251591499999999E-3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4.8281679300000001E-3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4.8281679300000001E-3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G502">
            <v>0</v>
          </cell>
          <cell r="IH502">
            <v>0</v>
          </cell>
          <cell r="II502">
            <v>0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0</v>
          </cell>
          <cell r="IR502">
            <v>0</v>
          </cell>
          <cell r="IS502">
            <v>0</v>
          </cell>
          <cell r="IT502">
            <v>0</v>
          </cell>
          <cell r="IU502">
            <v>0</v>
          </cell>
          <cell r="IV502">
            <v>0</v>
          </cell>
          <cell r="IW502">
            <v>0</v>
          </cell>
          <cell r="IX502">
            <v>0</v>
          </cell>
          <cell r="IY502">
            <v>0</v>
          </cell>
          <cell r="IZ502">
            <v>0</v>
          </cell>
          <cell r="JA502">
            <v>0</v>
          </cell>
          <cell r="JB502">
            <v>0</v>
          </cell>
          <cell r="JC502">
            <v>0</v>
          </cell>
          <cell r="JD502">
            <v>0</v>
          </cell>
          <cell r="JE502">
            <v>0</v>
          </cell>
          <cell r="JF502">
            <v>0</v>
          </cell>
          <cell r="JG502">
            <v>0</v>
          </cell>
          <cell r="JH502">
            <v>0</v>
          </cell>
          <cell r="JI502">
            <v>0</v>
          </cell>
          <cell r="JJ502">
            <v>0</v>
          </cell>
          <cell r="JK502">
            <v>0</v>
          </cell>
          <cell r="JL502">
            <v>0</v>
          </cell>
          <cell r="JM502">
            <v>0</v>
          </cell>
          <cell r="JN502">
            <v>0</v>
          </cell>
          <cell r="JO502">
            <v>0</v>
          </cell>
          <cell r="JP502">
            <v>0</v>
          </cell>
          <cell r="JQ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0</v>
          </cell>
          <cell r="IG503">
            <v>0</v>
          </cell>
          <cell r="IH503">
            <v>0</v>
          </cell>
          <cell r="II503">
            <v>0</v>
          </cell>
          <cell r="IJ503">
            <v>0</v>
          </cell>
          <cell r="IK503">
            <v>0</v>
          </cell>
          <cell r="IL503">
            <v>0</v>
          </cell>
          <cell r="IM503">
            <v>0</v>
          </cell>
          <cell r="IN503">
            <v>0</v>
          </cell>
          <cell r="IO503">
            <v>0</v>
          </cell>
          <cell r="IP503">
            <v>0</v>
          </cell>
          <cell r="IQ503">
            <v>0</v>
          </cell>
          <cell r="IR503">
            <v>0</v>
          </cell>
          <cell r="IS503">
            <v>0</v>
          </cell>
          <cell r="IT503">
            <v>0</v>
          </cell>
          <cell r="IU503">
            <v>0</v>
          </cell>
          <cell r="IV503">
            <v>0</v>
          </cell>
          <cell r="IW503">
            <v>0</v>
          </cell>
          <cell r="IX503">
            <v>0</v>
          </cell>
          <cell r="IY503">
            <v>0</v>
          </cell>
          <cell r="IZ503">
            <v>0</v>
          </cell>
          <cell r="JA503">
            <v>0</v>
          </cell>
          <cell r="JB503">
            <v>0</v>
          </cell>
          <cell r="JC503">
            <v>0</v>
          </cell>
          <cell r="JD503">
            <v>0</v>
          </cell>
          <cell r="JE503">
            <v>0</v>
          </cell>
          <cell r="JF503">
            <v>0</v>
          </cell>
          <cell r="JG503">
            <v>0</v>
          </cell>
          <cell r="JH503">
            <v>0</v>
          </cell>
          <cell r="JI503">
            <v>0</v>
          </cell>
          <cell r="JJ503">
            <v>0</v>
          </cell>
          <cell r="JK503">
            <v>0</v>
          </cell>
          <cell r="JL503">
            <v>0</v>
          </cell>
          <cell r="JM503">
            <v>0</v>
          </cell>
          <cell r="JN503">
            <v>0</v>
          </cell>
          <cell r="JO503">
            <v>0</v>
          </cell>
          <cell r="JP503">
            <v>0</v>
          </cell>
          <cell r="JQ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  <cell r="IU504">
            <v>0</v>
          </cell>
          <cell r="IV504">
            <v>0</v>
          </cell>
          <cell r="IW504">
            <v>0</v>
          </cell>
          <cell r="IX504">
            <v>0</v>
          </cell>
          <cell r="IY504">
            <v>0</v>
          </cell>
          <cell r="IZ504">
            <v>0</v>
          </cell>
          <cell r="JA504">
            <v>0</v>
          </cell>
          <cell r="JB504">
            <v>0</v>
          </cell>
          <cell r="JC504">
            <v>0</v>
          </cell>
          <cell r="JD504">
            <v>0</v>
          </cell>
          <cell r="JE504">
            <v>0</v>
          </cell>
          <cell r="JF504">
            <v>0</v>
          </cell>
          <cell r="JG504">
            <v>0</v>
          </cell>
          <cell r="JH504">
            <v>0</v>
          </cell>
          <cell r="JI504">
            <v>0</v>
          </cell>
          <cell r="JJ504">
            <v>0</v>
          </cell>
          <cell r="JK504">
            <v>0</v>
          </cell>
          <cell r="JL504">
            <v>0</v>
          </cell>
          <cell r="JM504">
            <v>0</v>
          </cell>
          <cell r="JN504">
            <v>0</v>
          </cell>
          <cell r="JO504">
            <v>0</v>
          </cell>
          <cell r="JP504">
            <v>0</v>
          </cell>
          <cell r="JQ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G505">
            <v>0</v>
          </cell>
          <cell r="IH505">
            <v>0</v>
          </cell>
          <cell r="II505">
            <v>0</v>
          </cell>
          <cell r="IJ505">
            <v>0</v>
          </cell>
          <cell r="IK505">
            <v>0</v>
          </cell>
          <cell r="IL505">
            <v>0</v>
          </cell>
          <cell r="IM505">
            <v>0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  <cell r="IS505">
            <v>0</v>
          </cell>
          <cell r="IT505">
            <v>0</v>
          </cell>
          <cell r="IU505">
            <v>0</v>
          </cell>
          <cell r="IV505">
            <v>0</v>
          </cell>
          <cell r="IW505">
            <v>0</v>
          </cell>
          <cell r="IX505">
            <v>0</v>
          </cell>
          <cell r="IY505">
            <v>0</v>
          </cell>
          <cell r="IZ505">
            <v>0</v>
          </cell>
          <cell r="JA505">
            <v>0</v>
          </cell>
          <cell r="JB505">
            <v>0</v>
          </cell>
          <cell r="JC505">
            <v>0</v>
          </cell>
          <cell r="JD505">
            <v>0</v>
          </cell>
          <cell r="JE505">
            <v>0</v>
          </cell>
          <cell r="JF505">
            <v>0</v>
          </cell>
          <cell r="JG505">
            <v>0</v>
          </cell>
          <cell r="JH505">
            <v>0</v>
          </cell>
          <cell r="JI505">
            <v>0</v>
          </cell>
          <cell r="JJ505">
            <v>0</v>
          </cell>
          <cell r="JK505">
            <v>0</v>
          </cell>
          <cell r="JL505">
            <v>0</v>
          </cell>
          <cell r="JM505">
            <v>0</v>
          </cell>
          <cell r="JN505">
            <v>0</v>
          </cell>
          <cell r="JO505">
            <v>0</v>
          </cell>
          <cell r="JP505">
            <v>0</v>
          </cell>
          <cell r="JQ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G506">
            <v>0</v>
          </cell>
          <cell r="IH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>
            <v>0</v>
          </cell>
          <cell r="IU506">
            <v>0</v>
          </cell>
          <cell r="IV506">
            <v>0</v>
          </cell>
          <cell r="IW506">
            <v>0</v>
          </cell>
          <cell r="IX506">
            <v>0</v>
          </cell>
          <cell r="IY506">
            <v>0</v>
          </cell>
          <cell r="IZ506">
            <v>0</v>
          </cell>
          <cell r="JA506">
            <v>0</v>
          </cell>
          <cell r="JB506">
            <v>0</v>
          </cell>
          <cell r="JC506">
            <v>0</v>
          </cell>
          <cell r="JD506">
            <v>0</v>
          </cell>
          <cell r="JE506">
            <v>0</v>
          </cell>
          <cell r="JF506">
            <v>0</v>
          </cell>
          <cell r="JG506">
            <v>0</v>
          </cell>
          <cell r="JH506">
            <v>0</v>
          </cell>
          <cell r="JI506">
            <v>0</v>
          </cell>
          <cell r="JJ506">
            <v>0</v>
          </cell>
          <cell r="JK506">
            <v>0</v>
          </cell>
          <cell r="JL506">
            <v>0</v>
          </cell>
          <cell r="JM506">
            <v>0</v>
          </cell>
          <cell r="JN506">
            <v>0</v>
          </cell>
          <cell r="JO506">
            <v>0</v>
          </cell>
          <cell r="JP506">
            <v>0</v>
          </cell>
          <cell r="JQ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0</v>
          </cell>
          <cell r="IG507">
            <v>0</v>
          </cell>
          <cell r="IH507">
            <v>0</v>
          </cell>
          <cell r="II507">
            <v>0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  <cell r="IS507">
            <v>0</v>
          </cell>
          <cell r="IT507">
            <v>0</v>
          </cell>
          <cell r="IU507">
            <v>0</v>
          </cell>
          <cell r="IV507">
            <v>0</v>
          </cell>
          <cell r="IW507">
            <v>0</v>
          </cell>
          <cell r="IX507">
            <v>0</v>
          </cell>
          <cell r="IY507">
            <v>0</v>
          </cell>
          <cell r="IZ507">
            <v>0</v>
          </cell>
          <cell r="JA507">
            <v>0</v>
          </cell>
          <cell r="JB507">
            <v>0</v>
          </cell>
          <cell r="JC507">
            <v>0</v>
          </cell>
          <cell r="JD507">
            <v>0</v>
          </cell>
          <cell r="JE507">
            <v>0</v>
          </cell>
          <cell r="JF507">
            <v>0</v>
          </cell>
          <cell r="JG507">
            <v>0</v>
          </cell>
          <cell r="JH507">
            <v>0</v>
          </cell>
          <cell r="JI507">
            <v>0</v>
          </cell>
          <cell r="JJ507">
            <v>0</v>
          </cell>
          <cell r="JK507">
            <v>0</v>
          </cell>
          <cell r="JL507">
            <v>0</v>
          </cell>
          <cell r="JM507">
            <v>0</v>
          </cell>
          <cell r="JN507">
            <v>0</v>
          </cell>
          <cell r="JO507">
            <v>0</v>
          </cell>
          <cell r="JP507">
            <v>0</v>
          </cell>
          <cell r="JQ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  <cell r="IU508">
            <v>0</v>
          </cell>
          <cell r="IV508">
            <v>0</v>
          </cell>
          <cell r="IW508">
            <v>0</v>
          </cell>
          <cell r="IX508">
            <v>0</v>
          </cell>
          <cell r="IY508">
            <v>0</v>
          </cell>
          <cell r="IZ508">
            <v>0</v>
          </cell>
          <cell r="JA508">
            <v>0</v>
          </cell>
          <cell r="JB508">
            <v>0</v>
          </cell>
          <cell r="JC508">
            <v>0</v>
          </cell>
          <cell r="JD508">
            <v>0</v>
          </cell>
          <cell r="JE508">
            <v>0</v>
          </cell>
          <cell r="JF508">
            <v>0</v>
          </cell>
          <cell r="JG508">
            <v>0</v>
          </cell>
          <cell r="JH508">
            <v>0</v>
          </cell>
          <cell r="JI508">
            <v>0</v>
          </cell>
          <cell r="JJ508">
            <v>0</v>
          </cell>
          <cell r="JK508">
            <v>0</v>
          </cell>
          <cell r="JL508">
            <v>0</v>
          </cell>
          <cell r="JM508">
            <v>0</v>
          </cell>
          <cell r="JN508">
            <v>0</v>
          </cell>
          <cell r="JO508">
            <v>0</v>
          </cell>
          <cell r="JP508">
            <v>0</v>
          </cell>
          <cell r="JQ508">
            <v>0</v>
          </cell>
        </row>
        <row r="509">
          <cell r="F509">
            <v>-7.4545687599999466E-3</v>
          </cell>
          <cell r="G509">
            <v>-2.4573142509999979E-2</v>
          </cell>
          <cell r="H509">
            <v>1.4909116589999993E-2</v>
          </cell>
          <cell r="I509">
            <v>7.4545687500000291E-3</v>
          </cell>
          <cell r="J509">
            <v>3.7272738899999935E-3</v>
          </cell>
          <cell r="K509">
            <v>3.7272738799999927E-3</v>
          </cell>
          <cell r="L509">
            <v>0</v>
          </cell>
          <cell r="M509">
            <v>0</v>
          </cell>
          <cell r="N509">
            <v>-1.4909116519999988E-2</v>
          </cell>
          <cell r="O509">
            <v>1.4909095530000027E-2</v>
          </cell>
          <cell r="P509">
            <v>0</v>
          </cell>
          <cell r="Q509">
            <v>3.7272738799999372E-3</v>
          </cell>
          <cell r="R509">
            <v>-4.2961427739999891E-2</v>
          </cell>
          <cell r="S509">
            <v>-1.523412478000008E-2</v>
          </cell>
          <cell r="T509">
            <v>0</v>
          </cell>
          <cell r="U509">
            <v>-1.5234135269999949E-2</v>
          </cell>
          <cell r="V509">
            <v>-1.5234135259999837E-2</v>
          </cell>
          <cell r="W509">
            <v>-4.8760895700000195E-3</v>
          </cell>
          <cell r="X509">
            <v>0</v>
          </cell>
          <cell r="Y509">
            <v>7.6170571399999387E-3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-2.0999999517101742E-8</v>
          </cell>
          <cell r="AF509">
            <v>0</v>
          </cell>
          <cell r="AG509">
            <v>-3.8915758199999928E-3</v>
          </cell>
          <cell r="AH509">
            <v>7.7831096400000077E-3</v>
          </cell>
          <cell r="AI509">
            <v>7.783130640000001E-3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-1.1674685459999945E-2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2.348273363000003E-2</v>
          </cell>
          <cell r="BF509">
            <v>0</v>
          </cell>
          <cell r="BG509">
            <v>3.2504653200000004E-2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-4.9588431699999908E-3</v>
          </cell>
          <cell r="BN509">
            <v>0</v>
          </cell>
          <cell r="BO509">
            <v>0</v>
          </cell>
          <cell r="BP509">
            <v>0</v>
          </cell>
          <cell r="BQ509">
            <v>-4.0630763999999998E-3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-8.4843366000000309E-3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-8.4843366000000014E-3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-1.7716551159999996E-2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-1.7716551159999996E-2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2.8350996899999995E-2</v>
          </cell>
          <cell r="ES509">
            <v>1.8900657599999999E-2</v>
          </cell>
          <cell r="ET509">
            <v>9.4503392999999956E-3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1.931269272000001E-2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1.9312692720000003E-2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0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0</v>
          </cell>
          <cell r="IG509">
            <v>0</v>
          </cell>
          <cell r="IH509">
            <v>0</v>
          </cell>
          <cell r="II509">
            <v>0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0</v>
          </cell>
          <cell r="IS509">
            <v>0</v>
          </cell>
          <cell r="IT509">
            <v>0</v>
          </cell>
          <cell r="IU509">
            <v>0</v>
          </cell>
          <cell r="IV509">
            <v>0</v>
          </cell>
          <cell r="IW509">
            <v>0</v>
          </cell>
          <cell r="IX509">
            <v>0</v>
          </cell>
          <cell r="IY509">
            <v>0</v>
          </cell>
          <cell r="IZ509">
            <v>0</v>
          </cell>
          <cell r="JA509">
            <v>0</v>
          </cell>
          <cell r="JB509">
            <v>0</v>
          </cell>
          <cell r="JC509">
            <v>0</v>
          </cell>
          <cell r="JD509">
            <v>0</v>
          </cell>
          <cell r="JE509">
            <v>0</v>
          </cell>
          <cell r="JF509">
            <v>0</v>
          </cell>
          <cell r="JG509">
            <v>0</v>
          </cell>
          <cell r="JH509">
            <v>0</v>
          </cell>
          <cell r="JI509">
            <v>0</v>
          </cell>
          <cell r="JJ509">
            <v>0</v>
          </cell>
          <cell r="JK509">
            <v>0</v>
          </cell>
          <cell r="JL509">
            <v>0</v>
          </cell>
          <cell r="JM509">
            <v>0</v>
          </cell>
          <cell r="JN509">
            <v>0</v>
          </cell>
          <cell r="JO509">
            <v>0</v>
          </cell>
          <cell r="JP509">
            <v>0</v>
          </cell>
          <cell r="JQ509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0</v>
          </cell>
          <cell r="IG511">
            <v>0</v>
          </cell>
          <cell r="IH511">
            <v>0</v>
          </cell>
          <cell r="II511">
            <v>0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  <cell r="IS511">
            <v>0</v>
          </cell>
          <cell r="IT511">
            <v>0</v>
          </cell>
          <cell r="IU511">
            <v>0</v>
          </cell>
          <cell r="IV511">
            <v>0</v>
          </cell>
          <cell r="IW511">
            <v>0</v>
          </cell>
          <cell r="IX511">
            <v>0</v>
          </cell>
          <cell r="IY511">
            <v>0</v>
          </cell>
          <cell r="IZ511">
            <v>0</v>
          </cell>
          <cell r="JA511">
            <v>0</v>
          </cell>
          <cell r="JB511">
            <v>0</v>
          </cell>
          <cell r="JC511">
            <v>0</v>
          </cell>
          <cell r="JD511">
            <v>0</v>
          </cell>
          <cell r="JE511">
            <v>0</v>
          </cell>
          <cell r="JF511">
            <v>0</v>
          </cell>
          <cell r="JG511">
            <v>0</v>
          </cell>
          <cell r="JH511">
            <v>0</v>
          </cell>
          <cell r="JI511">
            <v>0</v>
          </cell>
          <cell r="JJ511">
            <v>0</v>
          </cell>
          <cell r="JK511">
            <v>0</v>
          </cell>
          <cell r="JL511">
            <v>0</v>
          </cell>
          <cell r="JM511">
            <v>0</v>
          </cell>
          <cell r="JN511">
            <v>0</v>
          </cell>
          <cell r="JO511">
            <v>0</v>
          </cell>
          <cell r="JP511">
            <v>0</v>
          </cell>
          <cell r="JQ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-4.6764001000028088E-3</v>
          </cell>
          <cell r="EF512">
            <v>0</v>
          </cell>
          <cell r="EG512">
            <v>0</v>
          </cell>
          <cell r="EH512">
            <v>-4.6764001000001443E-3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  <cell r="IU512">
            <v>0</v>
          </cell>
          <cell r="IV512">
            <v>0</v>
          </cell>
          <cell r="IW512">
            <v>0</v>
          </cell>
          <cell r="IX512">
            <v>0</v>
          </cell>
          <cell r="IY512">
            <v>0</v>
          </cell>
          <cell r="IZ512">
            <v>0</v>
          </cell>
          <cell r="JA512">
            <v>0</v>
          </cell>
          <cell r="JB512">
            <v>0</v>
          </cell>
          <cell r="JC512">
            <v>0</v>
          </cell>
          <cell r="JD512">
            <v>0</v>
          </cell>
          <cell r="JE512">
            <v>1.4025600000000082E-2</v>
          </cell>
          <cell r="JF512">
            <v>0</v>
          </cell>
          <cell r="JG512">
            <v>0</v>
          </cell>
          <cell r="JH512">
            <v>0</v>
          </cell>
          <cell r="JI512">
            <v>0</v>
          </cell>
          <cell r="JJ512">
            <v>8.1816000000000111E-3</v>
          </cell>
          <cell r="JK512">
            <v>5.8440000000000714E-3</v>
          </cell>
          <cell r="JL512">
            <v>0</v>
          </cell>
          <cell r="JM512">
            <v>0</v>
          </cell>
          <cell r="JN512">
            <v>0</v>
          </cell>
          <cell r="JO512">
            <v>0</v>
          </cell>
          <cell r="JP512">
            <v>0</v>
          </cell>
          <cell r="JQ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-4.6764001000028088E-3</v>
          </cell>
          <cell r="EF513">
            <v>0</v>
          </cell>
          <cell r="EG513">
            <v>0</v>
          </cell>
          <cell r="EH513">
            <v>-4.6764001000001443E-3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0</v>
          </cell>
          <cell r="IG513">
            <v>0</v>
          </cell>
          <cell r="IH513">
            <v>0</v>
          </cell>
          <cell r="II513">
            <v>0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  <cell r="IS513">
            <v>0</v>
          </cell>
          <cell r="IT513">
            <v>0</v>
          </cell>
          <cell r="IU513">
            <v>0</v>
          </cell>
          <cell r="IV513">
            <v>0</v>
          </cell>
          <cell r="IW513">
            <v>0</v>
          </cell>
          <cell r="IX513">
            <v>0</v>
          </cell>
          <cell r="IY513">
            <v>0</v>
          </cell>
          <cell r="IZ513">
            <v>0</v>
          </cell>
          <cell r="JA513">
            <v>0</v>
          </cell>
          <cell r="JB513">
            <v>0</v>
          </cell>
          <cell r="JC513">
            <v>0</v>
          </cell>
          <cell r="JD513">
            <v>0</v>
          </cell>
          <cell r="JE513">
            <v>8.9447096859998965E-2</v>
          </cell>
          <cell r="JF513">
            <v>2.3375999999999397E-3</v>
          </cell>
          <cell r="JG513">
            <v>2.8051200000000054E-2</v>
          </cell>
          <cell r="JH513">
            <v>1.1687999999999699E-3</v>
          </cell>
          <cell r="JI513">
            <v>1.7870968599998927E-3</v>
          </cell>
          <cell r="JJ513">
            <v>8.1816000000000111E-3</v>
          </cell>
          <cell r="JK513">
            <v>8.1816000000000111E-3</v>
          </cell>
          <cell r="JL513">
            <v>0</v>
          </cell>
          <cell r="JM513">
            <v>0</v>
          </cell>
          <cell r="JN513">
            <v>1.1687999999999699E-3</v>
          </cell>
          <cell r="JO513">
            <v>5.8439999999999603E-3</v>
          </cell>
          <cell r="JP513">
            <v>2.3376000000000507E-3</v>
          </cell>
          <cell r="JQ513">
            <v>3.0388800000000105E-2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-4.1040001799999004E-3</v>
          </cell>
          <cell r="EF514">
            <v>0</v>
          </cell>
          <cell r="EG514">
            <v>0</v>
          </cell>
          <cell r="EH514">
            <v>-4.1040001800003445E-3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0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0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O514">
            <v>0</v>
          </cell>
          <cell r="GP514">
            <v>0</v>
          </cell>
          <cell r="GQ514">
            <v>0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G514">
            <v>0</v>
          </cell>
          <cell r="IH514">
            <v>0</v>
          </cell>
          <cell r="II514">
            <v>0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  <cell r="IS514">
            <v>0</v>
          </cell>
          <cell r="IT514">
            <v>0</v>
          </cell>
          <cell r="IU514">
            <v>0</v>
          </cell>
          <cell r="IV514">
            <v>0</v>
          </cell>
          <cell r="IW514">
            <v>0</v>
          </cell>
          <cell r="IX514">
            <v>0</v>
          </cell>
          <cell r="IY514">
            <v>0</v>
          </cell>
          <cell r="IZ514">
            <v>0</v>
          </cell>
          <cell r="JA514">
            <v>0</v>
          </cell>
          <cell r="JB514">
            <v>0</v>
          </cell>
          <cell r="JC514">
            <v>0</v>
          </cell>
          <cell r="JD514">
            <v>0</v>
          </cell>
          <cell r="JE514">
            <v>0</v>
          </cell>
          <cell r="JF514">
            <v>0</v>
          </cell>
          <cell r="JG514">
            <v>0</v>
          </cell>
          <cell r="JH514">
            <v>0</v>
          </cell>
          <cell r="JI514">
            <v>0</v>
          </cell>
          <cell r="JJ514">
            <v>0</v>
          </cell>
          <cell r="JK514">
            <v>0</v>
          </cell>
          <cell r="JL514">
            <v>0</v>
          </cell>
          <cell r="JM514">
            <v>0</v>
          </cell>
          <cell r="JN514">
            <v>0</v>
          </cell>
          <cell r="JO514">
            <v>0</v>
          </cell>
          <cell r="JP514">
            <v>0</v>
          </cell>
          <cell r="JQ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-4.6764001000028088E-3</v>
          </cell>
          <cell r="EF515">
            <v>0</v>
          </cell>
          <cell r="EG515">
            <v>0</v>
          </cell>
          <cell r="EH515">
            <v>-4.6764001000001443E-3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0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0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O515">
            <v>0</v>
          </cell>
          <cell r="GP515">
            <v>0</v>
          </cell>
          <cell r="GQ515">
            <v>0</v>
          </cell>
          <cell r="GR515">
            <v>0</v>
          </cell>
          <cell r="GS515">
            <v>0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0</v>
          </cell>
          <cell r="IG515">
            <v>0</v>
          </cell>
          <cell r="IH515">
            <v>0</v>
          </cell>
          <cell r="II515">
            <v>0</v>
          </cell>
          <cell r="IJ515">
            <v>0</v>
          </cell>
          <cell r="IK515">
            <v>0</v>
          </cell>
          <cell r="IL515">
            <v>0</v>
          </cell>
          <cell r="IM515">
            <v>0</v>
          </cell>
          <cell r="IN515">
            <v>0</v>
          </cell>
          <cell r="IO515">
            <v>0</v>
          </cell>
          <cell r="IP515">
            <v>0</v>
          </cell>
          <cell r="IQ515">
            <v>0</v>
          </cell>
          <cell r="IR515">
            <v>0</v>
          </cell>
          <cell r="IS515">
            <v>0</v>
          </cell>
          <cell r="IT515">
            <v>0</v>
          </cell>
          <cell r="IU515">
            <v>0</v>
          </cell>
          <cell r="IV515">
            <v>0</v>
          </cell>
          <cell r="IW515">
            <v>0</v>
          </cell>
          <cell r="IX515">
            <v>0</v>
          </cell>
          <cell r="IY515">
            <v>0</v>
          </cell>
          <cell r="IZ515">
            <v>0</v>
          </cell>
          <cell r="JA515">
            <v>0</v>
          </cell>
          <cell r="JB515">
            <v>0</v>
          </cell>
          <cell r="JC515">
            <v>0</v>
          </cell>
          <cell r="JD515">
            <v>0</v>
          </cell>
          <cell r="JE515">
            <v>0</v>
          </cell>
          <cell r="JF515">
            <v>0</v>
          </cell>
          <cell r="JG515">
            <v>0</v>
          </cell>
          <cell r="JH515">
            <v>0</v>
          </cell>
          <cell r="JI515">
            <v>0</v>
          </cell>
          <cell r="JJ515">
            <v>0</v>
          </cell>
          <cell r="JK515">
            <v>0</v>
          </cell>
          <cell r="JL515">
            <v>0</v>
          </cell>
          <cell r="JM515">
            <v>0</v>
          </cell>
          <cell r="JN515">
            <v>0</v>
          </cell>
          <cell r="JO515">
            <v>0</v>
          </cell>
          <cell r="JP515">
            <v>0</v>
          </cell>
          <cell r="JQ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-3.8382640700049819E-3</v>
          </cell>
          <cell r="EF516">
            <v>0</v>
          </cell>
          <cell r="EG516">
            <v>0</v>
          </cell>
          <cell r="EH516">
            <v>-3.838264070000097E-3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0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0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O516">
            <v>0</v>
          </cell>
          <cell r="GP516">
            <v>0</v>
          </cell>
          <cell r="GQ516">
            <v>0</v>
          </cell>
          <cell r="GR516">
            <v>0</v>
          </cell>
          <cell r="GS516">
            <v>0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0</v>
          </cell>
          <cell r="IJ516">
            <v>0</v>
          </cell>
          <cell r="IK516">
            <v>0</v>
          </cell>
          <cell r="IL516">
            <v>0</v>
          </cell>
          <cell r="IM516">
            <v>0</v>
          </cell>
          <cell r="IN516">
            <v>0</v>
          </cell>
          <cell r="IO516">
            <v>0</v>
          </cell>
          <cell r="IP516">
            <v>0</v>
          </cell>
          <cell r="IQ516">
            <v>0</v>
          </cell>
          <cell r="IR516">
            <v>0</v>
          </cell>
          <cell r="IS516">
            <v>0</v>
          </cell>
          <cell r="IT516">
            <v>0</v>
          </cell>
          <cell r="IU516">
            <v>0</v>
          </cell>
          <cell r="IV516">
            <v>0</v>
          </cell>
          <cell r="IW516">
            <v>0</v>
          </cell>
          <cell r="IX516">
            <v>0</v>
          </cell>
          <cell r="IY516">
            <v>0</v>
          </cell>
          <cell r="IZ516">
            <v>0</v>
          </cell>
          <cell r="JA516">
            <v>0</v>
          </cell>
          <cell r="JB516">
            <v>0</v>
          </cell>
          <cell r="JC516">
            <v>0</v>
          </cell>
          <cell r="JD516">
            <v>0</v>
          </cell>
          <cell r="JE516">
            <v>7.8449928100017274E-3</v>
          </cell>
          <cell r="JF516">
            <v>0</v>
          </cell>
          <cell r="JG516">
            <v>0</v>
          </cell>
          <cell r="JH516">
            <v>0</v>
          </cell>
          <cell r="JI516">
            <v>0</v>
          </cell>
          <cell r="JJ516">
            <v>2.0009928099999907E-3</v>
          </cell>
          <cell r="JK516">
            <v>5.8440000000000714E-3</v>
          </cell>
          <cell r="JL516">
            <v>0</v>
          </cell>
          <cell r="JM516">
            <v>0</v>
          </cell>
          <cell r="JN516">
            <v>0</v>
          </cell>
          <cell r="JO516">
            <v>0</v>
          </cell>
          <cell r="JP516">
            <v>0</v>
          </cell>
          <cell r="JQ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-5.1960001099971009E-3</v>
          </cell>
          <cell r="EF517">
            <v>0</v>
          </cell>
          <cell r="EG517">
            <v>-4.6764000999997002E-3</v>
          </cell>
          <cell r="EH517">
            <v>0</v>
          </cell>
          <cell r="EI517">
            <v>-5.1960000999962119E-4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5.3556000000298809E-4</v>
          </cell>
          <cell r="ES517">
            <v>0</v>
          </cell>
          <cell r="ET517">
            <v>-5.3555997999987781E-4</v>
          </cell>
          <cell r="EU517">
            <v>0</v>
          </cell>
          <cell r="EV517">
            <v>5.3555999000032273E-4</v>
          </cell>
          <cell r="EW517">
            <v>5.3555998999943455E-4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>
            <v>0</v>
          </cell>
          <cell r="GQ517">
            <v>0</v>
          </cell>
          <cell r="GR517">
            <v>0</v>
          </cell>
          <cell r="GS517">
            <v>0</v>
          </cell>
          <cell r="GT517">
            <v>0</v>
          </cell>
          <cell r="GU517">
            <v>0</v>
          </cell>
          <cell r="GV517">
            <v>0</v>
          </cell>
          <cell r="GW517">
            <v>0</v>
          </cell>
          <cell r="GX517">
            <v>0</v>
          </cell>
          <cell r="GY517">
            <v>0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0</v>
          </cell>
          <cell r="IG517">
            <v>0</v>
          </cell>
          <cell r="IH517">
            <v>0</v>
          </cell>
          <cell r="II517">
            <v>0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  <cell r="IS517">
            <v>0</v>
          </cell>
          <cell r="IT517">
            <v>0</v>
          </cell>
          <cell r="IU517">
            <v>0</v>
          </cell>
          <cell r="IV517">
            <v>0</v>
          </cell>
          <cell r="IW517">
            <v>0</v>
          </cell>
          <cell r="IX517">
            <v>0</v>
          </cell>
          <cell r="IY517">
            <v>0</v>
          </cell>
          <cell r="IZ517">
            <v>0</v>
          </cell>
          <cell r="JA517">
            <v>0</v>
          </cell>
          <cell r="JB517">
            <v>0</v>
          </cell>
          <cell r="JC517">
            <v>0</v>
          </cell>
          <cell r="JD517">
            <v>0</v>
          </cell>
          <cell r="JE517">
            <v>0</v>
          </cell>
          <cell r="JF517">
            <v>0</v>
          </cell>
          <cell r="JG517">
            <v>0</v>
          </cell>
          <cell r="JH517">
            <v>0</v>
          </cell>
          <cell r="JI517">
            <v>0</v>
          </cell>
          <cell r="JJ517">
            <v>0</v>
          </cell>
          <cell r="JK517">
            <v>0</v>
          </cell>
          <cell r="JL517">
            <v>0</v>
          </cell>
          <cell r="JM517">
            <v>0</v>
          </cell>
          <cell r="JN517">
            <v>0</v>
          </cell>
          <cell r="JO517">
            <v>0</v>
          </cell>
          <cell r="JP517">
            <v>0</v>
          </cell>
          <cell r="JQ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>
            <v>0</v>
          </cell>
          <cell r="GQ518">
            <v>0</v>
          </cell>
          <cell r="GR518">
            <v>0</v>
          </cell>
          <cell r="GS518">
            <v>0</v>
          </cell>
          <cell r="GT518">
            <v>0</v>
          </cell>
          <cell r="GU518">
            <v>0</v>
          </cell>
          <cell r="GV518">
            <v>0</v>
          </cell>
          <cell r="GW518">
            <v>0</v>
          </cell>
          <cell r="GX518">
            <v>0</v>
          </cell>
          <cell r="GY518">
            <v>0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G518">
            <v>0</v>
          </cell>
          <cell r="IH518">
            <v>0</v>
          </cell>
          <cell r="II518">
            <v>0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  <cell r="IS518">
            <v>0</v>
          </cell>
          <cell r="IT518">
            <v>0</v>
          </cell>
          <cell r="IU518">
            <v>0</v>
          </cell>
          <cell r="IV518">
            <v>0</v>
          </cell>
          <cell r="IW518">
            <v>0</v>
          </cell>
          <cell r="IX518">
            <v>0</v>
          </cell>
          <cell r="IY518">
            <v>0</v>
          </cell>
          <cell r="IZ518">
            <v>0</v>
          </cell>
          <cell r="JA518">
            <v>0</v>
          </cell>
          <cell r="JB518">
            <v>0</v>
          </cell>
          <cell r="JC518">
            <v>0</v>
          </cell>
          <cell r="JD518">
            <v>0</v>
          </cell>
          <cell r="JE518">
            <v>8.2590084830000521E-2</v>
          </cell>
          <cell r="JF518">
            <v>5.8439999999999603E-3</v>
          </cell>
          <cell r="JG518">
            <v>2.9534414310000034E-2</v>
          </cell>
          <cell r="JH518">
            <v>1.1687999999999699E-3</v>
          </cell>
          <cell r="JI518">
            <v>1.7745244600000376E-3</v>
          </cell>
          <cell r="JJ518">
            <v>4.0607290199999868E-3</v>
          </cell>
          <cell r="JK518">
            <v>7.2995500800000501E-3</v>
          </cell>
          <cell r="JL518">
            <v>0</v>
          </cell>
          <cell r="JM518">
            <v>0</v>
          </cell>
          <cell r="JN518">
            <v>0</v>
          </cell>
          <cell r="JO518">
            <v>3.941616009999982E-3</v>
          </cell>
          <cell r="JP518">
            <v>0</v>
          </cell>
          <cell r="JQ518">
            <v>2.8966450950000056E-2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0</v>
          </cell>
          <cell r="IG519">
            <v>0</v>
          </cell>
          <cell r="IH519">
            <v>0</v>
          </cell>
          <cell r="II519">
            <v>0</v>
          </cell>
          <cell r="IJ519">
            <v>0</v>
          </cell>
          <cell r="IK519">
            <v>0</v>
          </cell>
          <cell r="IL519">
            <v>0</v>
          </cell>
          <cell r="IM519">
            <v>0</v>
          </cell>
          <cell r="IN519">
            <v>0</v>
          </cell>
          <cell r="IO519">
            <v>0</v>
          </cell>
          <cell r="IP519">
            <v>0</v>
          </cell>
          <cell r="IQ519">
            <v>0</v>
          </cell>
          <cell r="IR519">
            <v>0</v>
          </cell>
          <cell r="IS519">
            <v>0</v>
          </cell>
          <cell r="IT519">
            <v>0</v>
          </cell>
          <cell r="IU519">
            <v>0</v>
          </cell>
          <cell r="IV519">
            <v>0</v>
          </cell>
          <cell r="IW519">
            <v>0</v>
          </cell>
          <cell r="IX519">
            <v>0</v>
          </cell>
          <cell r="IY519">
            <v>0</v>
          </cell>
          <cell r="IZ519">
            <v>0</v>
          </cell>
          <cell r="JA519">
            <v>0</v>
          </cell>
          <cell r="JB519">
            <v>0</v>
          </cell>
          <cell r="JC519">
            <v>0</v>
          </cell>
          <cell r="JD519">
            <v>0</v>
          </cell>
          <cell r="JE519">
            <v>0</v>
          </cell>
          <cell r="JF519">
            <v>0</v>
          </cell>
          <cell r="JG519">
            <v>0</v>
          </cell>
          <cell r="JH519">
            <v>0</v>
          </cell>
          <cell r="JI519">
            <v>0</v>
          </cell>
          <cell r="JJ519">
            <v>0</v>
          </cell>
          <cell r="JK519">
            <v>0</v>
          </cell>
          <cell r="JL519">
            <v>0</v>
          </cell>
          <cell r="JM519">
            <v>0</v>
          </cell>
          <cell r="JN519">
            <v>0</v>
          </cell>
          <cell r="JO519">
            <v>0</v>
          </cell>
          <cell r="JP519">
            <v>0</v>
          </cell>
          <cell r="JQ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0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O520">
            <v>0</v>
          </cell>
          <cell r="GP520">
            <v>0</v>
          </cell>
          <cell r="GQ520">
            <v>0</v>
          </cell>
          <cell r="GR520">
            <v>0</v>
          </cell>
          <cell r="GS520">
            <v>0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0</v>
          </cell>
          <cell r="IG520">
            <v>0</v>
          </cell>
          <cell r="IH520">
            <v>0</v>
          </cell>
          <cell r="II520">
            <v>0</v>
          </cell>
          <cell r="IJ520">
            <v>0</v>
          </cell>
          <cell r="IK520">
            <v>0</v>
          </cell>
          <cell r="IL520">
            <v>0</v>
          </cell>
          <cell r="IM520">
            <v>0</v>
          </cell>
          <cell r="IN520">
            <v>0</v>
          </cell>
          <cell r="IO520">
            <v>0</v>
          </cell>
          <cell r="IP520">
            <v>0</v>
          </cell>
          <cell r="IQ520">
            <v>0</v>
          </cell>
          <cell r="IR520">
            <v>0</v>
          </cell>
          <cell r="IS520">
            <v>0</v>
          </cell>
          <cell r="IT520">
            <v>0</v>
          </cell>
          <cell r="IU520">
            <v>0</v>
          </cell>
          <cell r="IV520">
            <v>0</v>
          </cell>
          <cell r="IW520">
            <v>0</v>
          </cell>
          <cell r="IX520">
            <v>0</v>
          </cell>
          <cell r="IY520">
            <v>0</v>
          </cell>
          <cell r="IZ520">
            <v>0</v>
          </cell>
          <cell r="JA520">
            <v>0</v>
          </cell>
          <cell r="JB520">
            <v>0</v>
          </cell>
          <cell r="JC520">
            <v>0</v>
          </cell>
          <cell r="JD520">
            <v>0</v>
          </cell>
          <cell r="JE520">
            <v>0</v>
          </cell>
          <cell r="JF520">
            <v>0</v>
          </cell>
          <cell r="JG520">
            <v>0</v>
          </cell>
          <cell r="JH520">
            <v>0</v>
          </cell>
          <cell r="JI520">
            <v>0</v>
          </cell>
          <cell r="JJ520">
            <v>0</v>
          </cell>
          <cell r="JK520">
            <v>0</v>
          </cell>
          <cell r="JL520">
            <v>0</v>
          </cell>
          <cell r="JM520">
            <v>0</v>
          </cell>
          <cell r="JN520">
            <v>0</v>
          </cell>
          <cell r="JO520">
            <v>0</v>
          </cell>
          <cell r="JP520">
            <v>0</v>
          </cell>
          <cell r="JQ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0</v>
          </cell>
          <cell r="GS521">
            <v>0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0</v>
          </cell>
          <cell r="IG521">
            <v>0</v>
          </cell>
          <cell r="IH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0</v>
          </cell>
          <cell r="IU521">
            <v>0</v>
          </cell>
          <cell r="IV521">
            <v>0</v>
          </cell>
          <cell r="IW521">
            <v>0</v>
          </cell>
          <cell r="IX521">
            <v>0</v>
          </cell>
          <cell r="IY521">
            <v>0</v>
          </cell>
          <cell r="IZ521">
            <v>0</v>
          </cell>
          <cell r="JA521">
            <v>0</v>
          </cell>
          <cell r="JB521">
            <v>0</v>
          </cell>
          <cell r="JC521">
            <v>0</v>
          </cell>
          <cell r="JD521">
            <v>0</v>
          </cell>
          <cell r="JE521">
            <v>1.1397661970001138E-2</v>
          </cell>
          <cell r="JF521">
            <v>0</v>
          </cell>
          <cell r="JG521">
            <v>0</v>
          </cell>
          <cell r="JH521">
            <v>-1.6544993200000579E-3</v>
          </cell>
          <cell r="JI521">
            <v>2.0221658299999223E-3</v>
          </cell>
          <cell r="JJ521">
            <v>1.8383325799999906E-3</v>
          </cell>
          <cell r="JK521">
            <v>9.1916628799999511E-3</v>
          </cell>
          <cell r="JL521">
            <v>0</v>
          </cell>
          <cell r="JM521">
            <v>0</v>
          </cell>
          <cell r="JN521">
            <v>0</v>
          </cell>
          <cell r="JO521">
            <v>0</v>
          </cell>
          <cell r="JP521">
            <v>0</v>
          </cell>
          <cell r="J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0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0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0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O522">
            <v>0</v>
          </cell>
          <cell r="GP522">
            <v>0</v>
          </cell>
          <cell r="GQ522">
            <v>0</v>
          </cell>
          <cell r="GR522">
            <v>0</v>
          </cell>
          <cell r="GS522">
            <v>0</v>
          </cell>
          <cell r="GT522">
            <v>0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0</v>
          </cell>
          <cell r="HF522">
            <v>0</v>
          </cell>
          <cell r="HG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0</v>
          </cell>
          <cell r="IG522">
            <v>0</v>
          </cell>
          <cell r="IH522">
            <v>0</v>
          </cell>
          <cell r="II522">
            <v>0</v>
          </cell>
          <cell r="IJ522">
            <v>0</v>
          </cell>
          <cell r="IK522">
            <v>0</v>
          </cell>
          <cell r="IL522">
            <v>0</v>
          </cell>
          <cell r="IM522">
            <v>0</v>
          </cell>
          <cell r="IN522">
            <v>0</v>
          </cell>
          <cell r="IO522">
            <v>0</v>
          </cell>
          <cell r="IP522">
            <v>0</v>
          </cell>
          <cell r="IQ522">
            <v>0</v>
          </cell>
          <cell r="IR522">
            <v>0</v>
          </cell>
          <cell r="IS522">
            <v>0</v>
          </cell>
          <cell r="IT522">
            <v>0</v>
          </cell>
          <cell r="IU522">
            <v>0</v>
          </cell>
          <cell r="IV522">
            <v>0</v>
          </cell>
          <cell r="IW522">
            <v>0</v>
          </cell>
          <cell r="IX522">
            <v>0</v>
          </cell>
          <cell r="IY522">
            <v>0</v>
          </cell>
          <cell r="IZ522">
            <v>0</v>
          </cell>
          <cell r="JA522">
            <v>0</v>
          </cell>
          <cell r="JB522">
            <v>0</v>
          </cell>
          <cell r="JC522">
            <v>0</v>
          </cell>
          <cell r="JD522">
            <v>0</v>
          </cell>
          <cell r="JE522">
            <v>3.0377113960000202E-2</v>
          </cell>
          <cell r="JF522">
            <v>0</v>
          </cell>
          <cell r="JG522">
            <v>0</v>
          </cell>
          <cell r="JH522">
            <v>0</v>
          </cell>
          <cell r="JI522">
            <v>0</v>
          </cell>
          <cell r="JJ522">
            <v>0</v>
          </cell>
          <cell r="JK522">
            <v>3.037711395999998E-2</v>
          </cell>
          <cell r="JL522">
            <v>0</v>
          </cell>
          <cell r="JM522">
            <v>0</v>
          </cell>
          <cell r="JN522">
            <v>0</v>
          </cell>
          <cell r="JO522">
            <v>0</v>
          </cell>
          <cell r="JP522">
            <v>0</v>
          </cell>
          <cell r="JQ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0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0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O523">
            <v>0</v>
          </cell>
          <cell r="GP523">
            <v>0</v>
          </cell>
          <cell r="GQ523">
            <v>0</v>
          </cell>
          <cell r="GR523">
            <v>0</v>
          </cell>
          <cell r="GS523">
            <v>0</v>
          </cell>
          <cell r="GT523">
            <v>0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0</v>
          </cell>
          <cell r="IG523">
            <v>0</v>
          </cell>
          <cell r="IH523">
            <v>0</v>
          </cell>
          <cell r="II523">
            <v>0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  <cell r="IS523">
            <v>0</v>
          </cell>
          <cell r="IT523">
            <v>0</v>
          </cell>
          <cell r="IU523">
            <v>0</v>
          </cell>
          <cell r="IV523">
            <v>0</v>
          </cell>
          <cell r="IW523">
            <v>0</v>
          </cell>
          <cell r="IX523">
            <v>0</v>
          </cell>
          <cell r="IY523">
            <v>0</v>
          </cell>
          <cell r="IZ523">
            <v>0</v>
          </cell>
          <cell r="JA523">
            <v>0</v>
          </cell>
          <cell r="JB523">
            <v>0</v>
          </cell>
          <cell r="JC523">
            <v>0</v>
          </cell>
          <cell r="JD523">
            <v>0</v>
          </cell>
          <cell r="JE523">
            <v>8.1070466630000837E-2</v>
          </cell>
          <cell r="JF523">
            <v>2.0221658350000116E-2</v>
          </cell>
          <cell r="JG523">
            <v>5.5149977299999708E-3</v>
          </cell>
          <cell r="JH523">
            <v>-1.6544993200000579E-3</v>
          </cell>
          <cell r="JI523">
            <v>5.5149977299999708E-3</v>
          </cell>
          <cell r="JJ523">
            <v>3.6766651599999811E-3</v>
          </cell>
          <cell r="JK523">
            <v>1.2868328029999931E-2</v>
          </cell>
          <cell r="JL523">
            <v>0</v>
          </cell>
          <cell r="JM523">
            <v>0</v>
          </cell>
          <cell r="JN523">
            <v>1.8383325799999906E-3</v>
          </cell>
          <cell r="JO523">
            <v>9.1916628699997283E-3</v>
          </cell>
          <cell r="JP523">
            <v>3.6766651599999811E-3</v>
          </cell>
          <cell r="JQ523">
            <v>2.0221658340000115E-2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0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0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O524">
            <v>0</v>
          </cell>
          <cell r="GP524">
            <v>0</v>
          </cell>
          <cell r="GQ524">
            <v>0</v>
          </cell>
          <cell r="GR524">
            <v>0</v>
          </cell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0</v>
          </cell>
          <cell r="IG524">
            <v>0</v>
          </cell>
          <cell r="IH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  <cell r="IU524">
            <v>0</v>
          </cell>
          <cell r="IV524">
            <v>0</v>
          </cell>
          <cell r="IW524">
            <v>0</v>
          </cell>
          <cell r="IX524">
            <v>0</v>
          </cell>
          <cell r="IY524">
            <v>0</v>
          </cell>
          <cell r="IZ524">
            <v>0</v>
          </cell>
          <cell r="JA524">
            <v>0</v>
          </cell>
          <cell r="JB524">
            <v>0</v>
          </cell>
          <cell r="JC524">
            <v>0</v>
          </cell>
          <cell r="JD524">
            <v>0</v>
          </cell>
          <cell r="JE524">
            <v>0</v>
          </cell>
          <cell r="JF524">
            <v>0</v>
          </cell>
          <cell r="JG524">
            <v>0</v>
          </cell>
          <cell r="JH524">
            <v>0</v>
          </cell>
          <cell r="JI524">
            <v>0</v>
          </cell>
          <cell r="JJ524">
            <v>0</v>
          </cell>
          <cell r="JK524">
            <v>0</v>
          </cell>
          <cell r="JL524">
            <v>0</v>
          </cell>
          <cell r="JM524">
            <v>0</v>
          </cell>
          <cell r="JN524">
            <v>0</v>
          </cell>
          <cell r="JO524">
            <v>0</v>
          </cell>
          <cell r="JP524">
            <v>0</v>
          </cell>
          <cell r="JQ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O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E525">
            <v>0</v>
          </cell>
          <cell r="HF525">
            <v>0</v>
          </cell>
          <cell r="HG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0</v>
          </cell>
          <cell r="IG525">
            <v>0</v>
          </cell>
          <cell r="IH525">
            <v>0</v>
          </cell>
          <cell r="II525">
            <v>0</v>
          </cell>
          <cell r="IJ525">
            <v>0</v>
          </cell>
          <cell r="IK525">
            <v>0</v>
          </cell>
          <cell r="IL525">
            <v>0</v>
          </cell>
          <cell r="IM525">
            <v>0</v>
          </cell>
          <cell r="IN525">
            <v>0</v>
          </cell>
          <cell r="IO525">
            <v>0</v>
          </cell>
          <cell r="IP525">
            <v>0</v>
          </cell>
          <cell r="IQ525">
            <v>0</v>
          </cell>
          <cell r="IR525">
            <v>0</v>
          </cell>
          <cell r="IS525">
            <v>0</v>
          </cell>
          <cell r="IT525">
            <v>0</v>
          </cell>
          <cell r="IU525">
            <v>0</v>
          </cell>
          <cell r="IV525">
            <v>0</v>
          </cell>
          <cell r="IW525">
            <v>0</v>
          </cell>
          <cell r="IX525">
            <v>0</v>
          </cell>
          <cell r="IY525">
            <v>0</v>
          </cell>
          <cell r="IZ525">
            <v>0</v>
          </cell>
          <cell r="JA525">
            <v>0</v>
          </cell>
          <cell r="JB525">
            <v>0</v>
          </cell>
          <cell r="JC525">
            <v>0</v>
          </cell>
          <cell r="JD525">
            <v>0</v>
          </cell>
          <cell r="JE525">
            <v>1.8383325999948852E-4</v>
          </cell>
          <cell r="JF525">
            <v>0</v>
          </cell>
          <cell r="JG525">
            <v>0</v>
          </cell>
          <cell r="JH525">
            <v>-1.6544993199998359E-3</v>
          </cell>
          <cell r="JI525">
            <v>1.8383325799999906E-3</v>
          </cell>
          <cell r="JJ525">
            <v>0</v>
          </cell>
          <cell r="JK525">
            <v>0</v>
          </cell>
          <cell r="JL525">
            <v>0</v>
          </cell>
          <cell r="JM525">
            <v>0</v>
          </cell>
          <cell r="JN525">
            <v>0</v>
          </cell>
          <cell r="JO525">
            <v>0</v>
          </cell>
          <cell r="JP525">
            <v>0</v>
          </cell>
          <cell r="JQ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0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0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O526">
            <v>0</v>
          </cell>
          <cell r="GP526">
            <v>0</v>
          </cell>
          <cell r="GQ526">
            <v>0</v>
          </cell>
          <cell r="GR526">
            <v>0</v>
          </cell>
          <cell r="GS526">
            <v>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0</v>
          </cell>
          <cell r="IG526">
            <v>0</v>
          </cell>
          <cell r="IH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  <cell r="IU526">
            <v>0</v>
          </cell>
          <cell r="IV526">
            <v>0</v>
          </cell>
          <cell r="IW526">
            <v>0</v>
          </cell>
          <cell r="IX526">
            <v>0</v>
          </cell>
          <cell r="IY526">
            <v>0</v>
          </cell>
          <cell r="IZ526">
            <v>0</v>
          </cell>
          <cell r="JA526">
            <v>0</v>
          </cell>
          <cell r="JB526">
            <v>0</v>
          </cell>
          <cell r="JC526">
            <v>0</v>
          </cell>
          <cell r="JD526">
            <v>0</v>
          </cell>
          <cell r="JE526">
            <v>1.1397661969999362E-2</v>
          </cell>
          <cell r="JF526">
            <v>0</v>
          </cell>
          <cell r="JG526">
            <v>0</v>
          </cell>
          <cell r="JH526">
            <v>-1.6544993200000579E-3</v>
          </cell>
          <cell r="JI526">
            <v>2.0221658299999223E-3</v>
          </cell>
          <cell r="JJ526">
            <v>1.8383325799999906E-3</v>
          </cell>
          <cell r="JK526">
            <v>9.1916628799999511E-3</v>
          </cell>
          <cell r="JL526">
            <v>0</v>
          </cell>
          <cell r="JM526">
            <v>0</v>
          </cell>
          <cell r="JN526">
            <v>0</v>
          </cell>
          <cell r="JO526">
            <v>0</v>
          </cell>
          <cell r="JP526">
            <v>0</v>
          </cell>
          <cell r="JQ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O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G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  <cell r="IH527">
            <v>0</v>
          </cell>
          <cell r="II527">
            <v>0</v>
          </cell>
          <cell r="IJ527">
            <v>0</v>
          </cell>
          <cell r="IK527">
            <v>0</v>
          </cell>
          <cell r="IL527">
            <v>0</v>
          </cell>
          <cell r="IM527">
            <v>0</v>
          </cell>
          <cell r="IN527">
            <v>0</v>
          </cell>
          <cell r="IO527">
            <v>0</v>
          </cell>
          <cell r="IP527">
            <v>0</v>
          </cell>
          <cell r="IQ527">
            <v>0</v>
          </cell>
          <cell r="IR527">
            <v>0</v>
          </cell>
          <cell r="IS527">
            <v>0</v>
          </cell>
          <cell r="IT527">
            <v>0</v>
          </cell>
          <cell r="IU527">
            <v>0</v>
          </cell>
          <cell r="IV527">
            <v>0</v>
          </cell>
          <cell r="IW527">
            <v>0</v>
          </cell>
          <cell r="IX527">
            <v>0</v>
          </cell>
          <cell r="IY527">
            <v>0</v>
          </cell>
          <cell r="IZ527">
            <v>0</v>
          </cell>
          <cell r="JA527">
            <v>0</v>
          </cell>
          <cell r="JB527">
            <v>0</v>
          </cell>
          <cell r="JC527">
            <v>0</v>
          </cell>
          <cell r="JD527">
            <v>0</v>
          </cell>
          <cell r="JE527">
            <v>1.8383325999948852E-4</v>
          </cell>
          <cell r="JF527">
            <v>0</v>
          </cell>
          <cell r="JG527">
            <v>0</v>
          </cell>
          <cell r="JH527">
            <v>-1.6544993199998359E-3</v>
          </cell>
          <cell r="JI527">
            <v>1.8383325799999906E-3</v>
          </cell>
          <cell r="JJ527">
            <v>0</v>
          </cell>
          <cell r="JK527">
            <v>0</v>
          </cell>
          <cell r="JL527">
            <v>0</v>
          </cell>
          <cell r="JM527">
            <v>0</v>
          </cell>
          <cell r="JN527">
            <v>0</v>
          </cell>
          <cell r="JO527">
            <v>0</v>
          </cell>
          <cell r="JP527">
            <v>0</v>
          </cell>
          <cell r="JQ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0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0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0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O528">
            <v>0</v>
          </cell>
          <cell r="GP528">
            <v>0</v>
          </cell>
          <cell r="GQ528">
            <v>0</v>
          </cell>
          <cell r="GR528">
            <v>0</v>
          </cell>
          <cell r="GS528">
            <v>0</v>
          </cell>
          <cell r="GT528">
            <v>0</v>
          </cell>
          <cell r="GU528">
            <v>0</v>
          </cell>
          <cell r="GV528">
            <v>0</v>
          </cell>
          <cell r="GW528">
            <v>0</v>
          </cell>
          <cell r="GX528">
            <v>0</v>
          </cell>
          <cell r="GY528">
            <v>0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0</v>
          </cell>
          <cell r="IG528">
            <v>0</v>
          </cell>
          <cell r="IH528">
            <v>0</v>
          </cell>
          <cell r="II528">
            <v>0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  <cell r="IS528">
            <v>0</v>
          </cell>
          <cell r="IT528">
            <v>0</v>
          </cell>
          <cell r="IU528">
            <v>0</v>
          </cell>
          <cell r="IV528">
            <v>0</v>
          </cell>
          <cell r="IW528">
            <v>0</v>
          </cell>
          <cell r="IX528">
            <v>0</v>
          </cell>
          <cell r="IY528">
            <v>0</v>
          </cell>
          <cell r="IZ528">
            <v>0</v>
          </cell>
          <cell r="JA528">
            <v>0</v>
          </cell>
          <cell r="JB528">
            <v>0</v>
          </cell>
          <cell r="JC528">
            <v>0</v>
          </cell>
          <cell r="JD528">
            <v>0</v>
          </cell>
          <cell r="JE528">
            <v>7.3923767189997491E-2</v>
          </cell>
          <cell r="JF528">
            <v>2.0221658350000116E-2</v>
          </cell>
          <cell r="JG528">
            <v>3.6766651499999803E-3</v>
          </cell>
          <cell r="JH528">
            <v>-1.6544993199998359E-3</v>
          </cell>
          <cell r="JI528">
            <v>5.5149977299997488E-3</v>
          </cell>
          <cell r="JJ528">
            <v>3.3850005200000144E-3</v>
          </cell>
          <cell r="JK528">
            <v>1.2868328029999931E-2</v>
          </cell>
          <cell r="JL528">
            <v>0</v>
          </cell>
          <cell r="JM528">
            <v>0</v>
          </cell>
          <cell r="JN528">
            <v>4.9829551999991395E-4</v>
          </cell>
          <cell r="JO528">
            <v>9.1916628699999503E-3</v>
          </cell>
          <cell r="JP528">
            <v>0</v>
          </cell>
          <cell r="JQ528">
            <v>2.0221658339999893E-2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-3.375292230003879E-3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-3.3752922300003263E-3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7.1252943799997581E-3</v>
          </cell>
          <cell r="FF529">
            <v>0</v>
          </cell>
          <cell r="FG529">
            <v>0</v>
          </cell>
          <cell r="FH529">
            <v>0</v>
          </cell>
          <cell r="FI529">
            <v>7.1252943799997581E-3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2.5591798659998943E-2</v>
          </cell>
          <cell r="FS529">
            <v>0</v>
          </cell>
          <cell r="FT529">
            <v>0</v>
          </cell>
          <cell r="FU529">
            <v>-3.6559712300001657E-3</v>
          </cell>
          <cell r="FV529">
            <v>2.9247769889999553E-2</v>
          </cell>
          <cell r="FW529">
            <v>-3.6559712300001657E-3</v>
          </cell>
          <cell r="FX529">
            <v>3.6559712300001657E-3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0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0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O529">
            <v>0</v>
          </cell>
          <cell r="GP529">
            <v>0</v>
          </cell>
          <cell r="GQ529">
            <v>0</v>
          </cell>
          <cell r="GR529">
            <v>-1.8750011499996333E-2</v>
          </cell>
          <cell r="GS529">
            <v>0</v>
          </cell>
          <cell r="GT529">
            <v>0</v>
          </cell>
          <cell r="GU529">
            <v>-3.7500022999998883E-3</v>
          </cell>
          <cell r="GV529">
            <v>-7.5000046000002207E-3</v>
          </cell>
          <cell r="GW529">
            <v>-3.7500022999998883E-3</v>
          </cell>
          <cell r="GX529">
            <v>-3.7500023000003324E-3</v>
          </cell>
          <cell r="GY529">
            <v>-3.7500022999998883E-3</v>
          </cell>
          <cell r="GZ529">
            <v>3.7500023000003324E-3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-3.0000165700023729E-3</v>
          </cell>
          <cell r="HF529">
            <v>0</v>
          </cell>
          <cell r="HG529">
            <v>0</v>
          </cell>
          <cell r="HH529">
            <v>-3.0000165800001533E-3</v>
          </cell>
          <cell r="HI529">
            <v>0</v>
          </cell>
          <cell r="HJ529">
            <v>-6.0000331500003057E-3</v>
          </cell>
          <cell r="HK529">
            <v>0</v>
          </cell>
          <cell r="HL529">
            <v>3.0000165800001533E-3</v>
          </cell>
          <cell r="HM529">
            <v>3.0000165800001533E-3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-1.3500185979999912E-2</v>
          </cell>
          <cell r="HS529">
            <v>0</v>
          </cell>
          <cell r="HT529">
            <v>0</v>
          </cell>
          <cell r="HU529">
            <v>-1.3500185960000133E-2</v>
          </cell>
          <cell r="HV529">
            <v>2.2500309899999849E-3</v>
          </cell>
          <cell r="HW529">
            <v>4.5000619899999705E-3</v>
          </cell>
          <cell r="HX529">
            <v>0</v>
          </cell>
          <cell r="HY529">
            <v>-4.5000619999999714E-3</v>
          </cell>
          <cell r="HZ529">
            <v>0</v>
          </cell>
          <cell r="IA529">
            <v>0</v>
          </cell>
          <cell r="IB529">
            <v>-2.2500309999999857E-3</v>
          </cell>
          <cell r="IC529">
            <v>0</v>
          </cell>
          <cell r="ID529">
            <v>0</v>
          </cell>
          <cell r="IE529">
            <v>0</v>
          </cell>
          <cell r="IF529">
            <v>0</v>
          </cell>
          <cell r="IG529">
            <v>0</v>
          </cell>
          <cell r="IH529">
            <v>0</v>
          </cell>
          <cell r="II529">
            <v>0</v>
          </cell>
          <cell r="IJ529">
            <v>0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  <cell r="IU529">
            <v>0</v>
          </cell>
          <cell r="IV529">
            <v>0</v>
          </cell>
          <cell r="IW529">
            <v>0</v>
          </cell>
          <cell r="IX529">
            <v>0</v>
          </cell>
          <cell r="IY529">
            <v>0</v>
          </cell>
          <cell r="IZ529">
            <v>0</v>
          </cell>
          <cell r="JA529">
            <v>0</v>
          </cell>
          <cell r="JB529">
            <v>0</v>
          </cell>
          <cell r="JC529">
            <v>0</v>
          </cell>
          <cell r="JD529">
            <v>0</v>
          </cell>
          <cell r="JE529">
            <v>-4.4545000000000435E-7</v>
          </cell>
          <cell r="JF529">
            <v>0</v>
          </cell>
          <cell r="JG529">
            <v>0</v>
          </cell>
          <cell r="JH529">
            <v>0</v>
          </cell>
          <cell r="JI529">
            <v>-1.4848999999999966E-7</v>
          </cell>
          <cell r="JJ529">
            <v>7.4239999999996091E-8</v>
          </cell>
          <cell r="JK529">
            <v>-7.424999999999679E-8</v>
          </cell>
          <cell r="JL529">
            <v>2.227000000000072E-7</v>
          </cell>
          <cell r="JM529">
            <v>-7.4239999999996091E-8</v>
          </cell>
          <cell r="JN529">
            <v>0</v>
          </cell>
          <cell r="JO529">
            <v>-2.9693999999999652E-7</v>
          </cell>
          <cell r="JP529">
            <v>-1.4847000000000503E-7</v>
          </cell>
          <cell r="JQ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1.59357806499969E-2</v>
          </cell>
          <cell r="AF530">
            <v>3.1871561300000906E-3</v>
          </cell>
          <cell r="AG530">
            <v>-3.1871561299998685E-3</v>
          </cell>
          <cell r="AH530">
            <v>-6.3743122600001811E-3</v>
          </cell>
          <cell r="AI530">
            <v>0</v>
          </cell>
          <cell r="AJ530">
            <v>3.1871561300000906E-3</v>
          </cell>
          <cell r="AK530">
            <v>-3.1871561300000906E-3</v>
          </cell>
          <cell r="AL530">
            <v>6.3743122599999591E-3</v>
          </cell>
          <cell r="AM530">
            <v>9.5614683899998276E-3</v>
          </cell>
          <cell r="AN530">
            <v>3.1871561300000906E-3</v>
          </cell>
          <cell r="AO530">
            <v>3.1871561300000906E-3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1.0405626290001635E-2</v>
          </cell>
          <cell r="CF530">
            <v>0</v>
          </cell>
          <cell r="CG530">
            <v>0</v>
          </cell>
          <cell r="CH530">
            <v>3.4685421000002492E-3</v>
          </cell>
          <cell r="CI530">
            <v>-3.4685421000002492E-3</v>
          </cell>
          <cell r="CJ530">
            <v>-3.4685420899998043E-3</v>
          </cell>
          <cell r="CK530">
            <v>-6.9370842100000552E-3</v>
          </cell>
          <cell r="CL530">
            <v>1.7342710469999911E-2</v>
          </cell>
          <cell r="CM530">
            <v>1.7342710489999913E-2</v>
          </cell>
          <cell r="CN530">
            <v>-1.0405626269999857E-2</v>
          </cell>
          <cell r="CO530">
            <v>-3.4685420999998051E-3</v>
          </cell>
          <cell r="CP530">
            <v>0</v>
          </cell>
          <cell r="CQ530">
            <v>0</v>
          </cell>
          <cell r="CR530">
            <v>6.412631399999924E-2</v>
          </cell>
          <cell r="CS530">
            <v>0</v>
          </cell>
          <cell r="CT530">
            <v>0</v>
          </cell>
          <cell r="CU530">
            <v>-7.1251459999999156E-3</v>
          </cell>
          <cell r="CV530">
            <v>3.5625729999999578E-3</v>
          </cell>
          <cell r="CW530">
            <v>1.0687718999999873E-2</v>
          </cell>
          <cell r="CX530">
            <v>3.56257299999998E-2</v>
          </cell>
          <cell r="CY530">
            <v>1.0687719000000317E-2</v>
          </cell>
          <cell r="CZ530">
            <v>3.5625729999995137E-3</v>
          </cell>
          <cell r="DA530">
            <v>1.0687718999999873E-2</v>
          </cell>
          <cell r="DB530">
            <v>-3.5625729999999578E-3</v>
          </cell>
          <cell r="DC530">
            <v>0</v>
          </cell>
          <cell r="DD530">
            <v>0</v>
          </cell>
          <cell r="DE530">
            <v>7.1251458699990167E-3</v>
          </cell>
          <cell r="DF530">
            <v>0</v>
          </cell>
          <cell r="DG530">
            <v>3.5625729599999545E-3</v>
          </cell>
          <cell r="DH530">
            <v>7.125145919999909E-3</v>
          </cell>
          <cell r="DI530">
            <v>0</v>
          </cell>
          <cell r="DJ530">
            <v>-1.4250291840000484E-2</v>
          </cell>
          <cell r="DK530">
            <v>1.7812864779999993E-2</v>
          </cell>
          <cell r="DL530">
            <v>-1.999955756559757E-11</v>
          </cell>
          <cell r="DM530">
            <v>-7.1251459299999098E-3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-7.311793872000294E-2</v>
          </cell>
          <cell r="DS530">
            <v>0</v>
          </cell>
          <cell r="DT530">
            <v>-3.6558969300002353E-3</v>
          </cell>
          <cell r="DU530">
            <v>0</v>
          </cell>
          <cell r="DV530">
            <v>2.1935381600000081E-2</v>
          </cell>
          <cell r="DW530">
            <v>1.4623587760000056E-2</v>
          </cell>
          <cell r="DX530">
            <v>-2.5591278540000095E-2</v>
          </cell>
          <cell r="DY530">
            <v>-4.0214866290000817E-2</v>
          </cell>
          <cell r="DZ530">
            <v>-3.2903072449999904E-2</v>
          </cell>
          <cell r="EA530">
            <v>-3.655896939999792E-3</v>
          </cell>
          <cell r="EB530">
            <v>-3.6558969299997912E-3</v>
          </cell>
          <cell r="EC530">
            <v>0</v>
          </cell>
          <cell r="ED530">
            <v>0</v>
          </cell>
          <cell r="EE530">
            <v>-1.8749640300001147E-2</v>
          </cell>
          <cell r="EF530">
            <v>0</v>
          </cell>
          <cell r="EG530">
            <v>-3.7499280599999629E-3</v>
          </cell>
          <cell r="EH530">
            <v>1.1249784179999889E-2</v>
          </cell>
          <cell r="EI530">
            <v>-1.8749640299999815E-2</v>
          </cell>
          <cell r="EJ530">
            <v>7.4998561300003708E-3</v>
          </cell>
          <cell r="EK530">
            <v>-3.7499280700004078E-3</v>
          </cell>
          <cell r="EL530">
            <v>-1.4999712250000297E-2</v>
          </cell>
          <cell r="EM530">
            <v>-3.7499280499999621E-3</v>
          </cell>
          <cell r="EN530">
            <v>7.4998561199999259E-3</v>
          </cell>
          <cell r="EO530">
            <v>0</v>
          </cell>
          <cell r="EP530">
            <v>0</v>
          </cell>
          <cell r="EQ530">
            <v>0</v>
          </cell>
          <cell r="ER530">
            <v>-6.1503342790004467E-2</v>
          </cell>
          <cell r="ES530">
            <v>0</v>
          </cell>
          <cell r="ET530">
            <v>0</v>
          </cell>
          <cell r="EU530">
            <v>-3.8439589199996682E-3</v>
          </cell>
          <cell r="EV530">
            <v>1.1531876789999895E-2</v>
          </cell>
          <cell r="EW530">
            <v>-6.9191260660000253E-2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0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0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O530">
            <v>0</v>
          </cell>
          <cell r="GP530">
            <v>0</v>
          </cell>
          <cell r="GQ530">
            <v>0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G530">
            <v>0</v>
          </cell>
          <cell r="IH530">
            <v>0</v>
          </cell>
          <cell r="II530">
            <v>0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  <cell r="IU530">
            <v>0</v>
          </cell>
          <cell r="IV530">
            <v>0</v>
          </cell>
          <cell r="IW530">
            <v>0</v>
          </cell>
          <cell r="IX530">
            <v>0</v>
          </cell>
          <cell r="IY530">
            <v>0</v>
          </cell>
          <cell r="IZ530">
            <v>0</v>
          </cell>
          <cell r="JA530">
            <v>0</v>
          </cell>
          <cell r="JB530">
            <v>0</v>
          </cell>
          <cell r="JC530">
            <v>0</v>
          </cell>
          <cell r="JD530">
            <v>0</v>
          </cell>
          <cell r="JE530">
            <v>0</v>
          </cell>
          <cell r="JF530">
            <v>0</v>
          </cell>
          <cell r="JG530">
            <v>0</v>
          </cell>
          <cell r="JH530">
            <v>0</v>
          </cell>
          <cell r="JI530">
            <v>0</v>
          </cell>
          <cell r="JJ530">
            <v>0</v>
          </cell>
          <cell r="JK530">
            <v>0</v>
          </cell>
          <cell r="JL530">
            <v>0</v>
          </cell>
          <cell r="JM530">
            <v>0</v>
          </cell>
          <cell r="JN530">
            <v>0</v>
          </cell>
          <cell r="JO530">
            <v>0</v>
          </cell>
          <cell r="JP530">
            <v>0</v>
          </cell>
          <cell r="JQ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0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0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O531">
            <v>0</v>
          </cell>
          <cell r="GP531">
            <v>0</v>
          </cell>
          <cell r="GQ531">
            <v>0</v>
          </cell>
          <cell r="GR531">
            <v>0</v>
          </cell>
          <cell r="GS531">
            <v>0</v>
          </cell>
          <cell r="GT531">
            <v>0</v>
          </cell>
          <cell r="GU531">
            <v>0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U531">
            <v>0</v>
          </cell>
          <cell r="HV531">
            <v>0</v>
          </cell>
          <cell r="HW531">
            <v>0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0</v>
          </cell>
          <cell r="IC531">
            <v>0</v>
          </cell>
          <cell r="ID531">
            <v>0</v>
          </cell>
          <cell r="IE531">
            <v>0</v>
          </cell>
          <cell r="IF531">
            <v>0</v>
          </cell>
          <cell r="IG531">
            <v>0</v>
          </cell>
          <cell r="IH531">
            <v>0</v>
          </cell>
          <cell r="II531">
            <v>0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  <cell r="IU531">
            <v>0</v>
          </cell>
          <cell r="IV531">
            <v>0</v>
          </cell>
          <cell r="IW531">
            <v>0</v>
          </cell>
          <cell r="IX531">
            <v>0</v>
          </cell>
          <cell r="IY531">
            <v>0</v>
          </cell>
          <cell r="IZ531">
            <v>0</v>
          </cell>
          <cell r="JA531">
            <v>0</v>
          </cell>
          <cell r="JB531">
            <v>0</v>
          </cell>
          <cell r="JC531">
            <v>0</v>
          </cell>
          <cell r="JD531">
            <v>0</v>
          </cell>
          <cell r="JE531">
            <v>0</v>
          </cell>
          <cell r="JF531">
            <v>0</v>
          </cell>
          <cell r="JG531">
            <v>0</v>
          </cell>
          <cell r="JH531">
            <v>0</v>
          </cell>
          <cell r="JI531">
            <v>0</v>
          </cell>
          <cell r="JJ531">
            <v>0</v>
          </cell>
          <cell r="JK531">
            <v>0</v>
          </cell>
          <cell r="JL531">
            <v>0</v>
          </cell>
          <cell r="JM531">
            <v>0</v>
          </cell>
          <cell r="JN531">
            <v>0</v>
          </cell>
          <cell r="JO531">
            <v>0</v>
          </cell>
          <cell r="JP531">
            <v>0</v>
          </cell>
          <cell r="JQ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  <cell r="IU532">
            <v>0</v>
          </cell>
          <cell r="IV532">
            <v>0</v>
          </cell>
          <cell r="IW532">
            <v>0</v>
          </cell>
          <cell r="IX532">
            <v>0</v>
          </cell>
          <cell r="IY532">
            <v>0</v>
          </cell>
          <cell r="IZ532">
            <v>0</v>
          </cell>
          <cell r="JA532">
            <v>0</v>
          </cell>
          <cell r="JB532">
            <v>0</v>
          </cell>
          <cell r="JC532">
            <v>0</v>
          </cell>
          <cell r="JD532">
            <v>0</v>
          </cell>
          <cell r="JE532">
            <v>0</v>
          </cell>
          <cell r="JF532">
            <v>0</v>
          </cell>
          <cell r="JG532">
            <v>0</v>
          </cell>
          <cell r="JH532">
            <v>0</v>
          </cell>
          <cell r="JI532">
            <v>0</v>
          </cell>
          <cell r="JJ532">
            <v>0</v>
          </cell>
          <cell r="JK532">
            <v>0</v>
          </cell>
          <cell r="JL532">
            <v>0</v>
          </cell>
          <cell r="JM532">
            <v>0</v>
          </cell>
          <cell r="JN532">
            <v>0</v>
          </cell>
          <cell r="JO532">
            <v>0</v>
          </cell>
          <cell r="JP532">
            <v>0</v>
          </cell>
          <cell r="JQ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0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0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O533">
            <v>0</v>
          </cell>
          <cell r="GP533">
            <v>0</v>
          </cell>
          <cell r="GQ533">
            <v>0</v>
          </cell>
          <cell r="GR533">
            <v>0</v>
          </cell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0</v>
          </cell>
          <cell r="HU533">
            <v>0</v>
          </cell>
          <cell r="HV533">
            <v>0</v>
          </cell>
          <cell r="HW533">
            <v>0</v>
          </cell>
          <cell r="HX533">
            <v>0</v>
          </cell>
          <cell r="HY533">
            <v>0</v>
          </cell>
          <cell r="HZ533">
            <v>0</v>
          </cell>
          <cell r="IA533">
            <v>0</v>
          </cell>
          <cell r="IB533">
            <v>0</v>
          </cell>
          <cell r="IC533">
            <v>0</v>
          </cell>
          <cell r="ID533">
            <v>0</v>
          </cell>
          <cell r="IE533">
            <v>0</v>
          </cell>
          <cell r="IF533">
            <v>0</v>
          </cell>
          <cell r="IG533">
            <v>0</v>
          </cell>
          <cell r="IH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  <cell r="IU533">
            <v>0</v>
          </cell>
          <cell r="IV533">
            <v>0</v>
          </cell>
          <cell r="IW533">
            <v>0</v>
          </cell>
          <cell r="IX533">
            <v>0</v>
          </cell>
          <cell r="IY533">
            <v>0</v>
          </cell>
          <cell r="IZ533">
            <v>0</v>
          </cell>
          <cell r="JA533">
            <v>0</v>
          </cell>
          <cell r="JB533">
            <v>0</v>
          </cell>
          <cell r="JC533">
            <v>0</v>
          </cell>
          <cell r="JD533">
            <v>0</v>
          </cell>
          <cell r="JE533">
            <v>0</v>
          </cell>
          <cell r="JF533">
            <v>0</v>
          </cell>
          <cell r="JG533">
            <v>0</v>
          </cell>
          <cell r="JH533">
            <v>0</v>
          </cell>
          <cell r="JI533">
            <v>0</v>
          </cell>
          <cell r="JJ533">
            <v>0</v>
          </cell>
          <cell r="JK533">
            <v>0</v>
          </cell>
          <cell r="JL533">
            <v>0</v>
          </cell>
          <cell r="JM533">
            <v>0</v>
          </cell>
          <cell r="JN533">
            <v>0</v>
          </cell>
          <cell r="JO533">
            <v>0</v>
          </cell>
          <cell r="JP533">
            <v>0</v>
          </cell>
          <cell r="JQ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0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0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O534">
            <v>0</v>
          </cell>
          <cell r="GP534">
            <v>0</v>
          </cell>
          <cell r="GQ534">
            <v>0</v>
          </cell>
          <cell r="GR534">
            <v>0</v>
          </cell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0</v>
          </cell>
          <cell r="HU534">
            <v>0</v>
          </cell>
          <cell r="HV534">
            <v>0</v>
          </cell>
          <cell r="HW534">
            <v>0</v>
          </cell>
          <cell r="HX534">
            <v>0</v>
          </cell>
          <cell r="HY534">
            <v>0</v>
          </cell>
          <cell r="HZ534">
            <v>0</v>
          </cell>
          <cell r="IA534">
            <v>0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G534">
            <v>0</v>
          </cell>
          <cell r="IH534">
            <v>0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  <cell r="IU534">
            <v>0</v>
          </cell>
          <cell r="IV534">
            <v>0</v>
          </cell>
          <cell r="IW534">
            <v>0</v>
          </cell>
          <cell r="IX534">
            <v>0</v>
          </cell>
          <cell r="IY534">
            <v>0</v>
          </cell>
          <cell r="IZ534">
            <v>0</v>
          </cell>
          <cell r="JA534">
            <v>0</v>
          </cell>
          <cell r="JB534">
            <v>0</v>
          </cell>
          <cell r="JC534">
            <v>0</v>
          </cell>
          <cell r="JD534">
            <v>0</v>
          </cell>
          <cell r="JE534">
            <v>0</v>
          </cell>
          <cell r="JF534">
            <v>0</v>
          </cell>
          <cell r="JG534">
            <v>0</v>
          </cell>
          <cell r="JH534">
            <v>0</v>
          </cell>
          <cell r="JI534">
            <v>0</v>
          </cell>
          <cell r="JJ534">
            <v>0</v>
          </cell>
          <cell r="JK534">
            <v>0</v>
          </cell>
          <cell r="JL534">
            <v>0</v>
          </cell>
          <cell r="JM534">
            <v>0</v>
          </cell>
          <cell r="JN534">
            <v>0</v>
          </cell>
          <cell r="JO534">
            <v>0</v>
          </cell>
          <cell r="JP534">
            <v>0</v>
          </cell>
          <cell r="JQ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0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0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0</v>
          </cell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0</v>
          </cell>
          <cell r="HU535">
            <v>0</v>
          </cell>
          <cell r="HV535">
            <v>0</v>
          </cell>
          <cell r="HW535">
            <v>0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</v>
          </cell>
          <cell r="ID535">
            <v>0</v>
          </cell>
          <cell r="IE535">
            <v>0</v>
          </cell>
          <cell r="IF535">
            <v>0</v>
          </cell>
          <cell r="IG535">
            <v>0</v>
          </cell>
          <cell r="IH535">
            <v>0</v>
          </cell>
          <cell r="II535">
            <v>0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  <cell r="IU535">
            <v>0</v>
          </cell>
          <cell r="IV535">
            <v>0</v>
          </cell>
          <cell r="IW535">
            <v>0</v>
          </cell>
          <cell r="IX535">
            <v>0</v>
          </cell>
          <cell r="IY535">
            <v>0</v>
          </cell>
          <cell r="IZ535">
            <v>0</v>
          </cell>
          <cell r="JA535">
            <v>0</v>
          </cell>
          <cell r="JB535">
            <v>0</v>
          </cell>
          <cell r="JC535">
            <v>0</v>
          </cell>
          <cell r="JD535">
            <v>0</v>
          </cell>
          <cell r="JE535">
            <v>0</v>
          </cell>
          <cell r="JF535">
            <v>0</v>
          </cell>
          <cell r="JG535">
            <v>0</v>
          </cell>
          <cell r="JH535">
            <v>0</v>
          </cell>
          <cell r="JI535">
            <v>0</v>
          </cell>
          <cell r="JJ535">
            <v>0</v>
          </cell>
          <cell r="JK535">
            <v>0</v>
          </cell>
          <cell r="JL535">
            <v>0</v>
          </cell>
          <cell r="JM535">
            <v>0</v>
          </cell>
          <cell r="JN535">
            <v>0</v>
          </cell>
          <cell r="JO535">
            <v>0</v>
          </cell>
          <cell r="JP535">
            <v>0</v>
          </cell>
          <cell r="JQ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0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>
            <v>0</v>
          </cell>
          <cell r="GQ536">
            <v>0</v>
          </cell>
          <cell r="GR536">
            <v>0</v>
          </cell>
          <cell r="GS536">
            <v>0</v>
          </cell>
          <cell r="GT536">
            <v>0</v>
          </cell>
          <cell r="GU536">
            <v>0</v>
          </cell>
          <cell r="GV536">
            <v>0</v>
          </cell>
          <cell r="GW536">
            <v>0</v>
          </cell>
          <cell r="GX536">
            <v>0</v>
          </cell>
          <cell r="GY536">
            <v>0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E536">
            <v>0</v>
          </cell>
          <cell r="HF536">
            <v>0</v>
          </cell>
          <cell r="HG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0</v>
          </cell>
          <cell r="HU536">
            <v>0</v>
          </cell>
          <cell r="HV536">
            <v>0</v>
          </cell>
          <cell r="HW536">
            <v>0</v>
          </cell>
          <cell r="HX536">
            <v>0</v>
          </cell>
          <cell r="HY536">
            <v>0</v>
          </cell>
          <cell r="HZ536">
            <v>0</v>
          </cell>
          <cell r="IA536">
            <v>0</v>
          </cell>
          <cell r="IB536">
            <v>0</v>
          </cell>
          <cell r="IC536">
            <v>0</v>
          </cell>
          <cell r="ID536">
            <v>0</v>
          </cell>
          <cell r="IE536">
            <v>0</v>
          </cell>
          <cell r="IF536">
            <v>0</v>
          </cell>
          <cell r="IG536">
            <v>0</v>
          </cell>
          <cell r="IH536">
            <v>0</v>
          </cell>
          <cell r="II536">
            <v>0</v>
          </cell>
          <cell r="IJ536">
            <v>0</v>
          </cell>
          <cell r="IK536">
            <v>0</v>
          </cell>
          <cell r="IL536">
            <v>0</v>
          </cell>
          <cell r="IM536">
            <v>0</v>
          </cell>
          <cell r="IN536">
            <v>0</v>
          </cell>
          <cell r="IO536">
            <v>0</v>
          </cell>
          <cell r="IP536">
            <v>0</v>
          </cell>
          <cell r="IQ536">
            <v>0</v>
          </cell>
          <cell r="IR536">
            <v>0</v>
          </cell>
          <cell r="IS536">
            <v>0</v>
          </cell>
          <cell r="IT536">
            <v>0</v>
          </cell>
          <cell r="IU536">
            <v>0</v>
          </cell>
          <cell r="IV536">
            <v>0</v>
          </cell>
          <cell r="IW536">
            <v>0</v>
          </cell>
          <cell r="IX536">
            <v>0</v>
          </cell>
          <cell r="IY536">
            <v>0</v>
          </cell>
          <cell r="IZ536">
            <v>0</v>
          </cell>
          <cell r="JA536">
            <v>0</v>
          </cell>
          <cell r="JB536">
            <v>0</v>
          </cell>
          <cell r="JC536">
            <v>0</v>
          </cell>
          <cell r="JD536">
            <v>0</v>
          </cell>
          <cell r="JE536">
            <v>0</v>
          </cell>
          <cell r="JF536">
            <v>0</v>
          </cell>
          <cell r="JG536">
            <v>0</v>
          </cell>
          <cell r="JH536">
            <v>0</v>
          </cell>
          <cell r="JI536">
            <v>0</v>
          </cell>
          <cell r="JJ536">
            <v>0</v>
          </cell>
          <cell r="JK536">
            <v>0</v>
          </cell>
          <cell r="JL536">
            <v>0</v>
          </cell>
          <cell r="JM536">
            <v>0</v>
          </cell>
          <cell r="JN536">
            <v>0</v>
          </cell>
          <cell r="JO536">
            <v>0</v>
          </cell>
          <cell r="JP536">
            <v>0</v>
          </cell>
          <cell r="JQ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0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0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O537">
            <v>0</v>
          </cell>
          <cell r="GP537">
            <v>0</v>
          </cell>
          <cell r="GQ537">
            <v>0</v>
          </cell>
          <cell r="GR537">
            <v>0</v>
          </cell>
          <cell r="GS537">
            <v>0</v>
          </cell>
          <cell r="GT537">
            <v>0</v>
          </cell>
          <cell r="GU537">
            <v>0</v>
          </cell>
          <cell r="GV537">
            <v>0</v>
          </cell>
          <cell r="GW537">
            <v>0</v>
          </cell>
          <cell r="GX537">
            <v>0</v>
          </cell>
          <cell r="GY537">
            <v>0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E537">
            <v>0</v>
          </cell>
          <cell r="HF537">
            <v>0</v>
          </cell>
          <cell r="HG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</v>
          </cell>
          <cell r="HU537">
            <v>0</v>
          </cell>
          <cell r="HV537">
            <v>0</v>
          </cell>
          <cell r="HW537">
            <v>0</v>
          </cell>
          <cell r="HX537">
            <v>0</v>
          </cell>
          <cell r="HY537">
            <v>0</v>
          </cell>
          <cell r="HZ537">
            <v>0</v>
          </cell>
          <cell r="IA537">
            <v>0</v>
          </cell>
          <cell r="IB537">
            <v>0</v>
          </cell>
          <cell r="IC537">
            <v>0</v>
          </cell>
          <cell r="ID537">
            <v>0</v>
          </cell>
          <cell r="IE537">
            <v>0</v>
          </cell>
          <cell r="IF537">
            <v>0</v>
          </cell>
          <cell r="IG537">
            <v>0</v>
          </cell>
          <cell r="IH537">
            <v>0</v>
          </cell>
          <cell r="II537">
            <v>0</v>
          </cell>
          <cell r="IJ537">
            <v>0</v>
          </cell>
          <cell r="IK537">
            <v>0</v>
          </cell>
          <cell r="IL537">
            <v>0</v>
          </cell>
          <cell r="IM537">
            <v>0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0</v>
          </cell>
          <cell r="IS537">
            <v>0</v>
          </cell>
          <cell r="IT537">
            <v>0</v>
          </cell>
          <cell r="IU537">
            <v>0</v>
          </cell>
          <cell r="IV537">
            <v>0</v>
          </cell>
          <cell r="IW537">
            <v>0</v>
          </cell>
          <cell r="IX537">
            <v>0</v>
          </cell>
          <cell r="IY537">
            <v>0</v>
          </cell>
          <cell r="IZ537">
            <v>0</v>
          </cell>
          <cell r="JA537">
            <v>0</v>
          </cell>
          <cell r="JB537">
            <v>0</v>
          </cell>
          <cell r="JC537">
            <v>0</v>
          </cell>
          <cell r="JD537">
            <v>0</v>
          </cell>
          <cell r="JE537">
            <v>0</v>
          </cell>
          <cell r="JF537">
            <v>0</v>
          </cell>
          <cell r="JG537">
            <v>0</v>
          </cell>
          <cell r="JH537">
            <v>0</v>
          </cell>
          <cell r="JI537">
            <v>0</v>
          </cell>
          <cell r="JJ537">
            <v>0</v>
          </cell>
          <cell r="JK537">
            <v>0</v>
          </cell>
          <cell r="JL537">
            <v>0</v>
          </cell>
          <cell r="JM537">
            <v>0</v>
          </cell>
          <cell r="JN537">
            <v>0</v>
          </cell>
          <cell r="JO537">
            <v>0</v>
          </cell>
          <cell r="JP537">
            <v>0</v>
          </cell>
          <cell r="JQ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0</v>
          </cell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U538">
            <v>0</v>
          </cell>
          <cell r="HV538">
            <v>0</v>
          </cell>
          <cell r="HW538">
            <v>0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0</v>
          </cell>
          <cell r="IC538">
            <v>0</v>
          </cell>
          <cell r="ID538">
            <v>0</v>
          </cell>
          <cell r="IE538">
            <v>0</v>
          </cell>
          <cell r="IF538">
            <v>0</v>
          </cell>
          <cell r="IG538">
            <v>0</v>
          </cell>
          <cell r="IH538">
            <v>0</v>
          </cell>
          <cell r="II538">
            <v>0</v>
          </cell>
          <cell r="IJ538">
            <v>0</v>
          </cell>
          <cell r="IK538">
            <v>0</v>
          </cell>
          <cell r="IL538">
            <v>0</v>
          </cell>
          <cell r="IM538">
            <v>0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  <cell r="IS538">
            <v>0</v>
          </cell>
          <cell r="IT538">
            <v>0</v>
          </cell>
          <cell r="IU538">
            <v>0</v>
          </cell>
          <cell r="IV538">
            <v>0</v>
          </cell>
          <cell r="IW538">
            <v>0</v>
          </cell>
          <cell r="IX538">
            <v>0</v>
          </cell>
          <cell r="IY538">
            <v>0</v>
          </cell>
          <cell r="IZ538">
            <v>0</v>
          </cell>
          <cell r="JA538">
            <v>0</v>
          </cell>
          <cell r="JB538">
            <v>0</v>
          </cell>
          <cell r="JC538">
            <v>0</v>
          </cell>
          <cell r="JD538">
            <v>0</v>
          </cell>
          <cell r="JE538">
            <v>0</v>
          </cell>
          <cell r="JF538">
            <v>0</v>
          </cell>
          <cell r="JG538">
            <v>0</v>
          </cell>
          <cell r="JH538">
            <v>0</v>
          </cell>
          <cell r="JI538">
            <v>0</v>
          </cell>
          <cell r="JJ538">
            <v>0</v>
          </cell>
          <cell r="JK538">
            <v>0</v>
          </cell>
          <cell r="JL538">
            <v>0</v>
          </cell>
          <cell r="JM538">
            <v>0</v>
          </cell>
          <cell r="JN538">
            <v>0</v>
          </cell>
          <cell r="JO538">
            <v>0</v>
          </cell>
          <cell r="JP538">
            <v>0</v>
          </cell>
          <cell r="JQ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0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0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0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O539">
            <v>0</v>
          </cell>
          <cell r="GP539">
            <v>0</v>
          </cell>
          <cell r="GQ539">
            <v>0</v>
          </cell>
          <cell r="GR539">
            <v>0</v>
          </cell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U539">
            <v>0</v>
          </cell>
          <cell r="HV539">
            <v>0</v>
          </cell>
          <cell r="HW539">
            <v>0</v>
          </cell>
          <cell r="HX539">
            <v>0</v>
          </cell>
          <cell r="HY539">
            <v>0</v>
          </cell>
          <cell r="HZ539">
            <v>0</v>
          </cell>
          <cell r="IA539">
            <v>0</v>
          </cell>
          <cell r="IB539">
            <v>0</v>
          </cell>
          <cell r="IC539">
            <v>0</v>
          </cell>
          <cell r="ID539">
            <v>0</v>
          </cell>
          <cell r="IE539">
            <v>0</v>
          </cell>
          <cell r="IF539">
            <v>0</v>
          </cell>
          <cell r="IG539">
            <v>0</v>
          </cell>
          <cell r="IH539">
            <v>0</v>
          </cell>
          <cell r="II539">
            <v>0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  <cell r="IS539">
            <v>0</v>
          </cell>
          <cell r="IT539">
            <v>0</v>
          </cell>
          <cell r="IU539">
            <v>0</v>
          </cell>
          <cell r="IV539">
            <v>0</v>
          </cell>
          <cell r="IW539">
            <v>0</v>
          </cell>
          <cell r="IX539">
            <v>0</v>
          </cell>
          <cell r="IY539">
            <v>0</v>
          </cell>
          <cell r="IZ539">
            <v>0</v>
          </cell>
          <cell r="JA539">
            <v>0</v>
          </cell>
          <cell r="JB539">
            <v>0</v>
          </cell>
          <cell r="JC539">
            <v>0</v>
          </cell>
          <cell r="JD539">
            <v>0</v>
          </cell>
          <cell r="JE539">
            <v>0</v>
          </cell>
          <cell r="JF539">
            <v>0</v>
          </cell>
          <cell r="JG539">
            <v>0</v>
          </cell>
          <cell r="JH539">
            <v>0</v>
          </cell>
          <cell r="JI539">
            <v>0</v>
          </cell>
          <cell r="JJ539">
            <v>0</v>
          </cell>
          <cell r="JK539">
            <v>0</v>
          </cell>
          <cell r="JL539">
            <v>0</v>
          </cell>
          <cell r="JM539">
            <v>0</v>
          </cell>
          <cell r="JN539">
            <v>0</v>
          </cell>
          <cell r="JO539">
            <v>0</v>
          </cell>
          <cell r="JP539">
            <v>0</v>
          </cell>
          <cell r="JQ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O540">
            <v>0</v>
          </cell>
          <cell r="GP540">
            <v>0</v>
          </cell>
          <cell r="GQ540">
            <v>0</v>
          </cell>
          <cell r="GR540">
            <v>0</v>
          </cell>
          <cell r="GS540">
            <v>0</v>
          </cell>
          <cell r="GT540">
            <v>0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0</v>
          </cell>
          <cell r="HU540">
            <v>0</v>
          </cell>
          <cell r="HV540">
            <v>0</v>
          </cell>
          <cell r="HW540">
            <v>0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0</v>
          </cell>
          <cell r="IC540">
            <v>0</v>
          </cell>
          <cell r="ID540">
            <v>0</v>
          </cell>
          <cell r="IE540">
            <v>0</v>
          </cell>
          <cell r="IF540">
            <v>0</v>
          </cell>
          <cell r="IG540">
            <v>0</v>
          </cell>
          <cell r="IH540">
            <v>0</v>
          </cell>
          <cell r="II540">
            <v>0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  <cell r="IS540">
            <v>0</v>
          </cell>
          <cell r="IT540">
            <v>0</v>
          </cell>
          <cell r="IU540">
            <v>0</v>
          </cell>
          <cell r="IV540">
            <v>0</v>
          </cell>
          <cell r="IW540">
            <v>0</v>
          </cell>
          <cell r="IX540">
            <v>0</v>
          </cell>
          <cell r="IY540">
            <v>0</v>
          </cell>
          <cell r="IZ540">
            <v>0</v>
          </cell>
          <cell r="JA540">
            <v>0</v>
          </cell>
          <cell r="JB540">
            <v>0</v>
          </cell>
          <cell r="JC540">
            <v>0</v>
          </cell>
          <cell r="JD540">
            <v>0</v>
          </cell>
          <cell r="JE540">
            <v>0</v>
          </cell>
          <cell r="JF540">
            <v>0</v>
          </cell>
          <cell r="JG540">
            <v>0</v>
          </cell>
          <cell r="JH540">
            <v>0</v>
          </cell>
          <cell r="JI540">
            <v>0</v>
          </cell>
          <cell r="JJ540">
            <v>0</v>
          </cell>
          <cell r="JK540">
            <v>0</v>
          </cell>
          <cell r="JL540">
            <v>0</v>
          </cell>
          <cell r="JM540">
            <v>0</v>
          </cell>
          <cell r="JN540">
            <v>0</v>
          </cell>
          <cell r="JO540">
            <v>0</v>
          </cell>
          <cell r="JP540">
            <v>0</v>
          </cell>
          <cell r="JQ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0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O541">
            <v>0</v>
          </cell>
          <cell r="GP541">
            <v>0</v>
          </cell>
          <cell r="GQ541">
            <v>0</v>
          </cell>
          <cell r="GR541">
            <v>0</v>
          </cell>
          <cell r="GS541">
            <v>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U541">
            <v>0</v>
          </cell>
          <cell r="HV541">
            <v>0</v>
          </cell>
          <cell r="HW541">
            <v>0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G541">
            <v>0</v>
          </cell>
          <cell r="IH541">
            <v>0</v>
          </cell>
          <cell r="II541">
            <v>0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  <cell r="IS541">
            <v>0</v>
          </cell>
          <cell r="IT541">
            <v>0</v>
          </cell>
          <cell r="IU541">
            <v>0</v>
          </cell>
          <cell r="IV541">
            <v>0</v>
          </cell>
          <cell r="IW541">
            <v>0</v>
          </cell>
          <cell r="IX541">
            <v>0</v>
          </cell>
          <cell r="IY541">
            <v>0</v>
          </cell>
          <cell r="IZ541">
            <v>0</v>
          </cell>
          <cell r="JA541">
            <v>0</v>
          </cell>
          <cell r="JB541">
            <v>0</v>
          </cell>
          <cell r="JC541">
            <v>0</v>
          </cell>
          <cell r="JD541">
            <v>0</v>
          </cell>
          <cell r="JE541">
            <v>0</v>
          </cell>
          <cell r="JF541">
            <v>0</v>
          </cell>
          <cell r="JG541">
            <v>0</v>
          </cell>
          <cell r="JH541">
            <v>0</v>
          </cell>
          <cell r="JI541">
            <v>0</v>
          </cell>
          <cell r="JJ541">
            <v>0</v>
          </cell>
          <cell r="JK541">
            <v>0</v>
          </cell>
          <cell r="JL541">
            <v>0</v>
          </cell>
          <cell r="JM541">
            <v>0</v>
          </cell>
          <cell r="JN541">
            <v>0</v>
          </cell>
          <cell r="JO541">
            <v>0</v>
          </cell>
          <cell r="JP541">
            <v>0</v>
          </cell>
          <cell r="JQ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0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0</v>
          </cell>
          <cell r="GS542">
            <v>0</v>
          </cell>
          <cell r="GT542">
            <v>0</v>
          </cell>
          <cell r="GU542">
            <v>0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0</v>
          </cell>
          <cell r="HU542">
            <v>0</v>
          </cell>
          <cell r="HV542">
            <v>0</v>
          </cell>
          <cell r="HW542">
            <v>0</v>
          </cell>
          <cell r="HX542">
            <v>0</v>
          </cell>
          <cell r="HY542">
            <v>0</v>
          </cell>
          <cell r="HZ542">
            <v>0</v>
          </cell>
          <cell r="IA542">
            <v>0</v>
          </cell>
          <cell r="IB542">
            <v>0</v>
          </cell>
          <cell r="IC542">
            <v>0</v>
          </cell>
          <cell r="ID542">
            <v>0</v>
          </cell>
          <cell r="IE542">
            <v>0</v>
          </cell>
          <cell r="IF542">
            <v>0</v>
          </cell>
          <cell r="IG542">
            <v>0</v>
          </cell>
          <cell r="IH542">
            <v>0</v>
          </cell>
          <cell r="II542">
            <v>0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  <cell r="IS542">
            <v>0</v>
          </cell>
          <cell r="IT542">
            <v>0</v>
          </cell>
          <cell r="IU542">
            <v>0</v>
          </cell>
          <cell r="IV542">
            <v>0</v>
          </cell>
          <cell r="IW542">
            <v>0</v>
          </cell>
          <cell r="IX542">
            <v>0</v>
          </cell>
          <cell r="IY542">
            <v>0</v>
          </cell>
          <cell r="IZ542">
            <v>0</v>
          </cell>
          <cell r="JA542">
            <v>0</v>
          </cell>
          <cell r="JB542">
            <v>0</v>
          </cell>
          <cell r="JC542">
            <v>0</v>
          </cell>
          <cell r="JD542">
            <v>0</v>
          </cell>
          <cell r="JE542">
            <v>0</v>
          </cell>
          <cell r="JF542">
            <v>0</v>
          </cell>
          <cell r="JG542">
            <v>0</v>
          </cell>
          <cell r="JH542">
            <v>0</v>
          </cell>
          <cell r="JI542">
            <v>0</v>
          </cell>
          <cell r="JJ542">
            <v>0</v>
          </cell>
          <cell r="JK542">
            <v>0</v>
          </cell>
          <cell r="JL542">
            <v>0</v>
          </cell>
          <cell r="JM542">
            <v>0</v>
          </cell>
          <cell r="JN542">
            <v>0</v>
          </cell>
          <cell r="JO542">
            <v>0</v>
          </cell>
          <cell r="JP542">
            <v>0</v>
          </cell>
          <cell r="JQ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0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0</v>
          </cell>
          <cell r="IC543">
            <v>0</v>
          </cell>
          <cell r="ID543">
            <v>0</v>
          </cell>
          <cell r="IE543">
            <v>0</v>
          </cell>
          <cell r="IF543">
            <v>0</v>
          </cell>
          <cell r="IG543">
            <v>0</v>
          </cell>
          <cell r="IH543">
            <v>0</v>
          </cell>
          <cell r="II543">
            <v>0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0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  <cell r="IS543">
            <v>0</v>
          </cell>
          <cell r="IT543">
            <v>0</v>
          </cell>
          <cell r="IU543">
            <v>0</v>
          </cell>
          <cell r="IV543">
            <v>0</v>
          </cell>
          <cell r="IW543">
            <v>0</v>
          </cell>
          <cell r="IX543">
            <v>0</v>
          </cell>
          <cell r="IY543">
            <v>0</v>
          </cell>
          <cell r="IZ543">
            <v>0</v>
          </cell>
          <cell r="JA543">
            <v>0</v>
          </cell>
          <cell r="JB543">
            <v>0</v>
          </cell>
          <cell r="JC543">
            <v>0</v>
          </cell>
          <cell r="JD543">
            <v>0</v>
          </cell>
          <cell r="JE543">
            <v>0</v>
          </cell>
          <cell r="JF543">
            <v>0</v>
          </cell>
          <cell r="JG543">
            <v>0</v>
          </cell>
          <cell r="JH543">
            <v>0</v>
          </cell>
          <cell r="JI543">
            <v>0</v>
          </cell>
          <cell r="JJ543">
            <v>0</v>
          </cell>
          <cell r="JK543">
            <v>0</v>
          </cell>
          <cell r="JL543">
            <v>0</v>
          </cell>
          <cell r="JM543">
            <v>0</v>
          </cell>
          <cell r="JN543">
            <v>0</v>
          </cell>
          <cell r="JO543">
            <v>0</v>
          </cell>
          <cell r="JP543">
            <v>0</v>
          </cell>
          <cell r="JQ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0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O544">
            <v>0</v>
          </cell>
          <cell r="GP544">
            <v>0</v>
          </cell>
          <cell r="GQ544">
            <v>0</v>
          </cell>
          <cell r="GR544">
            <v>0</v>
          </cell>
          <cell r="GS544">
            <v>0</v>
          </cell>
          <cell r="GT544">
            <v>0</v>
          </cell>
          <cell r="GU544">
            <v>0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0</v>
          </cell>
          <cell r="HU544">
            <v>0</v>
          </cell>
          <cell r="HV544">
            <v>0</v>
          </cell>
          <cell r="HW544">
            <v>0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0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G544">
            <v>0</v>
          </cell>
          <cell r="IH544">
            <v>0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  <cell r="IU544">
            <v>0</v>
          </cell>
          <cell r="IV544">
            <v>0</v>
          </cell>
          <cell r="IW544">
            <v>0</v>
          </cell>
          <cell r="IX544">
            <v>0</v>
          </cell>
          <cell r="IY544">
            <v>0</v>
          </cell>
          <cell r="IZ544">
            <v>0</v>
          </cell>
          <cell r="JA544">
            <v>0</v>
          </cell>
          <cell r="JB544">
            <v>0</v>
          </cell>
          <cell r="JC544">
            <v>0</v>
          </cell>
          <cell r="JD544">
            <v>0</v>
          </cell>
          <cell r="JE544">
            <v>0</v>
          </cell>
          <cell r="JF544">
            <v>0</v>
          </cell>
          <cell r="JG544">
            <v>0</v>
          </cell>
          <cell r="JH544">
            <v>0</v>
          </cell>
          <cell r="JI544">
            <v>0</v>
          </cell>
          <cell r="JJ544">
            <v>0</v>
          </cell>
          <cell r="JK544">
            <v>0</v>
          </cell>
          <cell r="JL544">
            <v>0</v>
          </cell>
          <cell r="JM544">
            <v>0</v>
          </cell>
          <cell r="JN544">
            <v>0</v>
          </cell>
          <cell r="JO544">
            <v>0</v>
          </cell>
          <cell r="JP544">
            <v>0</v>
          </cell>
          <cell r="JQ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1.5935780649989795E-2</v>
          </cell>
          <cell r="AF545">
            <v>3.1871561300000906E-3</v>
          </cell>
          <cell r="AG545">
            <v>-3.1871561300000906E-3</v>
          </cell>
          <cell r="AH545">
            <v>-6.3743122600001811E-3</v>
          </cell>
          <cell r="AI545">
            <v>0</v>
          </cell>
          <cell r="AJ545">
            <v>3.1871561300000906E-3</v>
          </cell>
          <cell r="AK545">
            <v>-3.1871561300000906E-3</v>
          </cell>
          <cell r="AL545">
            <v>6.3743122600001811E-3</v>
          </cell>
          <cell r="AM545">
            <v>9.5614683899993835E-3</v>
          </cell>
          <cell r="AN545">
            <v>3.1871561300000906E-3</v>
          </cell>
          <cell r="AO545">
            <v>3.1871561300000906E-3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1.040562628999453E-2</v>
          </cell>
          <cell r="CF545">
            <v>0</v>
          </cell>
          <cell r="CG545">
            <v>0</v>
          </cell>
          <cell r="CH545">
            <v>3.4685421000002492E-3</v>
          </cell>
          <cell r="CI545">
            <v>-3.4685421000002492E-3</v>
          </cell>
          <cell r="CJ545">
            <v>-3.4685420900002484E-3</v>
          </cell>
          <cell r="CK545">
            <v>-6.9370842100004992E-3</v>
          </cell>
          <cell r="CL545">
            <v>1.7342710469999467E-2</v>
          </cell>
          <cell r="CM545">
            <v>1.7342710489999469E-2</v>
          </cell>
          <cell r="CN545">
            <v>-1.0405626269999857E-2</v>
          </cell>
          <cell r="CO545">
            <v>-3.4685421000002492E-3</v>
          </cell>
          <cell r="CP545">
            <v>0</v>
          </cell>
          <cell r="CQ545">
            <v>0</v>
          </cell>
          <cell r="CR545">
            <v>6.4126313984161243E-2</v>
          </cell>
          <cell r="CS545">
            <v>0</v>
          </cell>
          <cell r="CT545">
            <v>0</v>
          </cell>
          <cell r="CU545">
            <v>-7.1251459994527977E-3</v>
          </cell>
          <cell r="CV545">
            <v>3.5625729997263988E-3</v>
          </cell>
          <cell r="CW545">
            <v>1.0687718999179197E-2</v>
          </cell>
          <cell r="CX545">
            <v>3.5625729999082978E-2</v>
          </cell>
          <cell r="CY545">
            <v>1.0687719000998186E-2</v>
          </cell>
          <cell r="CZ545">
            <v>3.5625729997263988E-3</v>
          </cell>
          <cell r="DA545">
            <v>1.0687718999179197E-2</v>
          </cell>
          <cell r="DB545">
            <v>-3.5625730015453883E-3</v>
          </cell>
          <cell r="DC545">
            <v>0</v>
          </cell>
          <cell r="DD545">
            <v>0</v>
          </cell>
          <cell r="DE545">
            <v>7.1251458721235394E-3</v>
          </cell>
          <cell r="DF545">
            <v>0</v>
          </cell>
          <cell r="DG545">
            <v>3.562572959708632E-3</v>
          </cell>
          <cell r="DH545">
            <v>7.1251459212362533E-3</v>
          </cell>
          <cell r="DI545">
            <v>0</v>
          </cell>
          <cell r="DJ545">
            <v>-1.4250291840653517E-2</v>
          </cell>
          <cell r="DK545">
            <v>1.7812864778534276E-2</v>
          </cell>
          <cell r="DL545">
            <v>-2.0008883439004421E-11</v>
          </cell>
          <cell r="DM545">
            <v>-7.1251459303312004E-3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-7.6493230939377099E-2</v>
          </cell>
          <cell r="DS545">
            <v>0</v>
          </cell>
          <cell r="DT545">
            <v>-3.6558969295583665E-3</v>
          </cell>
          <cell r="DU545">
            <v>0</v>
          </cell>
          <cell r="DV545">
            <v>2.1935381600997061E-2</v>
          </cell>
          <cell r="DW545">
            <v>1.1248295530094765E-2</v>
          </cell>
          <cell r="DX545">
            <v>-2.5591278541469364E-2</v>
          </cell>
          <cell r="DY545">
            <v>-4.021486629062565E-2</v>
          </cell>
          <cell r="DZ545">
            <v>-3.2903072451517801E-2</v>
          </cell>
          <cell r="EA545">
            <v>-3.655896940472303E-3</v>
          </cell>
          <cell r="EB545">
            <v>-3.6558969295583665E-3</v>
          </cell>
          <cell r="EC545">
            <v>0</v>
          </cell>
          <cell r="ED545">
            <v>0</v>
          </cell>
          <cell r="EE545">
            <v>-4.5917104958789423E-2</v>
          </cell>
          <cell r="EF545">
            <v>0</v>
          </cell>
          <cell r="EG545">
            <v>-8.4263281605672091E-3</v>
          </cell>
          <cell r="EH545">
            <v>-1.0721680369897513E-2</v>
          </cell>
          <cell r="EI545">
            <v>-1.9269240312496549E-2</v>
          </cell>
          <cell r="EJ545">
            <v>7.499856130380067E-3</v>
          </cell>
          <cell r="EK545">
            <v>-3.749928069737507E-3</v>
          </cell>
          <cell r="EL545">
            <v>-1.4999712251665187E-2</v>
          </cell>
          <cell r="EM545">
            <v>-3.7499280497286236E-3</v>
          </cell>
          <cell r="EN545">
            <v>7.4998561194661306E-3</v>
          </cell>
          <cell r="EO545">
            <v>0</v>
          </cell>
          <cell r="EP545">
            <v>0</v>
          </cell>
          <cell r="EQ545">
            <v>0</v>
          </cell>
          <cell r="ER545">
            <v>-6.0967782803345472E-2</v>
          </cell>
          <cell r="ES545">
            <v>0</v>
          </cell>
          <cell r="ET545">
            <v>-5.3555998056253884E-4</v>
          </cell>
          <cell r="EU545">
            <v>-3.8439589206973324E-3</v>
          </cell>
          <cell r="EV545">
            <v>1.2067436782672303E-2</v>
          </cell>
          <cell r="EW545">
            <v>-6.8655700670205988E-2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7.1252943598665297E-3</v>
          </cell>
          <cell r="FF545">
            <v>0</v>
          </cell>
          <cell r="FG545">
            <v>0</v>
          </cell>
          <cell r="FH545">
            <v>0</v>
          </cell>
          <cell r="FI545">
            <v>7.1252943798754131E-3</v>
          </cell>
          <cell r="FJ545">
            <v>0</v>
          </cell>
          <cell r="FK545">
            <v>0</v>
          </cell>
          <cell r="FL545">
            <v>0</v>
          </cell>
          <cell r="FM545">
            <v>0</v>
          </cell>
          <cell r="FN545">
            <v>0</v>
          </cell>
          <cell r="FO545">
            <v>0</v>
          </cell>
          <cell r="FP545">
            <v>0</v>
          </cell>
          <cell r="FQ545">
            <v>0</v>
          </cell>
          <cell r="FR545">
            <v>2.5591798679670319E-2</v>
          </cell>
          <cell r="FS545">
            <v>0</v>
          </cell>
          <cell r="FT545">
            <v>0</v>
          </cell>
          <cell r="FU545">
            <v>-3.6559712298185332E-3</v>
          </cell>
          <cell r="FV545">
            <v>2.9247769889479969E-2</v>
          </cell>
          <cell r="FW545">
            <v>-3.6559712298185332E-3</v>
          </cell>
          <cell r="FX545">
            <v>3.6559712298185332E-3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0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O545">
            <v>0</v>
          </cell>
          <cell r="GP545">
            <v>0</v>
          </cell>
          <cell r="GQ545">
            <v>0</v>
          </cell>
          <cell r="GR545">
            <v>-1.8750011513475329E-2</v>
          </cell>
          <cell r="GS545">
            <v>0</v>
          </cell>
          <cell r="GT545">
            <v>0</v>
          </cell>
          <cell r="GU545">
            <v>-3.7500022990570869E-3</v>
          </cell>
          <cell r="GV545">
            <v>-7.5000045999331633E-3</v>
          </cell>
          <cell r="GW545">
            <v>-3.7500022990570869E-3</v>
          </cell>
          <cell r="GX545">
            <v>-3.7500022990570869E-3</v>
          </cell>
          <cell r="GY545">
            <v>-3.7500022990570869E-3</v>
          </cell>
          <cell r="GZ545">
            <v>3.7500022990570869E-3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E545">
            <v>-3.000016586156562E-3</v>
          </cell>
          <cell r="HF545">
            <v>0</v>
          </cell>
          <cell r="HG545">
            <v>0</v>
          </cell>
          <cell r="HH545">
            <v>-3.0000165806995938E-3</v>
          </cell>
          <cell r="HI545">
            <v>0</v>
          </cell>
          <cell r="HJ545">
            <v>-6.0000331504852511E-3</v>
          </cell>
          <cell r="HK545">
            <v>0</v>
          </cell>
          <cell r="HL545">
            <v>3.0000165806995938E-3</v>
          </cell>
          <cell r="HM545">
            <v>3.0000165806995938E-3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-1.350018598003544E-2</v>
          </cell>
          <cell r="HS545">
            <v>0</v>
          </cell>
          <cell r="HT545">
            <v>0</v>
          </cell>
          <cell r="HU545">
            <v>-1.3500185960001687E-2</v>
          </cell>
          <cell r="HV545">
            <v>2.2500309899982085E-3</v>
          </cell>
          <cell r="HW545">
            <v>4.500061989997306E-3</v>
          </cell>
          <cell r="HX545">
            <v>0</v>
          </cell>
          <cell r="HY545">
            <v>-4.5000620000017477E-3</v>
          </cell>
          <cell r="HZ545">
            <v>0</v>
          </cell>
          <cell r="IA545">
            <v>0</v>
          </cell>
          <cell r="IB545">
            <v>-2.2500309999990975E-3</v>
          </cell>
          <cell r="IC545">
            <v>0</v>
          </cell>
          <cell r="ID545">
            <v>0</v>
          </cell>
          <cell r="IE545">
            <v>0</v>
          </cell>
          <cell r="IF545">
            <v>0</v>
          </cell>
          <cell r="IG545">
            <v>0</v>
          </cell>
          <cell r="IH545">
            <v>0</v>
          </cell>
          <cell r="II545">
            <v>0</v>
          </cell>
          <cell r="IJ545">
            <v>0</v>
          </cell>
          <cell r="IK545">
            <v>0</v>
          </cell>
          <cell r="IL545">
            <v>0</v>
          </cell>
          <cell r="IM545">
            <v>0</v>
          </cell>
          <cell r="IN545">
            <v>0</v>
          </cell>
          <cell r="IO545">
            <v>0</v>
          </cell>
          <cell r="IP545">
            <v>0</v>
          </cell>
          <cell r="IQ545">
            <v>0</v>
          </cell>
          <cell r="IR545">
            <v>0</v>
          </cell>
          <cell r="IS545">
            <v>0</v>
          </cell>
          <cell r="IT545">
            <v>0</v>
          </cell>
          <cell r="IU545">
            <v>0</v>
          </cell>
          <cell r="IV545">
            <v>0</v>
          </cell>
          <cell r="IW545">
            <v>0</v>
          </cell>
          <cell r="IX545">
            <v>0</v>
          </cell>
          <cell r="IY545">
            <v>0</v>
          </cell>
          <cell r="IZ545">
            <v>0</v>
          </cell>
          <cell r="JA545">
            <v>0</v>
          </cell>
          <cell r="JB545">
            <v>0</v>
          </cell>
          <cell r="JC545">
            <v>0</v>
          </cell>
          <cell r="JD545">
            <v>0</v>
          </cell>
          <cell r="JE545">
            <v>0.4024416672900486</v>
          </cell>
          <cell r="JF545">
            <v>4.8624916699996135E-2</v>
          </cell>
          <cell r="JG545">
            <v>6.6777277190000817E-2</v>
          </cell>
          <cell r="JH545">
            <v>-7.5893959199966332E-3</v>
          </cell>
          <cell r="JI545">
            <v>2.2312465110001511E-2</v>
          </cell>
          <cell r="JJ545">
            <v>3.3163326909999569E-2</v>
          </cell>
          <cell r="JK545">
            <v>0.10166617160999891</v>
          </cell>
          <cell r="JL545">
            <v>2.2269999888635539E-7</v>
          </cell>
          <cell r="JM545">
            <v>-7.4239999037217785E-8</v>
          </cell>
          <cell r="JN545">
            <v>3.5054280999986531E-3</v>
          </cell>
          <cell r="JO545">
            <v>2.8168644810001808E-2</v>
          </cell>
          <cell r="JP545">
            <v>6.0141166900038456E-3</v>
          </cell>
          <cell r="JQ545">
            <v>9.9798567630003276E-2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0</v>
          </cell>
          <cell r="FK548">
            <v>0</v>
          </cell>
          <cell r="FL548">
            <v>0</v>
          </cell>
          <cell r="FM548">
            <v>0</v>
          </cell>
          <cell r="FN548">
            <v>0</v>
          </cell>
          <cell r="FO548">
            <v>0</v>
          </cell>
          <cell r="FP548">
            <v>0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0</v>
          </cell>
          <cell r="GU548">
            <v>0</v>
          </cell>
          <cell r="GV548">
            <v>0</v>
          </cell>
          <cell r="GW548">
            <v>0</v>
          </cell>
          <cell r="GX548">
            <v>0</v>
          </cell>
          <cell r="GY548">
            <v>0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0</v>
          </cell>
          <cell r="HV548">
            <v>0</v>
          </cell>
          <cell r="HW548">
            <v>0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0</v>
          </cell>
          <cell r="IE548">
            <v>0</v>
          </cell>
          <cell r="IF548">
            <v>0</v>
          </cell>
          <cell r="IG548">
            <v>0</v>
          </cell>
          <cell r="IH548">
            <v>0</v>
          </cell>
          <cell r="II548">
            <v>0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  <cell r="IS548">
            <v>0</v>
          </cell>
          <cell r="IT548">
            <v>0</v>
          </cell>
          <cell r="IU548">
            <v>0</v>
          </cell>
          <cell r="IV548">
            <v>0</v>
          </cell>
          <cell r="IW548">
            <v>0</v>
          </cell>
          <cell r="IX548">
            <v>0</v>
          </cell>
          <cell r="IY548">
            <v>0</v>
          </cell>
          <cell r="IZ548">
            <v>0</v>
          </cell>
          <cell r="JA548">
            <v>0</v>
          </cell>
          <cell r="JB548">
            <v>0</v>
          </cell>
          <cell r="JC548">
            <v>0</v>
          </cell>
          <cell r="JD548">
            <v>0</v>
          </cell>
          <cell r="JE548">
            <v>0</v>
          </cell>
          <cell r="JF548">
            <v>0</v>
          </cell>
          <cell r="JG548">
            <v>0</v>
          </cell>
          <cell r="JH548">
            <v>0</v>
          </cell>
          <cell r="JI548">
            <v>0</v>
          </cell>
          <cell r="JJ548">
            <v>0</v>
          </cell>
          <cell r="JK548">
            <v>0</v>
          </cell>
          <cell r="JL548">
            <v>0</v>
          </cell>
          <cell r="JM548">
            <v>0</v>
          </cell>
          <cell r="JN548">
            <v>0</v>
          </cell>
          <cell r="JO548">
            <v>0</v>
          </cell>
          <cell r="JP548">
            <v>0</v>
          </cell>
          <cell r="JQ548">
            <v>0</v>
          </cell>
        </row>
        <row r="549">
          <cell r="A549" t="str">
            <v>x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0</v>
          </cell>
          <cell r="GW549">
            <v>0</v>
          </cell>
          <cell r="GX549">
            <v>0</v>
          </cell>
          <cell r="GY549">
            <v>0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0</v>
          </cell>
          <cell r="HF549">
            <v>0</v>
          </cell>
          <cell r="HG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0</v>
          </cell>
          <cell r="HW549">
            <v>0</v>
          </cell>
          <cell r="HX549">
            <v>0</v>
          </cell>
          <cell r="HY549">
            <v>0</v>
          </cell>
          <cell r="HZ549">
            <v>0</v>
          </cell>
          <cell r="IA549">
            <v>0</v>
          </cell>
          <cell r="IB549">
            <v>0</v>
          </cell>
          <cell r="IC549">
            <v>0</v>
          </cell>
          <cell r="ID549">
            <v>0</v>
          </cell>
          <cell r="IE549">
            <v>0</v>
          </cell>
          <cell r="IF549">
            <v>0</v>
          </cell>
          <cell r="IG549">
            <v>0</v>
          </cell>
          <cell r="IH549">
            <v>0</v>
          </cell>
          <cell r="II549">
            <v>0</v>
          </cell>
          <cell r="IJ549">
            <v>0</v>
          </cell>
          <cell r="IK549">
            <v>0</v>
          </cell>
          <cell r="IL549">
            <v>0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  <cell r="IS549">
            <v>0</v>
          </cell>
          <cell r="IT549">
            <v>0</v>
          </cell>
          <cell r="IU549">
            <v>0</v>
          </cell>
          <cell r="IV549">
            <v>0</v>
          </cell>
          <cell r="IW549">
            <v>0</v>
          </cell>
          <cell r="IX549">
            <v>0</v>
          </cell>
          <cell r="IY549">
            <v>0</v>
          </cell>
          <cell r="IZ549">
            <v>0</v>
          </cell>
          <cell r="JA549">
            <v>0</v>
          </cell>
          <cell r="JB549">
            <v>0</v>
          </cell>
          <cell r="JC549">
            <v>0</v>
          </cell>
          <cell r="JD549">
            <v>0</v>
          </cell>
          <cell r="JE549">
            <v>0</v>
          </cell>
          <cell r="JF549">
            <v>0</v>
          </cell>
          <cell r="JG549">
            <v>0</v>
          </cell>
          <cell r="JH549">
            <v>0</v>
          </cell>
          <cell r="JI549">
            <v>0</v>
          </cell>
          <cell r="JJ549">
            <v>0</v>
          </cell>
          <cell r="JK549">
            <v>0</v>
          </cell>
          <cell r="JL549">
            <v>0</v>
          </cell>
          <cell r="JM549">
            <v>0</v>
          </cell>
          <cell r="JN549">
            <v>0</v>
          </cell>
          <cell r="JO549">
            <v>0</v>
          </cell>
          <cell r="JP549">
            <v>0</v>
          </cell>
          <cell r="JQ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0</v>
          </cell>
          <cell r="GW550">
            <v>0</v>
          </cell>
          <cell r="GX550">
            <v>0</v>
          </cell>
          <cell r="GY550">
            <v>0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0</v>
          </cell>
          <cell r="HW550">
            <v>0</v>
          </cell>
          <cell r="HX550">
            <v>0</v>
          </cell>
          <cell r="HY550">
            <v>0</v>
          </cell>
          <cell r="HZ550">
            <v>0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0</v>
          </cell>
          <cell r="IG550">
            <v>0</v>
          </cell>
          <cell r="IH550">
            <v>0</v>
          </cell>
          <cell r="II550">
            <v>0</v>
          </cell>
          <cell r="IJ550">
            <v>0</v>
          </cell>
          <cell r="IK550">
            <v>0</v>
          </cell>
          <cell r="IL550">
            <v>0</v>
          </cell>
          <cell r="IM550">
            <v>0</v>
          </cell>
          <cell r="IN550">
            <v>0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  <cell r="IS550">
            <v>0</v>
          </cell>
          <cell r="IT550">
            <v>0</v>
          </cell>
          <cell r="IU550">
            <v>0</v>
          </cell>
          <cell r="IV550">
            <v>0</v>
          </cell>
          <cell r="IW550">
            <v>0</v>
          </cell>
          <cell r="IX550">
            <v>0</v>
          </cell>
          <cell r="IY550">
            <v>0</v>
          </cell>
          <cell r="IZ550">
            <v>0</v>
          </cell>
          <cell r="JA550">
            <v>0</v>
          </cell>
          <cell r="JB550">
            <v>0</v>
          </cell>
          <cell r="JC550">
            <v>0</v>
          </cell>
          <cell r="JD550">
            <v>0</v>
          </cell>
          <cell r="JE550">
            <v>0</v>
          </cell>
          <cell r="JF550">
            <v>0</v>
          </cell>
          <cell r="JG550">
            <v>0</v>
          </cell>
          <cell r="JH550">
            <v>0</v>
          </cell>
          <cell r="JI550">
            <v>0</v>
          </cell>
          <cell r="JJ550">
            <v>0</v>
          </cell>
          <cell r="JK550">
            <v>0</v>
          </cell>
          <cell r="JL550">
            <v>0</v>
          </cell>
          <cell r="JM550">
            <v>0</v>
          </cell>
          <cell r="JN550">
            <v>0</v>
          </cell>
          <cell r="JO550">
            <v>0</v>
          </cell>
          <cell r="JP550">
            <v>0</v>
          </cell>
          <cell r="JQ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0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0</v>
          </cell>
          <cell r="GS551">
            <v>0</v>
          </cell>
          <cell r="GT551">
            <v>0</v>
          </cell>
          <cell r="GU551">
            <v>0</v>
          </cell>
          <cell r="GV551">
            <v>0</v>
          </cell>
          <cell r="GW551">
            <v>0</v>
          </cell>
          <cell r="GX551">
            <v>0</v>
          </cell>
          <cell r="GY551">
            <v>0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0</v>
          </cell>
          <cell r="HU551">
            <v>0</v>
          </cell>
          <cell r="HV551">
            <v>0</v>
          </cell>
          <cell r="HW551">
            <v>0</v>
          </cell>
          <cell r="HX551">
            <v>0</v>
          </cell>
          <cell r="HY551">
            <v>0</v>
          </cell>
          <cell r="HZ551">
            <v>0</v>
          </cell>
          <cell r="IA551">
            <v>0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G551">
            <v>0</v>
          </cell>
          <cell r="IH551">
            <v>0</v>
          </cell>
          <cell r="II551">
            <v>0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0</v>
          </cell>
          <cell r="IP551">
            <v>0</v>
          </cell>
          <cell r="IQ551">
            <v>0</v>
          </cell>
          <cell r="IR551">
            <v>0</v>
          </cell>
          <cell r="IS551">
            <v>0</v>
          </cell>
          <cell r="IT551">
            <v>0</v>
          </cell>
          <cell r="IU551">
            <v>0</v>
          </cell>
          <cell r="IV551">
            <v>0</v>
          </cell>
          <cell r="IW551">
            <v>0</v>
          </cell>
          <cell r="IX551">
            <v>0</v>
          </cell>
          <cell r="IY551">
            <v>0</v>
          </cell>
          <cell r="IZ551">
            <v>0</v>
          </cell>
          <cell r="JA551">
            <v>0</v>
          </cell>
          <cell r="JB551">
            <v>0</v>
          </cell>
          <cell r="JC551">
            <v>0</v>
          </cell>
          <cell r="JD551">
            <v>0</v>
          </cell>
          <cell r="JE551">
            <v>0</v>
          </cell>
          <cell r="JF551">
            <v>0</v>
          </cell>
          <cell r="JG551">
            <v>0</v>
          </cell>
          <cell r="JH551">
            <v>0</v>
          </cell>
          <cell r="JI551">
            <v>0</v>
          </cell>
          <cell r="JJ551">
            <v>0</v>
          </cell>
          <cell r="JK551">
            <v>0</v>
          </cell>
          <cell r="JL551">
            <v>0</v>
          </cell>
          <cell r="JM551">
            <v>0</v>
          </cell>
          <cell r="JN551">
            <v>0</v>
          </cell>
          <cell r="JO551">
            <v>0</v>
          </cell>
          <cell r="JP551">
            <v>0</v>
          </cell>
          <cell r="JQ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-6.9241709277994232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-6.9241709277994232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3.5596596163959475</v>
          </cell>
          <cell r="EF552">
            <v>0</v>
          </cell>
          <cell r="EG552">
            <v>0</v>
          </cell>
          <cell r="EH552">
            <v>0</v>
          </cell>
          <cell r="EI552">
            <v>3.5596596164000402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13.560202687054698</v>
          </cell>
          <cell r="ES552">
            <v>0</v>
          </cell>
          <cell r="ET552">
            <v>0</v>
          </cell>
          <cell r="EU552">
            <v>0</v>
          </cell>
          <cell r="EV552">
            <v>6.4445840400703673</v>
          </cell>
          <cell r="EW552">
            <v>7.1156186469797831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43.691459696783568</v>
          </cell>
          <cell r="FF552">
            <v>0</v>
          </cell>
          <cell r="FG552">
            <v>0</v>
          </cell>
          <cell r="FH552">
            <v>0</v>
          </cell>
          <cell r="FI552">
            <v>28.322687032900376</v>
          </cell>
          <cell r="FJ552">
            <v>15.368772663880009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10.578708022097999</v>
          </cell>
          <cell r="FS552">
            <v>0</v>
          </cell>
          <cell r="FT552">
            <v>0</v>
          </cell>
          <cell r="FU552">
            <v>7.502549400299813</v>
          </cell>
          <cell r="FV552">
            <v>5.1108626237396493</v>
          </cell>
          <cell r="FW552">
            <v>-2.034704001940554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5.9955005688898382</v>
          </cell>
          <cell r="GF552">
            <v>0</v>
          </cell>
          <cell r="GG552">
            <v>0</v>
          </cell>
          <cell r="GH552">
            <v>0</v>
          </cell>
          <cell r="GI552">
            <v>7.502549267469476</v>
          </cell>
          <cell r="GJ552">
            <v>-1.5070486985796379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0</v>
          </cell>
          <cell r="GS552">
            <v>0</v>
          </cell>
          <cell r="GT552">
            <v>0</v>
          </cell>
          <cell r="GU552">
            <v>0</v>
          </cell>
          <cell r="GV552">
            <v>0</v>
          </cell>
          <cell r="GW552">
            <v>0</v>
          </cell>
          <cell r="GX552">
            <v>0</v>
          </cell>
          <cell r="GY552">
            <v>0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0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0</v>
          </cell>
          <cell r="HU552">
            <v>0</v>
          </cell>
          <cell r="HV552">
            <v>0</v>
          </cell>
          <cell r="HW552">
            <v>0</v>
          </cell>
          <cell r="HX552">
            <v>0</v>
          </cell>
          <cell r="HY552">
            <v>0</v>
          </cell>
          <cell r="HZ552">
            <v>0</v>
          </cell>
          <cell r="IA552">
            <v>0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0</v>
          </cell>
          <cell r="IG552">
            <v>0</v>
          </cell>
          <cell r="IH552">
            <v>0</v>
          </cell>
          <cell r="II552">
            <v>0</v>
          </cell>
          <cell r="IJ552">
            <v>0</v>
          </cell>
          <cell r="IK552">
            <v>0</v>
          </cell>
          <cell r="IL552">
            <v>0</v>
          </cell>
          <cell r="IM552">
            <v>0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0</v>
          </cell>
          <cell r="IS552">
            <v>0</v>
          </cell>
          <cell r="IT552">
            <v>0</v>
          </cell>
          <cell r="IU552">
            <v>0</v>
          </cell>
          <cell r="IV552">
            <v>0</v>
          </cell>
          <cell r="IW552">
            <v>0</v>
          </cell>
          <cell r="IX552">
            <v>0</v>
          </cell>
          <cell r="IY552">
            <v>0</v>
          </cell>
          <cell r="IZ552">
            <v>0</v>
          </cell>
          <cell r="JA552">
            <v>0</v>
          </cell>
          <cell r="JB552">
            <v>0</v>
          </cell>
          <cell r="JC552">
            <v>0</v>
          </cell>
          <cell r="JD552">
            <v>0</v>
          </cell>
          <cell r="JE552">
            <v>0</v>
          </cell>
          <cell r="JF552">
            <v>0</v>
          </cell>
          <cell r="JG552">
            <v>0</v>
          </cell>
          <cell r="JH552">
            <v>0</v>
          </cell>
          <cell r="JI552">
            <v>0</v>
          </cell>
          <cell r="JJ552">
            <v>0</v>
          </cell>
          <cell r="JK552">
            <v>0</v>
          </cell>
          <cell r="JL552">
            <v>0</v>
          </cell>
          <cell r="JM552">
            <v>0</v>
          </cell>
          <cell r="JN552">
            <v>0</v>
          </cell>
          <cell r="JO552">
            <v>0</v>
          </cell>
          <cell r="JP552">
            <v>0</v>
          </cell>
          <cell r="JQ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-6.668016672556405</v>
          </cell>
          <cell r="EF553">
            <v>0</v>
          </cell>
          <cell r="EG553">
            <v>0</v>
          </cell>
          <cell r="EH553">
            <v>0</v>
          </cell>
          <cell r="EI553">
            <v>-15.305196915509441</v>
          </cell>
          <cell r="EJ553">
            <v>8.6371802429493982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-0.946512312249979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-0.946512312249979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-10.414472658652812</v>
          </cell>
          <cell r="FF553">
            <v>0</v>
          </cell>
          <cell r="FG553">
            <v>0</v>
          </cell>
          <cell r="FH553">
            <v>-17.623700960300084</v>
          </cell>
          <cell r="FI553">
            <v>-12.559592127250653</v>
          </cell>
          <cell r="FJ553">
            <v>12.97582896475069</v>
          </cell>
          <cell r="FK553">
            <v>-2.8640346849588241</v>
          </cell>
          <cell r="FL553">
            <v>9.6570261491106066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-19.429984634451102</v>
          </cell>
          <cell r="FS553">
            <v>0</v>
          </cell>
          <cell r="FT553">
            <v>0</v>
          </cell>
          <cell r="FU553">
            <v>0.57445629110043228</v>
          </cell>
          <cell r="FV553">
            <v>-11.429170431769307</v>
          </cell>
          <cell r="FW553">
            <v>-29.325454034031281</v>
          </cell>
          <cell r="FX553">
            <v>20.750183540250873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29.460539892985253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29.460539892959787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>
            <v>0</v>
          </cell>
          <cell r="GQ553">
            <v>0</v>
          </cell>
          <cell r="GR553">
            <v>-33.354497366934083</v>
          </cell>
          <cell r="GS553">
            <v>0</v>
          </cell>
          <cell r="GT553">
            <v>0</v>
          </cell>
          <cell r="GU553">
            <v>2.5317512260699004</v>
          </cell>
          <cell r="GV553">
            <v>-61.073641246110128</v>
          </cell>
          <cell r="GW553">
            <v>24.144330341940076</v>
          </cell>
          <cell r="GX553">
            <v>6.4107539401229587</v>
          </cell>
          <cell r="GY553">
            <v>0.86965838322066702</v>
          </cell>
          <cell r="GZ553">
            <v>-0.76978368618074455</v>
          </cell>
          <cell r="HA553">
            <v>-5.4675663259913563</v>
          </cell>
          <cell r="HB553">
            <v>0</v>
          </cell>
          <cell r="HC553">
            <v>0</v>
          </cell>
          <cell r="HD553">
            <v>0</v>
          </cell>
          <cell r="HE553">
            <v>69.439648447209038</v>
          </cell>
          <cell r="HF553">
            <v>0</v>
          </cell>
          <cell r="HG553">
            <v>0</v>
          </cell>
          <cell r="HH553">
            <v>13.558630400229958</v>
          </cell>
          <cell r="HI553">
            <v>9.4305256829502468</v>
          </cell>
          <cell r="HJ553">
            <v>62.257728351061814</v>
          </cell>
          <cell r="HK553">
            <v>-7.9256109249508881</v>
          </cell>
          <cell r="HL553">
            <v>0.79047298547811806</v>
          </cell>
          <cell r="HM553">
            <v>-5.2545495814993046</v>
          </cell>
          <cell r="HN553">
            <v>-3.4175484660700022</v>
          </cell>
          <cell r="HO553">
            <v>0</v>
          </cell>
          <cell r="HP553">
            <v>0</v>
          </cell>
          <cell r="HQ553">
            <v>0</v>
          </cell>
          <cell r="HR553">
            <v>42.458435589622241</v>
          </cell>
          <cell r="HS553">
            <v>0</v>
          </cell>
          <cell r="HT553">
            <v>0</v>
          </cell>
          <cell r="HU553">
            <v>24.705697838629931</v>
          </cell>
          <cell r="HV553">
            <v>8.783133663049739</v>
          </cell>
          <cell r="HW553">
            <v>47.007410418429572</v>
          </cell>
          <cell r="HX553">
            <v>-13.700144301128603</v>
          </cell>
          <cell r="HY553">
            <v>-23.870318262459477</v>
          </cell>
          <cell r="HZ553">
            <v>-0.46734376688982593</v>
          </cell>
          <cell r="IA553">
            <v>0</v>
          </cell>
          <cell r="IB553">
            <v>0</v>
          </cell>
          <cell r="IC553">
            <v>0</v>
          </cell>
          <cell r="ID553">
            <v>0</v>
          </cell>
          <cell r="IE553">
            <v>7.0413016488455469</v>
          </cell>
          <cell r="IF553">
            <v>0</v>
          </cell>
          <cell r="IG553">
            <v>0</v>
          </cell>
          <cell r="IH553">
            <v>0</v>
          </cell>
          <cell r="II553">
            <v>0</v>
          </cell>
          <cell r="IJ553">
            <v>7.0413016488500944</v>
          </cell>
          <cell r="IK553">
            <v>0</v>
          </cell>
          <cell r="IL553">
            <v>0</v>
          </cell>
          <cell r="IM553">
            <v>0</v>
          </cell>
          <cell r="IN553">
            <v>0</v>
          </cell>
          <cell r="IO553">
            <v>0</v>
          </cell>
          <cell r="IP553">
            <v>0</v>
          </cell>
          <cell r="IQ553">
            <v>0</v>
          </cell>
          <cell r="IR553">
            <v>0</v>
          </cell>
          <cell r="IS553">
            <v>0</v>
          </cell>
          <cell r="IT553">
            <v>0</v>
          </cell>
          <cell r="IU553">
            <v>0</v>
          </cell>
          <cell r="IV553">
            <v>0</v>
          </cell>
          <cell r="IW553">
            <v>0</v>
          </cell>
          <cell r="IX553">
            <v>0</v>
          </cell>
          <cell r="IY553">
            <v>0</v>
          </cell>
          <cell r="IZ553">
            <v>0</v>
          </cell>
          <cell r="JA553">
            <v>0</v>
          </cell>
          <cell r="JB553">
            <v>0</v>
          </cell>
          <cell r="JC553">
            <v>0</v>
          </cell>
          <cell r="JD553">
            <v>0</v>
          </cell>
          <cell r="JE553">
            <v>1.4801410200000475E-3</v>
          </cell>
          <cell r="JF553">
            <v>6.3672099999967369E-6</v>
          </cell>
          <cell r="JG553">
            <v>0</v>
          </cell>
          <cell r="JH553">
            <v>8.8037502000001822E-4</v>
          </cell>
          <cell r="JI553">
            <v>8.3469882999998024E-4</v>
          </cell>
          <cell r="JJ553">
            <v>1.3642194999996526E-4</v>
          </cell>
          <cell r="JK553">
            <v>-8.480557300000191E-4</v>
          </cell>
          <cell r="JL553">
            <v>3.3645639999996257E-4</v>
          </cell>
          <cell r="JM553">
            <v>-5.8867525000000365E-4</v>
          </cell>
          <cell r="JN553">
            <v>-1.8985045999997396E-4</v>
          </cell>
          <cell r="JO553">
            <v>9.2283108999999253E-4</v>
          </cell>
          <cell r="JP553">
            <v>-1.0428039999982319E-5</v>
          </cell>
          <cell r="JQ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O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0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0</v>
          </cell>
          <cell r="HN554">
            <v>0</v>
          </cell>
          <cell r="HO554">
            <v>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0</v>
          </cell>
          <cell r="HZ554">
            <v>0</v>
          </cell>
          <cell r="IA554">
            <v>0</v>
          </cell>
          <cell r="IB554">
            <v>0</v>
          </cell>
          <cell r="IC554">
            <v>0</v>
          </cell>
          <cell r="ID554">
            <v>0</v>
          </cell>
          <cell r="IE554">
            <v>0</v>
          </cell>
          <cell r="IF554">
            <v>0</v>
          </cell>
          <cell r="IG554">
            <v>0</v>
          </cell>
          <cell r="IH554">
            <v>0</v>
          </cell>
          <cell r="II554">
            <v>0</v>
          </cell>
          <cell r="IJ554">
            <v>0</v>
          </cell>
          <cell r="IK554">
            <v>0</v>
          </cell>
          <cell r="IL554">
            <v>0</v>
          </cell>
          <cell r="IM554">
            <v>0</v>
          </cell>
          <cell r="IN554">
            <v>0</v>
          </cell>
          <cell r="IO554">
            <v>0</v>
          </cell>
          <cell r="IP554">
            <v>0</v>
          </cell>
          <cell r="IQ554">
            <v>0</v>
          </cell>
          <cell r="IR554">
            <v>0</v>
          </cell>
          <cell r="IS554">
            <v>0</v>
          </cell>
          <cell r="IT554">
            <v>0</v>
          </cell>
          <cell r="IU554">
            <v>0</v>
          </cell>
          <cell r="IV554">
            <v>0</v>
          </cell>
          <cell r="IW554">
            <v>0</v>
          </cell>
          <cell r="IX554">
            <v>0</v>
          </cell>
          <cell r="IY554">
            <v>0</v>
          </cell>
          <cell r="IZ554">
            <v>0</v>
          </cell>
          <cell r="JA554">
            <v>0</v>
          </cell>
          <cell r="JB554">
            <v>0</v>
          </cell>
          <cell r="JC554">
            <v>0</v>
          </cell>
          <cell r="JD554">
            <v>0</v>
          </cell>
          <cell r="JE554">
            <v>0</v>
          </cell>
          <cell r="JF554">
            <v>0</v>
          </cell>
          <cell r="JG554">
            <v>0</v>
          </cell>
          <cell r="JH554">
            <v>0</v>
          </cell>
          <cell r="JI554">
            <v>0</v>
          </cell>
          <cell r="JJ554">
            <v>0</v>
          </cell>
          <cell r="JK554">
            <v>0</v>
          </cell>
          <cell r="JL554">
            <v>0</v>
          </cell>
          <cell r="JM554">
            <v>0</v>
          </cell>
          <cell r="JN554">
            <v>0</v>
          </cell>
          <cell r="JO554">
            <v>0</v>
          </cell>
          <cell r="JP554">
            <v>0</v>
          </cell>
          <cell r="JQ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0</v>
          </cell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0</v>
          </cell>
          <cell r="HU555">
            <v>0</v>
          </cell>
          <cell r="HV555">
            <v>0</v>
          </cell>
          <cell r="HW555">
            <v>0</v>
          </cell>
          <cell r="HX555">
            <v>0</v>
          </cell>
          <cell r="HY555">
            <v>0</v>
          </cell>
          <cell r="HZ555">
            <v>0</v>
          </cell>
          <cell r="IA555">
            <v>0</v>
          </cell>
          <cell r="IB555">
            <v>0</v>
          </cell>
          <cell r="IC555">
            <v>0</v>
          </cell>
          <cell r="ID555">
            <v>0</v>
          </cell>
          <cell r="IE555">
            <v>0</v>
          </cell>
          <cell r="IF555">
            <v>0</v>
          </cell>
          <cell r="IG555">
            <v>0</v>
          </cell>
          <cell r="IH555">
            <v>0</v>
          </cell>
          <cell r="II555">
            <v>0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0</v>
          </cell>
          <cell r="IP555">
            <v>0</v>
          </cell>
          <cell r="IQ555">
            <v>0</v>
          </cell>
          <cell r="IR555">
            <v>0</v>
          </cell>
          <cell r="IS555">
            <v>0</v>
          </cell>
          <cell r="IT555">
            <v>0</v>
          </cell>
          <cell r="IU555">
            <v>0</v>
          </cell>
          <cell r="IV555">
            <v>0</v>
          </cell>
          <cell r="IW555">
            <v>0</v>
          </cell>
          <cell r="IX555">
            <v>0</v>
          </cell>
          <cell r="IY555">
            <v>0</v>
          </cell>
          <cell r="IZ555">
            <v>0</v>
          </cell>
          <cell r="JA555">
            <v>0</v>
          </cell>
          <cell r="JB555">
            <v>0</v>
          </cell>
          <cell r="JC555">
            <v>0</v>
          </cell>
          <cell r="JD555">
            <v>0</v>
          </cell>
          <cell r="JE555">
            <v>0</v>
          </cell>
          <cell r="JF555">
            <v>0</v>
          </cell>
          <cell r="JG555">
            <v>0</v>
          </cell>
          <cell r="JH555">
            <v>0</v>
          </cell>
          <cell r="JI555">
            <v>0</v>
          </cell>
          <cell r="JJ555">
            <v>0</v>
          </cell>
          <cell r="JK555">
            <v>0</v>
          </cell>
          <cell r="JL555">
            <v>0</v>
          </cell>
          <cell r="JM555">
            <v>0</v>
          </cell>
          <cell r="JN555">
            <v>0</v>
          </cell>
          <cell r="JO555">
            <v>0</v>
          </cell>
          <cell r="JP555">
            <v>0</v>
          </cell>
          <cell r="JQ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O556">
            <v>0</v>
          </cell>
          <cell r="GP556">
            <v>0</v>
          </cell>
          <cell r="GQ556">
            <v>0</v>
          </cell>
          <cell r="GR556">
            <v>0</v>
          </cell>
          <cell r="GS556">
            <v>0</v>
          </cell>
          <cell r="GT556">
            <v>0</v>
          </cell>
          <cell r="GU556">
            <v>0</v>
          </cell>
          <cell r="GV556">
            <v>0</v>
          </cell>
          <cell r="GW556">
            <v>0</v>
          </cell>
          <cell r="GX556">
            <v>0</v>
          </cell>
          <cell r="GY556">
            <v>0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0</v>
          </cell>
          <cell r="HU556">
            <v>0</v>
          </cell>
          <cell r="HV556">
            <v>0</v>
          </cell>
          <cell r="HW556">
            <v>0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0</v>
          </cell>
          <cell r="IC556">
            <v>0</v>
          </cell>
          <cell r="ID556">
            <v>0</v>
          </cell>
          <cell r="IE556">
            <v>0</v>
          </cell>
          <cell r="IF556">
            <v>0</v>
          </cell>
          <cell r="IG556">
            <v>0</v>
          </cell>
          <cell r="IH556">
            <v>0</v>
          </cell>
          <cell r="II556">
            <v>0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0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  <cell r="IS556">
            <v>0</v>
          </cell>
          <cell r="IT556">
            <v>0</v>
          </cell>
          <cell r="IU556">
            <v>0</v>
          </cell>
          <cell r="IV556">
            <v>0</v>
          </cell>
          <cell r="IW556">
            <v>0</v>
          </cell>
          <cell r="IX556">
            <v>0</v>
          </cell>
          <cell r="IY556">
            <v>0</v>
          </cell>
          <cell r="IZ556">
            <v>0</v>
          </cell>
          <cell r="JA556">
            <v>0</v>
          </cell>
          <cell r="JB556">
            <v>0</v>
          </cell>
          <cell r="JC556">
            <v>0</v>
          </cell>
          <cell r="JD556">
            <v>0</v>
          </cell>
          <cell r="JE556">
            <v>0</v>
          </cell>
          <cell r="JF556">
            <v>0</v>
          </cell>
          <cell r="JG556">
            <v>0</v>
          </cell>
          <cell r="JH556">
            <v>0</v>
          </cell>
          <cell r="JI556">
            <v>0</v>
          </cell>
          <cell r="JJ556">
            <v>0</v>
          </cell>
          <cell r="JK556">
            <v>0</v>
          </cell>
          <cell r="JL556">
            <v>0</v>
          </cell>
          <cell r="JM556">
            <v>0</v>
          </cell>
          <cell r="JN556">
            <v>0</v>
          </cell>
          <cell r="JO556">
            <v>0</v>
          </cell>
          <cell r="JP556">
            <v>0</v>
          </cell>
          <cell r="JQ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9.3051870000060433E-4</v>
          </cell>
          <cell r="AF557">
            <v>0</v>
          </cell>
          <cell r="AG557">
            <v>9.3051870000016024E-4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2.1214999999994433E-3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2.1214999999998874E-3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2.1215000100021086E-3</v>
          </cell>
          <cell r="BF557">
            <v>0</v>
          </cell>
          <cell r="BG557">
            <v>0</v>
          </cell>
          <cell r="BH557">
            <v>0</v>
          </cell>
          <cell r="BI557">
            <v>2.1215000099998882E-3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1.5315980149999575E-2</v>
          </cell>
          <cell r="BS557">
            <v>0</v>
          </cell>
          <cell r="BT557">
            <v>0</v>
          </cell>
          <cell r="BU557">
            <v>0</v>
          </cell>
          <cell r="BV557">
            <v>1.0939980309999875E-2</v>
          </cell>
          <cell r="BW557">
            <v>4.3759998400001443E-3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2.7036068419999282E-2</v>
          </cell>
          <cell r="CS557">
            <v>0</v>
          </cell>
          <cell r="CT557">
            <v>0</v>
          </cell>
          <cell r="CU557">
            <v>1.8031970980000089E-2</v>
          </cell>
          <cell r="CV557">
            <v>4.4961089799999687E-3</v>
          </cell>
          <cell r="CW557">
            <v>4.5079884599998898E-3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2.4770629209998063E-2</v>
          </cell>
          <cell r="DF557">
            <v>0</v>
          </cell>
          <cell r="DG557">
            <v>0</v>
          </cell>
          <cell r="DH557">
            <v>1.0847653379999933E-2</v>
          </cell>
          <cell r="DI557">
            <v>0</v>
          </cell>
          <cell r="DJ557">
            <v>9.2819860499999685E-3</v>
          </cell>
          <cell r="DK557">
            <v>4.6409897800001598E-3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6.4512312799998028E-3</v>
          </cell>
          <cell r="DS557">
            <v>0</v>
          </cell>
          <cell r="DT557">
            <v>0</v>
          </cell>
          <cell r="DU557">
            <v>2.386998090000203E-3</v>
          </cell>
          <cell r="DV557">
            <v>-7.0975439999987344E-4</v>
          </cell>
          <cell r="DW557">
            <v>4.7739875900001394E-3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0</v>
          </cell>
          <cell r="HU557">
            <v>0</v>
          </cell>
          <cell r="HV557">
            <v>0</v>
          </cell>
          <cell r="HW557">
            <v>0</v>
          </cell>
          <cell r="HX557">
            <v>0</v>
          </cell>
          <cell r="HY557">
            <v>0</v>
          </cell>
          <cell r="HZ557">
            <v>0</v>
          </cell>
          <cell r="IA557">
            <v>0</v>
          </cell>
          <cell r="IB557">
            <v>0</v>
          </cell>
          <cell r="IC557">
            <v>0</v>
          </cell>
          <cell r="ID557">
            <v>0</v>
          </cell>
          <cell r="IE557">
            <v>0</v>
          </cell>
          <cell r="IF557">
            <v>0</v>
          </cell>
          <cell r="IG557">
            <v>0</v>
          </cell>
          <cell r="IH557">
            <v>0</v>
          </cell>
          <cell r="II557">
            <v>0</v>
          </cell>
          <cell r="IJ557">
            <v>0</v>
          </cell>
          <cell r="IK557">
            <v>0</v>
          </cell>
          <cell r="IL557">
            <v>0</v>
          </cell>
          <cell r="IM557">
            <v>0</v>
          </cell>
          <cell r="IN557">
            <v>0</v>
          </cell>
          <cell r="IO557">
            <v>0</v>
          </cell>
          <cell r="IP557">
            <v>0</v>
          </cell>
          <cell r="IQ557">
            <v>0</v>
          </cell>
          <cell r="IR557">
            <v>0</v>
          </cell>
          <cell r="IS557">
            <v>0</v>
          </cell>
          <cell r="IT557">
            <v>0</v>
          </cell>
          <cell r="IU557">
            <v>0</v>
          </cell>
          <cell r="IV557">
            <v>0</v>
          </cell>
          <cell r="IW557">
            <v>0</v>
          </cell>
          <cell r="IX557">
            <v>0</v>
          </cell>
          <cell r="IY557">
            <v>0</v>
          </cell>
          <cell r="IZ557">
            <v>0</v>
          </cell>
          <cell r="JA557">
            <v>0</v>
          </cell>
          <cell r="JB557">
            <v>0</v>
          </cell>
          <cell r="JC557">
            <v>0</v>
          </cell>
          <cell r="JD557">
            <v>0</v>
          </cell>
          <cell r="JE557">
            <v>0</v>
          </cell>
          <cell r="JF557">
            <v>0</v>
          </cell>
          <cell r="JG557">
            <v>0</v>
          </cell>
          <cell r="JH557">
            <v>0</v>
          </cell>
          <cell r="JI557">
            <v>0</v>
          </cell>
          <cell r="JJ557">
            <v>0</v>
          </cell>
          <cell r="JK557">
            <v>0</v>
          </cell>
          <cell r="JL557">
            <v>0</v>
          </cell>
          <cell r="JM557">
            <v>0</v>
          </cell>
          <cell r="JN557">
            <v>0</v>
          </cell>
          <cell r="JO557">
            <v>0</v>
          </cell>
          <cell r="JP557">
            <v>0</v>
          </cell>
          <cell r="JQ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4.8763626000081217E-4</v>
          </cell>
          <cell r="AF558">
            <v>0</v>
          </cell>
          <cell r="AG558">
            <v>0</v>
          </cell>
          <cell r="AH558">
            <v>0</v>
          </cell>
          <cell r="AI558">
            <v>-1.5679162699999694E-3</v>
          </cell>
          <cell r="AJ558">
            <v>2.0555525300001154E-3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1.9545754365608445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1.9545754365601624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2.7999881978976191</v>
          </cell>
          <cell r="EF558">
            <v>0</v>
          </cell>
          <cell r="EG558">
            <v>0</v>
          </cell>
          <cell r="EH558">
            <v>0</v>
          </cell>
          <cell r="EI558">
            <v>-9.1064015829397249</v>
          </cell>
          <cell r="EJ558">
            <v>11.906389780840072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-5.2738745629103505</v>
          </cell>
          <cell r="ES558">
            <v>0</v>
          </cell>
          <cell r="ET558">
            <v>0</v>
          </cell>
          <cell r="EU558">
            <v>0</v>
          </cell>
          <cell r="EV558">
            <v>-7.1767092807203881</v>
          </cell>
          <cell r="EW558">
            <v>4.876395592640165</v>
          </cell>
          <cell r="EX558">
            <v>-2.9735608748296727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11.891020099850721</v>
          </cell>
          <cell r="FF558">
            <v>0</v>
          </cell>
          <cell r="FG558">
            <v>0</v>
          </cell>
          <cell r="FH558">
            <v>-4.3809046497999589</v>
          </cell>
          <cell r="FI558">
            <v>23.621805248769761</v>
          </cell>
          <cell r="FJ558">
            <v>-13.87980463428039</v>
          </cell>
          <cell r="FK558">
            <v>6.5299241351594901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32.810549974878086</v>
          </cell>
          <cell r="FS558">
            <v>0</v>
          </cell>
          <cell r="FT558">
            <v>0</v>
          </cell>
          <cell r="FU558">
            <v>0</v>
          </cell>
          <cell r="FV558">
            <v>24.147548928049218</v>
          </cell>
          <cell r="FW558">
            <v>8.6630010468306864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17.910987891023979</v>
          </cell>
          <cell r="GF558">
            <v>0</v>
          </cell>
          <cell r="GG558">
            <v>0</v>
          </cell>
          <cell r="GH558">
            <v>0</v>
          </cell>
          <cell r="GI558">
            <v>-4.9458172233698861</v>
          </cell>
          <cell r="GJ558">
            <v>22.856805114390227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O558">
            <v>0</v>
          </cell>
          <cell r="GP558">
            <v>0</v>
          </cell>
          <cell r="GQ558">
            <v>0</v>
          </cell>
          <cell r="GR558">
            <v>0</v>
          </cell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0</v>
          </cell>
          <cell r="HU558">
            <v>0</v>
          </cell>
          <cell r="HV558">
            <v>0</v>
          </cell>
          <cell r="HW558">
            <v>0</v>
          </cell>
          <cell r="HX558">
            <v>0</v>
          </cell>
          <cell r="HY558">
            <v>0</v>
          </cell>
          <cell r="HZ558">
            <v>0</v>
          </cell>
          <cell r="IA558">
            <v>0</v>
          </cell>
          <cell r="IB558">
            <v>0</v>
          </cell>
          <cell r="IC558">
            <v>0</v>
          </cell>
          <cell r="ID558">
            <v>0</v>
          </cell>
          <cell r="IE558">
            <v>0</v>
          </cell>
          <cell r="IF558">
            <v>0</v>
          </cell>
          <cell r="IG558">
            <v>0</v>
          </cell>
          <cell r="IH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  <cell r="IU558">
            <v>0</v>
          </cell>
          <cell r="IV558">
            <v>0</v>
          </cell>
          <cell r="IW558">
            <v>0</v>
          </cell>
          <cell r="IX558">
            <v>0</v>
          </cell>
          <cell r="IY558">
            <v>0</v>
          </cell>
          <cell r="IZ558">
            <v>0</v>
          </cell>
          <cell r="JA558">
            <v>0</v>
          </cell>
          <cell r="JB558">
            <v>0</v>
          </cell>
          <cell r="JC558">
            <v>0</v>
          </cell>
          <cell r="JD558">
            <v>0</v>
          </cell>
          <cell r="JE558">
            <v>-1.43428599996831E-5</v>
          </cell>
          <cell r="JF558">
            <v>0</v>
          </cell>
          <cell r="JG558">
            <v>0</v>
          </cell>
          <cell r="JH558">
            <v>-1.4342860000016167E-5</v>
          </cell>
          <cell r="JI558">
            <v>0</v>
          </cell>
          <cell r="JJ558">
            <v>0</v>
          </cell>
          <cell r="JK558">
            <v>0</v>
          </cell>
          <cell r="JL558">
            <v>0</v>
          </cell>
          <cell r="JM558">
            <v>0</v>
          </cell>
          <cell r="JN558">
            <v>0</v>
          </cell>
          <cell r="JO558">
            <v>0</v>
          </cell>
          <cell r="JP558">
            <v>0</v>
          </cell>
          <cell r="JQ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O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  <cell r="IH559">
            <v>0</v>
          </cell>
          <cell r="II559">
            <v>0</v>
          </cell>
          <cell r="IJ559">
            <v>0</v>
          </cell>
          <cell r="IK559">
            <v>0</v>
          </cell>
          <cell r="IL559">
            <v>0</v>
          </cell>
          <cell r="IM559">
            <v>0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  <cell r="IS559">
            <v>0</v>
          </cell>
          <cell r="IT559">
            <v>0</v>
          </cell>
          <cell r="IU559">
            <v>0</v>
          </cell>
          <cell r="IV559">
            <v>0</v>
          </cell>
          <cell r="IW559">
            <v>0</v>
          </cell>
          <cell r="IX559">
            <v>0</v>
          </cell>
          <cell r="IY559">
            <v>0</v>
          </cell>
          <cell r="IZ559">
            <v>0</v>
          </cell>
          <cell r="JA559">
            <v>0</v>
          </cell>
          <cell r="JB559">
            <v>0</v>
          </cell>
          <cell r="JC559">
            <v>0</v>
          </cell>
          <cell r="JD559">
            <v>0</v>
          </cell>
          <cell r="JE559">
            <v>0</v>
          </cell>
          <cell r="JF559">
            <v>0</v>
          </cell>
          <cell r="JG559">
            <v>0</v>
          </cell>
          <cell r="JH559">
            <v>0</v>
          </cell>
          <cell r="JI559">
            <v>0</v>
          </cell>
          <cell r="JJ559">
            <v>0</v>
          </cell>
          <cell r="JK559">
            <v>0</v>
          </cell>
          <cell r="JL559">
            <v>0</v>
          </cell>
          <cell r="JM559">
            <v>0</v>
          </cell>
          <cell r="JN559">
            <v>0</v>
          </cell>
          <cell r="JO559">
            <v>0</v>
          </cell>
          <cell r="JP559">
            <v>0</v>
          </cell>
          <cell r="JQ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O560">
            <v>0</v>
          </cell>
          <cell r="GP560">
            <v>0</v>
          </cell>
          <cell r="GQ560">
            <v>0</v>
          </cell>
          <cell r="GR560">
            <v>0</v>
          </cell>
          <cell r="GS560">
            <v>0</v>
          </cell>
          <cell r="GT560">
            <v>0</v>
          </cell>
          <cell r="GU560">
            <v>0</v>
          </cell>
          <cell r="GV560">
            <v>0</v>
          </cell>
          <cell r="GW560">
            <v>0</v>
          </cell>
          <cell r="GX560">
            <v>0</v>
          </cell>
          <cell r="GY560">
            <v>0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U560">
            <v>0</v>
          </cell>
          <cell r="HV560">
            <v>0</v>
          </cell>
          <cell r="HW560">
            <v>0</v>
          </cell>
          <cell r="HX560">
            <v>0</v>
          </cell>
          <cell r="HY560">
            <v>0</v>
          </cell>
          <cell r="HZ560">
            <v>0</v>
          </cell>
          <cell r="IA560">
            <v>0</v>
          </cell>
          <cell r="IB560">
            <v>0</v>
          </cell>
          <cell r="IC560">
            <v>0</v>
          </cell>
          <cell r="ID560">
            <v>0</v>
          </cell>
          <cell r="IE560">
            <v>0</v>
          </cell>
          <cell r="IF560">
            <v>0</v>
          </cell>
          <cell r="IG560">
            <v>0</v>
          </cell>
          <cell r="IH560">
            <v>0</v>
          </cell>
          <cell r="II560">
            <v>0</v>
          </cell>
          <cell r="IJ560">
            <v>0</v>
          </cell>
          <cell r="IK560">
            <v>0</v>
          </cell>
          <cell r="IL560">
            <v>0</v>
          </cell>
          <cell r="IM560">
            <v>0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  <cell r="IS560">
            <v>0</v>
          </cell>
          <cell r="IT560">
            <v>0</v>
          </cell>
          <cell r="IU560">
            <v>0</v>
          </cell>
          <cell r="IV560">
            <v>0</v>
          </cell>
          <cell r="IW560">
            <v>0</v>
          </cell>
          <cell r="IX560">
            <v>0</v>
          </cell>
          <cell r="IY560">
            <v>0</v>
          </cell>
          <cell r="IZ560">
            <v>0</v>
          </cell>
          <cell r="JA560">
            <v>0</v>
          </cell>
          <cell r="JB560">
            <v>0</v>
          </cell>
          <cell r="JC560">
            <v>0</v>
          </cell>
          <cell r="JD560">
            <v>0</v>
          </cell>
          <cell r="JE560">
            <v>0</v>
          </cell>
          <cell r="JF560">
            <v>0</v>
          </cell>
          <cell r="JG560">
            <v>0</v>
          </cell>
          <cell r="JH560">
            <v>0</v>
          </cell>
          <cell r="JI560">
            <v>0</v>
          </cell>
          <cell r="JJ560">
            <v>0</v>
          </cell>
          <cell r="JK560">
            <v>0</v>
          </cell>
          <cell r="JL560">
            <v>0</v>
          </cell>
          <cell r="JM560">
            <v>0</v>
          </cell>
          <cell r="JN560">
            <v>0</v>
          </cell>
          <cell r="JO560">
            <v>0</v>
          </cell>
          <cell r="JP560">
            <v>0</v>
          </cell>
          <cell r="JQ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2.1734242269999982E-2</v>
          </cell>
          <cell r="AF561">
            <v>1.3818490200000477E-3</v>
          </cell>
          <cell r="AG561">
            <v>-7.241913100000108E-4</v>
          </cell>
          <cell r="AH561">
            <v>-6.761991710000026E-3</v>
          </cell>
          <cell r="AI561">
            <v>0</v>
          </cell>
          <cell r="AJ561">
            <v>4.5079880099998526E-3</v>
          </cell>
          <cell r="AK561">
            <v>-2.2540014499999872E-3</v>
          </cell>
          <cell r="AL561">
            <v>9.0159674499998843E-3</v>
          </cell>
          <cell r="AM561">
            <v>1.1269972500000058E-2</v>
          </cell>
          <cell r="AN561">
            <v>4.5079898100000015E-3</v>
          </cell>
          <cell r="AO561">
            <v>2.1692843899999703E-3</v>
          </cell>
          <cell r="AP561">
            <v>-1.3786244400000314E-3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6.7528955871239305E-2</v>
          </cell>
          <cell r="CF561">
            <v>0</v>
          </cell>
          <cell r="CG561">
            <v>0</v>
          </cell>
          <cell r="CH561">
            <v>-0.35525462471991887</v>
          </cell>
          <cell r="CI561">
            <v>-0.96350544148981498</v>
          </cell>
          <cell r="CJ561">
            <v>1.4129573293499789</v>
          </cell>
          <cell r="CK561">
            <v>2.2870830709848633E-2</v>
          </cell>
          <cell r="CL561">
            <v>-6.7445810896060721E-3</v>
          </cell>
          <cell r="CM561">
            <v>-4.8448513560060746E-2</v>
          </cell>
          <cell r="CN561">
            <v>1.4264106129985521E-2</v>
          </cell>
          <cell r="CO561">
            <v>-8.6101494598551653E-3</v>
          </cell>
          <cell r="CP561">
            <v>0</v>
          </cell>
          <cell r="CQ561">
            <v>0</v>
          </cell>
          <cell r="CR561">
            <v>0.89657440847986436</v>
          </cell>
          <cell r="CS561">
            <v>0</v>
          </cell>
          <cell r="CT561">
            <v>0</v>
          </cell>
          <cell r="CU561">
            <v>1.1021736679822425E-2</v>
          </cell>
          <cell r="CV561">
            <v>-1.2376101460290556E-2</v>
          </cell>
          <cell r="CW561">
            <v>1.0036701479599515</v>
          </cell>
          <cell r="CX561">
            <v>-4.9690519760360985E-2</v>
          </cell>
          <cell r="CY561">
            <v>-4.9855587849719996E-2</v>
          </cell>
          <cell r="CZ561">
            <v>-9.3190409984345024E-4</v>
          </cell>
          <cell r="DA561">
            <v>-1.8664619259993742E-2</v>
          </cell>
          <cell r="DB561">
            <v>1.3401256270071826E-2</v>
          </cell>
          <cell r="DC561">
            <v>0</v>
          </cell>
          <cell r="DD561">
            <v>0</v>
          </cell>
          <cell r="DE561">
            <v>-1.550984466151931</v>
          </cell>
          <cell r="DF561">
            <v>0</v>
          </cell>
          <cell r="DG561">
            <v>-3.5625729500452508E-3</v>
          </cell>
          <cell r="DH561">
            <v>-1.0912606525300816</v>
          </cell>
          <cell r="DI561">
            <v>-0.98524448478019622</v>
          </cell>
          <cell r="DJ561">
            <v>3.2908449998103606E-4</v>
          </cell>
          <cell r="DK561">
            <v>0.75763310997012923</v>
          </cell>
          <cell r="DL561">
            <v>-2.1496515000762884E-3</v>
          </cell>
          <cell r="DM561">
            <v>8.3564472199668671E-3</v>
          </cell>
          <cell r="DN561">
            <v>1.156629870024517E-3</v>
          </cell>
          <cell r="DO561">
            <v>-0.23624237595004161</v>
          </cell>
          <cell r="DP561">
            <v>0</v>
          </cell>
          <cell r="DQ561">
            <v>0</v>
          </cell>
          <cell r="DR561">
            <v>-0.75637920796725666</v>
          </cell>
          <cell r="DS561">
            <v>0</v>
          </cell>
          <cell r="DT561">
            <v>3.6558969499083105E-3</v>
          </cell>
          <cell r="DU561">
            <v>-4.2267773798130293E-3</v>
          </cell>
          <cell r="DV561">
            <v>-0.60289307418008775</v>
          </cell>
          <cell r="DW561">
            <v>-4.767678778989648E-2</v>
          </cell>
          <cell r="DX561">
            <v>-0.21855750021995846</v>
          </cell>
          <cell r="DY561">
            <v>5.3735596130081831E-2</v>
          </cell>
          <cell r="DZ561">
            <v>3.8669672219612039E-2</v>
          </cell>
          <cell r="EA561">
            <v>1.4846728809743581E-2</v>
          </cell>
          <cell r="EB561">
            <v>6.0670374899700619E-3</v>
          </cell>
          <cell r="EC561">
            <v>0</v>
          </cell>
          <cell r="ED561">
            <v>0</v>
          </cell>
          <cell r="EE561">
            <v>3.8115998408102314E-2</v>
          </cell>
          <cell r="EF561">
            <v>0</v>
          </cell>
          <cell r="EG561">
            <v>3.7499280699648807E-3</v>
          </cell>
          <cell r="EH561">
            <v>-9.9071354400166456E-3</v>
          </cell>
          <cell r="EI561">
            <v>2.4373766500161764E-2</v>
          </cell>
          <cell r="EJ561">
            <v>-2.617889808993823E-2</v>
          </cell>
          <cell r="EK561">
            <v>1.1841168519822531E-2</v>
          </cell>
          <cell r="EL561">
            <v>4.0673763909580885E-2</v>
          </cell>
          <cell r="EM561">
            <v>1.3518554401343863E-3</v>
          </cell>
          <cell r="EN561">
            <v>-7.7884504999019555E-3</v>
          </cell>
          <cell r="EO561">
            <v>0</v>
          </cell>
          <cell r="EP561">
            <v>0</v>
          </cell>
          <cell r="EQ561">
            <v>0</v>
          </cell>
          <cell r="ER561">
            <v>1.4868962401396857</v>
          </cell>
          <cell r="ES561">
            <v>0</v>
          </cell>
          <cell r="ET561">
            <v>0</v>
          </cell>
          <cell r="EU561">
            <v>2.9603795801449451E-3</v>
          </cell>
          <cell r="EV561">
            <v>-0.11955247147011505</v>
          </cell>
          <cell r="EW561">
            <v>1.6034883320298832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0</v>
          </cell>
          <cell r="FF561">
            <v>0</v>
          </cell>
          <cell r="FG561">
            <v>0</v>
          </cell>
          <cell r="FH561">
            <v>0</v>
          </cell>
          <cell r="FI561">
            <v>0</v>
          </cell>
          <cell r="FJ561">
            <v>0</v>
          </cell>
          <cell r="FK561">
            <v>0</v>
          </cell>
          <cell r="FL561">
            <v>0</v>
          </cell>
          <cell r="FM561">
            <v>0</v>
          </cell>
          <cell r="FN561">
            <v>0</v>
          </cell>
          <cell r="FO561">
            <v>0</v>
          </cell>
          <cell r="FP561">
            <v>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O561">
            <v>0</v>
          </cell>
          <cell r="GP561">
            <v>0</v>
          </cell>
          <cell r="GQ561">
            <v>0</v>
          </cell>
          <cell r="GR561">
            <v>0</v>
          </cell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0</v>
          </cell>
          <cell r="HU561">
            <v>0</v>
          </cell>
          <cell r="HV561">
            <v>0</v>
          </cell>
          <cell r="HW561">
            <v>0</v>
          </cell>
          <cell r="HX561">
            <v>0</v>
          </cell>
          <cell r="HY561">
            <v>0</v>
          </cell>
          <cell r="HZ561">
            <v>0</v>
          </cell>
          <cell r="IA561">
            <v>0</v>
          </cell>
          <cell r="IB561">
            <v>0</v>
          </cell>
          <cell r="IC561">
            <v>0</v>
          </cell>
          <cell r="ID561">
            <v>0</v>
          </cell>
          <cell r="IE561">
            <v>0</v>
          </cell>
          <cell r="IF561">
            <v>0</v>
          </cell>
          <cell r="IG561">
            <v>0</v>
          </cell>
          <cell r="IH561">
            <v>0</v>
          </cell>
          <cell r="II561">
            <v>0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  <cell r="IS561">
            <v>0</v>
          </cell>
          <cell r="IT561">
            <v>0</v>
          </cell>
          <cell r="IU561">
            <v>0</v>
          </cell>
          <cell r="IV561">
            <v>0</v>
          </cell>
          <cell r="IW561">
            <v>0</v>
          </cell>
          <cell r="IX561">
            <v>0</v>
          </cell>
          <cell r="IY561">
            <v>0</v>
          </cell>
          <cell r="IZ561">
            <v>0</v>
          </cell>
          <cell r="JA561">
            <v>0</v>
          </cell>
          <cell r="JB561">
            <v>0</v>
          </cell>
          <cell r="JC561">
            <v>0</v>
          </cell>
          <cell r="JD561">
            <v>0</v>
          </cell>
          <cell r="JE561">
            <v>0</v>
          </cell>
          <cell r="JF561">
            <v>0</v>
          </cell>
          <cell r="JG561">
            <v>0</v>
          </cell>
          <cell r="JH561">
            <v>0</v>
          </cell>
          <cell r="JI561">
            <v>0</v>
          </cell>
          <cell r="JJ561">
            <v>0</v>
          </cell>
          <cell r="JK561">
            <v>0</v>
          </cell>
          <cell r="JL561">
            <v>0</v>
          </cell>
          <cell r="JM561">
            <v>0</v>
          </cell>
          <cell r="JN561">
            <v>0</v>
          </cell>
          <cell r="JO561">
            <v>0</v>
          </cell>
          <cell r="JP561">
            <v>0</v>
          </cell>
          <cell r="JQ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-2.4670412999938662E-4</v>
          </cell>
          <cell r="AF562">
            <v>0</v>
          </cell>
          <cell r="AG562">
            <v>0</v>
          </cell>
          <cell r="AH562">
            <v>0</v>
          </cell>
          <cell r="AI562">
            <v>-1.4270221200000099E-3</v>
          </cell>
          <cell r="AJ562">
            <v>1.1803179899998462E-3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4.7740935400000239E-3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4.7740935400000239E-3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3.4692410100003457E-3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3.4692410099999016E-3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1.7881923999993887E-3</v>
          </cell>
          <cell r="FF562">
            <v>0</v>
          </cell>
          <cell r="FG562">
            <v>0</v>
          </cell>
          <cell r="FH562">
            <v>0</v>
          </cell>
          <cell r="FI562">
            <v>0</v>
          </cell>
          <cell r="FJ562">
            <v>1.7881924000002769E-3</v>
          </cell>
          <cell r="FK562">
            <v>0</v>
          </cell>
          <cell r="FL562">
            <v>0</v>
          </cell>
          <cell r="FM562">
            <v>0</v>
          </cell>
          <cell r="FN562">
            <v>0</v>
          </cell>
          <cell r="FO562">
            <v>0</v>
          </cell>
          <cell r="FP562">
            <v>0</v>
          </cell>
          <cell r="FQ562">
            <v>0</v>
          </cell>
          <cell r="FR562">
            <v>-1.1436576100010143E-3</v>
          </cell>
          <cell r="FS562">
            <v>0</v>
          </cell>
          <cell r="FT562">
            <v>0</v>
          </cell>
          <cell r="FU562">
            <v>0</v>
          </cell>
          <cell r="FV562">
            <v>-2.9444514900001106E-3</v>
          </cell>
          <cell r="FW562">
            <v>1.8007938799999845E-3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O562">
            <v>0</v>
          </cell>
          <cell r="GP562">
            <v>0</v>
          </cell>
          <cell r="GQ562">
            <v>0</v>
          </cell>
          <cell r="GR562">
            <v>0</v>
          </cell>
          <cell r="GS562">
            <v>0</v>
          </cell>
          <cell r="GT562">
            <v>0</v>
          </cell>
          <cell r="GU562">
            <v>0</v>
          </cell>
          <cell r="GV562">
            <v>0</v>
          </cell>
          <cell r="GW562">
            <v>0</v>
          </cell>
          <cell r="GX562">
            <v>0</v>
          </cell>
          <cell r="GY562">
            <v>0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0</v>
          </cell>
          <cell r="HU562">
            <v>0</v>
          </cell>
          <cell r="HV562">
            <v>0</v>
          </cell>
          <cell r="HW562">
            <v>0</v>
          </cell>
          <cell r="HX562">
            <v>0</v>
          </cell>
          <cell r="HY562">
            <v>0</v>
          </cell>
          <cell r="HZ562">
            <v>0</v>
          </cell>
          <cell r="IA562">
            <v>0</v>
          </cell>
          <cell r="IB562">
            <v>0</v>
          </cell>
          <cell r="IC562">
            <v>0</v>
          </cell>
          <cell r="ID562">
            <v>0</v>
          </cell>
          <cell r="IE562">
            <v>0</v>
          </cell>
          <cell r="IF562">
            <v>0</v>
          </cell>
          <cell r="IG562">
            <v>0</v>
          </cell>
          <cell r="IH562">
            <v>0</v>
          </cell>
          <cell r="II562">
            <v>0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  <cell r="IS562">
            <v>0</v>
          </cell>
          <cell r="IT562">
            <v>0</v>
          </cell>
          <cell r="IU562">
            <v>0</v>
          </cell>
          <cell r="IV562">
            <v>0</v>
          </cell>
          <cell r="IW562">
            <v>0</v>
          </cell>
          <cell r="IX562">
            <v>0</v>
          </cell>
          <cell r="IY562">
            <v>0</v>
          </cell>
          <cell r="IZ562">
            <v>0</v>
          </cell>
          <cell r="JA562">
            <v>0</v>
          </cell>
          <cell r="JB562">
            <v>0</v>
          </cell>
          <cell r="JC562">
            <v>0</v>
          </cell>
          <cell r="JD562">
            <v>0</v>
          </cell>
          <cell r="JE562">
            <v>1.0969999999967811E-8</v>
          </cell>
          <cell r="JF562">
            <v>0</v>
          </cell>
          <cell r="JG562">
            <v>0</v>
          </cell>
          <cell r="JH562">
            <v>1.0970000000001692E-8</v>
          </cell>
          <cell r="JI562">
            <v>0</v>
          </cell>
          <cell r="JJ562">
            <v>0</v>
          </cell>
          <cell r="JK562">
            <v>0</v>
          </cell>
          <cell r="JL562">
            <v>0</v>
          </cell>
          <cell r="JM562">
            <v>0</v>
          </cell>
          <cell r="JN562">
            <v>0</v>
          </cell>
          <cell r="JO562">
            <v>0</v>
          </cell>
          <cell r="JP562">
            <v>0</v>
          </cell>
          <cell r="JQ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4.4169235941717488</v>
          </cell>
          <cell r="BS563">
            <v>-3.4883569046299954</v>
          </cell>
          <cell r="BT563">
            <v>-7.4648381632698602</v>
          </cell>
          <cell r="BU563">
            <v>9.6908501620298466</v>
          </cell>
          <cell r="BV563">
            <v>2.1010273136599835</v>
          </cell>
          <cell r="BW563">
            <v>8.7138086214899886</v>
          </cell>
          <cell r="BX563">
            <v>-0.78947376407995762</v>
          </cell>
          <cell r="BY563">
            <v>3.1654945575501188</v>
          </cell>
          <cell r="BZ563">
            <v>-4.987797031649734</v>
          </cell>
          <cell r="CA563">
            <v>-1.3433636919299943</v>
          </cell>
          <cell r="CB563">
            <v>1.2506251032700675</v>
          </cell>
          <cell r="CC563">
            <v>-2.4668675792700014</v>
          </cell>
          <cell r="CD563">
            <v>3.5814971000036167E-2</v>
          </cell>
          <cell r="CE563">
            <v>-20.47492801230328</v>
          </cell>
          <cell r="CF563">
            <v>4.0936298420800767</v>
          </cell>
          <cell r="CG563">
            <v>-8.2639894597400598</v>
          </cell>
          <cell r="CH563">
            <v>-1.9271565494700553</v>
          </cell>
          <cell r="CI563">
            <v>1.5645835037498728</v>
          </cell>
          <cell r="CJ563">
            <v>7.0052187053597663</v>
          </cell>
          <cell r="CK563">
            <v>-1.4582742151001185</v>
          </cell>
          <cell r="CL563">
            <v>7.6970901969898478</v>
          </cell>
          <cell r="CM563">
            <v>-5.7215453710196016</v>
          </cell>
          <cell r="CN563">
            <v>-10.940211099570433</v>
          </cell>
          <cell r="CO563">
            <v>-15.646115474970202</v>
          </cell>
          <cell r="CP563">
            <v>3.3836541600500141</v>
          </cell>
          <cell r="CQ563">
            <v>-0.2618122506599434</v>
          </cell>
          <cell r="CR563">
            <v>-22.449454660520132</v>
          </cell>
          <cell r="CS563">
            <v>-16.56080403917997</v>
          </cell>
          <cell r="CT563">
            <v>22.918123134960297</v>
          </cell>
          <cell r="CU563">
            <v>-2.0327774721899914</v>
          </cell>
          <cell r="CV563">
            <v>-1.8161210485800439</v>
          </cell>
          <cell r="CW563">
            <v>11.719152040489917</v>
          </cell>
          <cell r="CX563">
            <v>-5.242391474629585</v>
          </cell>
          <cell r="CY563">
            <v>9.9829702250394803</v>
          </cell>
          <cell r="CZ563">
            <v>-21.428617734391082</v>
          </cell>
          <cell r="DA563">
            <v>-20.405723102210686</v>
          </cell>
          <cell r="DB563">
            <v>2.6642575912399025</v>
          </cell>
          <cell r="DC563">
            <v>2.8140224233200115</v>
          </cell>
          <cell r="DD563">
            <v>-5.0615452043900859</v>
          </cell>
          <cell r="DE563">
            <v>14.096062551747309</v>
          </cell>
          <cell r="DF563">
            <v>19.021662667659939</v>
          </cell>
          <cell r="DG563">
            <v>8.5101616823199038</v>
          </cell>
          <cell r="DH563">
            <v>-9.3599147172003541</v>
          </cell>
          <cell r="DI563">
            <v>-7.1778168661289783</v>
          </cell>
          <cell r="DJ563">
            <v>3.0143716862698966</v>
          </cell>
          <cell r="DK563">
            <v>11.644988910428765</v>
          </cell>
          <cell r="DL563">
            <v>-15.893305613770281</v>
          </cell>
          <cell r="DM563">
            <v>26.488426408630403</v>
          </cell>
          <cell r="DN563">
            <v>-8.3051233341502666</v>
          </cell>
          <cell r="DO563">
            <v>-15.271534445399993</v>
          </cell>
          <cell r="DP563">
            <v>-5.2810623582499829</v>
          </cell>
          <cell r="DQ563">
            <v>6.7052085313300722</v>
          </cell>
          <cell r="DR563">
            <v>87.820438576571178</v>
          </cell>
          <cell r="DS563">
            <v>8.6511234066097131</v>
          </cell>
          <cell r="DT563">
            <v>-3.6034520704799888</v>
          </cell>
          <cell r="DU563">
            <v>31.350696544559469</v>
          </cell>
          <cell r="DV563">
            <v>-22.830888928201148</v>
          </cell>
          <cell r="DW563">
            <v>36.453246887539535</v>
          </cell>
          <cell r="DX563">
            <v>-10.70714002638033</v>
          </cell>
          <cell r="DY563">
            <v>35.280806253311312</v>
          </cell>
          <cell r="DZ563">
            <v>-11.392179280808705</v>
          </cell>
          <cell r="EA563">
            <v>10.58958591704004</v>
          </cell>
          <cell r="EB563">
            <v>-2.422777702519852</v>
          </cell>
          <cell r="EC563">
            <v>9.6130857616001322</v>
          </cell>
          <cell r="ED563">
            <v>6.8383318142899725</v>
          </cell>
          <cell r="EE563">
            <v>-8.5894162746189977</v>
          </cell>
          <cell r="EF563">
            <v>-23.06298504778988</v>
          </cell>
          <cell r="EG563">
            <v>3.3463539948700145</v>
          </cell>
          <cell r="EH563">
            <v>-12.434343909929794</v>
          </cell>
          <cell r="EI563">
            <v>-0.95408336604987198</v>
          </cell>
          <cell r="EJ563">
            <v>13.750796905729658</v>
          </cell>
          <cell r="EK563">
            <v>-0.44159489815137931</v>
          </cell>
          <cell r="EL563">
            <v>12.154625250720528</v>
          </cell>
          <cell r="EM563">
            <v>-1.4092021468677558</v>
          </cell>
          <cell r="EN563">
            <v>5.9410965273491456</v>
          </cell>
          <cell r="EO563">
            <v>-1.2710254711701054</v>
          </cell>
          <cell r="EP563">
            <v>-4.9159678595001424</v>
          </cell>
          <cell r="EQ563">
            <v>0.70691374618002101</v>
          </cell>
          <cell r="ER563">
            <v>-21.499448410657351</v>
          </cell>
          <cell r="ES563">
            <v>6.4118964939498255</v>
          </cell>
          <cell r="ET563">
            <v>2.2421452286696422</v>
          </cell>
          <cell r="EU563">
            <v>9.8638263657303469</v>
          </cell>
          <cell r="EV563">
            <v>36.303205226220143</v>
          </cell>
          <cell r="EW563">
            <v>16.2145955920505</v>
          </cell>
          <cell r="EX563">
            <v>-18.25828988989997</v>
          </cell>
          <cell r="EY563">
            <v>-25.145276555150303</v>
          </cell>
          <cell r="EZ563">
            <v>-27.374249089760269</v>
          </cell>
          <cell r="FA563">
            <v>-13.387145418329965</v>
          </cell>
          <cell r="FB563">
            <v>10.079222466129977</v>
          </cell>
          <cell r="FC563">
            <v>-12.032418621059833</v>
          </cell>
          <cell r="FD563">
            <v>-6.4169602091999423</v>
          </cell>
          <cell r="FE563">
            <v>72.554090619240014</v>
          </cell>
          <cell r="FF563">
            <v>-13.870220268800267</v>
          </cell>
          <cell r="FG563">
            <v>46.911613449120068</v>
          </cell>
          <cell r="FH563">
            <v>-14.56952933213006</v>
          </cell>
          <cell r="FI563">
            <v>23.907958093619527</v>
          </cell>
          <cell r="FJ563">
            <v>22.279436131909733</v>
          </cell>
          <cell r="FK563">
            <v>11.197074473321663</v>
          </cell>
          <cell r="FL563">
            <v>1.9129437873689312</v>
          </cell>
          <cell r="FM563">
            <v>21.127470274980624</v>
          </cell>
          <cell r="FN563">
            <v>-0.16945708995035602</v>
          </cell>
          <cell r="FO563">
            <v>-22.528807987509481</v>
          </cell>
          <cell r="FP563">
            <v>-5.8324150138801087</v>
          </cell>
          <cell r="FQ563">
            <v>2.18802410118019</v>
          </cell>
          <cell r="FR563">
            <v>65.360902244072349</v>
          </cell>
          <cell r="FS563">
            <v>12.62447456843006</v>
          </cell>
          <cell r="FT563">
            <v>-8.5295238629901178</v>
          </cell>
          <cell r="FU563">
            <v>-17.25430432828125</v>
          </cell>
          <cell r="FV563">
            <v>30.952071960459307</v>
          </cell>
          <cell r="FW563">
            <v>16.317733854049038</v>
          </cell>
          <cell r="FX563">
            <v>18.828082706149871</v>
          </cell>
          <cell r="FY563">
            <v>-10.150733044210028</v>
          </cell>
          <cell r="FZ563">
            <v>38.243673357859734</v>
          </cell>
          <cell r="GA563">
            <v>2.2367764774003263</v>
          </cell>
          <cell r="GB563">
            <v>-8.4935396780997507</v>
          </cell>
          <cell r="GC563">
            <v>-4.7643766363701161</v>
          </cell>
          <cell r="GD563">
            <v>-4.6494331303200624</v>
          </cell>
          <cell r="GE563">
            <v>21.582587523094844</v>
          </cell>
          <cell r="GF563">
            <v>0</v>
          </cell>
          <cell r="GG563">
            <v>0</v>
          </cell>
          <cell r="GH563">
            <v>0</v>
          </cell>
          <cell r="GI563">
            <v>24.756437568079491</v>
          </cell>
          <cell r="GJ563">
            <v>-3.1738500449901039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O563">
            <v>0</v>
          </cell>
          <cell r="GP563">
            <v>0</v>
          </cell>
          <cell r="GQ563">
            <v>0</v>
          </cell>
          <cell r="GR563">
            <v>0</v>
          </cell>
          <cell r="GS563">
            <v>0</v>
          </cell>
          <cell r="GT563">
            <v>0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0</v>
          </cell>
          <cell r="HU563">
            <v>0</v>
          </cell>
          <cell r="HV563">
            <v>0</v>
          </cell>
          <cell r="HW563">
            <v>0</v>
          </cell>
          <cell r="HX563">
            <v>0</v>
          </cell>
          <cell r="HY563">
            <v>0</v>
          </cell>
          <cell r="HZ563">
            <v>0</v>
          </cell>
          <cell r="IA563">
            <v>0</v>
          </cell>
          <cell r="IB563">
            <v>0</v>
          </cell>
          <cell r="IC563">
            <v>0</v>
          </cell>
          <cell r="ID563">
            <v>0</v>
          </cell>
          <cell r="IE563">
            <v>0</v>
          </cell>
          <cell r="IF563">
            <v>0</v>
          </cell>
          <cell r="IG563">
            <v>0</v>
          </cell>
          <cell r="IH563">
            <v>0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0</v>
          </cell>
          <cell r="IU563">
            <v>0</v>
          </cell>
          <cell r="IV563">
            <v>0</v>
          </cell>
          <cell r="IW563">
            <v>0</v>
          </cell>
          <cell r="IX563">
            <v>0</v>
          </cell>
          <cell r="IY563">
            <v>0</v>
          </cell>
          <cell r="IZ563">
            <v>0</v>
          </cell>
          <cell r="JA563">
            <v>0</v>
          </cell>
          <cell r="JB563">
            <v>0</v>
          </cell>
          <cell r="JC563">
            <v>0</v>
          </cell>
          <cell r="JD563">
            <v>0</v>
          </cell>
          <cell r="JE563">
            <v>2.5473299999999701E-6</v>
          </cell>
          <cell r="JF563">
            <v>-1.8963999999999841E-7</v>
          </cell>
          <cell r="JG563">
            <v>-1.1737999999999514E-7</v>
          </cell>
          <cell r="JH563">
            <v>3.4984999999999801E-7</v>
          </cell>
          <cell r="JI563">
            <v>7.6672999999999596E-7</v>
          </cell>
          <cell r="JJ563">
            <v>8.5119999999999619E-7</v>
          </cell>
          <cell r="JK563">
            <v>-3.1606000000000592E-7</v>
          </cell>
          <cell r="JL563">
            <v>5.9604000000000861E-7</v>
          </cell>
          <cell r="JM563">
            <v>6.2999999999999905E-7</v>
          </cell>
          <cell r="JN563">
            <v>2.8390000000000587E-8</v>
          </cell>
          <cell r="JO563">
            <v>2.3495999999999749E-7</v>
          </cell>
          <cell r="JP563">
            <v>-6.6299999999962418E-9</v>
          </cell>
          <cell r="JQ563">
            <v>-2.8012999999999964E-7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0</v>
          </cell>
          <cell r="FL564">
            <v>0</v>
          </cell>
          <cell r="FM564">
            <v>0</v>
          </cell>
          <cell r="FN564">
            <v>0</v>
          </cell>
          <cell r="FO564">
            <v>0</v>
          </cell>
          <cell r="FP564">
            <v>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O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0</v>
          </cell>
          <cell r="HW564">
            <v>0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0</v>
          </cell>
          <cell r="IC564">
            <v>0</v>
          </cell>
          <cell r="ID564">
            <v>0</v>
          </cell>
          <cell r="IE564">
            <v>0</v>
          </cell>
          <cell r="IF564">
            <v>0</v>
          </cell>
          <cell r="IG564">
            <v>0</v>
          </cell>
          <cell r="IH564">
            <v>0</v>
          </cell>
          <cell r="II564">
            <v>0</v>
          </cell>
          <cell r="IJ564">
            <v>0</v>
          </cell>
          <cell r="IK564">
            <v>0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  <cell r="IS564">
            <v>0</v>
          </cell>
          <cell r="IT564">
            <v>0</v>
          </cell>
          <cell r="IU564">
            <v>0</v>
          </cell>
          <cell r="IV564">
            <v>0</v>
          </cell>
          <cell r="IW564">
            <v>0</v>
          </cell>
          <cell r="IX564">
            <v>0</v>
          </cell>
          <cell r="IY564">
            <v>0</v>
          </cell>
          <cell r="IZ564">
            <v>0</v>
          </cell>
          <cell r="JA564">
            <v>0</v>
          </cell>
          <cell r="JB564">
            <v>0</v>
          </cell>
          <cell r="JC564">
            <v>0</v>
          </cell>
          <cell r="JD564">
            <v>0</v>
          </cell>
          <cell r="JE564">
            <v>0</v>
          </cell>
          <cell r="JF564">
            <v>0</v>
          </cell>
          <cell r="JG564">
            <v>0</v>
          </cell>
          <cell r="JH564">
            <v>0</v>
          </cell>
          <cell r="JI564">
            <v>0</v>
          </cell>
          <cell r="JJ564">
            <v>0</v>
          </cell>
          <cell r="JK564">
            <v>0</v>
          </cell>
          <cell r="JL564">
            <v>0</v>
          </cell>
          <cell r="JM564">
            <v>0</v>
          </cell>
          <cell r="JN564">
            <v>0</v>
          </cell>
          <cell r="JO564">
            <v>0</v>
          </cell>
          <cell r="JP564">
            <v>0</v>
          </cell>
          <cell r="JQ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1.5828659000050038E-4</v>
          </cell>
          <cell r="AF565">
            <v>0</v>
          </cell>
          <cell r="AG565">
            <v>0</v>
          </cell>
          <cell r="AH565">
            <v>0</v>
          </cell>
          <cell r="AI565">
            <v>-1.8972659399999481E-3</v>
          </cell>
          <cell r="AJ565">
            <v>2.0555525300001154E-3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0</v>
          </cell>
          <cell r="GW565">
            <v>0</v>
          </cell>
          <cell r="GX565">
            <v>0</v>
          </cell>
          <cell r="GY565">
            <v>0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0</v>
          </cell>
          <cell r="HW565">
            <v>0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G565">
            <v>0</v>
          </cell>
          <cell r="IH565">
            <v>0</v>
          </cell>
          <cell r="II565">
            <v>0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  <cell r="IS565">
            <v>0</v>
          </cell>
          <cell r="IT565">
            <v>0</v>
          </cell>
          <cell r="IU565">
            <v>0</v>
          </cell>
          <cell r="IV565">
            <v>0</v>
          </cell>
          <cell r="IW565">
            <v>0</v>
          </cell>
          <cell r="IX565">
            <v>0</v>
          </cell>
          <cell r="IY565">
            <v>0</v>
          </cell>
          <cell r="IZ565">
            <v>0</v>
          </cell>
          <cell r="JA565">
            <v>0</v>
          </cell>
          <cell r="JB565">
            <v>0</v>
          </cell>
          <cell r="JC565">
            <v>0</v>
          </cell>
          <cell r="JD565">
            <v>0</v>
          </cell>
          <cell r="JE565">
            <v>0</v>
          </cell>
          <cell r="JF565">
            <v>0</v>
          </cell>
          <cell r="JG565">
            <v>0</v>
          </cell>
          <cell r="JH565">
            <v>0</v>
          </cell>
          <cell r="JI565">
            <v>0</v>
          </cell>
          <cell r="JJ565">
            <v>0</v>
          </cell>
          <cell r="JK565">
            <v>0</v>
          </cell>
          <cell r="JL565">
            <v>0</v>
          </cell>
          <cell r="JM565">
            <v>0</v>
          </cell>
          <cell r="JN565">
            <v>0</v>
          </cell>
          <cell r="JO565">
            <v>0</v>
          </cell>
          <cell r="JP565">
            <v>0</v>
          </cell>
          <cell r="JQ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O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0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I566">
            <v>0</v>
          </cell>
          <cell r="HJ566">
            <v>0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0</v>
          </cell>
          <cell r="HW566">
            <v>0</v>
          </cell>
          <cell r="HX566">
            <v>0</v>
          </cell>
          <cell r="HY566">
            <v>0</v>
          </cell>
          <cell r="HZ566">
            <v>0</v>
          </cell>
          <cell r="IA566">
            <v>0</v>
          </cell>
          <cell r="IB566">
            <v>0</v>
          </cell>
          <cell r="IC566">
            <v>0</v>
          </cell>
          <cell r="ID566">
            <v>0</v>
          </cell>
          <cell r="IE566">
            <v>0</v>
          </cell>
          <cell r="IF566">
            <v>0</v>
          </cell>
          <cell r="IG566">
            <v>0</v>
          </cell>
          <cell r="IH566">
            <v>0</v>
          </cell>
          <cell r="II566">
            <v>0</v>
          </cell>
          <cell r="IJ566">
            <v>0</v>
          </cell>
          <cell r="IK566">
            <v>0</v>
          </cell>
          <cell r="IL566">
            <v>0</v>
          </cell>
          <cell r="IM566">
            <v>0</v>
          </cell>
          <cell r="IN566">
            <v>0</v>
          </cell>
          <cell r="IO566">
            <v>0</v>
          </cell>
          <cell r="IP566">
            <v>0</v>
          </cell>
          <cell r="IQ566">
            <v>0</v>
          </cell>
          <cell r="IR566">
            <v>0</v>
          </cell>
          <cell r="IS566">
            <v>0</v>
          </cell>
          <cell r="IT566">
            <v>0</v>
          </cell>
          <cell r="IU566">
            <v>0</v>
          </cell>
          <cell r="IV566">
            <v>0</v>
          </cell>
          <cell r="IW566">
            <v>0</v>
          </cell>
          <cell r="IX566">
            <v>0</v>
          </cell>
          <cell r="IY566">
            <v>0</v>
          </cell>
          <cell r="IZ566">
            <v>0</v>
          </cell>
          <cell r="JA566">
            <v>0</v>
          </cell>
          <cell r="JB566">
            <v>0</v>
          </cell>
          <cell r="JC566">
            <v>0</v>
          </cell>
          <cell r="JD566">
            <v>0</v>
          </cell>
          <cell r="JE566">
            <v>0</v>
          </cell>
          <cell r="JF566">
            <v>0</v>
          </cell>
          <cell r="JG566">
            <v>0</v>
          </cell>
          <cell r="JH566">
            <v>0</v>
          </cell>
          <cell r="JI566">
            <v>0</v>
          </cell>
          <cell r="JJ566">
            <v>0</v>
          </cell>
          <cell r="JK566">
            <v>0</v>
          </cell>
          <cell r="JL566">
            <v>0</v>
          </cell>
          <cell r="JM566">
            <v>0</v>
          </cell>
          <cell r="JN566">
            <v>0</v>
          </cell>
          <cell r="JO566">
            <v>0</v>
          </cell>
          <cell r="JP566">
            <v>0</v>
          </cell>
          <cell r="JQ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>
            <v>0</v>
          </cell>
          <cell r="GQ567">
            <v>0</v>
          </cell>
          <cell r="GR567">
            <v>0</v>
          </cell>
          <cell r="GS567">
            <v>0</v>
          </cell>
          <cell r="GT567">
            <v>0</v>
          </cell>
          <cell r="GU567">
            <v>0</v>
          </cell>
          <cell r="GV567">
            <v>0</v>
          </cell>
          <cell r="GW567">
            <v>0</v>
          </cell>
          <cell r="GX567">
            <v>0</v>
          </cell>
          <cell r="GY567">
            <v>0</v>
          </cell>
          <cell r="GZ567">
            <v>0</v>
          </cell>
          <cell r="HA567">
            <v>0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U567">
            <v>0</v>
          </cell>
          <cell r="HV567">
            <v>0</v>
          </cell>
          <cell r="HW567">
            <v>0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0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G567">
            <v>0</v>
          </cell>
          <cell r="IH567">
            <v>0</v>
          </cell>
          <cell r="II567">
            <v>0</v>
          </cell>
          <cell r="IJ567">
            <v>0</v>
          </cell>
          <cell r="IK567">
            <v>0</v>
          </cell>
          <cell r="IL567">
            <v>0</v>
          </cell>
          <cell r="IM567">
            <v>0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  <cell r="IS567">
            <v>0</v>
          </cell>
          <cell r="IT567">
            <v>0</v>
          </cell>
          <cell r="IU567">
            <v>0</v>
          </cell>
          <cell r="IV567">
            <v>0</v>
          </cell>
          <cell r="IW567">
            <v>0</v>
          </cell>
          <cell r="IX567">
            <v>0</v>
          </cell>
          <cell r="IY567">
            <v>0</v>
          </cell>
          <cell r="IZ567">
            <v>0</v>
          </cell>
          <cell r="JA567">
            <v>0</v>
          </cell>
          <cell r="JB567">
            <v>0</v>
          </cell>
          <cell r="JC567">
            <v>0</v>
          </cell>
          <cell r="JD567">
            <v>0</v>
          </cell>
          <cell r="JE567">
            <v>0</v>
          </cell>
          <cell r="JF567">
            <v>0</v>
          </cell>
          <cell r="JG567">
            <v>0</v>
          </cell>
          <cell r="JH567">
            <v>0</v>
          </cell>
          <cell r="JI567">
            <v>0</v>
          </cell>
          <cell r="JJ567">
            <v>0</v>
          </cell>
          <cell r="JK567">
            <v>0</v>
          </cell>
          <cell r="JL567">
            <v>0</v>
          </cell>
          <cell r="JM567">
            <v>0</v>
          </cell>
          <cell r="JN567">
            <v>0</v>
          </cell>
          <cell r="JO567">
            <v>0</v>
          </cell>
          <cell r="JP567">
            <v>0</v>
          </cell>
          <cell r="JQ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>
            <v>0</v>
          </cell>
          <cell r="GQ568">
            <v>0</v>
          </cell>
          <cell r="GR568">
            <v>0</v>
          </cell>
          <cell r="GS568">
            <v>0</v>
          </cell>
          <cell r="GT568">
            <v>0</v>
          </cell>
          <cell r="GU568">
            <v>0</v>
          </cell>
          <cell r="GV568">
            <v>0</v>
          </cell>
          <cell r="GW568">
            <v>0</v>
          </cell>
          <cell r="GX568">
            <v>0</v>
          </cell>
          <cell r="GY568">
            <v>0</v>
          </cell>
          <cell r="GZ568">
            <v>0</v>
          </cell>
          <cell r="HA568">
            <v>0</v>
          </cell>
          <cell r="HB568">
            <v>0</v>
          </cell>
          <cell r="HC568">
            <v>0</v>
          </cell>
          <cell r="HD568">
            <v>0</v>
          </cell>
          <cell r="HE568">
            <v>0</v>
          </cell>
          <cell r="HF568">
            <v>0</v>
          </cell>
          <cell r="HG568">
            <v>0</v>
          </cell>
          <cell r="HH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0</v>
          </cell>
          <cell r="HN568">
            <v>0</v>
          </cell>
          <cell r="HO568">
            <v>0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0</v>
          </cell>
          <cell r="HU568">
            <v>0</v>
          </cell>
          <cell r="HV568">
            <v>0</v>
          </cell>
          <cell r="HW568">
            <v>0</v>
          </cell>
          <cell r="HX568">
            <v>0</v>
          </cell>
          <cell r="HY568">
            <v>0</v>
          </cell>
          <cell r="HZ568">
            <v>0</v>
          </cell>
          <cell r="IA568">
            <v>0</v>
          </cell>
          <cell r="IB568">
            <v>0</v>
          </cell>
          <cell r="IC568">
            <v>0</v>
          </cell>
          <cell r="ID568">
            <v>0</v>
          </cell>
          <cell r="IE568">
            <v>0</v>
          </cell>
          <cell r="IF568">
            <v>0</v>
          </cell>
          <cell r="IG568">
            <v>0</v>
          </cell>
          <cell r="IH568">
            <v>0</v>
          </cell>
          <cell r="II568">
            <v>0</v>
          </cell>
          <cell r="IJ568">
            <v>0</v>
          </cell>
          <cell r="IK568">
            <v>0</v>
          </cell>
          <cell r="IL568">
            <v>0</v>
          </cell>
          <cell r="IM568">
            <v>0</v>
          </cell>
          <cell r="IN568">
            <v>0</v>
          </cell>
          <cell r="IO568">
            <v>0</v>
          </cell>
          <cell r="IP568">
            <v>0</v>
          </cell>
          <cell r="IQ568">
            <v>0</v>
          </cell>
          <cell r="IR568">
            <v>0</v>
          </cell>
          <cell r="IS568">
            <v>0</v>
          </cell>
          <cell r="IT568">
            <v>0</v>
          </cell>
          <cell r="IU568">
            <v>0</v>
          </cell>
          <cell r="IV568">
            <v>0</v>
          </cell>
          <cell r="IW568">
            <v>0</v>
          </cell>
          <cell r="IX568">
            <v>0</v>
          </cell>
          <cell r="IY568">
            <v>0</v>
          </cell>
          <cell r="IZ568">
            <v>0</v>
          </cell>
          <cell r="JA568">
            <v>0</v>
          </cell>
          <cell r="JB568">
            <v>0</v>
          </cell>
          <cell r="JC568">
            <v>0</v>
          </cell>
          <cell r="JD568">
            <v>0</v>
          </cell>
          <cell r="JE568">
            <v>0</v>
          </cell>
          <cell r="JF568">
            <v>0</v>
          </cell>
          <cell r="JG568">
            <v>0</v>
          </cell>
          <cell r="JH568">
            <v>0</v>
          </cell>
          <cell r="JI568">
            <v>0</v>
          </cell>
          <cell r="JJ568">
            <v>0</v>
          </cell>
          <cell r="JK568">
            <v>0</v>
          </cell>
          <cell r="JL568">
            <v>0</v>
          </cell>
          <cell r="JM568">
            <v>0</v>
          </cell>
          <cell r="JN568">
            <v>0</v>
          </cell>
          <cell r="JO568">
            <v>0</v>
          </cell>
          <cell r="JP568">
            <v>0</v>
          </cell>
          <cell r="JQ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-2.0555525300000044E-3</v>
          </cell>
          <cell r="AJ569">
            <v>2.0555525299998934E-3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O569">
            <v>0</v>
          </cell>
          <cell r="GP569">
            <v>0</v>
          </cell>
          <cell r="GQ569">
            <v>0</v>
          </cell>
          <cell r="GR569">
            <v>0</v>
          </cell>
          <cell r="GS569">
            <v>0</v>
          </cell>
          <cell r="GT569">
            <v>0</v>
          </cell>
          <cell r="GU569">
            <v>0</v>
          </cell>
          <cell r="GV569">
            <v>0</v>
          </cell>
          <cell r="GW569">
            <v>0</v>
          </cell>
          <cell r="GX569">
            <v>0</v>
          </cell>
          <cell r="GY569">
            <v>0</v>
          </cell>
          <cell r="GZ569">
            <v>0</v>
          </cell>
          <cell r="HA569">
            <v>0</v>
          </cell>
          <cell r="HB569">
            <v>0</v>
          </cell>
          <cell r="HC569">
            <v>0</v>
          </cell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0</v>
          </cell>
          <cell r="HU569">
            <v>0</v>
          </cell>
          <cell r="HV569">
            <v>0</v>
          </cell>
          <cell r="HW569">
            <v>0</v>
          </cell>
          <cell r="HX569">
            <v>0</v>
          </cell>
          <cell r="HY569">
            <v>0</v>
          </cell>
          <cell r="HZ569">
            <v>0</v>
          </cell>
          <cell r="IA569">
            <v>0</v>
          </cell>
          <cell r="IB569">
            <v>0</v>
          </cell>
          <cell r="IC569">
            <v>0</v>
          </cell>
          <cell r="ID569">
            <v>0</v>
          </cell>
          <cell r="IE569">
            <v>0</v>
          </cell>
          <cell r="IF569">
            <v>0</v>
          </cell>
          <cell r="IG569">
            <v>0</v>
          </cell>
          <cell r="IH569">
            <v>0</v>
          </cell>
          <cell r="II569">
            <v>0</v>
          </cell>
          <cell r="IJ569">
            <v>0</v>
          </cell>
          <cell r="IK569">
            <v>0</v>
          </cell>
          <cell r="IL569">
            <v>0</v>
          </cell>
          <cell r="IM569">
            <v>0</v>
          </cell>
          <cell r="IN569">
            <v>0</v>
          </cell>
          <cell r="IO569">
            <v>0</v>
          </cell>
          <cell r="IP569">
            <v>0</v>
          </cell>
          <cell r="IQ569">
            <v>0</v>
          </cell>
          <cell r="IR569">
            <v>0</v>
          </cell>
          <cell r="IS569">
            <v>0</v>
          </cell>
          <cell r="IT569">
            <v>0</v>
          </cell>
          <cell r="IU569">
            <v>0</v>
          </cell>
          <cell r="IV569">
            <v>0</v>
          </cell>
          <cell r="IW569">
            <v>0</v>
          </cell>
          <cell r="IX569">
            <v>0</v>
          </cell>
          <cell r="IY569">
            <v>0</v>
          </cell>
          <cell r="IZ569">
            <v>0</v>
          </cell>
          <cell r="JA569">
            <v>0</v>
          </cell>
          <cell r="JB569">
            <v>0</v>
          </cell>
          <cell r="JC569">
            <v>0</v>
          </cell>
          <cell r="JD569">
            <v>0</v>
          </cell>
          <cell r="JE569">
            <v>1.8159999999969346E-8</v>
          </cell>
          <cell r="JF569">
            <v>0</v>
          </cell>
          <cell r="JG569">
            <v>0</v>
          </cell>
          <cell r="JH569">
            <v>1.8159999999996452E-8</v>
          </cell>
          <cell r="JI569">
            <v>0</v>
          </cell>
          <cell r="JJ569">
            <v>0</v>
          </cell>
          <cell r="JK569">
            <v>0</v>
          </cell>
          <cell r="JL569">
            <v>0</v>
          </cell>
          <cell r="JM569">
            <v>0</v>
          </cell>
          <cell r="JN569">
            <v>0</v>
          </cell>
          <cell r="JO569">
            <v>0</v>
          </cell>
          <cell r="JP569">
            <v>0</v>
          </cell>
          <cell r="JQ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O570">
            <v>0</v>
          </cell>
          <cell r="GP570">
            <v>0</v>
          </cell>
          <cell r="GQ570">
            <v>0</v>
          </cell>
          <cell r="GR570">
            <v>0</v>
          </cell>
          <cell r="GS570">
            <v>0</v>
          </cell>
          <cell r="GT570">
            <v>0</v>
          </cell>
          <cell r="GU570">
            <v>0</v>
          </cell>
          <cell r="GV570">
            <v>0</v>
          </cell>
          <cell r="GW570">
            <v>0</v>
          </cell>
          <cell r="GX570">
            <v>0</v>
          </cell>
          <cell r="GY570">
            <v>0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0</v>
          </cell>
          <cell r="HF570">
            <v>0</v>
          </cell>
          <cell r="HG570">
            <v>0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U570">
            <v>0</v>
          </cell>
          <cell r="HV570">
            <v>0</v>
          </cell>
          <cell r="HW570">
            <v>0</v>
          </cell>
          <cell r="HX570">
            <v>0</v>
          </cell>
          <cell r="HY570">
            <v>0</v>
          </cell>
          <cell r="HZ570">
            <v>0</v>
          </cell>
          <cell r="IA570">
            <v>0</v>
          </cell>
          <cell r="IB570">
            <v>0</v>
          </cell>
          <cell r="IC570">
            <v>0</v>
          </cell>
          <cell r="ID570">
            <v>0</v>
          </cell>
          <cell r="IE570">
            <v>0</v>
          </cell>
          <cell r="IF570">
            <v>0</v>
          </cell>
          <cell r="IG570">
            <v>0</v>
          </cell>
          <cell r="IH570">
            <v>0</v>
          </cell>
          <cell r="II570">
            <v>0</v>
          </cell>
          <cell r="IJ570">
            <v>0</v>
          </cell>
          <cell r="IK570">
            <v>0</v>
          </cell>
          <cell r="IL570">
            <v>0</v>
          </cell>
          <cell r="IM570">
            <v>0</v>
          </cell>
          <cell r="IN570">
            <v>0</v>
          </cell>
          <cell r="IO570">
            <v>0</v>
          </cell>
          <cell r="IP570">
            <v>0</v>
          </cell>
          <cell r="IQ570">
            <v>0</v>
          </cell>
          <cell r="IR570">
            <v>0</v>
          </cell>
          <cell r="IS570">
            <v>0</v>
          </cell>
          <cell r="IT570">
            <v>0</v>
          </cell>
          <cell r="IU570">
            <v>0</v>
          </cell>
          <cell r="IV570">
            <v>0</v>
          </cell>
          <cell r="IW570">
            <v>0</v>
          </cell>
          <cell r="IX570">
            <v>0</v>
          </cell>
          <cell r="IY570">
            <v>0</v>
          </cell>
          <cell r="IZ570">
            <v>0</v>
          </cell>
          <cell r="JA570">
            <v>0</v>
          </cell>
          <cell r="JB570">
            <v>0</v>
          </cell>
          <cell r="JC570">
            <v>0</v>
          </cell>
          <cell r="JD570">
            <v>0</v>
          </cell>
          <cell r="JE570">
            <v>0</v>
          </cell>
          <cell r="JF570">
            <v>0</v>
          </cell>
          <cell r="JG570">
            <v>0</v>
          </cell>
          <cell r="JH570">
            <v>0</v>
          </cell>
          <cell r="JI570">
            <v>0</v>
          </cell>
          <cell r="JJ570">
            <v>0</v>
          </cell>
          <cell r="JK570">
            <v>0</v>
          </cell>
          <cell r="JL570">
            <v>0</v>
          </cell>
          <cell r="JM570">
            <v>0</v>
          </cell>
          <cell r="JN570">
            <v>0</v>
          </cell>
          <cell r="JO570">
            <v>0</v>
          </cell>
          <cell r="JP570">
            <v>0</v>
          </cell>
          <cell r="JQ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16.784198530425783</v>
          </cell>
          <cell r="EF571">
            <v>0</v>
          </cell>
          <cell r="EG571">
            <v>0</v>
          </cell>
          <cell r="EH571">
            <v>0</v>
          </cell>
          <cell r="EI571">
            <v>12.760262109989526</v>
          </cell>
          <cell r="EJ571">
            <v>4.0239364204398953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-6.3086008160244091</v>
          </cell>
          <cell r="ES571">
            <v>0</v>
          </cell>
          <cell r="ET571">
            <v>0</v>
          </cell>
          <cell r="EU571">
            <v>0</v>
          </cell>
          <cell r="EV571">
            <v>-6.4326715350098311</v>
          </cell>
          <cell r="EW571">
            <v>0.12407071898996946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5.4292145056388108</v>
          </cell>
          <cell r="FF571">
            <v>0</v>
          </cell>
          <cell r="FG571">
            <v>0</v>
          </cell>
          <cell r="FH571">
            <v>1.6242283545598184</v>
          </cell>
          <cell r="FI571">
            <v>5.6208949800993651</v>
          </cell>
          <cell r="FJ571">
            <v>-11.994900805740144</v>
          </cell>
          <cell r="FK571">
            <v>10.178991976710677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45.955087918569916</v>
          </cell>
          <cell r="FS571">
            <v>0</v>
          </cell>
          <cell r="FT571">
            <v>0</v>
          </cell>
          <cell r="FU571">
            <v>8.1445299468905432</v>
          </cell>
          <cell r="FV571">
            <v>45.986487594650043</v>
          </cell>
          <cell r="FW571">
            <v>-8.1759296229702159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-24.488571939069516</v>
          </cell>
          <cell r="GF571">
            <v>0</v>
          </cell>
          <cell r="GG571">
            <v>0</v>
          </cell>
          <cell r="GH571">
            <v>0</v>
          </cell>
          <cell r="GI571">
            <v>-8.6649909192196901</v>
          </cell>
          <cell r="GJ571">
            <v>-15.823581019849826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O571">
            <v>0</v>
          </cell>
          <cell r="GP571">
            <v>0</v>
          </cell>
          <cell r="GQ571">
            <v>0</v>
          </cell>
          <cell r="GR571">
            <v>0</v>
          </cell>
          <cell r="GS571">
            <v>0</v>
          </cell>
          <cell r="GT571">
            <v>0</v>
          </cell>
          <cell r="GU571">
            <v>0</v>
          </cell>
          <cell r="GV571">
            <v>0</v>
          </cell>
          <cell r="GW571">
            <v>0</v>
          </cell>
          <cell r="GX571">
            <v>0</v>
          </cell>
          <cell r="GY571">
            <v>0</v>
          </cell>
          <cell r="GZ571">
            <v>0</v>
          </cell>
          <cell r="HA571">
            <v>0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U571">
            <v>0</v>
          </cell>
          <cell r="HV571">
            <v>0</v>
          </cell>
          <cell r="HW571">
            <v>0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0</v>
          </cell>
          <cell r="IC571">
            <v>0</v>
          </cell>
          <cell r="ID571">
            <v>0</v>
          </cell>
          <cell r="IE571">
            <v>0</v>
          </cell>
          <cell r="IF571">
            <v>0</v>
          </cell>
          <cell r="IG571">
            <v>0</v>
          </cell>
          <cell r="IH571">
            <v>0</v>
          </cell>
          <cell r="II571">
            <v>0</v>
          </cell>
          <cell r="IJ571">
            <v>0</v>
          </cell>
          <cell r="IK571">
            <v>0</v>
          </cell>
          <cell r="IL571">
            <v>0</v>
          </cell>
          <cell r="IM571">
            <v>0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  <cell r="IS571">
            <v>0</v>
          </cell>
          <cell r="IT571">
            <v>0</v>
          </cell>
          <cell r="IU571">
            <v>0</v>
          </cell>
          <cell r="IV571">
            <v>0</v>
          </cell>
          <cell r="IW571">
            <v>0</v>
          </cell>
          <cell r="IX571">
            <v>0</v>
          </cell>
          <cell r="IY571">
            <v>0</v>
          </cell>
          <cell r="IZ571">
            <v>0</v>
          </cell>
          <cell r="JA571">
            <v>0</v>
          </cell>
          <cell r="JB571">
            <v>0</v>
          </cell>
          <cell r="JC571">
            <v>0</v>
          </cell>
          <cell r="JD571">
            <v>0</v>
          </cell>
          <cell r="JE571">
            <v>0</v>
          </cell>
          <cell r="JF571">
            <v>0</v>
          </cell>
          <cell r="JG571">
            <v>0</v>
          </cell>
          <cell r="JH571">
            <v>0</v>
          </cell>
          <cell r="JI571">
            <v>0</v>
          </cell>
          <cell r="JJ571">
            <v>0</v>
          </cell>
          <cell r="JK571">
            <v>0</v>
          </cell>
          <cell r="JL571">
            <v>0</v>
          </cell>
          <cell r="JM571">
            <v>0</v>
          </cell>
          <cell r="JN571">
            <v>0</v>
          </cell>
          <cell r="JO571">
            <v>0</v>
          </cell>
          <cell r="JP571">
            <v>0</v>
          </cell>
          <cell r="JQ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-25.951264400806394</v>
          </cell>
          <cell r="BS572">
            <v>0</v>
          </cell>
          <cell r="BT572">
            <v>-9.6587916800672247E-2</v>
          </cell>
          <cell r="BU572">
            <v>-0.97921817748010653</v>
          </cell>
          <cell r="BV572">
            <v>-9.4704669377215396</v>
          </cell>
          <cell r="BW572">
            <v>-5.7278425402510038</v>
          </cell>
          <cell r="BX572">
            <v>-9.9449050768507732</v>
          </cell>
          <cell r="BY572">
            <v>5.6283749491012713</v>
          </cell>
          <cell r="BZ572">
            <v>12.616410214181087</v>
          </cell>
          <cell r="CA572">
            <v>-13.764762725360924</v>
          </cell>
          <cell r="CB572">
            <v>-4.2122661896100908</v>
          </cell>
          <cell r="CC572">
            <v>0</v>
          </cell>
          <cell r="CD572">
            <v>0</v>
          </cell>
          <cell r="CE572">
            <v>-20.676647344953381</v>
          </cell>
          <cell r="CF572">
            <v>0</v>
          </cell>
          <cell r="CG572">
            <v>0</v>
          </cell>
          <cell r="CH572">
            <v>-11.785439114592009</v>
          </cell>
          <cell r="CI572">
            <v>15.071767406750951</v>
          </cell>
          <cell r="CJ572">
            <v>-6.3621559165694634</v>
          </cell>
          <cell r="CK572">
            <v>48.037619349202942</v>
          </cell>
          <cell r="CL572">
            <v>-22.035757135079621</v>
          </cell>
          <cell r="CM572">
            <v>-28.954271665668784</v>
          </cell>
          <cell r="CN572">
            <v>-11.263758635259364</v>
          </cell>
          <cell r="CO572">
            <v>-3.3846516337398498</v>
          </cell>
          <cell r="CP572">
            <v>0</v>
          </cell>
          <cell r="CQ572">
            <v>0</v>
          </cell>
          <cell r="CR572">
            <v>35.060707846132573</v>
          </cell>
          <cell r="CS572">
            <v>0</v>
          </cell>
          <cell r="CT572">
            <v>9.9501384229824907E-2</v>
          </cell>
          <cell r="CU572">
            <v>26.538334507260515</v>
          </cell>
          <cell r="CV572">
            <v>-14.80946164632951</v>
          </cell>
          <cell r="CW572">
            <v>3.7044085797515436</v>
          </cell>
          <cell r="CX572">
            <v>-6.1024773144799838</v>
          </cell>
          <cell r="CY572">
            <v>-10.014591036848287</v>
          </cell>
          <cell r="CZ572">
            <v>-9.3284011789692158</v>
          </cell>
          <cell r="DA572">
            <v>16.363339684139646</v>
          </cell>
          <cell r="DB572">
            <v>28.610054867380313</v>
          </cell>
          <cell r="DC572">
            <v>0</v>
          </cell>
          <cell r="DD572">
            <v>0</v>
          </cell>
          <cell r="DE572">
            <v>-133.55083089324762</v>
          </cell>
          <cell r="DF572">
            <v>0</v>
          </cell>
          <cell r="DG572">
            <v>1.3633797469501587</v>
          </cell>
          <cell r="DH572">
            <v>-16.513393817200267</v>
          </cell>
          <cell r="DI572">
            <v>-11.085760548399776</v>
          </cell>
          <cell r="DJ572">
            <v>-51.657061795058326</v>
          </cell>
          <cell r="DK572">
            <v>-0.16844177573875641</v>
          </cell>
          <cell r="DL572">
            <v>-19.235402955422614</v>
          </cell>
          <cell r="DM572">
            <v>-37.859372045519194</v>
          </cell>
          <cell r="DN572">
            <v>0.15426507317897631</v>
          </cell>
          <cell r="DO572">
            <v>1.4509572239694535</v>
          </cell>
          <cell r="DP572">
            <v>0</v>
          </cell>
          <cell r="DQ572">
            <v>0</v>
          </cell>
          <cell r="DR572">
            <v>-47.567656838087714</v>
          </cell>
          <cell r="DS572">
            <v>0</v>
          </cell>
          <cell r="DT572">
            <v>0</v>
          </cell>
          <cell r="DU572">
            <v>-22.853188686260182</v>
          </cell>
          <cell r="DV572">
            <v>-27.384331519118859</v>
          </cell>
          <cell r="DW572">
            <v>-47.456912607560298</v>
          </cell>
          <cell r="DX572">
            <v>-32.989216501939154</v>
          </cell>
          <cell r="DY572">
            <v>33.307654755122712</v>
          </cell>
          <cell r="DZ572">
            <v>29.839649713678227</v>
          </cell>
          <cell r="EA572">
            <v>-7.5451357393212675</v>
          </cell>
          <cell r="EB572">
            <v>27.513823747311108</v>
          </cell>
          <cell r="EC572">
            <v>0</v>
          </cell>
          <cell r="ED572">
            <v>0</v>
          </cell>
          <cell r="EE572">
            <v>50.967314350637025</v>
          </cell>
          <cell r="EF572">
            <v>0</v>
          </cell>
          <cell r="EG572">
            <v>1.2391741792398534</v>
          </cell>
          <cell r="EH572">
            <v>-6.3224149409497841</v>
          </cell>
          <cell r="EI572">
            <v>7.6877918011305155</v>
          </cell>
          <cell r="EJ572">
            <v>21.430373791901729</v>
          </cell>
          <cell r="EK572">
            <v>32.143373878911007</v>
          </cell>
          <cell r="EL572">
            <v>-20.71938603252238</v>
          </cell>
          <cell r="EM572">
            <v>28.671568465801101</v>
          </cell>
          <cell r="EN572">
            <v>5.4700653837817299</v>
          </cell>
          <cell r="EO572">
            <v>-18.633232176650381</v>
          </cell>
          <cell r="EP572">
            <v>0</v>
          </cell>
          <cell r="EQ572">
            <v>0</v>
          </cell>
          <cell r="ER572">
            <v>-175.13075063360156</v>
          </cell>
          <cell r="ES572">
            <v>0</v>
          </cell>
          <cell r="ET572">
            <v>-1.1749648678705853</v>
          </cell>
          <cell r="EU572">
            <v>-22.73023082841064</v>
          </cell>
          <cell r="EV572">
            <v>-44.923212083767794</v>
          </cell>
          <cell r="EW572">
            <v>3.0709592995972343</v>
          </cell>
          <cell r="EX572">
            <v>-36.190604008636001</v>
          </cell>
          <cell r="EY572">
            <v>-42.543635082889523</v>
          </cell>
          <cell r="EZ572">
            <v>-4.8092071549144748</v>
          </cell>
          <cell r="FA572">
            <v>-31.87878146381081</v>
          </cell>
          <cell r="FB572">
            <v>6.048925557090115</v>
          </cell>
          <cell r="FC572">
            <v>0</v>
          </cell>
          <cell r="FD572">
            <v>0</v>
          </cell>
          <cell r="FE572">
            <v>-48.216654001866118</v>
          </cell>
          <cell r="FF572">
            <v>0</v>
          </cell>
          <cell r="FG572">
            <v>-1.2389582218302166</v>
          </cell>
          <cell r="FH572">
            <v>40.185104580519692</v>
          </cell>
          <cell r="FI572">
            <v>-25.03059327694973</v>
          </cell>
          <cell r="FJ572">
            <v>11.126656375667153</v>
          </cell>
          <cell r="FK572">
            <v>-13.097793046472361</v>
          </cell>
          <cell r="FL572">
            <v>-71.34325957218789</v>
          </cell>
          <cell r="FM572">
            <v>0.6670922156299639</v>
          </cell>
          <cell r="FN572">
            <v>10.700222594870866</v>
          </cell>
          <cell r="FO572">
            <v>-0.18512565109995194</v>
          </cell>
          <cell r="FP572">
            <v>0</v>
          </cell>
          <cell r="FQ572">
            <v>0</v>
          </cell>
          <cell r="FR572">
            <v>-62.085073476700927</v>
          </cell>
          <cell r="FS572">
            <v>0</v>
          </cell>
          <cell r="FT572">
            <v>0</v>
          </cell>
          <cell r="FU572">
            <v>-1.1945929902694843</v>
          </cell>
          <cell r="FV572">
            <v>6.3297880314112263</v>
          </cell>
          <cell r="FW572">
            <v>0.86889783235892537</v>
          </cell>
          <cell r="FX572">
            <v>5.175799825010472</v>
          </cell>
          <cell r="FY572">
            <v>-30.93664173165962</v>
          </cell>
          <cell r="FZ572">
            <v>-16.860453623790818</v>
          </cell>
          <cell r="GA572">
            <v>-22.804784107609521</v>
          </cell>
          <cell r="GB572">
            <v>-2.6630867121502888</v>
          </cell>
          <cell r="GC572">
            <v>0</v>
          </cell>
          <cell r="GD572">
            <v>0</v>
          </cell>
          <cell r="GE572">
            <v>-1.5948780528415227</v>
          </cell>
          <cell r="GF572">
            <v>0</v>
          </cell>
          <cell r="GG572">
            <v>0</v>
          </cell>
          <cell r="GH572">
            <v>0.12384931687120115</v>
          </cell>
          <cell r="GI572">
            <v>29.204093104537606</v>
          </cell>
          <cell r="GJ572">
            <v>1.0457505470094475</v>
          </cell>
          <cell r="GK572">
            <v>-22.619275321419991</v>
          </cell>
          <cell r="GL572">
            <v>-0.56318270289193606</v>
          </cell>
          <cell r="GM572">
            <v>-16.432442076049483</v>
          </cell>
          <cell r="GN572">
            <v>0.95659264903952135</v>
          </cell>
          <cell r="GO572">
            <v>6.689736430069388</v>
          </cell>
          <cell r="GP572">
            <v>0</v>
          </cell>
          <cell r="GQ572">
            <v>0</v>
          </cell>
          <cell r="GR572">
            <v>0</v>
          </cell>
          <cell r="GS572">
            <v>0</v>
          </cell>
          <cell r="GT572">
            <v>0</v>
          </cell>
          <cell r="GU572">
            <v>0</v>
          </cell>
          <cell r="GV572">
            <v>0</v>
          </cell>
          <cell r="GW572">
            <v>0</v>
          </cell>
          <cell r="GX572">
            <v>0</v>
          </cell>
          <cell r="GY572">
            <v>0</v>
          </cell>
          <cell r="GZ572">
            <v>0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0</v>
          </cell>
          <cell r="HV572">
            <v>0</v>
          </cell>
          <cell r="HW572">
            <v>0</v>
          </cell>
          <cell r="HX572">
            <v>0</v>
          </cell>
          <cell r="HY572">
            <v>0</v>
          </cell>
          <cell r="HZ572">
            <v>0</v>
          </cell>
          <cell r="IA572">
            <v>0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G572">
            <v>0</v>
          </cell>
          <cell r="IH572">
            <v>0</v>
          </cell>
          <cell r="II572">
            <v>0</v>
          </cell>
          <cell r="IJ572">
            <v>0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  <cell r="IS572">
            <v>0</v>
          </cell>
          <cell r="IT572">
            <v>0</v>
          </cell>
          <cell r="IU572">
            <v>0</v>
          </cell>
          <cell r="IV572">
            <v>0</v>
          </cell>
          <cell r="IW572">
            <v>0</v>
          </cell>
          <cell r="IX572">
            <v>0</v>
          </cell>
          <cell r="IY572">
            <v>0</v>
          </cell>
          <cell r="IZ572">
            <v>0</v>
          </cell>
          <cell r="JA572">
            <v>0</v>
          </cell>
          <cell r="JB572">
            <v>0</v>
          </cell>
          <cell r="JC572">
            <v>0</v>
          </cell>
          <cell r="JD572">
            <v>0</v>
          </cell>
          <cell r="JE572">
            <v>-1.8928899999999418E-6</v>
          </cell>
          <cell r="JF572">
            <v>0</v>
          </cell>
          <cell r="JG572">
            <v>-5.728499999999991E-7</v>
          </cell>
          <cell r="JH572">
            <v>-2.9195999999999373E-7</v>
          </cell>
          <cell r="JI572">
            <v>-3.2298999999999604E-7</v>
          </cell>
          <cell r="JJ572">
            <v>-6.7846999999999488E-7</v>
          </cell>
          <cell r="JK572">
            <v>2.0999999999999968E-7</v>
          </cell>
          <cell r="JL572">
            <v>3.276000000000136E-8</v>
          </cell>
          <cell r="JM572">
            <v>3.054800000000044E-7</v>
          </cell>
          <cell r="JN572">
            <v>-5.7485999999999063E-7</v>
          </cell>
          <cell r="JO572">
            <v>0</v>
          </cell>
          <cell r="JP572">
            <v>0</v>
          </cell>
          <cell r="JQ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6.8384008000066387E-4</v>
          </cell>
          <cell r="BF573">
            <v>0</v>
          </cell>
          <cell r="BG573">
            <v>0</v>
          </cell>
          <cell r="BH573">
            <v>0</v>
          </cell>
          <cell r="BI573">
            <v>6.8384007999999774E-4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5.3810711600004169E-3</v>
          </cell>
          <cell r="BS573">
            <v>0</v>
          </cell>
          <cell r="BT573">
            <v>0</v>
          </cell>
          <cell r="BU573">
            <v>0</v>
          </cell>
          <cell r="BV573">
            <v>2.8003217599998909E-3</v>
          </cell>
          <cell r="BW573">
            <v>2.5807493999998599E-3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5.6299050600010503E-3</v>
          </cell>
          <cell r="CF573">
            <v>0</v>
          </cell>
          <cell r="CG573">
            <v>0</v>
          </cell>
          <cell r="CH573">
            <v>4.1336944500000028E-3</v>
          </cell>
          <cell r="CI573">
            <v>1.4962106100000483E-3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1.164329666999997E-2</v>
          </cell>
          <cell r="CS573">
            <v>0</v>
          </cell>
          <cell r="CT573">
            <v>0</v>
          </cell>
          <cell r="CU573">
            <v>1.6613122550000026E-2</v>
          </cell>
          <cell r="CV573">
            <v>-3.3307458600000395E-3</v>
          </cell>
          <cell r="CW573">
            <v>-1.6390800199999056E-3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6.5886253199991529E-3</v>
          </cell>
          <cell r="DF573">
            <v>0</v>
          </cell>
          <cell r="DG573">
            <v>0</v>
          </cell>
          <cell r="DH573">
            <v>-7.0477760999998473E-4</v>
          </cell>
          <cell r="DI573">
            <v>0</v>
          </cell>
          <cell r="DJ573">
            <v>1.826067799999942E-3</v>
          </cell>
          <cell r="DK573">
            <v>5.4673351300000839E-3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2.4577382699995098E-3</v>
          </cell>
          <cell r="DS573">
            <v>0</v>
          </cell>
          <cell r="DT573">
            <v>0</v>
          </cell>
          <cell r="DU573">
            <v>0</v>
          </cell>
          <cell r="DV573">
            <v>7.2194242000001019E-4</v>
          </cell>
          <cell r="DW573">
            <v>1.7357958499999437E-3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>
            <v>0</v>
          </cell>
          <cell r="GQ573">
            <v>0</v>
          </cell>
          <cell r="GR573">
            <v>0</v>
          </cell>
          <cell r="GS573">
            <v>0</v>
          </cell>
          <cell r="GT573">
            <v>0</v>
          </cell>
          <cell r="GU573">
            <v>0</v>
          </cell>
          <cell r="GV573">
            <v>0</v>
          </cell>
          <cell r="GW573">
            <v>0</v>
          </cell>
          <cell r="GX573">
            <v>0</v>
          </cell>
          <cell r="GY573">
            <v>0</v>
          </cell>
          <cell r="GZ573">
            <v>0</v>
          </cell>
          <cell r="HA573">
            <v>0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U573">
            <v>0</v>
          </cell>
          <cell r="HV573">
            <v>0</v>
          </cell>
          <cell r="HW573">
            <v>0</v>
          </cell>
          <cell r="HX573">
            <v>0</v>
          </cell>
          <cell r="HY573">
            <v>0</v>
          </cell>
          <cell r="HZ573">
            <v>0</v>
          </cell>
          <cell r="IA573">
            <v>0</v>
          </cell>
          <cell r="IB573">
            <v>0</v>
          </cell>
          <cell r="IC573">
            <v>0</v>
          </cell>
          <cell r="ID573">
            <v>0</v>
          </cell>
          <cell r="IE573">
            <v>0</v>
          </cell>
          <cell r="IF573">
            <v>0</v>
          </cell>
          <cell r="IG573">
            <v>0</v>
          </cell>
          <cell r="IH573">
            <v>0</v>
          </cell>
          <cell r="II573">
            <v>0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  <cell r="IS573">
            <v>0</v>
          </cell>
          <cell r="IT573">
            <v>0</v>
          </cell>
          <cell r="IU573">
            <v>0</v>
          </cell>
          <cell r="IV573">
            <v>0</v>
          </cell>
          <cell r="IW573">
            <v>0</v>
          </cell>
          <cell r="IX573">
            <v>0</v>
          </cell>
          <cell r="IY573">
            <v>0</v>
          </cell>
          <cell r="IZ573">
            <v>0</v>
          </cell>
          <cell r="JA573">
            <v>0</v>
          </cell>
          <cell r="JB573">
            <v>0</v>
          </cell>
          <cell r="JC573">
            <v>0</v>
          </cell>
          <cell r="JD573">
            <v>0</v>
          </cell>
          <cell r="JE573">
            <v>0</v>
          </cell>
          <cell r="JF573">
            <v>0</v>
          </cell>
          <cell r="JG573">
            <v>0</v>
          </cell>
          <cell r="JH573">
            <v>0</v>
          </cell>
          <cell r="JI573">
            <v>0</v>
          </cell>
          <cell r="JJ573">
            <v>0</v>
          </cell>
          <cell r="JK573">
            <v>0</v>
          </cell>
          <cell r="JL573">
            <v>0</v>
          </cell>
          <cell r="JM573">
            <v>0</v>
          </cell>
          <cell r="JN573">
            <v>0</v>
          </cell>
          <cell r="JO573">
            <v>0</v>
          </cell>
          <cell r="JP573">
            <v>0</v>
          </cell>
          <cell r="JQ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2.7514082000124063E-4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2.7514081999990836E-4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-8.8885669999427819E-5</v>
          </cell>
          <cell r="DS574">
            <v>0</v>
          </cell>
          <cell r="DT574">
            <v>0</v>
          </cell>
          <cell r="DU574">
            <v>0</v>
          </cell>
          <cell r="DV574">
            <v>1.3953155999999467E-3</v>
          </cell>
          <cell r="DW574">
            <v>0</v>
          </cell>
          <cell r="DX574">
            <v>-1.4842012700000407E-3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>
            <v>0</v>
          </cell>
          <cell r="GQ574">
            <v>0</v>
          </cell>
          <cell r="GR574">
            <v>0</v>
          </cell>
          <cell r="GS574">
            <v>0</v>
          </cell>
          <cell r="GT574">
            <v>0</v>
          </cell>
          <cell r="GU574">
            <v>0</v>
          </cell>
          <cell r="GV574">
            <v>0</v>
          </cell>
          <cell r="GW574">
            <v>0</v>
          </cell>
          <cell r="GX574">
            <v>0</v>
          </cell>
          <cell r="GY574">
            <v>0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0</v>
          </cell>
          <cell r="HU574">
            <v>0</v>
          </cell>
          <cell r="HV574">
            <v>0</v>
          </cell>
          <cell r="HW574">
            <v>0</v>
          </cell>
          <cell r="HX574">
            <v>0</v>
          </cell>
          <cell r="HY574">
            <v>0</v>
          </cell>
          <cell r="HZ574">
            <v>0</v>
          </cell>
          <cell r="IA574">
            <v>0</v>
          </cell>
          <cell r="IB574">
            <v>0</v>
          </cell>
          <cell r="IC574">
            <v>0</v>
          </cell>
          <cell r="ID574">
            <v>0</v>
          </cell>
          <cell r="IE574">
            <v>0</v>
          </cell>
          <cell r="IF574">
            <v>0</v>
          </cell>
          <cell r="IG574">
            <v>0</v>
          </cell>
          <cell r="IH574">
            <v>0</v>
          </cell>
          <cell r="II574">
            <v>0</v>
          </cell>
          <cell r="IJ574">
            <v>0</v>
          </cell>
          <cell r="IK574">
            <v>0</v>
          </cell>
          <cell r="IL574">
            <v>0</v>
          </cell>
          <cell r="IM574">
            <v>0</v>
          </cell>
          <cell r="IN574">
            <v>0</v>
          </cell>
          <cell r="IO574">
            <v>0</v>
          </cell>
          <cell r="IP574">
            <v>0</v>
          </cell>
          <cell r="IQ574">
            <v>0</v>
          </cell>
          <cell r="IR574">
            <v>0</v>
          </cell>
          <cell r="IS574">
            <v>0</v>
          </cell>
          <cell r="IT574">
            <v>0</v>
          </cell>
          <cell r="IU574">
            <v>0</v>
          </cell>
          <cell r="IV574">
            <v>0</v>
          </cell>
          <cell r="IW574">
            <v>0</v>
          </cell>
          <cell r="IX574">
            <v>0</v>
          </cell>
          <cell r="IY574">
            <v>0</v>
          </cell>
          <cell r="IZ574">
            <v>0</v>
          </cell>
          <cell r="JA574">
            <v>0</v>
          </cell>
          <cell r="JB574">
            <v>0</v>
          </cell>
          <cell r="JC574">
            <v>0</v>
          </cell>
          <cell r="JD574">
            <v>0</v>
          </cell>
          <cell r="JE574">
            <v>0</v>
          </cell>
          <cell r="JF574">
            <v>0</v>
          </cell>
          <cell r="JG574">
            <v>0</v>
          </cell>
          <cell r="JH574">
            <v>0</v>
          </cell>
          <cell r="JI574">
            <v>0</v>
          </cell>
          <cell r="JJ574">
            <v>0</v>
          </cell>
          <cell r="JK574">
            <v>0</v>
          </cell>
          <cell r="JL574">
            <v>0</v>
          </cell>
          <cell r="JM574">
            <v>0</v>
          </cell>
          <cell r="JN574">
            <v>0</v>
          </cell>
          <cell r="JO574">
            <v>0</v>
          </cell>
          <cell r="JP574">
            <v>0</v>
          </cell>
          <cell r="JQ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>
            <v>0</v>
          </cell>
          <cell r="GQ575">
            <v>0</v>
          </cell>
          <cell r="GR575">
            <v>0</v>
          </cell>
          <cell r="GS575">
            <v>0</v>
          </cell>
          <cell r="GT575">
            <v>0</v>
          </cell>
          <cell r="GU575">
            <v>0</v>
          </cell>
          <cell r="GV575">
            <v>0</v>
          </cell>
          <cell r="GW575">
            <v>0</v>
          </cell>
          <cell r="GX575">
            <v>0</v>
          </cell>
          <cell r="GY575">
            <v>0</v>
          </cell>
          <cell r="GZ575">
            <v>0</v>
          </cell>
          <cell r="HA575">
            <v>0</v>
          </cell>
          <cell r="HB575">
            <v>0</v>
          </cell>
          <cell r="HC575">
            <v>0</v>
          </cell>
          <cell r="HD575">
            <v>0</v>
          </cell>
          <cell r="HE575">
            <v>0</v>
          </cell>
          <cell r="HF575">
            <v>0</v>
          </cell>
          <cell r="HG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0</v>
          </cell>
          <cell r="HO575">
            <v>0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0</v>
          </cell>
          <cell r="HU575">
            <v>0</v>
          </cell>
          <cell r="HV575">
            <v>0</v>
          </cell>
          <cell r="HW575">
            <v>0</v>
          </cell>
          <cell r="HX575">
            <v>0</v>
          </cell>
          <cell r="HY575">
            <v>0</v>
          </cell>
          <cell r="HZ575">
            <v>0</v>
          </cell>
          <cell r="IA575">
            <v>0</v>
          </cell>
          <cell r="IB575">
            <v>0</v>
          </cell>
          <cell r="IC575">
            <v>0</v>
          </cell>
          <cell r="ID575">
            <v>0</v>
          </cell>
          <cell r="IE575">
            <v>0</v>
          </cell>
          <cell r="IF575">
            <v>0</v>
          </cell>
          <cell r="IG575">
            <v>0</v>
          </cell>
          <cell r="IH575">
            <v>0</v>
          </cell>
          <cell r="II575">
            <v>0</v>
          </cell>
          <cell r="IJ575">
            <v>0</v>
          </cell>
          <cell r="IK575">
            <v>0</v>
          </cell>
          <cell r="IL575">
            <v>0</v>
          </cell>
          <cell r="IM575">
            <v>0</v>
          </cell>
          <cell r="IN575">
            <v>0</v>
          </cell>
          <cell r="IO575">
            <v>0</v>
          </cell>
          <cell r="IP575">
            <v>0</v>
          </cell>
          <cell r="IQ575">
            <v>0</v>
          </cell>
          <cell r="IR575">
            <v>0</v>
          </cell>
          <cell r="IS575">
            <v>0</v>
          </cell>
          <cell r="IT575">
            <v>0</v>
          </cell>
          <cell r="IU575">
            <v>0</v>
          </cell>
          <cell r="IV575">
            <v>0</v>
          </cell>
          <cell r="IW575">
            <v>0</v>
          </cell>
          <cell r="IX575">
            <v>0</v>
          </cell>
          <cell r="IY575">
            <v>0</v>
          </cell>
          <cell r="IZ575">
            <v>0</v>
          </cell>
          <cell r="JA575">
            <v>0</v>
          </cell>
          <cell r="JB575">
            <v>0</v>
          </cell>
          <cell r="JC575">
            <v>0</v>
          </cell>
          <cell r="JD575">
            <v>0</v>
          </cell>
          <cell r="JE575">
            <v>0</v>
          </cell>
          <cell r="JF575">
            <v>0</v>
          </cell>
          <cell r="JG575">
            <v>0</v>
          </cell>
          <cell r="JH575">
            <v>0</v>
          </cell>
          <cell r="JI575">
            <v>0</v>
          </cell>
          <cell r="JJ575">
            <v>0</v>
          </cell>
          <cell r="JK575">
            <v>0</v>
          </cell>
          <cell r="JL575">
            <v>0</v>
          </cell>
          <cell r="JM575">
            <v>0</v>
          </cell>
          <cell r="JN575">
            <v>0</v>
          </cell>
          <cell r="JO575">
            <v>0</v>
          </cell>
          <cell r="JP575">
            <v>0</v>
          </cell>
          <cell r="JQ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3.3790473645785823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3.3790473645804013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-12.456893463298911</v>
          </cell>
          <cell r="EF576">
            <v>0</v>
          </cell>
          <cell r="EG576">
            <v>0</v>
          </cell>
          <cell r="EH576">
            <v>0</v>
          </cell>
          <cell r="EI576">
            <v>-7.6178981605498848</v>
          </cell>
          <cell r="EJ576">
            <v>-4.8389953027499359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-27.947037370351609</v>
          </cell>
          <cell r="ES576">
            <v>0</v>
          </cell>
          <cell r="ET576">
            <v>0</v>
          </cell>
          <cell r="EU576">
            <v>0</v>
          </cell>
          <cell r="EV576">
            <v>-22.411984989519624</v>
          </cell>
          <cell r="EW576">
            <v>-13.367747492550279</v>
          </cell>
          <cell r="EX576">
            <v>7.8326951117096542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-28.307410631532548</v>
          </cell>
          <cell r="FF576">
            <v>0</v>
          </cell>
          <cell r="FG576">
            <v>0</v>
          </cell>
          <cell r="FH576">
            <v>-1.0821432489401559</v>
          </cell>
          <cell r="FI576">
            <v>-31.940117192219986</v>
          </cell>
          <cell r="FJ576">
            <v>-2.5228166142101145</v>
          </cell>
          <cell r="FK576">
            <v>7.2376664238299782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-39.067529798856413</v>
          </cell>
          <cell r="FS576">
            <v>0</v>
          </cell>
          <cell r="FT576">
            <v>0</v>
          </cell>
          <cell r="FU576">
            <v>1.5823772698104221</v>
          </cell>
          <cell r="FV576">
            <v>-49.063075301830395</v>
          </cell>
          <cell r="FW576">
            <v>6.1987677760707811</v>
          </cell>
          <cell r="FX576">
            <v>2.2144004570891411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-29.672366043458169</v>
          </cell>
          <cell r="GF576">
            <v>0</v>
          </cell>
          <cell r="GG576">
            <v>0</v>
          </cell>
          <cell r="GH576">
            <v>0</v>
          </cell>
          <cell r="GI576">
            <v>-16.191081591120565</v>
          </cell>
          <cell r="GJ576">
            <v>-13.481284452340333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0</v>
          </cell>
          <cell r="GS576">
            <v>0</v>
          </cell>
          <cell r="GT576">
            <v>0</v>
          </cell>
          <cell r="GU576">
            <v>0</v>
          </cell>
          <cell r="GV576">
            <v>0</v>
          </cell>
          <cell r="GW576">
            <v>0</v>
          </cell>
          <cell r="GX576">
            <v>0</v>
          </cell>
          <cell r="GY576">
            <v>0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U576">
            <v>0</v>
          </cell>
          <cell r="HV576">
            <v>0</v>
          </cell>
          <cell r="HW576">
            <v>0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0</v>
          </cell>
          <cell r="IC576">
            <v>0</v>
          </cell>
          <cell r="ID576">
            <v>0</v>
          </cell>
          <cell r="IE576">
            <v>0</v>
          </cell>
          <cell r="IF576">
            <v>0</v>
          </cell>
          <cell r="IG576">
            <v>0</v>
          </cell>
          <cell r="IH576">
            <v>0</v>
          </cell>
          <cell r="II576">
            <v>0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  <cell r="IS576">
            <v>0</v>
          </cell>
          <cell r="IT576">
            <v>0</v>
          </cell>
          <cell r="IU576">
            <v>0</v>
          </cell>
          <cell r="IV576">
            <v>0</v>
          </cell>
          <cell r="IW576">
            <v>0</v>
          </cell>
          <cell r="IX576">
            <v>0</v>
          </cell>
          <cell r="IY576">
            <v>0</v>
          </cell>
          <cell r="IZ576">
            <v>0</v>
          </cell>
          <cell r="JA576">
            <v>0</v>
          </cell>
          <cell r="JB576">
            <v>0</v>
          </cell>
          <cell r="JC576">
            <v>0</v>
          </cell>
          <cell r="JD576">
            <v>0</v>
          </cell>
          <cell r="JE576">
            <v>1.0674236099998957E-3</v>
          </cell>
          <cell r="JF576">
            <v>0</v>
          </cell>
          <cell r="JG576">
            <v>-1.6919333999999842E-4</v>
          </cell>
          <cell r="JH576">
            <v>-6.5156390000001285E-5</v>
          </cell>
          <cell r="JI576">
            <v>-4.2817382000000931E-4</v>
          </cell>
          <cell r="JJ576">
            <v>6.1790285000000444E-4</v>
          </cell>
          <cell r="JK576">
            <v>1.935110499999837E-4</v>
          </cell>
          <cell r="JL576">
            <v>2.600207800000226E-4</v>
          </cell>
          <cell r="JM576">
            <v>2.5887885999999194E-4</v>
          </cell>
          <cell r="JN576">
            <v>2.6675976999999962E-4</v>
          </cell>
          <cell r="JO576">
            <v>1.3287384999999957E-4</v>
          </cell>
          <cell r="JP576">
            <v>0</v>
          </cell>
          <cell r="JQ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0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U577">
            <v>0</v>
          </cell>
          <cell r="HV577">
            <v>0</v>
          </cell>
          <cell r="HW577">
            <v>0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0</v>
          </cell>
          <cell r="IC577">
            <v>0</v>
          </cell>
          <cell r="ID577">
            <v>0</v>
          </cell>
          <cell r="IE577">
            <v>0</v>
          </cell>
          <cell r="IF577">
            <v>0</v>
          </cell>
          <cell r="IG577">
            <v>0</v>
          </cell>
          <cell r="IH577">
            <v>0</v>
          </cell>
          <cell r="II577">
            <v>0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  <cell r="IS577">
            <v>0</v>
          </cell>
          <cell r="IT577">
            <v>0</v>
          </cell>
          <cell r="IU577">
            <v>0</v>
          </cell>
          <cell r="IV577">
            <v>0</v>
          </cell>
          <cell r="IW577">
            <v>0</v>
          </cell>
          <cell r="IX577">
            <v>0</v>
          </cell>
          <cell r="IY577">
            <v>0</v>
          </cell>
          <cell r="IZ577">
            <v>0</v>
          </cell>
          <cell r="JA577">
            <v>0</v>
          </cell>
          <cell r="JB577">
            <v>0</v>
          </cell>
          <cell r="JC577">
            <v>0</v>
          </cell>
          <cell r="JD577">
            <v>0</v>
          </cell>
          <cell r="JE577">
            <v>0</v>
          </cell>
          <cell r="JF577">
            <v>0</v>
          </cell>
          <cell r="JG577">
            <v>0</v>
          </cell>
          <cell r="JH577">
            <v>0</v>
          </cell>
          <cell r="JI577">
            <v>0</v>
          </cell>
          <cell r="JJ577">
            <v>0</v>
          </cell>
          <cell r="JK577">
            <v>0</v>
          </cell>
          <cell r="JL577">
            <v>0</v>
          </cell>
          <cell r="JM577">
            <v>0</v>
          </cell>
          <cell r="JN577">
            <v>0</v>
          </cell>
          <cell r="JO577">
            <v>0</v>
          </cell>
          <cell r="JP577">
            <v>0</v>
          </cell>
          <cell r="JQ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0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U578">
            <v>0</v>
          </cell>
          <cell r="HV578">
            <v>0</v>
          </cell>
          <cell r="HW578">
            <v>0</v>
          </cell>
          <cell r="HX578">
            <v>0</v>
          </cell>
          <cell r="HY578">
            <v>0</v>
          </cell>
          <cell r="HZ578">
            <v>0</v>
          </cell>
          <cell r="IA578">
            <v>0</v>
          </cell>
          <cell r="IB578">
            <v>0</v>
          </cell>
          <cell r="IC578">
            <v>0</v>
          </cell>
          <cell r="ID578">
            <v>0</v>
          </cell>
          <cell r="IE578">
            <v>0</v>
          </cell>
          <cell r="IF578">
            <v>0</v>
          </cell>
          <cell r="IG578">
            <v>0</v>
          </cell>
          <cell r="IH578">
            <v>0</v>
          </cell>
          <cell r="II578">
            <v>0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  <cell r="IS578">
            <v>0</v>
          </cell>
          <cell r="IT578">
            <v>0</v>
          </cell>
          <cell r="IU578">
            <v>0</v>
          </cell>
          <cell r="IV578">
            <v>0</v>
          </cell>
          <cell r="IW578">
            <v>0</v>
          </cell>
          <cell r="IX578">
            <v>0</v>
          </cell>
          <cell r="IY578">
            <v>0</v>
          </cell>
          <cell r="IZ578">
            <v>0</v>
          </cell>
          <cell r="JA578">
            <v>0</v>
          </cell>
          <cell r="JB578">
            <v>0</v>
          </cell>
          <cell r="JC578">
            <v>0</v>
          </cell>
          <cell r="JD578">
            <v>0</v>
          </cell>
          <cell r="JE578">
            <v>0</v>
          </cell>
          <cell r="JF578">
            <v>0</v>
          </cell>
          <cell r="JG578">
            <v>0</v>
          </cell>
          <cell r="JH578">
            <v>0</v>
          </cell>
          <cell r="JI578">
            <v>0</v>
          </cell>
          <cell r="JJ578">
            <v>0</v>
          </cell>
          <cell r="JK578">
            <v>0</v>
          </cell>
          <cell r="JL578">
            <v>0</v>
          </cell>
          <cell r="JM578">
            <v>0</v>
          </cell>
          <cell r="JN578">
            <v>0</v>
          </cell>
          <cell r="JO578">
            <v>0</v>
          </cell>
          <cell r="JP578">
            <v>0</v>
          </cell>
          <cell r="JQ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0</v>
          </cell>
          <cell r="GT579">
            <v>0</v>
          </cell>
          <cell r="GU579">
            <v>0</v>
          </cell>
          <cell r="GV579">
            <v>0</v>
          </cell>
          <cell r="GW579">
            <v>0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0</v>
          </cell>
          <cell r="HV579">
            <v>0</v>
          </cell>
          <cell r="HW579">
            <v>0</v>
          </cell>
          <cell r="HX579">
            <v>0</v>
          </cell>
          <cell r="HY579">
            <v>0</v>
          </cell>
          <cell r="HZ579">
            <v>0</v>
          </cell>
          <cell r="IA579">
            <v>0</v>
          </cell>
          <cell r="IB579">
            <v>0</v>
          </cell>
          <cell r="IC579">
            <v>0</v>
          </cell>
          <cell r="ID579">
            <v>0</v>
          </cell>
          <cell r="IE579">
            <v>0</v>
          </cell>
          <cell r="IF579">
            <v>0</v>
          </cell>
          <cell r="IG579">
            <v>0</v>
          </cell>
          <cell r="IH579">
            <v>0</v>
          </cell>
          <cell r="II579">
            <v>0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0</v>
          </cell>
          <cell r="IP579">
            <v>0</v>
          </cell>
          <cell r="IQ579">
            <v>0</v>
          </cell>
          <cell r="IR579">
            <v>0</v>
          </cell>
          <cell r="IS579">
            <v>0</v>
          </cell>
          <cell r="IT579">
            <v>0</v>
          </cell>
          <cell r="IU579">
            <v>0</v>
          </cell>
          <cell r="IV579">
            <v>0</v>
          </cell>
          <cell r="IW579">
            <v>0</v>
          </cell>
          <cell r="IX579">
            <v>0</v>
          </cell>
          <cell r="IY579">
            <v>0</v>
          </cell>
          <cell r="IZ579">
            <v>0</v>
          </cell>
          <cell r="JA579">
            <v>0</v>
          </cell>
          <cell r="JB579">
            <v>0</v>
          </cell>
          <cell r="JC579">
            <v>0</v>
          </cell>
          <cell r="JD579">
            <v>0</v>
          </cell>
          <cell r="JE579">
            <v>0</v>
          </cell>
          <cell r="JF579">
            <v>0</v>
          </cell>
          <cell r="JG579">
            <v>0</v>
          </cell>
          <cell r="JH579">
            <v>0</v>
          </cell>
          <cell r="JI579">
            <v>0</v>
          </cell>
          <cell r="JJ579">
            <v>0</v>
          </cell>
          <cell r="JK579">
            <v>0</v>
          </cell>
          <cell r="JL579">
            <v>0</v>
          </cell>
          <cell r="JM579">
            <v>0</v>
          </cell>
          <cell r="JN579">
            <v>0</v>
          </cell>
          <cell r="JO579">
            <v>0</v>
          </cell>
          <cell r="JP579">
            <v>0</v>
          </cell>
          <cell r="JQ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O580">
            <v>0</v>
          </cell>
          <cell r="GP580">
            <v>0</v>
          </cell>
          <cell r="GQ580">
            <v>0</v>
          </cell>
          <cell r="GR580">
            <v>0</v>
          </cell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U580">
            <v>0</v>
          </cell>
          <cell r="HV580">
            <v>0</v>
          </cell>
          <cell r="HW580">
            <v>0</v>
          </cell>
          <cell r="HX580">
            <v>0</v>
          </cell>
          <cell r="HY580">
            <v>0</v>
          </cell>
          <cell r="HZ580">
            <v>0</v>
          </cell>
          <cell r="IA580">
            <v>0</v>
          </cell>
          <cell r="IB580">
            <v>0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G580">
            <v>0</v>
          </cell>
          <cell r="IH580">
            <v>0</v>
          </cell>
          <cell r="II580">
            <v>0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  <cell r="IS580">
            <v>0</v>
          </cell>
          <cell r="IT580">
            <v>0</v>
          </cell>
          <cell r="IU580">
            <v>0</v>
          </cell>
          <cell r="IV580">
            <v>0</v>
          </cell>
          <cell r="IW580">
            <v>0</v>
          </cell>
          <cell r="IX580">
            <v>0</v>
          </cell>
          <cell r="IY580">
            <v>0</v>
          </cell>
          <cell r="IZ580">
            <v>0</v>
          </cell>
          <cell r="JA580">
            <v>0</v>
          </cell>
          <cell r="JB580">
            <v>0</v>
          </cell>
          <cell r="JC580">
            <v>0</v>
          </cell>
          <cell r="JD580">
            <v>0</v>
          </cell>
          <cell r="JE580">
            <v>0</v>
          </cell>
          <cell r="JF580">
            <v>0</v>
          </cell>
          <cell r="JG580">
            <v>0</v>
          </cell>
          <cell r="JH580">
            <v>0</v>
          </cell>
          <cell r="JI580">
            <v>0</v>
          </cell>
          <cell r="JJ580">
            <v>0</v>
          </cell>
          <cell r="JK580">
            <v>0</v>
          </cell>
          <cell r="JL580">
            <v>0</v>
          </cell>
          <cell r="JM580">
            <v>0</v>
          </cell>
          <cell r="JN580">
            <v>0</v>
          </cell>
          <cell r="JO580">
            <v>0</v>
          </cell>
          <cell r="JP580">
            <v>0</v>
          </cell>
          <cell r="JQ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O581">
            <v>0</v>
          </cell>
          <cell r="GP581">
            <v>0</v>
          </cell>
          <cell r="GQ581">
            <v>0</v>
          </cell>
          <cell r="GR581">
            <v>0</v>
          </cell>
          <cell r="GS581">
            <v>0</v>
          </cell>
          <cell r="GT581">
            <v>0</v>
          </cell>
          <cell r="GU581">
            <v>0</v>
          </cell>
          <cell r="GV581">
            <v>0</v>
          </cell>
          <cell r="GW581">
            <v>0</v>
          </cell>
          <cell r="GX581">
            <v>0</v>
          </cell>
          <cell r="GY581">
            <v>0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U581">
            <v>0</v>
          </cell>
          <cell r="HV581">
            <v>0</v>
          </cell>
          <cell r="HW581">
            <v>0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0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G581">
            <v>0</v>
          </cell>
          <cell r="IH581">
            <v>0</v>
          </cell>
          <cell r="II581">
            <v>0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  <cell r="IS581">
            <v>0</v>
          </cell>
          <cell r="IT581">
            <v>0</v>
          </cell>
          <cell r="IU581">
            <v>0</v>
          </cell>
          <cell r="IV581">
            <v>0</v>
          </cell>
          <cell r="IW581">
            <v>0</v>
          </cell>
          <cell r="IX581">
            <v>0</v>
          </cell>
          <cell r="IY581">
            <v>0</v>
          </cell>
          <cell r="IZ581">
            <v>0</v>
          </cell>
          <cell r="JA581">
            <v>0</v>
          </cell>
          <cell r="JB581">
            <v>0</v>
          </cell>
          <cell r="JC581">
            <v>0</v>
          </cell>
          <cell r="JD581">
            <v>0</v>
          </cell>
          <cell r="JE581">
            <v>0</v>
          </cell>
          <cell r="JF581">
            <v>0</v>
          </cell>
          <cell r="JG581">
            <v>0</v>
          </cell>
          <cell r="JH581">
            <v>0</v>
          </cell>
          <cell r="JI581">
            <v>0</v>
          </cell>
          <cell r="JJ581">
            <v>0</v>
          </cell>
          <cell r="JK581">
            <v>0</v>
          </cell>
          <cell r="JL581">
            <v>0</v>
          </cell>
          <cell r="JM581">
            <v>0</v>
          </cell>
          <cell r="JN581">
            <v>0</v>
          </cell>
          <cell r="JO581">
            <v>0</v>
          </cell>
          <cell r="JP581">
            <v>0</v>
          </cell>
          <cell r="JQ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O582">
            <v>0</v>
          </cell>
          <cell r="GP582">
            <v>0</v>
          </cell>
          <cell r="GQ582">
            <v>0</v>
          </cell>
          <cell r="GR582">
            <v>0</v>
          </cell>
          <cell r="GS582">
            <v>0</v>
          </cell>
          <cell r="GT582">
            <v>0</v>
          </cell>
          <cell r="GU582">
            <v>0</v>
          </cell>
          <cell r="GV582">
            <v>0</v>
          </cell>
          <cell r="GW582">
            <v>0</v>
          </cell>
          <cell r="GX582">
            <v>0</v>
          </cell>
          <cell r="GY582">
            <v>0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0</v>
          </cell>
          <cell r="HU582">
            <v>0</v>
          </cell>
          <cell r="HV582">
            <v>0</v>
          </cell>
          <cell r="HW582">
            <v>0</v>
          </cell>
          <cell r="HX582">
            <v>0</v>
          </cell>
          <cell r="HY582">
            <v>0</v>
          </cell>
          <cell r="HZ582">
            <v>0</v>
          </cell>
          <cell r="IA582">
            <v>0</v>
          </cell>
          <cell r="IB582">
            <v>0</v>
          </cell>
          <cell r="IC582">
            <v>0</v>
          </cell>
          <cell r="ID582">
            <v>0</v>
          </cell>
          <cell r="IE582">
            <v>0</v>
          </cell>
          <cell r="IF582">
            <v>0</v>
          </cell>
          <cell r="IG582">
            <v>0</v>
          </cell>
          <cell r="IH582">
            <v>0</v>
          </cell>
          <cell r="II582">
            <v>0</v>
          </cell>
          <cell r="IJ582">
            <v>0</v>
          </cell>
          <cell r="IK582">
            <v>0</v>
          </cell>
          <cell r="IL582">
            <v>0</v>
          </cell>
          <cell r="IM582">
            <v>0</v>
          </cell>
          <cell r="IN582">
            <v>0</v>
          </cell>
          <cell r="IO582">
            <v>0</v>
          </cell>
          <cell r="IP582">
            <v>0</v>
          </cell>
          <cell r="IQ582">
            <v>0</v>
          </cell>
          <cell r="IR582">
            <v>0</v>
          </cell>
          <cell r="IS582">
            <v>0</v>
          </cell>
          <cell r="IT582">
            <v>0</v>
          </cell>
          <cell r="IU582">
            <v>0</v>
          </cell>
          <cell r="IV582">
            <v>0</v>
          </cell>
          <cell r="IW582">
            <v>0</v>
          </cell>
          <cell r="IX582">
            <v>0</v>
          </cell>
          <cell r="IY582">
            <v>0</v>
          </cell>
          <cell r="IZ582">
            <v>0</v>
          </cell>
          <cell r="JA582">
            <v>0</v>
          </cell>
          <cell r="JB582">
            <v>0</v>
          </cell>
          <cell r="JC582">
            <v>0</v>
          </cell>
          <cell r="JD582">
            <v>0</v>
          </cell>
          <cell r="JE582">
            <v>0</v>
          </cell>
          <cell r="JF582">
            <v>0</v>
          </cell>
          <cell r="JG582">
            <v>0</v>
          </cell>
          <cell r="JH582">
            <v>0</v>
          </cell>
          <cell r="JI582">
            <v>0</v>
          </cell>
          <cell r="JJ582">
            <v>0</v>
          </cell>
          <cell r="JK582">
            <v>0</v>
          </cell>
          <cell r="JL582">
            <v>0</v>
          </cell>
          <cell r="JM582">
            <v>0</v>
          </cell>
          <cell r="JN582">
            <v>0</v>
          </cell>
          <cell r="JO582">
            <v>0</v>
          </cell>
          <cell r="JP582">
            <v>0</v>
          </cell>
          <cell r="JQ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O583">
            <v>0</v>
          </cell>
          <cell r="GP583">
            <v>0</v>
          </cell>
          <cell r="GQ583">
            <v>0</v>
          </cell>
          <cell r="GR583">
            <v>0</v>
          </cell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0</v>
          </cell>
          <cell r="HU583">
            <v>0</v>
          </cell>
          <cell r="HV583">
            <v>0</v>
          </cell>
          <cell r="HW583">
            <v>0</v>
          </cell>
          <cell r="HX583">
            <v>0</v>
          </cell>
          <cell r="HY583">
            <v>0</v>
          </cell>
          <cell r="HZ583">
            <v>0</v>
          </cell>
          <cell r="IA583">
            <v>0</v>
          </cell>
          <cell r="IB583">
            <v>0</v>
          </cell>
          <cell r="IC583">
            <v>0</v>
          </cell>
          <cell r="ID583">
            <v>0</v>
          </cell>
          <cell r="IE583">
            <v>0</v>
          </cell>
          <cell r="IF583">
            <v>0</v>
          </cell>
          <cell r="IG583">
            <v>0</v>
          </cell>
          <cell r="IH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0</v>
          </cell>
          <cell r="IM583">
            <v>0</v>
          </cell>
          <cell r="IN583">
            <v>0</v>
          </cell>
          <cell r="IO583">
            <v>0</v>
          </cell>
          <cell r="IP583">
            <v>0</v>
          </cell>
          <cell r="IQ583">
            <v>0</v>
          </cell>
          <cell r="IR583">
            <v>0</v>
          </cell>
          <cell r="IS583">
            <v>0</v>
          </cell>
          <cell r="IT583">
            <v>0</v>
          </cell>
          <cell r="IU583">
            <v>0</v>
          </cell>
          <cell r="IV583">
            <v>0</v>
          </cell>
          <cell r="IW583">
            <v>0</v>
          </cell>
          <cell r="IX583">
            <v>0</v>
          </cell>
          <cell r="IY583">
            <v>0</v>
          </cell>
          <cell r="IZ583">
            <v>0</v>
          </cell>
          <cell r="JA583">
            <v>0</v>
          </cell>
          <cell r="JB583">
            <v>0</v>
          </cell>
          <cell r="JC583">
            <v>0</v>
          </cell>
          <cell r="JD583">
            <v>0</v>
          </cell>
          <cell r="JE583">
            <v>0</v>
          </cell>
          <cell r="JF583">
            <v>0</v>
          </cell>
          <cell r="JG583">
            <v>0</v>
          </cell>
          <cell r="JH583">
            <v>0</v>
          </cell>
          <cell r="JI583">
            <v>0</v>
          </cell>
          <cell r="JJ583">
            <v>0</v>
          </cell>
          <cell r="JK583">
            <v>0</v>
          </cell>
          <cell r="JL583">
            <v>0</v>
          </cell>
          <cell r="JM583">
            <v>0</v>
          </cell>
          <cell r="JN583">
            <v>0</v>
          </cell>
          <cell r="JO583">
            <v>0</v>
          </cell>
          <cell r="JP583">
            <v>0</v>
          </cell>
          <cell r="JQ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4.2369999999996005E-8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4.2369999999996005E-8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7.5450000000033303E-8</v>
          </cell>
          <cell r="FS584">
            <v>0</v>
          </cell>
          <cell r="FT584">
            <v>0</v>
          </cell>
          <cell r="FU584">
            <v>-9.9510000000002034E-8</v>
          </cell>
          <cell r="FV584">
            <v>6.9820000000001984E-8</v>
          </cell>
          <cell r="FW584">
            <v>0</v>
          </cell>
          <cell r="FX584">
            <v>1.0514000000000286E-7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-1.1825900000000445E-6</v>
          </cell>
          <cell r="GF584">
            <v>0</v>
          </cell>
          <cell r="GG584">
            <v>0</v>
          </cell>
          <cell r="GH584">
            <v>2.0630000000000173E-7</v>
          </cell>
          <cell r="GI584">
            <v>-8.5073000000000397E-7</v>
          </cell>
          <cell r="GJ584">
            <v>-3.3567999999999947E-7</v>
          </cell>
          <cell r="GK584">
            <v>-3.074100000000005E-7</v>
          </cell>
          <cell r="GL584">
            <v>0</v>
          </cell>
          <cell r="GM584">
            <v>1.0493000000000172E-7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4.8062355000011436E-4</v>
          </cell>
          <cell r="GS584">
            <v>0</v>
          </cell>
          <cell r="GT584">
            <v>0</v>
          </cell>
          <cell r="GU584">
            <v>-6.8106019999999989E-5</v>
          </cell>
          <cell r="GV584">
            <v>4.6832821999999441E-4</v>
          </cell>
          <cell r="GW584">
            <v>1.5258568999999833E-4</v>
          </cell>
          <cell r="GX584">
            <v>0</v>
          </cell>
          <cell r="GY584">
            <v>0</v>
          </cell>
          <cell r="GZ584">
            <v>0</v>
          </cell>
          <cell r="HA584">
            <v>-7.2184340000003289E-5</v>
          </cell>
          <cell r="HB584">
            <v>0</v>
          </cell>
          <cell r="HC584">
            <v>0</v>
          </cell>
          <cell r="HD584">
            <v>0</v>
          </cell>
          <cell r="HE584">
            <v>-9.7325449999963176E-5</v>
          </cell>
          <cell r="HF584">
            <v>0</v>
          </cell>
          <cell r="HG584">
            <v>0</v>
          </cell>
          <cell r="HH584">
            <v>-1.185217200000005E-4</v>
          </cell>
          <cell r="HI584">
            <v>2.1196269999995687E-5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U584">
            <v>0</v>
          </cell>
          <cell r="HV584">
            <v>0</v>
          </cell>
          <cell r="HW584">
            <v>0</v>
          </cell>
          <cell r="HX584">
            <v>0</v>
          </cell>
          <cell r="HY584">
            <v>0</v>
          </cell>
          <cell r="HZ584">
            <v>0</v>
          </cell>
          <cell r="IA584">
            <v>0</v>
          </cell>
          <cell r="IB584">
            <v>0</v>
          </cell>
          <cell r="IC584">
            <v>0</v>
          </cell>
          <cell r="ID584">
            <v>0</v>
          </cell>
          <cell r="IE584">
            <v>0</v>
          </cell>
          <cell r="IF584">
            <v>0</v>
          </cell>
          <cell r="IG584">
            <v>0</v>
          </cell>
          <cell r="IH584">
            <v>0</v>
          </cell>
          <cell r="II584">
            <v>0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1.1536516999988145E-4</v>
          </cell>
          <cell r="IS584">
            <v>0</v>
          </cell>
          <cell r="IT584">
            <v>3.3344679999998406E-5</v>
          </cell>
          <cell r="IU584">
            <v>8.2020490000001001E-5</v>
          </cell>
          <cell r="IV584">
            <v>0</v>
          </cell>
          <cell r="IW584">
            <v>0</v>
          </cell>
          <cell r="IX584">
            <v>0</v>
          </cell>
          <cell r="IY584">
            <v>0</v>
          </cell>
          <cell r="IZ584">
            <v>0</v>
          </cell>
          <cell r="JA584">
            <v>0</v>
          </cell>
          <cell r="JB584">
            <v>0</v>
          </cell>
          <cell r="JC584">
            <v>0</v>
          </cell>
          <cell r="JD584">
            <v>0</v>
          </cell>
          <cell r="JE584">
            <v>-1.5228779999998387E-4</v>
          </cell>
          <cell r="JF584">
            <v>0</v>
          </cell>
          <cell r="JG584">
            <v>0</v>
          </cell>
          <cell r="JH584">
            <v>-1.5228780000000469E-4</v>
          </cell>
          <cell r="JI584">
            <v>0</v>
          </cell>
          <cell r="JJ584">
            <v>0</v>
          </cell>
          <cell r="JK584">
            <v>0</v>
          </cell>
          <cell r="JL584">
            <v>0</v>
          </cell>
          <cell r="JM584">
            <v>0</v>
          </cell>
          <cell r="JN584">
            <v>0</v>
          </cell>
          <cell r="JO584">
            <v>0</v>
          </cell>
          <cell r="JP584">
            <v>0</v>
          </cell>
          <cell r="JQ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4.2369999999996005E-8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4.2369999999996005E-8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4.1999999999999937E-7</v>
          </cell>
          <cell r="FS585">
            <v>0</v>
          </cell>
          <cell r="FT585">
            <v>0</v>
          </cell>
          <cell r="FU585">
            <v>0</v>
          </cell>
          <cell r="FV585">
            <v>3.1499999999999953E-7</v>
          </cell>
          <cell r="FW585">
            <v>0</v>
          </cell>
          <cell r="FX585">
            <v>1.0499999999999984E-7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0</v>
          </cell>
          <cell r="GD585">
            <v>0</v>
          </cell>
          <cell r="GE585">
            <v>7.7482269999984421E-5</v>
          </cell>
          <cell r="GF585">
            <v>0</v>
          </cell>
          <cell r="GG585">
            <v>0</v>
          </cell>
          <cell r="GH585">
            <v>-8.9789500000003047E-6</v>
          </cell>
          <cell r="GI585">
            <v>-7.8251820000001596E-5</v>
          </cell>
          <cell r="GJ585">
            <v>1.0959865000000069E-4</v>
          </cell>
          <cell r="GK585">
            <v>-1.6508880000000101E-5</v>
          </cell>
          <cell r="GL585">
            <v>5.9944489999998185E-5</v>
          </cell>
          <cell r="GM585">
            <v>1.167877999999796E-5</v>
          </cell>
          <cell r="GN585">
            <v>0</v>
          </cell>
          <cell r="GO585">
            <v>0</v>
          </cell>
          <cell r="GP585">
            <v>0</v>
          </cell>
          <cell r="GQ585">
            <v>0</v>
          </cell>
          <cell r="GR585">
            <v>2.4156616999998493E-4</v>
          </cell>
          <cell r="GS585">
            <v>0</v>
          </cell>
          <cell r="GT585">
            <v>6.2788209999997679E-5</v>
          </cell>
          <cell r="GU585">
            <v>3.075703000000006E-4</v>
          </cell>
          <cell r="GV585">
            <v>-9.6065390000003859E-5</v>
          </cell>
          <cell r="GW585">
            <v>1.1111356000000072E-4</v>
          </cell>
          <cell r="GX585">
            <v>-4.7330820000003604E-5</v>
          </cell>
          <cell r="GY585">
            <v>4.5935590000004134E-5</v>
          </cell>
          <cell r="GZ585">
            <v>-1.9645384000000626E-4</v>
          </cell>
          <cell r="HA585">
            <v>-6.276795999999446E-5</v>
          </cell>
          <cell r="HB585">
            <v>1.1677652000000732E-4</v>
          </cell>
          <cell r="HC585">
            <v>0</v>
          </cell>
          <cell r="HD585">
            <v>0</v>
          </cell>
          <cell r="HE585">
            <v>-2.6074228000005917E-4</v>
          </cell>
          <cell r="HF585">
            <v>0</v>
          </cell>
          <cell r="HG585">
            <v>3.033909999999862E-5</v>
          </cell>
          <cell r="HH585">
            <v>-1.6074240000000378E-5</v>
          </cell>
          <cell r="HI585">
            <v>-1.0237364000000027E-4</v>
          </cell>
          <cell r="HJ585">
            <v>1.2646525999999297E-4</v>
          </cell>
          <cell r="HK585">
            <v>-6.3241900000038376E-6</v>
          </cell>
          <cell r="HL585">
            <v>-5.7193409999989342E-5</v>
          </cell>
          <cell r="HM585">
            <v>1.9235500000047701E-6</v>
          </cell>
          <cell r="HN585">
            <v>-1.3914605999999774E-4</v>
          </cell>
          <cell r="HO585">
            <v>-9.835864999999458E-5</v>
          </cell>
          <cell r="HP585">
            <v>0</v>
          </cell>
          <cell r="HQ585">
            <v>0</v>
          </cell>
          <cell r="HR585">
            <v>1.5756828999996531E-4</v>
          </cell>
          <cell r="HS585">
            <v>0</v>
          </cell>
          <cell r="HT585">
            <v>0</v>
          </cell>
          <cell r="HU585">
            <v>7.4153449999999482E-5</v>
          </cell>
          <cell r="HV585">
            <v>5.770400000000564E-6</v>
          </cell>
          <cell r="HW585">
            <v>9.8605629999998223E-5</v>
          </cell>
          <cell r="HX585">
            <v>6.0221260000006827E-5</v>
          </cell>
          <cell r="HY585">
            <v>-9.7032600000074298E-6</v>
          </cell>
          <cell r="HZ585">
            <v>1.6893510999999028E-4</v>
          </cell>
          <cell r="IA585">
            <v>-1.1663449999997633E-5</v>
          </cell>
          <cell r="IB585">
            <v>-2.654903499999979E-4</v>
          </cell>
          <cell r="IC585">
            <v>3.6739500000000647E-5</v>
          </cell>
          <cell r="ID585">
            <v>0</v>
          </cell>
          <cell r="IE585">
            <v>3.6945496999996053E-4</v>
          </cell>
          <cell r="IF585">
            <v>-5.4985850000001391E-5</v>
          </cell>
          <cell r="IG585">
            <v>3.584459999997347E-6</v>
          </cell>
          <cell r="IH585">
            <v>-3.7942435000000441E-4</v>
          </cell>
          <cell r="II585">
            <v>1.1888027000001022E-4</v>
          </cell>
          <cell r="IJ585">
            <v>-1.4499540000004196E-5</v>
          </cell>
          <cell r="IK585">
            <v>9.750456999998991E-5</v>
          </cell>
          <cell r="IL585">
            <v>-7.7878249999968618E-5</v>
          </cell>
          <cell r="IM585">
            <v>4.0815657000001226E-4</v>
          </cell>
          <cell r="IN585">
            <v>-1.0780110000011001E-5</v>
          </cell>
          <cell r="IO585">
            <v>1.324170399999991E-4</v>
          </cell>
          <cell r="IP585">
            <v>1.4648015999999681E-4</v>
          </cell>
          <cell r="IQ585">
            <v>0</v>
          </cell>
          <cell r="IR585">
            <v>1.4781411099997754E-3</v>
          </cell>
          <cell r="IS585">
            <v>-4.0114700000003223E-5</v>
          </cell>
          <cell r="IT585">
            <v>2.6036108000000724E-4</v>
          </cell>
          <cell r="IU585">
            <v>4.5323338000002877E-4</v>
          </cell>
          <cell r="IV585">
            <v>1.1271406000001871E-4</v>
          </cell>
          <cell r="IW585">
            <v>1.9678254999999645E-4</v>
          </cell>
          <cell r="IX585">
            <v>-1.3150520000032584E-5</v>
          </cell>
          <cell r="IY585">
            <v>3.453654299999942E-4</v>
          </cell>
          <cell r="IZ585">
            <v>2.3525189999956675E-5</v>
          </cell>
          <cell r="JA585">
            <v>-4.2578139999999154E-5</v>
          </cell>
          <cell r="JB585">
            <v>1.8180430999997776E-4</v>
          </cell>
          <cell r="JC585">
            <v>1.9847000000405846E-7</v>
          </cell>
          <cell r="JD585">
            <v>0</v>
          </cell>
          <cell r="JE585">
            <v>-1.1017927599996646E-3</v>
          </cell>
          <cell r="JF585">
            <v>1.1943153999999234E-4</v>
          </cell>
          <cell r="JG585">
            <v>-4.4878897000001639E-4</v>
          </cell>
          <cell r="JH585">
            <v>-9.1363917000000794E-4</v>
          </cell>
          <cell r="JI585">
            <v>4.443616900000058E-4</v>
          </cell>
          <cell r="JJ585">
            <v>-6.4233778000000186E-4</v>
          </cell>
          <cell r="JK585">
            <v>-2.4840899999997723E-4</v>
          </cell>
          <cell r="JL585">
            <v>1.5389388000003335E-4</v>
          </cell>
          <cell r="JM585">
            <v>7.6984448999997679E-4</v>
          </cell>
          <cell r="JN585">
            <v>5.0033400000037975E-6</v>
          </cell>
          <cell r="JO585">
            <v>-8.7081821999998588E-4</v>
          </cell>
          <cell r="JP585">
            <v>5.2966543999999338E-4</v>
          </cell>
          <cell r="JQ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0</v>
          </cell>
          <cell r="GD586">
            <v>0</v>
          </cell>
          <cell r="GE586">
            <v>0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J586">
            <v>0</v>
          </cell>
          <cell r="GK586">
            <v>0</v>
          </cell>
          <cell r="GL586">
            <v>0</v>
          </cell>
          <cell r="GM586">
            <v>0</v>
          </cell>
          <cell r="GN586">
            <v>0</v>
          </cell>
          <cell r="GO586">
            <v>0</v>
          </cell>
          <cell r="GP586">
            <v>0</v>
          </cell>
          <cell r="GQ586">
            <v>0</v>
          </cell>
          <cell r="GR586">
            <v>0</v>
          </cell>
          <cell r="GS586">
            <v>0</v>
          </cell>
          <cell r="GT586">
            <v>0</v>
          </cell>
          <cell r="GU586">
            <v>0</v>
          </cell>
          <cell r="GV586">
            <v>0</v>
          </cell>
          <cell r="GW586">
            <v>0</v>
          </cell>
          <cell r="GX586">
            <v>0</v>
          </cell>
          <cell r="GY586">
            <v>0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E586">
            <v>0</v>
          </cell>
          <cell r="HF586">
            <v>0</v>
          </cell>
          <cell r="HG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0</v>
          </cell>
          <cell r="HU586">
            <v>0</v>
          </cell>
          <cell r="HV586">
            <v>0</v>
          </cell>
          <cell r="HW586">
            <v>0</v>
          </cell>
          <cell r="HX586">
            <v>0</v>
          </cell>
          <cell r="HY586">
            <v>0</v>
          </cell>
          <cell r="HZ586">
            <v>0</v>
          </cell>
          <cell r="IA586">
            <v>0</v>
          </cell>
          <cell r="IB586">
            <v>0</v>
          </cell>
          <cell r="IC586">
            <v>0</v>
          </cell>
          <cell r="ID586">
            <v>0</v>
          </cell>
          <cell r="IE586">
            <v>0</v>
          </cell>
          <cell r="IF586">
            <v>0</v>
          </cell>
          <cell r="IG586">
            <v>0</v>
          </cell>
          <cell r="IH586">
            <v>0</v>
          </cell>
          <cell r="II586">
            <v>0</v>
          </cell>
          <cell r="IJ586">
            <v>0</v>
          </cell>
          <cell r="IK586">
            <v>0</v>
          </cell>
          <cell r="IL586">
            <v>0</v>
          </cell>
          <cell r="IM586">
            <v>0</v>
          </cell>
          <cell r="IN586">
            <v>0</v>
          </cell>
          <cell r="IO586">
            <v>0</v>
          </cell>
          <cell r="IP586">
            <v>0</v>
          </cell>
          <cell r="IQ586">
            <v>0</v>
          </cell>
          <cell r="IR586">
            <v>0</v>
          </cell>
          <cell r="IS586">
            <v>0</v>
          </cell>
          <cell r="IT586">
            <v>0</v>
          </cell>
          <cell r="IU586">
            <v>0</v>
          </cell>
          <cell r="IV586">
            <v>0</v>
          </cell>
          <cell r="IW586">
            <v>0</v>
          </cell>
          <cell r="IX586">
            <v>0</v>
          </cell>
          <cell r="IY586">
            <v>0</v>
          </cell>
          <cell r="IZ586">
            <v>0</v>
          </cell>
          <cell r="JA586">
            <v>0</v>
          </cell>
          <cell r="JB586">
            <v>0</v>
          </cell>
          <cell r="JC586">
            <v>0</v>
          </cell>
          <cell r="JD586">
            <v>0</v>
          </cell>
          <cell r="JE586">
            <v>0</v>
          </cell>
          <cell r="JF586">
            <v>0</v>
          </cell>
          <cell r="JG586">
            <v>0</v>
          </cell>
          <cell r="JH586">
            <v>0</v>
          </cell>
          <cell r="JI586">
            <v>0</v>
          </cell>
          <cell r="JJ586">
            <v>0</v>
          </cell>
          <cell r="JK586">
            <v>0</v>
          </cell>
          <cell r="JL586">
            <v>0</v>
          </cell>
          <cell r="JM586">
            <v>0</v>
          </cell>
          <cell r="JN586">
            <v>0</v>
          </cell>
          <cell r="JO586">
            <v>0</v>
          </cell>
          <cell r="JP586">
            <v>0</v>
          </cell>
          <cell r="JQ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0</v>
          </cell>
          <cell r="GD587">
            <v>0</v>
          </cell>
          <cell r="GE587">
            <v>0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J587">
            <v>0</v>
          </cell>
          <cell r="GK587">
            <v>0</v>
          </cell>
          <cell r="GL587">
            <v>0</v>
          </cell>
          <cell r="GM587">
            <v>0</v>
          </cell>
          <cell r="GN587">
            <v>0</v>
          </cell>
          <cell r="GO587">
            <v>0</v>
          </cell>
          <cell r="GP587">
            <v>0</v>
          </cell>
          <cell r="GQ587">
            <v>0</v>
          </cell>
          <cell r="GR587">
            <v>0</v>
          </cell>
          <cell r="GS587">
            <v>0</v>
          </cell>
          <cell r="GT587">
            <v>0</v>
          </cell>
          <cell r="GU587">
            <v>0</v>
          </cell>
          <cell r="GV587">
            <v>0</v>
          </cell>
          <cell r="GW587">
            <v>0</v>
          </cell>
          <cell r="GX587">
            <v>0</v>
          </cell>
          <cell r="GY587">
            <v>0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E587">
            <v>0</v>
          </cell>
          <cell r="HF587">
            <v>0</v>
          </cell>
          <cell r="HG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0</v>
          </cell>
          <cell r="HU587">
            <v>0</v>
          </cell>
          <cell r="HV587">
            <v>0</v>
          </cell>
          <cell r="HW587">
            <v>0</v>
          </cell>
          <cell r="HX587">
            <v>0</v>
          </cell>
          <cell r="HY587">
            <v>0</v>
          </cell>
          <cell r="HZ587">
            <v>0</v>
          </cell>
          <cell r="IA587">
            <v>0</v>
          </cell>
          <cell r="IB587">
            <v>0</v>
          </cell>
          <cell r="IC587">
            <v>0</v>
          </cell>
          <cell r="ID587">
            <v>0</v>
          </cell>
          <cell r="IE587">
            <v>0</v>
          </cell>
          <cell r="IF587">
            <v>0</v>
          </cell>
          <cell r="IG587">
            <v>0</v>
          </cell>
          <cell r="IH587">
            <v>0</v>
          </cell>
          <cell r="II587">
            <v>0</v>
          </cell>
          <cell r="IJ587">
            <v>0</v>
          </cell>
          <cell r="IK587">
            <v>0</v>
          </cell>
          <cell r="IL587">
            <v>0</v>
          </cell>
          <cell r="IM587">
            <v>0</v>
          </cell>
          <cell r="IN587">
            <v>0</v>
          </cell>
          <cell r="IO587">
            <v>0</v>
          </cell>
          <cell r="IP587">
            <v>0</v>
          </cell>
          <cell r="IQ587">
            <v>0</v>
          </cell>
          <cell r="IR587">
            <v>0</v>
          </cell>
          <cell r="IS587">
            <v>0</v>
          </cell>
          <cell r="IT587">
            <v>0</v>
          </cell>
          <cell r="IU587">
            <v>0</v>
          </cell>
          <cell r="IV587">
            <v>0</v>
          </cell>
          <cell r="IW587">
            <v>0</v>
          </cell>
          <cell r="IX587">
            <v>0</v>
          </cell>
          <cell r="IY587">
            <v>0</v>
          </cell>
          <cell r="IZ587">
            <v>0</v>
          </cell>
          <cell r="JA587">
            <v>0</v>
          </cell>
          <cell r="JB587">
            <v>0</v>
          </cell>
          <cell r="JC587">
            <v>0</v>
          </cell>
          <cell r="JD587">
            <v>0</v>
          </cell>
          <cell r="JE587">
            <v>0</v>
          </cell>
          <cell r="JF587">
            <v>0</v>
          </cell>
          <cell r="JG587">
            <v>0</v>
          </cell>
          <cell r="JH587">
            <v>0</v>
          </cell>
          <cell r="JI587">
            <v>0</v>
          </cell>
          <cell r="JJ587">
            <v>0</v>
          </cell>
          <cell r="JK587">
            <v>0</v>
          </cell>
          <cell r="JL587">
            <v>0</v>
          </cell>
          <cell r="JM587">
            <v>0</v>
          </cell>
          <cell r="JN587">
            <v>0</v>
          </cell>
          <cell r="JO587">
            <v>0</v>
          </cell>
          <cell r="JP587">
            <v>0</v>
          </cell>
          <cell r="JQ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0</v>
          </cell>
          <cell r="GD588">
            <v>0</v>
          </cell>
          <cell r="GE588">
            <v>0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J588">
            <v>0</v>
          </cell>
          <cell r="GK588">
            <v>0</v>
          </cell>
          <cell r="GL588">
            <v>0</v>
          </cell>
          <cell r="GM588">
            <v>0</v>
          </cell>
          <cell r="GN588">
            <v>0</v>
          </cell>
          <cell r="GO588">
            <v>0</v>
          </cell>
          <cell r="GP588">
            <v>0</v>
          </cell>
          <cell r="GQ588">
            <v>0</v>
          </cell>
          <cell r="GR588">
            <v>0</v>
          </cell>
          <cell r="GS588">
            <v>0</v>
          </cell>
          <cell r="GT588">
            <v>0</v>
          </cell>
          <cell r="GU588">
            <v>0</v>
          </cell>
          <cell r="GV588">
            <v>0</v>
          </cell>
          <cell r="GW588">
            <v>0</v>
          </cell>
          <cell r="GX588">
            <v>0</v>
          </cell>
          <cell r="GY588">
            <v>0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0</v>
          </cell>
          <cell r="HU588">
            <v>0</v>
          </cell>
          <cell r="HV588">
            <v>0</v>
          </cell>
          <cell r="HW588">
            <v>0</v>
          </cell>
          <cell r="HX588">
            <v>0</v>
          </cell>
          <cell r="HY588">
            <v>0</v>
          </cell>
          <cell r="HZ588">
            <v>0</v>
          </cell>
          <cell r="IA588">
            <v>0</v>
          </cell>
          <cell r="IB588">
            <v>0</v>
          </cell>
          <cell r="IC588">
            <v>0</v>
          </cell>
          <cell r="ID588">
            <v>0</v>
          </cell>
          <cell r="IE588">
            <v>0</v>
          </cell>
          <cell r="IF588">
            <v>0</v>
          </cell>
          <cell r="IG588">
            <v>0</v>
          </cell>
          <cell r="IH588">
            <v>0</v>
          </cell>
          <cell r="II588">
            <v>0</v>
          </cell>
          <cell r="IJ588">
            <v>0</v>
          </cell>
          <cell r="IK588">
            <v>0</v>
          </cell>
          <cell r="IL588">
            <v>0</v>
          </cell>
          <cell r="IM588">
            <v>0</v>
          </cell>
          <cell r="IN588">
            <v>0</v>
          </cell>
          <cell r="IO588">
            <v>0</v>
          </cell>
          <cell r="IP588">
            <v>0</v>
          </cell>
          <cell r="IQ588">
            <v>0</v>
          </cell>
          <cell r="IR588">
            <v>0</v>
          </cell>
          <cell r="IS588">
            <v>0</v>
          </cell>
          <cell r="IT588">
            <v>0</v>
          </cell>
          <cell r="IU588">
            <v>0</v>
          </cell>
          <cell r="IV588">
            <v>0</v>
          </cell>
          <cell r="IW588">
            <v>0</v>
          </cell>
          <cell r="IX588">
            <v>0</v>
          </cell>
          <cell r="IY588">
            <v>0</v>
          </cell>
          <cell r="IZ588">
            <v>0</v>
          </cell>
          <cell r="JA588">
            <v>0</v>
          </cell>
          <cell r="JB588">
            <v>0</v>
          </cell>
          <cell r="JC588">
            <v>0</v>
          </cell>
          <cell r="JD588">
            <v>0</v>
          </cell>
          <cell r="JE588">
            <v>0</v>
          </cell>
          <cell r="JF588">
            <v>0</v>
          </cell>
          <cell r="JG588">
            <v>0</v>
          </cell>
          <cell r="JH588">
            <v>0</v>
          </cell>
          <cell r="JI588">
            <v>0</v>
          </cell>
          <cell r="JJ588">
            <v>0</v>
          </cell>
          <cell r="JK588">
            <v>0</v>
          </cell>
          <cell r="JL588">
            <v>0</v>
          </cell>
          <cell r="JM588">
            <v>0</v>
          </cell>
          <cell r="JN588">
            <v>0</v>
          </cell>
          <cell r="JO588">
            <v>0</v>
          </cell>
          <cell r="JP588">
            <v>0</v>
          </cell>
          <cell r="JQ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0</v>
          </cell>
          <cell r="GD589">
            <v>0</v>
          </cell>
          <cell r="GE589">
            <v>0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J589">
            <v>0</v>
          </cell>
          <cell r="GK589">
            <v>0</v>
          </cell>
          <cell r="GL589">
            <v>0</v>
          </cell>
          <cell r="GM589">
            <v>0</v>
          </cell>
          <cell r="GN589">
            <v>0</v>
          </cell>
          <cell r="GO589">
            <v>0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0</v>
          </cell>
          <cell r="HU589">
            <v>0</v>
          </cell>
          <cell r="HV589">
            <v>0</v>
          </cell>
          <cell r="HW589">
            <v>0</v>
          </cell>
          <cell r="HX589">
            <v>0</v>
          </cell>
          <cell r="HY589">
            <v>0</v>
          </cell>
          <cell r="HZ589">
            <v>0</v>
          </cell>
          <cell r="IA589">
            <v>0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G589">
            <v>0</v>
          </cell>
          <cell r="IH589">
            <v>0</v>
          </cell>
          <cell r="II589">
            <v>0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  <cell r="IS589">
            <v>0</v>
          </cell>
          <cell r="IT589">
            <v>0</v>
          </cell>
          <cell r="IU589">
            <v>0</v>
          </cell>
          <cell r="IV589">
            <v>0</v>
          </cell>
          <cell r="IW589">
            <v>0</v>
          </cell>
          <cell r="IX589">
            <v>0</v>
          </cell>
          <cell r="IY589">
            <v>0</v>
          </cell>
          <cell r="IZ589">
            <v>0</v>
          </cell>
          <cell r="JA589">
            <v>0</v>
          </cell>
          <cell r="JB589">
            <v>0</v>
          </cell>
          <cell r="JC589">
            <v>0</v>
          </cell>
          <cell r="JD589">
            <v>0</v>
          </cell>
          <cell r="JE589">
            <v>0</v>
          </cell>
          <cell r="JF589">
            <v>0</v>
          </cell>
          <cell r="JG589">
            <v>0</v>
          </cell>
          <cell r="JH589">
            <v>0</v>
          </cell>
          <cell r="JI589">
            <v>0</v>
          </cell>
          <cell r="JJ589">
            <v>0</v>
          </cell>
          <cell r="JK589">
            <v>0</v>
          </cell>
          <cell r="JL589">
            <v>0</v>
          </cell>
          <cell r="JM589">
            <v>0</v>
          </cell>
          <cell r="JN589">
            <v>0</v>
          </cell>
          <cell r="JO589">
            <v>0</v>
          </cell>
          <cell r="JP589">
            <v>0</v>
          </cell>
          <cell r="JQ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O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G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  <cell r="IH590">
            <v>0</v>
          </cell>
          <cell r="II590">
            <v>0</v>
          </cell>
          <cell r="IJ590">
            <v>0</v>
          </cell>
          <cell r="IK590">
            <v>0</v>
          </cell>
          <cell r="IL590">
            <v>0</v>
          </cell>
          <cell r="IM590">
            <v>0</v>
          </cell>
          <cell r="IN590">
            <v>0</v>
          </cell>
          <cell r="IO590">
            <v>0</v>
          </cell>
          <cell r="IP590">
            <v>0</v>
          </cell>
          <cell r="IQ590">
            <v>0</v>
          </cell>
          <cell r="IR590">
            <v>0</v>
          </cell>
          <cell r="IS590">
            <v>0</v>
          </cell>
          <cell r="IT590">
            <v>0</v>
          </cell>
          <cell r="IU590">
            <v>0</v>
          </cell>
          <cell r="IV590">
            <v>0</v>
          </cell>
          <cell r="IW590">
            <v>0</v>
          </cell>
          <cell r="IX590">
            <v>0</v>
          </cell>
          <cell r="IY590">
            <v>0</v>
          </cell>
          <cell r="IZ590">
            <v>0</v>
          </cell>
          <cell r="JA590">
            <v>0</v>
          </cell>
          <cell r="JB590">
            <v>0</v>
          </cell>
          <cell r="JC590">
            <v>0</v>
          </cell>
          <cell r="JD590">
            <v>0</v>
          </cell>
          <cell r="JE590">
            <v>0</v>
          </cell>
          <cell r="JF590">
            <v>0</v>
          </cell>
          <cell r="JG590">
            <v>0</v>
          </cell>
          <cell r="JH590">
            <v>0</v>
          </cell>
          <cell r="JI590">
            <v>0</v>
          </cell>
          <cell r="JJ590">
            <v>0</v>
          </cell>
          <cell r="JK590">
            <v>0</v>
          </cell>
          <cell r="JL590">
            <v>0</v>
          </cell>
          <cell r="JM590">
            <v>0</v>
          </cell>
          <cell r="JN590">
            <v>0</v>
          </cell>
          <cell r="JO590">
            <v>0</v>
          </cell>
          <cell r="JP590">
            <v>0</v>
          </cell>
          <cell r="JQ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8.4399999999941119E-9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8.4400000000008882E-9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2.3600000000024643E-9</v>
          </cell>
          <cell r="FS591">
            <v>0</v>
          </cell>
          <cell r="FT591">
            <v>0</v>
          </cell>
          <cell r="FU591">
            <v>-9.9650000000001663E-8</v>
          </cell>
          <cell r="FV591">
            <v>3.1200999999999703E-7</v>
          </cell>
          <cell r="FW591">
            <v>0</v>
          </cell>
          <cell r="FX591">
            <v>-2.0999999999999968E-7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0</v>
          </cell>
          <cell r="GD591">
            <v>0</v>
          </cell>
          <cell r="GE591">
            <v>-4.8679999999990189E-8</v>
          </cell>
          <cell r="GF591">
            <v>0</v>
          </cell>
          <cell r="GG591">
            <v>0</v>
          </cell>
          <cell r="GH591">
            <v>-9.9650000000001663E-8</v>
          </cell>
          <cell r="GI591">
            <v>-5.0245000000000228E-7</v>
          </cell>
          <cell r="GJ591">
            <v>4.614999999999955E-8</v>
          </cell>
          <cell r="GK591">
            <v>2.972699999999925E-7</v>
          </cell>
          <cell r="GL591">
            <v>2.0999999999999968E-7</v>
          </cell>
          <cell r="GM591">
            <v>0</v>
          </cell>
          <cell r="GN591">
            <v>0</v>
          </cell>
          <cell r="GO591">
            <v>0</v>
          </cell>
          <cell r="GP591">
            <v>0</v>
          </cell>
          <cell r="GQ591">
            <v>0</v>
          </cell>
          <cell r="GR591">
            <v>6.5493939999994311E-5</v>
          </cell>
          <cell r="GS591">
            <v>0</v>
          </cell>
          <cell r="GT591">
            <v>0</v>
          </cell>
          <cell r="GU591">
            <v>-4.6741800000006661E-6</v>
          </cell>
          <cell r="GV591">
            <v>3.2597909999999494E-5</v>
          </cell>
          <cell r="GW591">
            <v>5.856630000000175E-5</v>
          </cell>
          <cell r="GX591">
            <v>0</v>
          </cell>
          <cell r="GY591">
            <v>0</v>
          </cell>
          <cell r="GZ591">
            <v>0</v>
          </cell>
          <cell r="HA591">
            <v>-2.0996089999999329E-5</v>
          </cell>
          <cell r="HB591">
            <v>0</v>
          </cell>
          <cell r="HC591">
            <v>0</v>
          </cell>
          <cell r="HD591">
            <v>0</v>
          </cell>
          <cell r="HE591">
            <v>-3.5621669999999495E-5</v>
          </cell>
          <cell r="HF591">
            <v>0</v>
          </cell>
          <cell r="HG591">
            <v>0</v>
          </cell>
          <cell r="HH591">
            <v>-1.4425400000000338E-5</v>
          </cell>
          <cell r="HI591">
            <v>-2.1196269999999157E-5</v>
          </cell>
          <cell r="HJ591">
            <v>0</v>
          </cell>
          <cell r="HK591">
            <v>0</v>
          </cell>
          <cell r="HL591">
            <v>0</v>
          </cell>
          <cell r="HM591">
            <v>0</v>
          </cell>
          <cell r="HN591">
            <v>0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0</v>
          </cell>
          <cell r="HU591">
            <v>0</v>
          </cell>
          <cell r="HV591">
            <v>0</v>
          </cell>
          <cell r="HW591">
            <v>0</v>
          </cell>
          <cell r="HX591">
            <v>0</v>
          </cell>
          <cell r="HY591">
            <v>0</v>
          </cell>
          <cell r="HZ591">
            <v>0</v>
          </cell>
          <cell r="IA591">
            <v>0</v>
          </cell>
          <cell r="IB591">
            <v>0</v>
          </cell>
          <cell r="IC591">
            <v>0</v>
          </cell>
          <cell r="ID591">
            <v>0</v>
          </cell>
          <cell r="IE591">
            <v>1.1987955000000716E-4</v>
          </cell>
          <cell r="IF591">
            <v>0</v>
          </cell>
          <cell r="IG591">
            <v>0</v>
          </cell>
          <cell r="IH591">
            <v>7.9919700000000149E-5</v>
          </cell>
          <cell r="II591">
            <v>3.9959850000000074E-5</v>
          </cell>
          <cell r="IJ591">
            <v>0</v>
          </cell>
          <cell r="IK591">
            <v>0</v>
          </cell>
          <cell r="IL591">
            <v>0</v>
          </cell>
          <cell r="IM591">
            <v>0</v>
          </cell>
          <cell r="IN591">
            <v>0</v>
          </cell>
          <cell r="IO591">
            <v>0</v>
          </cell>
          <cell r="IP591">
            <v>0</v>
          </cell>
          <cell r="IQ591">
            <v>0</v>
          </cell>
          <cell r="IR591">
            <v>3.1774990000010828E-5</v>
          </cell>
          <cell r="IS591">
            <v>0</v>
          </cell>
          <cell r="IT591">
            <v>1.3873600000002123E-5</v>
          </cell>
          <cell r="IU591">
            <v>2.5049999997917016E-8</v>
          </cell>
          <cell r="IV591">
            <v>-5.108984999999816E-5</v>
          </cell>
          <cell r="IW591">
            <v>0</v>
          </cell>
          <cell r="IX591">
            <v>0</v>
          </cell>
          <cell r="IY591">
            <v>0</v>
          </cell>
          <cell r="IZ591">
            <v>0</v>
          </cell>
          <cell r="JA591">
            <v>0</v>
          </cell>
          <cell r="JB591">
            <v>6.8966189999998539E-5</v>
          </cell>
          <cell r="JC591">
            <v>0</v>
          </cell>
          <cell r="JD591">
            <v>0</v>
          </cell>
          <cell r="JE591">
            <v>-5.210781000009046E-5</v>
          </cell>
          <cell r="JF591">
            <v>0</v>
          </cell>
          <cell r="JG591">
            <v>0</v>
          </cell>
          <cell r="JH591">
            <v>-5.2107810000000254E-5</v>
          </cell>
          <cell r="JI591">
            <v>0</v>
          </cell>
          <cell r="JJ591">
            <v>0</v>
          </cell>
          <cell r="JK591">
            <v>0</v>
          </cell>
          <cell r="JL591">
            <v>0</v>
          </cell>
          <cell r="JM591">
            <v>0</v>
          </cell>
          <cell r="JN591">
            <v>0</v>
          </cell>
          <cell r="JO591">
            <v>0</v>
          </cell>
          <cell r="JP591">
            <v>0</v>
          </cell>
          <cell r="JQ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8.4399999999941119E-9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8.4400000000008882E-9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-3.0637999999999282E-7</v>
          </cell>
          <cell r="FS592">
            <v>0</v>
          </cell>
          <cell r="FT592">
            <v>0</v>
          </cell>
          <cell r="FU592">
            <v>-2.0137999999999976E-7</v>
          </cell>
          <cell r="FV592">
            <v>-1.0499999999999645E-7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-8.0190000000001684E-7</v>
          </cell>
          <cell r="GF592">
            <v>0</v>
          </cell>
          <cell r="GG592">
            <v>1.1889999999998289E-8</v>
          </cell>
          <cell r="GH592">
            <v>1.5570000000001614E-8</v>
          </cell>
          <cell r="GI592">
            <v>-4.8283000000000195E-7</v>
          </cell>
          <cell r="GJ592">
            <v>7.4909999999998915E-8</v>
          </cell>
          <cell r="GK592">
            <v>-5.2644000000000508E-7</v>
          </cell>
          <cell r="GL592">
            <v>0</v>
          </cell>
          <cell r="GM592">
            <v>1.0499999999999984E-7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5.6050000000031422E-8</v>
          </cell>
          <cell r="GS592">
            <v>0</v>
          </cell>
          <cell r="GT592">
            <v>0</v>
          </cell>
          <cell r="GU592">
            <v>0</v>
          </cell>
          <cell r="GV592">
            <v>1.0499999999999984E-7</v>
          </cell>
          <cell r="GW592">
            <v>0</v>
          </cell>
          <cell r="GX592">
            <v>0</v>
          </cell>
          <cell r="GY592">
            <v>0</v>
          </cell>
          <cell r="GZ592">
            <v>0</v>
          </cell>
          <cell r="HA592">
            <v>-4.8949999999995525E-8</v>
          </cell>
          <cell r="HB592">
            <v>0</v>
          </cell>
          <cell r="HC592">
            <v>0</v>
          </cell>
          <cell r="HD592">
            <v>0</v>
          </cell>
          <cell r="HE592">
            <v>0</v>
          </cell>
          <cell r="HF592">
            <v>0</v>
          </cell>
          <cell r="HG592">
            <v>0</v>
          </cell>
          <cell r="HH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0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0</v>
          </cell>
          <cell r="HV592">
            <v>0</v>
          </cell>
          <cell r="HW592">
            <v>0</v>
          </cell>
          <cell r="HX592">
            <v>0</v>
          </cell>
          <cell r="HY592">
            <v>0</v>
          </cell>
          <cell r="HZ592">
            <v>0</v>
          </cell>
          <cell r="IA592">
            <v>0</v>
          </cell>
          <cell r="IB592">
            <v>0</v>
          </cell>
          <cell r="IC592">
            <v>0</v>
          </cell>
          <cell r="ID592">
            <v>0</v>
          </cell>
          <cell r="IE592">
            <v>1.0514712000009308E-4</v>
          </cell>
          <cell r="IF592">
            <v>0</v>
          </cell>
          <cell r="IG592">
            <v>0</v>
          </cell>
          <cell r="IH592">
            <v>1.0514712000000981E-4</v>
          </cell>
          <cell r="II592">
            <v>0</v>
          </cell>
          <cell r="IJ592">
            <v>0</v>
          </cell>
          <cell r="IK592">
            <v>0</v>
          </cell>
          <cell r="IL592">
            <v>0</v>
          </cell>
          <cell r="IM592">
            <v>0</v>
          </cell>
          <cell r="IN592">
            <v>0</v>
          </cell>
          <cell r="IO592">
            <v>0</v>
          </cell>
          <cell r="IP592">
            <v>0</v>
          </cell>
          <cell r="IQ592">
            <v>0</v>
          </cell>
          <cell r="IR592">
            <v>2.6702164000014239E-4</v>
          </cell>
          <cell r="IS592">
            <v>0</v>
          </cell>
          <cell r="IT592">
            <v>-3.7868299999993527E-5</v>
          </cell>
          <cell r="IU592">
            <v>1.0139693000000422E-4</v>
          </cell>
          <cell r="IV592">
            <v>1.9195939999994138E-5</v>
          </cell>
          <cell r="IW592">
            <v>1.1173299999944764E-6</v>
          </cell>
          <cell r="IX592">
            <v>-2.2456099999929036E-6</v>
          </cell>
          <cell r="IY592">
            <v>6.6426350000009515E-5</v>
          </cell>
          <cell r="IZ592">
            <v>0</v>
          </cell>
          <cell r="JA592">
            <v>0</v>
          </cell>
          <cell r="JB592">
            <v>1.1899899999999464E-4</v>
          </cell>
          <cell r="JC592">
            <v>0</v>
          </cell>
          <cell r="JD592">
            <v>0</v>
          </cell>
          <cell r="JE592">
            <v>2.4962502000003273E-4</v>
          </cell>
          <cell r="JF592">
            <v>0</v>
          </cell>
          <cell r="JG592">
            <v>1.9758316999999442E-4</v>
          </cell>
          <cell r="JH592">
            <v>7.455900000105653E-7</v>
          </cell>
          <cell r="JI592">
            <v>5.5133770999997445E-4</v>
          </cell>
          <cell r="JJ592">
            <v>-2.4518488999998589E-4</v>
          </cell>
          <cell r="JK592">
            <v>-5.5751839000001135E-4</v>
          </cell>
          <cell r="JL592">
            <v>3.9275441000002909E-4</v>
          </cell>
          <cell r="JM592">
            <v>-5.9898190000018392E-5</v>
          </cell>
          <cell r="JN592">
            <v>-9.8880859999997406E-5</v>
          </cell>
          <cell r="JO592">
            <v>6.8686469999995614E-5</v>
          </cell>
          <cell r="JP592">
            <v>0</v>
          </cell>
          <cell r="JQ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J593">
            <v>0</v>
          </cell>
          <cell r="GK593">
            <v>0</v>
          </cell>
          <cell r="GL593">
            <v>0</v>
          </cell>
          <cell r="GM593">
            <v>0</v>
          </cell>
          <cell r="GN593">
            <v>0</v>
          </cell>
          <cell r="GO593">
            <v>0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0</v>
          </cell>
          <cell r="HW593">
            <v>0</v>
          </cell>
          <cell r="HX593">
            <v>0</v>
          </cell>
          <cell r="HY593">
            <v>0</v>
          </cell>
          <cell r="HZ593">
            <v>0</v>
          </cell>
          <cell r="IA593">
            <v>0</v>
          </cell>
          <cell r="IB593">
            <v>0</v>
          </cell>
          <cell r="IC593">
            <v>0</v>
          </cell>
          <cell r="ID593">
            <v>0</v>
          </cell>
          <cell r="IE593">
            <v>0</v>
          </cell>
          <cell r="IF593">
            <v>0</v>
          </cell>
          <cell r="IG593">
            <v>0</v>
          </cell>
          <cell r="IH593">
            <v>0</v>
          </cell>
          <cell r="II593">
            <v>0</v>
          </cell>
          <cell r="IJ593">
            <v>0</v>
          </cell>
          <cell r="IK593">
            <v>0</v>
          </cell>
          <cell r="IL593">
            <v>0</v>
          </cell>
          <cell r="IM593">
            <v>0</v>
          </cell>
          <cell r="IN593">
            <v>0</v>
          </cell>
          <cell r="IO593">
            <v>0</v>
          </cell>
          <cell r="IP593">
            <v>0</v>
          </cell>
          <cell r="IQ593">
            <v>0</v>
          </cell>
          <cell r="IR593">
            <v>0</v>
          </cell>
          <cell r="IS593">
            <v>0</v>
          </cell>
          <cell r="IT593">
            <v>0</v>
          </cell>
          <cell r="IU593">
            <v>0</v>
          </cell>
          <cell r="IV593">
            <v>0</v>
          </cell>
          <cell r="IW593">
            <v>0</v>
          </cell>
          <cell r="IX593">
            <v>0</v>
          </cell>
          <cell r="IY593">
            <v>0</v>
          </cell>
          <cell r="IZ593">
            <v>0</v>
          </cell>
          <cell r="JA593">
            <v>0</v>
          </cell>
          <cell r="JB593">
            <v>0</v>
          </cell>
          <cell r="JC593">
            <v>0</v>
          </cell>
          <cell r="JD593">
            <v>0</v>
          </cell>
          <cell r="JE593">
            <v>0</v>
          </cell>
          <cell r="JF593">
            <v>0</v>
          </cell>
          <cell r="JG593">
            <v>0</v>
          </cell>
          <cell r="JH593">
            <v>0</v>
          </cell>
          <cell r="JI593">
            <v>0</v>
          </cell>
          <cell r="JJ593">
            <v>0</v>
          </cell>
          <cell r="JK593">
            <v>0</v>
          </cell>
          <cell r="JL593">
            <v>0</v>
          </cell>
          <cell r="JM593">
            <v>0</v>
          </cell>
          <cell r="JN593">
            <v>0</v>
          </cell>
          <cell r="JO593">
            <v>0</v>
          </cell>
          <cell r="JP593">
            <v>0</v>
          </cell>
          <cell r="JQ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J594">
            <v>0</v>
          </cell>
          <cell r="GK594">
            <v>0</v>
          </cell>
          <cell r="GL594">
            <v>0</v>
          </cell>
          <cell r="GM594">
            <v>0</v>
          </cell>
          <cell r="GN594">
            <v>0</v>
          </cell>
          <cell r="GO594">
            <v>0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0</v>
          </cell>
          <cell r="GY594">
            <v>0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0</v>
          </cell>
          <cell r="HW594">
            <v>0</v>
          </cell>
          <cell r="HX594">
            <v>0</v>
          </cell>
          <cell r="HY594">
            <v>0</v>
          </cell>
          <cell r="HZ594">
            <v>0</v>
          </cell>
          <cell r="IA594">
            <v>0</v>
          </cell>
          <cell r="IB594">
            <v>0</v>
          </cell>
          <cell r="IC594">
            <v>0</v>
          </cell>
          <cell r="ID594">
            <v>0</v>
          </cell>
          <cell r="IE594">
            <v>0</v>
          </cell>
          <cell r="IF594">
            <v>0</v>
          </cell>
          <cell r="IG594">
            <v>0</v>
          </cell>
          <cell r="IH594">
            <v>0</v>
          </cell>
          <cell r="II594">
            <v>0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  <cell r="IS594">
            <v>0</v>
          </cell>
          <cell r="IT594">
            <v>0</v>
          </cell>
          <cell r="IU594">
            <v>0</v>
          </cell>
          <cell r="IV594">
            <v>0</v>
          </cell>
          <cell r="IW594">
            <v>0</v>
          </cell>
          <cell r="IX594">
            <v>0</v>
          </cell>
          <cell r="IY594">
            <v>0</v>
          </cell>
          <cell r="IZ594">
            <v>0</v>
          </cell>
          <cell r="JA594">
            <v>0</v>
          </cell>
          <cell r="JB594">
            <v>0</v>
          </cell>
          <cell r="JC594">
            <v>0</v>
          </cell>
          <cell r="JD594">
            <v>0</v>
          </cell>
          <cell r="JE594">
            <v>0</v>
          </cell>
          <cell r="JF594">
            <v>0</v>
          </cell>
          <cell r="JG594">
            <v>0</v>
          </cell>
          <cell r="JH594">
            <v>0</v>
          </cell>
          <cell r="JI594">
            <v>0</v>
          </cell>
          <cell r="JJ594">
            <v>0</v>
          </cell>
          <cell r="JK594">
            <v>0</v>
          </cell>
          <cell r="JL594">
            <v>0</v>
          </cell>
          <cell r="JM594">
            <v>0</v>
          </cell>
          <cell r="JN594">
            <v>0</v>
          </cell>
          <cell r="JO594">
            <v>0</v>
          </cell>
          <cell r="JP594">
            <v>0</v>
          </cell>
          <cell r="JQ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0</v>
          </cell>
          <cell r="GX595">
            <v>0</v>
          </cell>
          <cell r="GY595">
            <v>0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0</v>
          </cell>
          <cell r="HW595">
            <v>0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0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G595">
            <v>0</v>
          </cell>
          <cell r="IH595">
            <v>0</v>
          </cell>
          <cell r="II595">
            <v>0</v>
          </cell>
          <cell r="IJ595">
            <v>0</v>
          </cell>
          <cell r="IK595">
            <v>0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  <cell r="IS595">
            <v>0</v>
          </cell>
          <cell r="IT595">
            <v>0</v>
          </cell>
          <cell r="IU595">
            <v>0</v>
          </cell>
          <cell r="IV595">
            <v>0</v>
          </cell>
          <cell r="IW595">
            <v>0</v>
          </cell>
          <cell r="IX595">
            <v>0</v>
          </cell>
          <cell r="IY595">
            <v>0</v>
          </cell>
          <cell r="IZ595">
            <v>0</v>
          </cell>
          <cell r="JA595">
            <v>0</v>
          </cell>
          <cell r="JB595">
            <v>0</v>
          </cell>
          <cell r="JC595">
            <v>0</v>
          </cell>
          <cell r="JD595">
            <v>0</v>
          </cell>
          <cell r="JE595">
            <v>0</v>
          </cell>
          <cell r="JF595">
            <v>0</v>
          </cell>
          <cell r="JG595">
            <v>0</v>
          </cell>
          <cell r="JH595">
            <v>0</v>
          </cell>
          <cell r="JI595">
            <v>0</v>
          </cell>
          <cell r="JJ595">
            <v>0</v>
          </cell>
          <cell r="JK595">
            <v>0</v>
          </cell>
          <cell r="JL595">
            <v>0</v>
          </cell>
          <cell r="JM595">
            <v>0</v>
          </cell>
          <cell r="JN595">
            <v>0</v>
          </cell>
          <cell r="JO595">
            <v>0</v>
          </cell>
          <cell r="JP595">
            <v>0</v>
          </cell>
          <cell r="JQ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6.5499999999838691E-9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6.5500000000008097E-9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-2.5030000000002706E-8</v>
          </cell>
          <cell r="FS596">
            <v>0</v>
          </cell>
          <cell r="FT596">
            <v>0</v>
          </cell>
          <cell r="FU596">
            <v>8.6550000000000044E-8</v>
          </cell>
          <cell r="FV596">
            <v>-8.6750000000000482E-8</v>
          </cell>
          <cell r="FW596">
            <v>0</v>
          </cell>
          <cell r="FX596">
            <v>-2.4830000000002268E-8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0</v>
          </cell>
          <cell r="GD596">
            <v>0</v>
          </cell>
          <cell r="GE596">
            <v>-1.1878100000000031E-6</v>
          </cell>
          <cell r="GF596">
            <v>0</v>
          </cell>
          <cell r="GG596">
            <v>1.2829999999999672E-8</v>
          </cell>
          <cell r="GH596">
            <v>2.9970000000001002E-8</v>
          </cell>
          <cell r="GI596">
            <v>-9.2166000000000229E-7</v>
          </cell>
          <cell r="GJ596">
            <v>2.1342000000000176E-7</v>
          </cell>
          <cell r="GK596">
            <v>-6.2736999999999803E-7</v>
          </cell>
          <cell r="GL596">
            <v>-2.0999999999999968E-7</v>
          </cell>
          <cell r="GM596">
            <v>3.1499999999999953E-7</v>
          </cell>
          <cell r="GN596">
            <v>0</v>
          </cell>
          <cell r="GO596">
            <v>0</v>
          </cell>
          <cell r="GP596">
            <v>0</v>
          </cell>
          <cell r="GQ596">
            <v>0</v>
          </cell>
          <cell r="GR596">
            <v>0</v>
          </cell>
          <cell r="GS596">
            <v>0</v>
          </cell>
          <cell r="GT596">
            <v>0</v>
          </cell>
          <cell r="GU596">
            <v>0</v>
          </cell>
          <cell r="GV596">
            <v>0</v>
          </cell>
          <cell r="GW596">
            <v>0</v>
          </cell>
          <cell r="GX596">
            <v>0</v>
          </cell>
          <cell r="GY596">
            <v>0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0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U596">
            <v>0</v>
          </cell>
          <cell r="HV596">
            <v>0</v>
          </cell>
          <cell r="HW596">
            <v>0</v>
          </cell>
          <cell r="HX596">
            <v>0</v>
          </cell>
          <cell r="HY596">
            <v>0</v>
          </cell>
          <cell r="HZ596">
            <v>0</v>
          </cell>
          <cell r="IA596">
            <v>0</v>
          </cell>
          <cell r="IB596">
            <v>0</v>
          </cell>
          <cell r="IC596">
            <v>0</v>
          </cell>
          <cell r="ID596">
            <v>0</v>
          </cell>
          <cell r="IE596">
            <v>0</v>
          </cell>
          <cell r="IF596">
            <v>0</v>
          </cell>
          <cell r="IG596">
            <v>0</v>
          </cell>
          <cell r="IH596">
            <v>0</v>
          </cell>
          <cell r="II596">
            <v>0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0</v>
          </cell>
          <cell r="IR596">
            <v>-2.8259999999998269E-8</v>
          </cell>
          <cell r="IS596">
            <v>0</v>
          </cell>
          <cell r="IT596">
            <v>-1.320999999999915E-8</v>
          </cell>
          <cell r="IU596">
            <v>-1.5049999999999119E-8</v>
          </cell>
          <cell r="IV596">
            <v>0</v>
          </cell>
          <cell r="IW596">
            <v>0</v>
          </cell>
          <cell r="IX596">
            <v>0</v>
          </cell>
          <cell r="IY596">
            <v>0</v>
          </cell>
          <cell r="IZ596">
            <v>0</v>
          </cell>
          <cell r="JA596">
            <v>0</v>
          </cell>
          <cell r="JB596">
            <v>0</v>
          </cell>
          <cell r="JC596">
            <v>0</v>
          </cell>
          <cell r="JD596">
            <v>0</v>
          </cell>
          <cell r="JE596">
            <v>1.0969999999967811E-8</v>
          </cell>
          <cell r="JF596">
            <v>0</v>
          </cell>
          <cell r="JG596">
            <v>0</v>
          </cell>
          <cell r="JH596">
            <v>1.0970000000001692E-8</v>
          </cell>
          <cell r="JI596">
            <v>0</v>
          </cell>
          <cell r="JJ596">
            <v>0</v>
          </cell>
          <cell r="JK596">
            <v>0</v>
          </cell>
          <cell r="JL596">
            <v>0</v>
          </cell>
          <cell r="JM596">
            <v>0</v>
          </cell>
          <cell r="JN596">
            <v>0</v>
          </cell>
          <cell r="JO596">
            <v>0</v>
          </cell>
          <cell r="JP596">
            <v>0</v>
          </cell>
          <cell r="JQ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6.549999999956764E-9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6.5500000000008097E-9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9.9110000000007933E-8</v>
          </cell>
          <cell r="FS597">
            <v>0</v>
          </cell>
          <cell r="FT597">
            <v>0</v>
          </cell>
          <cell r="FU597">
            <v>9.9109999999999463E-8</v>
          </cell>
          <cell r="FV597">
            <v>-1.0499999999999984E-7</v>
          </cell>
          <cell r="FW597">
            <v>0</v>
          </cell>
          <cell r="FX597">
            <v>1.0499999999999984E-7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0</v>
          </cell>
          <cell r="GD597">
            <v>0</v>
          </cell>
          <cell r="GE597">
            <v>-9.9870000000004179E-7</v>
          </cell>
          <cell r="GF597">
            <v>5.7549999999999136E-8</v>
          </cell>
          <cell r="GG597">
            <v>1.5193999999999875E-7</v>
          </cell>
          <cell r="GH597">
            <v>7.4059999999998745E-8</v>
          </cell>
          <cell r="GI597">
            <v>-9.2130999999999813E-7</v>
          </cell>
          <cell r="GJ597">
            <v>-1.557200000000006E-7</v>
          </cell>
          <cell r="GK597">
            <v>-3.254300000000041E-7</v>
          </cell>
          <cell r="GL597">
            <v>2.5131000000000285E-7</v>
          </cell>
          <cell r="GM597">
            <v>-1.8815999999999652E-7</v>
          </cell>
          <cell r="GN597">
            <v>9.6500000000008309E-9</v>
          </cell>
          <cell r="GO597">
            <v>4.4839999999999388E-8</v>
          </cell>
          <cell r="GP597">
            <v>8.569999999999818E-9</v>
          </cell>
          <cell r="GQ597">
            <v>-5.9999999999996037E-9</v>
          </cell>
          <cell r="GR597">
            <v>-7.2146090000030361E-5</v>
          </cell>
          <cell r="GS597">
            <v>-7.6102399999997301E-5</v>
          </cell>
          <cell r="GT597">
            <v>-1.1793400000008336E-6</v>
          </cell>
          <cell r="GU597">
            <v>-1.2378556999999984E-4</v>
          </cell>
          <cell r="GV597">
            <v>-4.6433280000000854E-5</v>
          </cell>
          <cell r="GW597">
            <v>2.903653000000013E-4</v>
          </cell>
          <cell r="GX597">
            <v>1.8729220000002905E-5</v>
          </cell>
          <cell r="GY597">
            <v>-7.6323019999997854E-5</v>
          </cell>
          <cell r="GZ597">
            <v>2.1773809999996868E-5</v>
          </cell>
          <cell r="HA597">
            <v>-4.8320710000007705E-5</v>
          </cell>
          <cell r="HB597">
            <v>2.9733909999999503E-5</v>
          </cell>
          <cell r="HC597">
            <v>-9.3850459999998519E-5</v>
          </cell>
          <cell r="HD597">
            <v>3.3246449999997998E-5</v>
          </cell>
          <cell r="HE597">
            <v>-4.9569067999993832E-4</v>
          </cell>
          <cell r="HF597">
            <v>-5.5065277999999732E-4</v>
          </cell>
          <cell r="HG597">
            <v>1.1475854999999993E-4</v>
          </cell>
          <cell r="HH597">
            <v>1.8377566000000317E-4</v>
          </cell>
          <cell r="HI597">
            <v>-7.6306069999997062E-5</v>
          </cell>
          <cell r="HJ597">
            <v>1.5403453999999345E-4</v>
          </cell>
          <cell r="HK597">
            <v>-2.2262171999999636E-4</v>
          </cell>
          <cell r="HL597">
            <v>-1.7775798999999926E-4</v>
          </cell>
          <cell r="HM597">
            <v>-5.1010350000000454E-4</v>
          </cell>
          <cell r="HN597">
            <v>6.3415020000005817E-5</v>
          </cell>
          <cell r="HO597">
            <v>3.0783929000000043E-4</v>
          </cell>
          <cell r="HP597">
            <v>1.3855341000000229E-4</v>
          </cell>
          <cell r="HQ597">
            <v>7.9374910000002546E-5</v>
          </cell>
          <cell r="HR597">
            <v>-2.4553867000010055E-4</v>
          </cell>
          <cell r="HS597">
            <v>2.793082199999998E-4</v>
          </cell>
          <cell r="HT597">
            <v>-5.7489190999999995E-4</v>
          </cell>
          <cell r="HU597">
            <v>-3.7186879999998035E-5</v>
          </cell>
          <cell r="HV597">
            <v>-1.8896757000001763E-4</v>
          </cell>
          <cell r="HW597">
            <v>2.0303934000000246E-4</v>
          </cell>
          <cell r="HX597">
            <v>-4.7483396000001787E-4</v>
          </cell>
          <cell r="HY597">
            <v>-6.1794165999999595E-4</v>
          </cell>
          <cell r="HZ597">
            <v>8.9879486000002395E-4</v>
          </cell>
          <cell r="IA597">
            <v>1.218495799999858E-4</v>
          </cell>
          <cell r="IB597">
            <v>2.2533609000001398E-4</v>
          </cell>
          <cell r="IC597">
            <v>-1.1999698999999933E-4</v>
          </cell>
          <cell r="ID597">
            <v>3.9952209999999377E-5</v>
          </cell>
          <cell r="IE597">
            <v>3.1810879999982777E-4</v>
          </cell>
          <cell r="IF597">
            <v>6.9052439999998244E-5</v>
          </cell>
          <cell r="IG597">
            <v>6.7338780000002207E-5</v>
          </cell>
          <cell r="IH597">
            <v>1.1642469999999239E-4</v>
          </cell>
          <cell r="II597">
            <v>3.1738634999999016E-4</v>
          </cell>
          <cell r="IJ597">
            <v>3.1382817000000229E-4</v>
          </cell>
          <cell r="IK597">
            <v>-5.9834718000000009E-4</v>
          </cell>
          <cell r="IL597">
            <v>1.6594808000001959E-4</v>
          </cell>
          <cell r="IM597">
            <v>3.4802209999976186E-5</v>
          </cell>
          <cell r="IN597">
            <v>2.545929700000088E-4</v>
          </cell>
          <cell r="IO597">
            <v>-3.9749480000000198E-4</v>
          </cell>
          <cell r="IP597">
            <v>-1.057273099999978E-4</v>
          </cell>
          <cell r="IQ597">
            <v>8.0304389999997366E-5</v>
          </cell>
          <cell r="IR597">
            <v>-1.1021767099999025E-3</v>
          </cell>
          <cell r="IS597">
            <v>1.2555425999999717E-4</v>
          </cell>
          <cell r="IT597">
            <v>-8.4039236999999822E-4</v>
          </cell>
          <cell r="IU597">
            <v>2.3989774000000158E-4</v>
          </cell>
          <cell r="IV597">
            <v>-3.3527314000002251E-4</v>
          </cell>
          <cell r="IW597">
            <v>9.6727699999826777E-6</v>
          </cell>
          <cell r="IX597">
            <v>1.0370600000142449E-6</v>
          </cell>
          <cell r="IY597">
            <v>-1.7140849999998375E-4</v>
          </cell>
          <cell r="IZ597">
            <v>-3.6279054000001865E-4</v>
          </cell>
          <cell r="JA597">
            <v>1.9169991000002329E-4</v>
          </cell>
          <cell r="JB597">
            <v>8.490395999999345E-5</v>
          </cell>
          <cell r="JC597">
            <v>-6.2147430000002862E-5</v>
          </cell>
          <cell r="JD597">
            <v>1.7069570000000089E-5</v>
          </cell>
          <cell r="JE597">
            <v>-1.8182929000010173E-4</v>
          </cell>
          <cell r="JF597">
            <v>-9.5262938000000019E-4</v>
          </cell>
          <cell r="JG597">
            <v>-8.0013223000000022E-4</v>
          </cell>
          <cell r="JH597">
            <v>3.0728776000000374E-4</v>
          </cell>
          <cell r="JI597">
            <v>1.5051677200000196E-3</v>
          </cell>
          <cell r="JJ597">
            <v>8.4020799999987017E-5</v>
          </cell>
          <cell r="JK597">
            <v>-7.018923100000074E-4</v>
          </cell>
          <cell r="JL597">
            <v>4.3992606000001211E-4</v>
          </cell>
          <cell r="JM597">
            <v>-4.3745025000002657E-4</v>
          </cell>
          <cell r="JN597">
            <v>-1.6287915999999014E-4</v>
          </cell>
          <cell r="JO597">
            <v>8.2793710000000215E-4</v>
          </cell>
          <cell r="JP597">
            <v>3.3452800000006999E-6</v>
          </cell>
          <cell r="JQ597">
            <v>-2.9453068000000193E-4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0</v>
          </cell>
          <cell r="GD598">
            <v>0</v>
          </cell>
          <cell r="GE598">
            <v>0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J598">
            <v>0</v>
          </cell>
          <cell r="GK598">
            <v>0</v>
          </cell>
          <cell r="GL598">
            <v>0</v>
          </cell>
          <cell r="GM598">
            <v>0</v>
          </cell>
          <cell r="GN598">
            <v>0</v>
          </cell>
          <cell r="GO598">
            <v>0</v>
          </cell>
          <cell r="GP598">
            <v>0</v>
          </cell>
          <cell r="GQ598">
            <v>0</v>
          </cell>
          <cell r="GR598">
            <v>0</v>
          </cell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0</v>
          </cell>
          <cell r="HU598">
            <v>0</v>
          </cell>
          <cell r="HV598">
            <v>0</v>
          </cell>
          <cell r="HW598">
            <v>0</v>
          </cell>
          <cell r="HX598">
            <v>0</v>
          </cell>
          <cell r="HY598">
            <v>0</v>
          </cell>
          <cell r="HZ598">
            <v>0</v>
          </cell>
          <cell r="IA598">
            <v>0</v>
          </cell>
          <cell r="IB598">
            <v>0</v>
          </cell>
          <cell r="IC598">
            <v>0</v>
          </cell>
          <cell r="ID598">
            <v>0</v>
          </cell>
          <cell r="IE598">
            <v>0</v>
          </cell>
          <cell r="IF598">
            <v>0</v>
          </cell>
          <cell r="IG598">
            <v>0</v>
          </cell>
          <cell r="IH598">
            <v>0</v>
          </cell>
          <cell r="II598">
            <v>0</v>
          </cell>
          <cell r="IJ598">
            <v>0</v>
          </cell>
          <cell r="IK598">
            <v>0</v>
          </cell>
          <cell r="IL598">
            <v>0</v>
          </cell>
          <cell r="IM598">
            <v>0</v>
          </cell>
          <cell r="IN598">
            <v>0</v>
          </cell>
          <cell r="IO598">
            <v>0</v>
          </cell>
          <cell r="IP598">
            <v>0</v>
          </cell>
          <cell r="IQ598">
            <v>0</v>
          </cell>
          <cell r="IR598">
            <v>0</v>
          </cell>
          <cell r="IS598">
            <v>0</v>
          </cell>
          <cell r="IT598">
            <v>0</v>
          </cell>
          <cell r="IU598">
            <v>0</v>
          </cell>
          <cell r="IV598">
            <v>0</v>
          </cell>
          <cell r="IW598">
            <v>0</v>
          </cell>
          <cell r="IX598">
            <v>0</v>
          </cell>
          <cell r="IY598">
            <v>0</v>
          </cell>
          <cell r="IZ598">
            <v>0</v>
          </cell>
          <cell r="JA598">
            <v>0</v>
          </cell>
          <cell r="JB598">
            <v>0</v>
          </cell>
          <cell r="JC598">
            <v>0</v>
          </cell>
          <cell r="JD598">
            <v>0</v>
          </cell>
          <cell r="JE598">
            <v>0</v>
          </cell>
          <cell r="JF598">
            <v>0</v>
          </cell>
          <cell r="JG598">
            <v>0</v>
          </cell>
          <cell r="JH598">
            <v>0</v>
          </cell>
          <cell r="JI598">
            <v>0</v>
          </cell>
          <cell r="JJ598">
            <v>0</v>
          </cell>
          <cell r="JK598">
            <v>0</v>
          </cell>
          <cell r="JL598">
            <v>0</v>
          </cell>
          <cell r="JM598">
            <v>0</v>
          </cell>
          <cell r="JN598">
            <v>0</v>
          </cell>
          <cell r="JO598">
            <v>0</v>
          </cell>
          <cell r="JP598">
            <v>0</v>
          </cell>
          <cell r="JQ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3.9200000000031744E-9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3.9199999999997863E-9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-1.2882999999999992E-7</v>
          </cell>
          <cell r="FS599">
            <v>0</v>
          </cell>
          <cell r="FT599">
            <v>0</v>
          </cell>
          <cell r="FU599">
            <v>0</v>
          </cell>
          <cell r="FV599">
            <v>-1.0499999999999984E-7</v>
          </cell>
          <cell r="FW599">
            <v>-2.3829999999996687E-8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0</v>
          </cell>
          <cell r="GE599">
            <v>-1.6392999999998879E-7</v>
          </cell>
          <cell r="GF599">
            <v>0</v>
          </cell>
          <cell r="GG599">
            <v>0</v>
          </cell>
          <cell r="GH599">
            <v>2.1000000000000138E-7</v>
          </cell>
          <cell r="GI599">
            <v>-6.8924000000000121E-7</v>
          </cell>
          <cell r="GJ599">
            <v>1.0358999999999946E-7</v>
          </cell>
          <cell r="GK599">
            <v>-1.032799999999981E-7</v>
          </cell>
          <cell r="GL599">
            <v>1.0499999999999984E-7</v>
          </cell>
          <cell r="GM599">
            <v>2.0999999999999968E-7</v>
          </cell>
          <cell r="GN599">
            <v>0</v>
          </cell>
          <cell r="GO599">
            <v>0</v>
          </cell>
          <cell r="GP599">
            <v>0</v>
          </cell>
          <cell r="GQ599">
            <v>0</v>
          </cell>
          <cell r="GR599">
            <v>0</v>
          </cell>
          <cell r="GS599">
            <v>0</v>
          </cell>
          <cell r="GT599">
            <v>0</v>
          </cell>
          <cell r="GU599">
            <v>0</v>
          </cell>
          <cell r="GV599">
            <v>0</v>
          </cell>
          <cell r="GW599">
            <v>0</v>
          </cell>
          <cell r="GX599">
            <v>0</v>
          </cell>
          <cell r="GY599">
            <v>0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0</v>
          </cell>
          <cell r="HU599">
            <v>0</v>
          </cell>
          <cell r="HV599">
            <v>0</v>
          </cell>
          <cell r="HW599">
            <v>0</v>
          </cell>
          <cell r="HX599">
            <v>0</v>
          </cell>
          <cell r="HY599">
            <v>0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0</v>
          </cell>
          <cell r="IE599">
            <v>0</v>
          </cell>
          <cell r="IF599">
            <v>0</v>
          </cell>
          <cell r="IG599">
            <v>0</v>
          </cell>
          <cell r="IH599">
            <v>0</v>
          </cell>
          <cell r="II599">
            <v>0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7.0500000000188467E-9</v>
          </cell>
          <cell r="IS599">
            <v>0</v>
          </cell>
          <cell r="IT599">
            <v>7.049999999998518E-9</v>
          </cell>
          <cell r="IU599">
            <v>0</v>
          </cell>
          <cell r="IV599">
            <v>0</v>
          </cell>
          <cell r="IW599">
            <v>0</v>
          </cell>
          <cell r="IX599">
            <v>0</v>
          </cell>
          <cell r="IY599">
            <v>0</v>
          </cell>
          <cell r="IZ599">
            <v>0</v>
          </cell>
          <cell r="JA599">
            <v>0</v>
          </cell>
          <cell r="JB599">
            <v>0</v>
          </cell>
          <cell r="JC599">
            <v>0</v>
          </cell>
          <cell r="JD599">
            <v>0</v>
          </cell>
          <cell r="JE599">
            <v>0</v>
          </cell>
          <cell r="JF599">
            <v>0</v>
          </cell>
          <cell r="JG599">
            <v>0</v>
          </cell>
          <cell r="JH599">
            <v>0</v>
          </cell>
          <cell r="JI599">
            <v>0</v>
          </cell>
          <cell r="JJ599">
            <v>0</v>
          </cell>
          <cell r="JK599">
            <v>0</v>
          </cell>
          <cell r="JL599">
            <v>0</v>
          </cell>
          <cell r="JM599">
            <v>0</v>
          </cell>
          <cell r="JN599">
            <v>0</v>
          </cell>
          <cell r="JO599">
            <v>0</v>
          </cell>
          <cell r="JP599">
            <v>0</v>
          </cell>
          <cell r="JQ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3.9200000000031744E-9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3.9199999999997863E-9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-6.7997870000002791E-5</v>
          </cell>
          <cell r="FS600">
            <v>0</v>
          </cell>
          <cell r="FT600">
            <v>-1.3597000000009282E-7</v>
          </cell>
          <cell r="FU600">
            <v>0</v>
          </cell>
          <cell r="FV600">
            <v>-2.7537900000001829E-6</v>
          </cell>
          <cell r="FW600">
            <v>-4.6729699999998632E-6</v>
          </cell>
          <cell r="FX600">
            <v>-4.7134150000000159E-5</v>
          </cell>
          <cell r="FY600">
            <v>0</v>
          </cell>
          <cell r="FZ600">
            <v>-3.3456300000001687E-6</v>
          </cell>
          <cell r="GA600">
            <v>-9.955360000000156E-6</v>
          </cell>
          <cell r="GB600">
            <v>0</v>
          </cell>
          <cell r="GC600">
            <v>0</v>
          </cell>
          <cell r="GD600">
            <v>0</v>
          </cell>
          <cell r="GE600">
            <v>-2.5746500000006778E-5</v>
          </cell>
          <cell r="GF600">
            <v>0</v>
          </cell>
          <cell r="GG600">
            <v>2.4680999999998621E-7</v>
          </cell>
          <cell r="GH600">
            <v>3.9469320000000765E-5</v>
          </cell>
          <cell r="GI600">
            <v>7.842695999999913E-5</v>
          </cell>
          <cell r="GJ600">
            <v>-2.1975769999999992E-5</v>
          </cell>
          <cell r="GK600">
            <v>-3.4337089999999376E-5</v>
          </cell>
          <cell r="GL600">
            <v>-3.3113380000001497E-5</v>
          </cell>
          <cell r="GM600">
            <v>-3.6217950000007326E-5</v>
          </cell>
          <cell r="GN600">
            <v>-6.602729999999335E-6</v>
          </cell>
          <cell r="GO600">
            <v>-1.1642670000000868E-5</v>
          </cell>
          <cell r="GP600">
            <v>0</v>
          </cell>
          <cell r="GQ600">
            <v>0</v>
          </cell>
          <cell r="GR600">
            <v>1.826945419999948E-3</v>
          </cell>
          <cell r="GS600">
            <v>0</v>
          </cell>
          <cell r="GT600">
            <v>5.9120479999993925E-5</v>
          </cell>
          <cell r="GU600">
            <v>8.9917149999999002E-4</v>
          </cell>
          <cell r="GV600">
            <v>4.1826282000001491E-4</v>
          </cell>
          <cell r="GW600">
            <v>7.1229819999990562E-5</v>
          </cell>
          <cell r="GX600">
            <v>-1.7867000001725586E-7</v>
          </cell>
          <cell r="GY600">
            <v>1.2900783000002747E-4</v>
          </cell>
          <cell r="GZ600">
            <v>1.066810569999993E-3</v>
          </cell>
          <cell r="HA600">
            <v>-5.5859282999998205E-4</v>
          </cell>
          <cell r="HB600">
            <v>-2.5788610000002099E-4</v>
          </cell>
          <cell r="HC600">
            <v>0</v>
          </cell>
          <cell r="HD600">
            <v>0</v>
          </cell>
          <cell r="HE600">
            <v>2.1739372000000312E-3</v>
          </cell>
          <cell r="HF600">
            <v>0</v>
          </cell>
          <cell r="HG600">
            <v>8.1873940000004586E-5</v>
          </cell>
          <cell r="HH600">
            <v>6.632326100000363E-4</v>
          </cell>
          <cell r="HI600">
            <v>8.534348600000019E-4</v>
          </cell>
          <cell r="HJ600">
            <v>1.0642935900000428E-3</v>
          </cell>
          <cell r="HK600">
            <v>-1.3682973999998294E-4</v>
          </cell>
          <cell r="HL600">
            <v>2.7566330000006189E-5</v>
          </cell>
          <cell r="HM600">
            <v>-6.8345265000005484E-4</v>
          </cell>
          <cell r="HN600">
            <v>5.7647569999957904E-5</v>
          </cell>
          <cell r="HO600">
            <v>2.4617068999999159E-4</v>
          </cell>
          <cell r="HP600">
            <v>0</v>
          </cell>
          <cell r="HQ600">
            <v>0</v>
          </cell>
          <cell r="HR600">
            <v>-3.6016836000007935E-4</v>
          </cell>
          <cell r="HS600">
            <v>0</v>
          </cell>
          <cell r="HT600">
            <v>0</v>
          </cell>
          <cell r="HU600">
            <v>-1.4466663999998519E-4</v>
          </cell>
          <cell r="HV600">
            <v>-6.0386999997663615E-7</v>
          </cell>
          <cell r="HW600">
            <v>-3.0801295000001949E-4</v>
          </cell>
          <cell r="HX600">
            <v>2.9975109999996752E-4</v>
          </cell>
          <cell r="HY600">
            <v>3.8687859999997354E-4</v>
          </cell>
          <cell r="HZ600">
            <v>-8.9717530000033019E-5</v>
          </cell>
          <cell r="IA600">
            <v>-1.1679249999996255E-4</v>
          </cell>
          <cell r="IB600">
            <v>-3.87004569999988E-4</v>
          </cell>
          <cell r="IC600">
            <v>0</v>
          </cell>
          <cell r="ID600">
            <v>0</v>
          </cell>
          <cell r="IE600">
            <v>7.360672999998652E-4</v>
          </cell>
          <cell r="IF600">
            <v>0</v>
          </cell>
          <cell r="IG600">
            <v>0</v>
          </cell>
          <cell r="IH600">
            <v>-6.8720219999984788E-5</v>
          </cell>
          <cell r="II600">
            <v>-3.5662223999996523E-4</v>
          </cell>
          <cell r="IJ600">
            <v>-4.6040519999984708E-5</v>
          </cell>
          <cell r="IK600">
            <v>-7.7082374000003728E-4</v>
          </cell>
          <cell r="IL600">
            <v>1.1236009299999683E-3</v>
          </cell>
          <cell r="IM600">
            <v>2.7334803000000907E-4</v>
          </cell>
          <cell r="IN600">
            <v>6.5020065999996102E-4</v>
          </cell>
          <cell r="IO600">
            <v>-6.8875599999990156E-5</v>
          </cell>
          <cell r="IP600">
            <v>0</v>
          </cell>
          <cell r="IQ600">
            <v>0</v>
          </cell>
          <cell r="IR600">
            <v>-4.6774393999982067E-4</v>
          </cell>
          <cell r="IS600">
            <v>0</v>
          </cell>
          <cell r="IT600">
            <v>1.2726429999998512E-5</v>
          </cell>
          <cell r="IU600">
            <v>4.6129416000001422E-4</v>
          </cell>
          <cell r="IV600">
            <v>-3.1474856999996748E-4</v>
          </cell>
          <cell r="IW600">
            <v>5.4459948999996399E-4</v>
          </cell>
          <cell r="IX600">
            <v>-2.0312244000000867E-4</v>
          </cell>
          <cell r="IY600">
            <v>3.808362000007337E-5</v>
          </cell>
          <cell r="IZ600">
            <v>-9.0859105999996359E-4</v>
          </cell>
          <cell r="JA600">
            <v>-2.6401169000003777E-4</v>
          </cell>
          <cell r="JB600">
            <v>1.6602612000002348E-4</v>
          </cell>
          <cell r="JC600">
            <v>0</v>
          </cell>
          <cell r="JD600">
            <v>0</v>
          </cell>
          <cell r="JE600">
            <v>-6.3056757999957469E-4</v>
          </cell>
          <cell r="JF600">
            <v>0</v>
          </cell>
          <cell r="JG600">
            <v>2.2715270000001064E-5</v>
          </cell>
          <cell r="JH600">
            <v>5.3476469999980125E-5</v>
          </cell>
          <cell r="JI600">
            <v>1.3559682999997325E-4</v>
          </cell>
          <cell r="JJ600">
            <v>-7.5695302000003406E-4</v>
          </cell>
          <cell r="JK600">
            <v>-2.3199515999997034E-4</v>
          </cell>
          <cell r="JL600">
            <v>1.6367224000013447E-4</v>
          </cell>
          <cell r="JM600">
            <v>2.2214656000002497E-4</v>
          </cell>
          <cell r="JN600">
            <v>-3.2893982000004041E-4</v>
          </cell>
          <cell r="JO600">
            <v>8.9713049999995409E-5</v>
          </cell>
          <cell r="JP600">
            <v>0</v>
          </cell>
          <cell r="JQ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0</v>
          </cell>
          <cell r="GD601">
            <v>0</v>
          </cell>
          <cell r="GE601">
            <v>0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0</v>
          </cell>
          <cell r="GX601">
            <v>0</v>
          </cell>
          <cell r="GY601">
            <v>0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0</v>
          </cell>
          <cell r="HU601">
            <v>0</v>
          </cell>
          <cell r="HV601">
            <v>0</v>
          </cell>
          <cell r="HW601">
            <v>0</v>
          </cell>
          <cell r="HX601">
            <v>0</v>
          </cell>
          <cell r="HY601">
            <v>0</v>
          </cell>
          <cell r="HZ601">
            <v>0</v>
          </cell>
          <cell r="IA601">
            <v>0</v>
          </cell>
          <cell r="IB601">
            <v>0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G601">
            <v>0</v>
          </cell>
          <cell r="IH601">
            <v>0</v>
          </cell>
          <cell r="II601">
            <v>0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  <cell r="IS601">
            <v>0</v>
          </cell>
          <cell r="IT601">
            <v>0</v>
          </cell>
          <cell r="IU601">
            <v>0</v>
          </cell>
          <cell r="IV601">
            <v>0</v>
          </cell>
          <cell r="IW601">
            <v>0</v>
          </cell>
          <cell r="IX601">
            <v>0</v>
          </cell>
          <cell r="IY601">
            <v>0</v>
          </cell>
          <cell r="IZ601">
            <v>0</v>
          </cell>
          <cell r="JA601">
            <v>0</v>
          </cell>
          <cell r="JB601">
            <v>0</v>
          </cell>
          <cell r="JC601">
            <v>0</v>
          </cell>
          <cell r="JD601">
            <v>0</v>
          </cell>
          <cell r="JE601">
            <v>0</v>
          </cell>
          <cell r="JF601">
            <v>0</v>
          </cell>
          <cell r="JG601">
            <v>0</v>
          </cell>
          <cell r="JH601">
            <v>0</v>
          </cell>
          <cell r="JI601">
            <v>0</v>
          </cell>
          <cell r="JJ601">
            <v>0</v>
          </cell>
          <cell r="JK601">
            <v>0</v>
          </cell>
          <cell r="JL601">
            <v>0</v>
          </cell>
          <cell r="JM601">
            <v>0</v>
          </cell>
          <cell r="JN601">
            <v>0</v>
          </cell>
          <cell r="JO601">
            <v>0</v>
          </cell>
          <cell r="JP601">
            <v>0</v>
          </cell>
          <cell r="JQ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0</v>
          </cell>
          <cell r="GD602">
            <v>0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0</v>
          </cell>
          <cell r="GV602">
            <v>0</v>
          </cell>
          <cell r="GW602">
            <v>0</v>
          </cell>
          <cell r="GX602">
            <v>0</v>
          </cell>
          <cell r="GY602">
            <v>0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0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0</v>
          </cell>
          <cell r="HO602">
            <v>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0</v>
          </cell>
          <cell r="HU602">
            <v>0</v>
          </cell>
          <cell r="HV602">
            <v>0</v>
          </cell>
          <cell r="HW602">
            <v>0</v>
          </cell>
          <cell r="HX602">
            <v>0</v>
          </cell>
          <cell r="HY602">
            <v>0</v>
          </cell>
          <cell r="HZ602">
            <v>0</v>
          </cell>
          <cell r="IA602">
            <v>0</v>
          </cell>
          <cell r="IB602">
            <v>0</v>
          </cell>
          <cell r="IC602">
            <v>0</v>
          </cell>
          <cell r="ID602">
            <v>0</v>
          </cell>
          <cell r="IE602">
            <v>0</v>
          </cell>
          <cell r="IF602">
            <v>0</v>
          </cell>
          <cell r="IG602">
            <v>0</v>
          </cell>
          <cell r="IH602">
            <v>0</v>
          </cell>
          <cell r="II602">
            <v>0</v>
          </cell>
          <cell r="IJ602">
            <v>0</v>
          </cell>
          <cell r="IK602">
            <v>0</v>
          </cell>
          <cell r="IL602">
            <v>0</v>
          </cell>
          <cell r="IM602">
            <v>0</v>
          </cell>
          <cell r="IN602">
            <v>0</v>
          </cell>
          <cell r="IO602">
            <v>0</v>
          </cell>
          <cell r="IP602">
            <v>0</v>
          </cell>
          <cell r="IQ602">
            <v>0</v>
          </cell>
          <cell r="IR602">
            <v>0</v>
          </cell>
          <cell r="IS602">
            <v>0</v>
          </cell>
          <cell r="IT602">
            <v>0</v>
          </cell>
          <cell r="IU602">
            <v>0</v>
          </cell>
          <cell r="IV602">
            <v>0</v>
          </cell>
          <cell r="IW602">
            <v>0</v>
          </cell>
          <cell r="IX602">
            <v>0</v>
          </cell>
          <cell r="IY602">
            <v>0</v>
          </cell>
          <cell r="IZ602">
            <v>0</v>
          </cell>
          <cell r="JA602">
            <v>0</v>
          </cell>
          <cell r="JB602">
            <v>0</v>
          </cell>
          <cell r="JC602">
            <v>0</v>
          </cell>
          <cell r="JD602">
            <v>0</v>
          </cell>
          <cell r="JE602">
            <v>0</v>
          </cell>
          <cell r="JF602">
            <v>0</v>
          </cell>
          <cell r="JG602">
            <v>0</v>
          </cell>
          <cell r="JH602">
            <v>0</v>
          </cell>
          <cell r="JI602">
            <v>0</v>
          </cell>
          <cell r="JJ602">
            <v>0</v>
          </cell>
          <cell r="JK602">
            <v>0</v>
          </cell>
          <cell r="JL602">
            <v>0</v>
          </cell>
          <cell r="JM602">
            <v>0</v>
          </cell>
          <cell r="JN602">
            <v>0</v>
          </cell>
          <cell r="JO602">
            <v>0</v>
          </cell>
          <cell r="JP602">
            <v>0</v>
          </cell>
          <cell r="JQ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J603">
            <v>0</v>
          </cell>
          <cell r="GK603">
            <v>0</v>
          </cell>
          <cell r="GL603">
            <v>0</v>
          </cell>
          <cell r="GM603">
            <v>0</v>
          </cell>
          <cell r="GN603">
            <v>0</v>
          </cell>
          <cell r="GO603">
            <v>0</v>
          </cell>
          <cell r="GP603">
            <v>0</v>
          </cell>
          <cell r="GQ603">
            <v>0</v>
          </cell>
          <cell r="GR603">
            <v>0</v>
          </cell>
          <cell r="GS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0</v>
          </cell>
          <cell r="HU603">
            <v>0</v>
          </cell>
          <cell r="HV603">
            <v>0</v>
          </cell>
          <cell r="HW603">
            <v>0</v>
          </cell>
          <cell r="HX603">
            <v>0</v>
          </cell>
          <cell r="HY603">
            <v>0</v>
          </cell>
          <cell r="HZ603">
            <v>0</v>
          </cell>
          <cell r="IA603">
            <v>0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0</v>
          </cell>
          <cell r="IG603">
            <v>0</v>
          </cell>
          <cell r="IH603">
            <v>0</v>
          </cell>
          <cell r="II603">
            <v>0</v>
          </cell>
          <cell r="IJ603">
            <v>0</v>
          </cell>
          <cell r="IK603">
            <v>0</v>
          </cell>
          <cell r="IL603">
            <v>0</v>
          </cell>
          <cell r="IM603">
            <v>0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0</v>
          </cell>
          <cell r="IS603">
            <v>0</v>
          </cell>
          <cell r="IT603">
            <v>0</v>
          </cell>
          <cell r="IU603">
            <v>0</v>
          </cell>
          <cell r="IV603">
            <v>0</v>
          </cell>
          <cell r="IW603">
            <v>0</v>
          </cell>
          <cell r="IX603">
            <v>0</v>
          </cell>
          <cell r="IY603">
            <v>0</v>
          </cell>
          <cell r="IZ603">
            <v>0</v>
          </cell>
          <cell r="JA603">
            <v>0</v>
          </cell>
          <cell r="JB603">
            <v>0</v>
          </cell>
          <cell r="JC603">
            <v>0</v>
          </cell>
          <cell r="JD603">
            <v>0</v>
          </cell>
          <cell r="JE603">
            <v>0</v>
          </cell>
          <cell r="JF603">
            <v>0</v>
          </cell>
          <cell r="JG603">
            <v>0</v>
          </cell>
          <cell r="JH603">
            <v>0</v>
          </cell>
          <cell r="JI603">
            <v>0</v>
          </cell>
          <cell r="JJ603">
            <v>0</v>
          </cell>
          <cell r="JK603">
            <v>0</v>
          </cell>
          <cell r="JL603">
            <v>0</v>
          </cell>
          <cell r="JM603">
            <v>0</v>
          </cell>
          <cell r="JN603">
            <v>0</v>
          </cell>
          <cell r="JO603">
            <v>0</v>
          </cell>
          <cell r="JP603">
            <v>0</v>
          </cell>
          <cell r="JQ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0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0</v>
          </cell>
          <cell r="GX604">
            <v>0</v>
          </cell>
          <cell r="GY604">
            <v>0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0</v>
          </cell>
          <cell r="HO604">
            <v>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0</v>
          </cell>
          <cell r="HU604">
            <v>0</v>
          </cell>
          <cell r="HV604">
            <v>0</v>
          </cell>
          <cell r="HW604">
            <v>0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0</v>
          </cell>
          <cell r="IC604">
            <v>0</v>
          </cell>
          <cell r="ID604">
            <v>0</v>
          </cell>
          <cell r="IE604">
            <v>0</v>
          </cell>
          <cell r="IF604">
            <v>0</v>
          </cell>
          <cell r="IG604">
            <v>0</v>
          </cell>
          <cell r="IH604">
            <v>0</v>
          </cell>
          <cell r="II604">
            <v>0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0</v>
          </cell>
          <cell r="IR604">
            <v>0</v>
          </cell>
          <cell r="IS604">
            <v>0</v>
          </cell>
          <cell r="IT604">
            <v>0</v>
          </cell>
          <cell r="IU604">
            <v>0</v>
          </cell>
          <cell r="IV604">
            <v>0</v>
          </cell>
          <cell r="IW604">
            <v>0</v>
          </cell>
          <cell r="IX604">
            <v>0</v>
          </cell>
          <cell r="IY604">
            <v>0</v>
          </cell>
          <cell r="IZ604">
            <v>0</v>
          </cell>
          <cell r="JA604">
            <v>0</v>
          </cell>
          <cell r="JB604">
            <v>0</v>
          </cell>
          <cell r="JC604">
            <v>0</v>
          </cell>
          <cell r="JD604">
            <v>0</v>
          </cell>
          <cell r="JE604">
            <v>0</v>
          </cell>
          <cell r="JF604">
            <v>0</v>
          </cell>
          <cell r="JG604">
            <v>0</v>
          </cell>
          <cell r="JH604">
            <v>0</v>
          </cell>
          <cell r="JI604">
            <v>0</v>
          </cell>
          <cell r="JJ604">
            <v>0</v>
          </cell>
          <cell r="JK604">
            <v>0</v>
          </cell>
          <cell r="JL604">
            <v>0</v>
          </cell>
          <cell r="JM604">
            <v>0</v>
          </cell>
          <cell r="JN604">
            <v>0</v>
          </cell>
          <cell r="JO604">
            <v>0</v>
          </cell>
          <cell r="JP604">
            <v>0</v>
          </cell>
          <cell r="JQ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8.5899999999910527E-9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8.589999999997829E-9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1.0499999999999984E-7</v>
          </cell>
          <cell r="FW605">
            <v>0</v>
          </cell>
          <cell r="FX605">
            <v>-1.0499999999999984E-7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0</v>
          </cell>
          <cell r="GD605">
            <v>0</v>
          </cell>
          <cell r="GE605">
            <v>-1.0684299999999731E-6</v>
          </cell>
          <cell r="GF605">
            <v>0</v>
          </cell>
          <cell r="GG605">
            <v>0</v>
          </cell>
          <cell r="GH605">
            <v>0</v>
          </cell>
          <cell r="GI605">
            <v>-3.4342999999999613E-7</v>
          </cell>
          <cell r="GJ605">
            <v>-6.3120000000000168E-7</v>
          </cell>
          <cell r="GK605">
            <v>-3.9158000000000007E-7</v>
          </cell>
          <cell r="GL605">
            <v>2.0999999999999968E-7</v>
          </cell>
          <cell r="GM605">
            <v>8.7780000000001386E-8</v>
          </cell>
          <cell r="GN605">
            <v>0</v>
          </cell>
          <cell r="GO605">
            <v>0</v>
          </cell>
          <cell r="GP605">
            <v>0</v>
          </cell>
          <cell r="GQ605">
            <v>0</v>
          </cell>
          <cell r="GR605">
            <v>0</v>
          </cell>
          <cell r="GS605">
            <v>0</v>
          </cell>
          <cell r="GT605">
            <v>0</v>
          </cell>
          <cell r="GU605">
            <v>0</v>
          </cell>
          <cell r="GV605">
            <v>0</v>
          </cell>
          <cell r="GW605">
            <v>0</v>
          </cell>
          <cell r="GX605">
            <v>0</v>
          </cell>
          <cell r="GY605">
            <v>0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0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U605">
            <v>0</v>
          </cell>
          <cell r="HV605">
            <v>0</v>
          </cell>
          <cell r="HW605">
            <v>0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G605">
            <v>0</v>
          </cell>
          <cell r="IH605">
            <v>0</v>
          </cell>
          <cell r="II605">
            <v>0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0</v>
          </cell>
          <cell r="IS605">
            <v>0</v>
          </cell>
          <cell r="IT605">
            <v>0</v>
          </cell>
          <cell r="IU605">
            <v>0</v>
          </cell>
          <cell r="IV605">
            <v>0</v>
          </cell>
          <cell r="IW605">
            <v>0</v>
          </cell>
          <cell r="IX605">
            <v>0</v>
          </cell>
          <cell r="IY605">
            <v>0</v>
          </cell>
          <cell r="IZ605">
            <v>0</v>
          </cell>
          <cell r="JA605">
            <v>0</v>
          </cell>
          <cell r="JB605">
            <v>0</v>
          </cell>
          <cell r="JC605">
            <v>0</v>
          </cell>
          <cell r="JD605">
            <v>0</v>
          </cell>
          <cell r="JE605">
            <v>1.8159999999969346E-8</v>
          </cell>
          <cell r="JF605">
            <v>0</v>
          </cell>
          <cell r="JG605">
            <v>0</v>
          </cell>
          <cell r="JH605">
            <v>1.8159999999996452E-8</v>
          </cell>
          <cell r="JI605">
            <v>0</v>
          </cell>
          <cell r="JJ605">
            <v>0</v>
          </cell>
          <cell r="JK605">
            <v>0</v>
          </cell>
          <cell r="JL605">
            <v>0</v>
          </cell>
          <cell r="JM605">
            <v>0</v>
          </cell>
          <cell r="JN605">
            <v>0</v>
          </cell>
          <cell r="JO605">
            <v>0</v>
          </cell>
          <cell r="JP605">
            <v>0</v>
          </cell>
          <cell r="JQ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8.5899999999910527E-9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8.589999999997829E-9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4.7052450000001356E-5</v>
          </cell>
          <cell r="FS606">
            <v>0</v>
          </cell>
          <cell r="FT606">
            <v>0</v>
          </cell>
          <cell r="FU606">
            <v>0</v>
          </cell>
          <cell r="FV606">
            <v>5.823678999999915E-5</v>
          </cell>
          <cell r="FW606">
            <v>0</v>
          </cell>
          <cell r="FX606">
            <v>-1.1184339999997794E-5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0</v>
          </cell>
          <cell r="GD606">
            <v>0</v>
          </cell>
          <cell r="GE606">
            <v>-4.3830200000000152E-4</v>
          </cell>
          <cell r="GF606">
            <v>0</v>
          </cell>
          <cell r="GG606">
            <v>0</v>
          </cell>
          <cell r="GH606">
            <v>-8.3554669999999498E-5</v>
          </cell>
          <cell r="GI606">
            <v>5.403417999999896E-5</v>
          </cell>
          <cell r="GJ606">
            <v>5.3560160000003937E-5</v>
          </cell>
          <cell r="GK606">
            <v>-1.9535915000000112E-4</v>
          </cell>
          <cell r="GL606">
            <v>-1.707920599999975E-4</v>
          </cell>
          <cell r="GM606">
            <v>-9.0782759999998019E-5</v>
          </cell>
          <cell r="GN606">
            <v>0</v>
          </cell>
          <cell r="GO606">
            <v>-5.4076999999978781E-6</v>
          </cell>
          <cell r="GP606">
            <v>0</v>
          </cell>
          <cell r="GQ606">
            <v>0</v>
          </cell>
          <cell r="GR606">
            <v>-3.4720239999730396E-5</v>
          </cell>
          <cell r="GS606">
            <v>0</v>
          </cell>
          <cell r="GT606">
            <v>0</v>
          </cell>
          <cell r="GU606">
            <v>-3.9980450000004497E-5</v>
          </cell>
          <cell r="GV606">
            <v>5.5937260000027411E-5</v>
          </cell>
          <cell r="GW606">
            <v>-9.0163849999991275E-5</v>
          </cell>
          <cell r="GX606">
            <v>0</v>
          </cell>
          <cell r="GY606">
            <v>0</v>
          </cell>
          <cell r="GZ606">
            <v>0</v>
          </cell>
          <cell r="HA606">
            <v>3.948680000001592E-5</v>
          </cell>
          <cell r="HB606">
            <v>0</v>
          </cell>
          <cell r="HC606">
            <v>0</v>
          </cell>
          <cell r="HD606">
            <v>0</v>
          </cell>
          <cell r="HE606">
            <v>-8.1320300000076173E-5</v>
          </cell>
          <cell r="HF606">
            <v>0</v>
          </cell>
          <cell r="HG606">
            <v>0</v>
          </cell>
          <cell r="HH606">
            <v>-1.2804923000001023E-4</v>
          </cell>
          <cell r="HI606">
            <v>0</v>
          </cell>
          <cell r="HJ606">
            <v>0</v>
          </cell>
          <cell r="HK606">
            <v>0</v>
          </cell>
          <cell r="HL606">
            <v>0</v>
          </cell>
          <cell r="HM606">
            <v>0</v>
          </cell>
          <cell r="HN606">
            <v>4.6728929999989566E-5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U606">
            <v>0</v>
          </cell>
          <cell r="HV606">
            <v>0</v>
          </cell>
          <cell r="HW606">
            <v>0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0</v>
          </cell>
          <cell r="IC606">
            <v>0</v>
          </cell>
          <cell r="ID606">
            <v>0</v>
          </cell>
          <cell r="IE606">
            <v>-7.041082000003307E-5</v>
          </cell>
          <cell r="IF606">
            <v>0</v>
          </cell>
          <cell r="IG606">
            <v>0</v>
          </cell>
          <cell r="IH606">
            <v>-7.0410819999977559E-5</v>
          </cell>
          <cell r="II606">
            <v>0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1.1106165999996698E-4</v>
          </cell>
          <cell r="IS606">
            <v>0</v>
          </cell>
          <cell r="IT606">
            <v>0</v>
          </cell>
          <cell r="IU606">
            <v>1.1106165999999473E-4</v>
          </cell>
          <cell r="IV606">
            <v>0</v>
          </cell>
          <cell r="IW606">
            <v>0</v>
          </cell>
          <cell r="IX606">
            <v>0</v>
          </cell>
          <cell r="IY606">
            <v>0</v>
          </cell>
          <cell r="IZ606">
            <v>0</v>
          </cell>
          <cell r="JA606">
            <v>0</v>
          </cell>
          <cell r="JB606">
            <v>0</v>
          </cell>
          <cell r="JC606">
            <v>0</v>
          </cell>
          <cell r="JD606">
            <v>0</v>
          </cell>
          <cell r="JE606">
            <v>1.1207807999991104E-4</v>
          </cell>
          <cell r="JF606">
            <v>0</v>
          </cell>
          <cell r="JG606">
            <v>0</v>
          </cell>
          <cell r="JH606">
            <v>1.1207808000002206E-4</v>
          </cell>
          <cell r="JI606">
            <v>0</v>
          </cell>
          <cell r="JJ606">
            <v>0</v>
          </cell>
          <cell r="JK606">
            <v>0</v>
          </cell>
          <cell r="JL606">
            <v>0</v>
          </cell>
          <cell r="JM606">
            <v>0</v>
          </cell>
          <cell r="JN606">
            <v>0</v>
          </cell>
          <cell r="JO606">
            <v>0</v>
          </cell>
          <cell r="JP606">
            <v>0</v>
          </cell>
          <cell r="JQ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6.7364600000174857E-6</v>
          </cell>
          <cell r="FS607">
            <v>0</v>
          </cell>
          <cell r="FT607">
            <v>-8.3963199999995131E-6</v>
          </cell>
          <cell r="FU607">
            <v>-4.6186569999998733E-5</v>
          </cell>
          <cell r="FV607">
            <v>-3.7012339999996369E-5</v>
          </cell>
          <cell r="FW607">
            <v>2.1954720000001704E-5</v>
          </cell>
          <cell r="FX607">
            <v>7.6376969999999988E-5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1.351202600000101E-4</v>
          </cell>
          <cell r="GF607">
            <v>0</v>
          </cell>
          <cell r="GG607">
            <v>2.3805090000002249E-5</v>
          </cell>
          <cell r="GH607">
            <v>7.8981309999996696E-5</v>
          </cell>
          <cell r="GI607">
            <v>-3.9726029999992418E-5</v>
          </cell>
          <cell r="GJ607">
            <v>-1.9289409999998647E-4</v>
          </cell>
          <cell r="GK607">
            <v>-2.569400000054789E-7</v>
          </cell>
          <cell r="GL607">
            <v>-5.2028120000005562E-5</v>
          </cell>
          <cell r="GM607">
            <v>3.488633100000027E-4</v>
          </cell>
          <cell r="GN607">
            <v>0</v>
          </cell>
          <cell r="GO607">
            <v>-3.1624260000001625E-5</v>
          </cell>
          <cell r="GP607">
            <v>0</v>
          </cell>
          <cell r="GQ607">
            <v>0</v>
          </cell>
          <cell r="GR607">
            <v>6.3967932000008609E-4</v>
          </cell>
          <cell r="GS607">
            <v>0</v>
          </cell>
          <cell r="GT607">
            <v>0</v>
          </cell>
          <cell r="GU607">
            <v>0</v>
          </cell>
          <cell r="GV607">
            <v>4.8596168000000772E-4</v>
          </cell>
          <cell r="GW607">
            <v>0</v>
          </cell>
          <cell r="GX607">
            <v>0</v>
          </cell>
          <cell r="GY607">
            <v>0</v>
          </cell>
          <cell r="GZ607">
            <v>0</v>
          </cell>
          <cell r="HA607">
            <v>1.537176399999951E-4</v>
          </cell>
          <cell r="HB607">
            <v>0</v>
          </cell>
          <cell r="HC607">
            <v>0</v>
          </cell>
          <cell r="HD607">
            <v>0</v>
          </cell>
          <cell r="HE607">
            <v>-4.1293199000014269E-4</v>
          </cell>
          <cell r="HF607">
            <v>0</v>
          </cell>
          <cell r="HG607">
            <v>0</v>
          </cell>
          <cell r="HH607">
            <v>-2.1110250000000441E-4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0</v>
          </cell>
          <cell r="HN607">
            <v>-2.018294899999995E-4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0</v>
          </cell>
          <cell r="HV607">
            <v>0</v>
          </cell>
          <cell r="HW607">
            <v>0</v>
          </cell>
          <cell r="HX607">
            <v>0</v>
          </cell>
          <cell r="HY607">
            <v>0</v>
          </cell>
          <cell r="HZ607">
            <v>0</v>
          </cell>
          <cell r="IA607">
            <v>0</v>
          </cell>
          <cell r="IB607">
            <v>0</v>
          </cell>
          <cell r="IC607">
            <v>0</v>
          </cell>
          <cell r="ID607">
            <v>0</v>
          </cell>
          <cell r="IE607">
            <v>-5.806687000009525E-5</v>
          </cell>
          <cell r="IF607">
            <v>0</v>
          </cell>
          <cell r="IG607">
            <v>0</v>
          </cell>
          <cell r="IH607">
            <v>-1.3189031999998047E-4</v>
          </cell>
          <cell r="II607">
            <v>7.3823449999996238E-5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-7.1640628000002593E-4</v>
          </cell>
          <cell r="IS607">
            <v>0</v>
          </cell>
          <cell r="IT607">
            <v>0</v>
          </cell>
          <cell r="IU607">
            <v>-5.0430627999999145E-4</v>
          </cell>
          <cell r="IV607">
            <v>0</v>
          </cell>
          <cell r="IW607">
            <v>0</v>
          </cell>
          <cell r="IX607">
            <v>0</v>
          </cell>
          <cell r="IY607">
            <v>0</v>
          </cell>
          <cell r="IZ607">
            <v>0</v>
          </cell>
          <cell r="JA607">
            <v>0</v>
          </cell>
          <cell r="JB607">
            <v>-2.1209999999999285E-4</v>
          </cell>
          <cell r="JC607">
            <v>0</v>
          </cell>
          <cell r="JD607">
            <v>0</v>
          </cell>
          <cell r="JE607">
            <v>-2.1209999999993734E-4</v>
          </cell>
          <cell r="JF607">
            <v>0</v>
          </cell>
          <cell r="JG607">
            <v>0</v>
          </cell>
          <cell r="JH607">
            <v>-2.1209999999999285E-4</v>
          </cell>
          <cell r="JI607">
            <v>0</v>
          </cell>
          <cell r="JJ607">
            <v>0</v>
          </cell>
          <cell r="JK607">
            <v>0</v>
          </cell>
          <cell r="JL607">
            <v>0</v>
          </cell>
          <cell r="JM607">
            <v>0</v>
          </cell>
          <cell r="JN607">
            <v>0</v>
          </cell>
          <cell r="JO607">
            <v>0</v>
          </cell>
          <cell r="JP607">
            <v>0</v>
          </cell>
          <cell r="JQ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0</v>
          </cell>
          <cell r="GD608">
            <v>0</v>
          </cell>
          <cell r="GE608">
            <v>0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J608">
            <v>0</v>
          </cell>
          <cell r="GK608">
            <v>0</v>
          </cell>
          <cell r="GL608">
            <v>0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0</v>
          </cell>
          <cell r="GS608">
            <v>0</v>
          </cell>
          <cell r="GT608">
            <v>0</v>
          </cell>
          <cell r="GU608">
            <v>0</v>
          </cell>
          <cell r="GV608">
            <v>0</v>
          </cell>
          <cell r="GW608">
            <v>0</v>
          </cell>
          <cell r="GX608">
            <v>0</v>
          </cell>
          <cell r="GY608">
            <v>0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U608">
            <v>0</v>
          </cell>
          <cell r="HV608">
            <v>0</v>
          </cell>
          <cell r="HW608">
            <v>0</v>
          </cell>
          <cell r="HX608">
            <v>0</v>
          </cell>
          <cell r="HY608">
            <v>0</v>
          </cell>
          <cell r="HZ608">
            <v>0</v>
          </cell>
          <cell r="IA608">
            <v>0</v>
          </cell>
          <cell r="IB608">
            <v>0</v>
          </cell>
          <cell r="IC608">
            <v>0</v>
          </cell>
          <cell r="ID608">
            <v>0</v>
          </cell>
          <cell r="IE608">
            <v>0</v>
          </cell>
          <cell r="IF608">
            <v>0</v>
          </cell>
          <cell r="IG608">
            <v>0</v>
          </cell>
          <cell r="IH608">
            <v>0</v>
          </cell>
          <cell r="II608">
            <v>0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  <cell r="IS608">
            <v>0</v>
          </cell>
          <cell r="IT608">
            <v>0</v>
          </cell>
          <cell r="IU608">
            <v>0</v>
          </cell>
          <cell r="IV608">
            <v>0</v>
          </cell>
          <cell r="IW608">
            <v>0</v>
          </cell>
          <cell r="IX608">
            <v>0</v>
          </cell>
          <cell r="IY608">
            <v>0</v>
          </cell>
          <cell r="IZ608">
            <v>0</v>
          </cell>
          <cell r="JA608">
            <v>0</v>
          </cell>
          <cell r="JB608">
            <v>0</v>
          </cell>
          <cell r="JC608">
            <v>0</v>
          </cell>
          <cell r="JD608">
            <v>0</v>
          </cell>
          <cell r="JE608">
            <v>0</v>
          </cell>
          <cell r="JF608">
            <v>0</v>
          </cell>
          <cell r="JG608">
            <v>0</v>
          </cell>
          <cell r="JH608">
            <v>0</v>
          </cell>
          <cell r="JI608">
            <v>0</v>
          </cell>
          <cell r="JJ608">
            <v>0</v>
          </cell>
          <cell r="JK608">
            <v>0</v>
          </cell>
          <cell r="JL608">
            <v>0</v>
          </cell>
          <cell r="JM608">
            <v>0</v>
          </cell>
          <cell r="JN608">
            <v>0</v>
          </cell>
          <cell r="JO608">
            <v>0</v>
          </cell>
          <cell r="JP608">
            <v>0</v>
          </cell>
          <cell r="JQ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  <cell r="GK609">
            <v>0</v>
          </cell>
          <cell r="GL609">
            <v>0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0</v>
          </cell>
          <cell r="GS609">
            <v>0</v>
          </cell>
          <cell r="GT609">
            <v>0</v>
          </cell>
          <cell r="GU609">
            <v>0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U609">
            <v>0</v>
          </cell>
          <cell r="HV609">
            <v>0</v>
          </cell>
          <cell r="HW609">
            <v>0</v>
          </cell>
          <cell r="HX609">
            <v>0</v>
          </cell>
          <cell r="HY609">
            <v>0</v>
          </cell>
          <cell r="HZ609">
            <v>0</v>
          </cell>
          <cell r="IA609">
            <v>0</v>
          </cell>
          <cell r="IB609">
            <v>0</v>
          </cell>
          <cell r="IC609">
            <v>0</v>
          </cell>
          <cell r="ID609">
            <v>0</v>
          </cell>
          <cell r="IE609">
            <v>0</v>
          </cell>
          <cell r="IF609">
            <v>0</v>
          </cell>
          <cell r="IG609">
            <v>0</v>
          </cell>
          <cell r="IH609">
            <v>0</v>
          </cell>
          <cell r="II609">
            <v>0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  <cell r="IS609">
            <v>0</v>
          </cell>
          <cell r="IT609">
            <v>0</v>
          </cell>
          <cell r="IU609">
            <v>0</v>
          </cell>
          <cell r="IV609">
            <v>0</v>
          </cell>
          <cell r="IW609">
            <v>0</v>
          </cell>
          <cell r="IX609">
            <v>0</v>
          </cell>
          <cell r="IY609">
            <v>0</v>
          </cell>
          <cell r="IZ609">
            <v>0</v>
          </cell>
          <cell r="JA609">
            <v>0</v>
          </cell>
          <cell r="JB609">
            <v>0</v>
          </cell>
          <cell r="JC609">
            <v>0</v>
          </cell>
          <cell r="JD609">
            <v>0</v>
          </cell>
          <cell r="JE609">
            <v>0</v>
          </cell>
          <cell r="JF609">
            <v>0</v>
          </cell>
          <cell r="JG609">
            <v>0</v>
          </cell>
          <cell r="JH609">
            <v>0</v>
          </cell>
          <cell r="JI609">
            <v>0</v>
          </cell>
          <cell r="JJ609">
            <v>0</v>
          </cell>
          <cell r="JK609">
            <v>0</v>
          </cell>
          <cell r="JL609">
            <v>0</v>
          </cell>
          <cell r="JM609">
            <v>0</v>
          </cell>
          <cell r="JN609">
            <v>0</v>
          </cell>
          <cell r="JO609">
            <v>0</v>
          </cell>
          <cell r="JP609">
            <v>0</v>
          </cell>
          <cell r="JQ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0</v>
          </cell>
          <cell r="GD610">
            <v>0</v>
          </cell>
          <cell r="GE610">
            <v>0</v>
          </cell>
          <cell r="GF610">
            <v>0</v>
          </cell>
          <cell r="GG610">
            <v>0</v>
          </cell>
          <cell r="GH610">
            <v>0</v>
          </cell>
          <cell r="GI610">
            <v>0</v>
          </cell>
          <cell r="GJ610">
            <v>0</v>
          </cell>
          <cell r="GK610">
            <v>0</v>
          </cell>
          <cell r="GL610">
            <v>0</v>
          </cell>
          <cell r="GM610">
            <v>0</v>
          </cell>
          <cell r="GN610">
            <v>0</v>
          </cell>
          <cell r="GO610">
            <v>0</v>
          </cell>
          <cell r="GP610">
            <v>0</v>
          </cell>
          <cell r="GQ610">
            <v>0</v>
          </cell>
          <cell r="GR610">
            <v>0</v>
          </cell>
          <cell r="GS610">
            <v>0</v>
          </cell>
          <cell r="GT610">
            <v>0</v>
          </cell>
          <cell r="GU610">
            <v>0</v>
          </cell>
          <cell r="GV610">
            <v>0</v>
          </cell>
          <cell r="GW610">
            <v>0</v>
          </cell>
          <cell r="GX610">
            <v>0</v>
          </cell>
          <cell r="GY610">
            <v>0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I610">
            <v>0</v>
          </cell>
          <cell r="HJ610">
            <v>0</v>
          </cell>
          <cell r="HK610">
            <v>0</v>
          </cell>
          <cell r="HL610">
            <v>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0</v>
          </cell>
          <cell r="HU610">
            <v>0</v>
          </cell>
          <cell r="HV610">
            <v>0</v>
          </cell>
          <cell r="HW610">
            <v>0</v>
          </cell>
          <cell r="HX610">
            <v>0</v>
          </cell>
          <cell r="HY610">
            <v>0</v>
          </cell>
          <cell r="HZ610">
            <v>0</v>
          </cell>
          <cell r="IA610">
            <v>0</v>
          </cell>
          <cell r="IB610">
            <v>0</v>
          </cell>
          <cell r="IC610">
            <v>0</v>
          </cell>
          <cell r="ID610">
            <v>0</v>
          </cell>
          <cell r="IE610">
            <v>0</v>
          </cell>
          <cell r="IF610">
            <v>0</v>
          </cell>
          <cell r="IG610">
            <v>0</v>
          </cell>
          <cell r="IH610">
            <v>0</v>
          </cell>
          <cell r="II610">
            <v>0</v>
          </cell>
          <cell r="IJ610">
            <v>0</v>
          </cell>
          <cell r="IK610">
            <v>0</v>
          </cell>
          <cell r="IL610">
            <v>0</v>
          </cell>
          <cell r="IM610">
            <v>0</v>
          </cell>
          <cell r="IN610">
            <v>0</v>
          </cell>
          <cell r="IO610">
            <v>0</v>
          </cell>
          <cell r="IP610">
            <v>0</v>
          </cell>
          <cell r="IQ610">
            <v>0</v>
          </cell>
          <cell r="IR610">
            <v>0</v>
          </cell>
          <cell r="IS610">
            <v>0</v>
          </cell>
          <cell r="IT610">
            <v>0</v>
          </cell>
          <cell r="IU610">
            <v>0</v>
          </cell>
          <cell r="IV610">
            <v>0</v>
          </cell>
          <cell r="IW610">
            <v>0</v>
          </cell>
          <cell r="IX610">
            <v>0</v>
          </cell>
          <cell r="IY610">
            <v>0</v>
          </cell>
          <cell r="IZ610">
            <v>0</v>
          </cell>
          <cell r="JA610">
            <v>0</v>
          </cell>
          <cell r="JB610">
            <v>0</v>
          </cell>
          <cell r="JC610">
            <v>0</v>
          </cell>
          <cell r="JD610">
            <v>0</v>
          </cell>
          <cell r="JE610">
            <v>0</v>
          </cell>
          <cell r="JF610">
            <v>0</v>
          </cell>
          <cell r="JG610">
            <v>0</v>
          </cell>
          <cell r="JH610">
            <v>0</v>
          </cell>
          <cell r="JI610">
            <v>0</v>
          </cell>
          <cell r="JJ610">
            <v>0</v>
          </cell>
          <cell r="JK610">
            <v>0</v>
          </cell>
          <cell r="JL610">
            <v>0</v>
          </cell>
          <cell r="JM610">
            <v>0</v>
          </cell>
          <cell r="JN610">
            <v>0</v>
          </cell>
          <cell r="JO610">
            <v>0</v>
          </cell>
          <cell r="JP610">
            <v>0</v>
          </cell>
          <cell r="JQ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0</v>
          </cell>
          <cell r="GD611">
            <v>0</v>
          </cell>
          <cell r="GE611">
            <v>0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J611">
            <v>0</v>
          </cell>
          <cell r="GK611">
            <v>0</v>
          </cell>
          <cell r="GL611">
            <v>0</v>
          </cell>
          <cell r="GM611">
            <v>0</v>
          </cell>
          <cell r="GN611">
            <v>0</v>
          </cell>
          <cell r="GO611">
            <v>0</v>
          </cell>
          <cell r="GP611">
            <v>0</v>
          </cell>
          <cell r="GQ611">
            <v>0</v>
          </cell>
          <cell r="GR611">
            <v>0</v>
          </cell>
          <cell r="GS611">
            <v>0</v>
          </cell>
          <cell r="GT611">
            <v>0</v>
          </cell>
          <cell r="GU611">
            <v>0</v>
          </cell>
          <cell r="GV611">
            <v>0</v>
          </cell>
          <cell r="GW611">
            <v>0</v>
          </cell>
          <cell r="GX611">
            <v>0</v>
          </cell>
          <cell r="GY611">
            <v>0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0</v>
          </cell>
          <cell r="HO611">
            <v>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0</v>
          </cell>
          <cell r="HU611">
            <v>0</v>
          </cell>
          <cell r="HV611">
            <v>0</v>
          </cell>
          <cell r="HW611">
            <v>0</v>
          </cell>
          <cell r="HX611">
            <v>0</v>
          </cell>
          <cell r="HY611">
            <v>0</v>
          </cell>
          <cell r="HZ611">
            <v>0</v>
          </cell>
          <cell r="IA611">
            <v>0</v>
          </cell>
          <cell r="IB611">
            <v>0</v>
          </cell>
          <cell r="IC611">
            <v>0</v>
          </cell>
          <cell r="ID611">
            <v>0</v>
          </cell>
          <cell r="IE611">
            <v>0</v>
          </cell>
          <cell r="IF611">
            <v>0</v>
          </cell>
          <cell r="IG611">
            <v>0</v>
          </cell>
          <cell r="IH611">
            <v>0</v>
          </cell>
          <cell r="II611">
            <v>0</v>
          </cell>
          <cell r="IJ611">
            <v>0</v>
          </cell>
          <cell r="IK611">
            <v>0</v>
          </cell>
          <cell r="IL611">
            <v>0</v>
          </cell>
          <cell r="IM611">
            <v>0</v>
          </cell>
          <cell r="IN611">
            <v>0</v>
          </cell>
          <cell r="IO611">
            <v>0</v>
          </cell>
          <cell r="IP611">
            <v>0</v>
          </cell>
          <cell r="IQ611">
            <v>0</v>
          </cell>
          <cell r="IR611">
            <v>0</v>
          </cell>
          <cell r="IS611">
            <v>0</v>
          </cell>
          <cell r="IT611">
            <v>0</v>
          </cell>
          <cell r="IU611">
            <v>0</v>
          </cell>
          <cell r="IV611">
            <v>0</v>
          </cell>
          <cell r="IW611">
            <v>0</v>
          </cell>
          <cell r="IX611">
            <v>0</v>
          </cell>
          <cell r="IY611">
            <v>0</v>
          </cell>
          <cell r="IZ611">
            <v>0</v>
          </cell>
          <cell r="JA611">
            <v>0</v>
          </cell>
          <cell r="JB611">
            <v>0</v>
          </cell>
          <cell r="JC611">
            <v>0</v>
          </cell>
          <cell r="JD611">
            <v>0</v>
          </cell>
          <cell r="JE611">
            <v>0</v>
          </cell>
          <cell r="JF611">
            <v>0</v>
          </cell>
          <cell r="JG611">
            <v>0</v>
          </cell>
          <cell r="JH611">
            <v>0</v>
          </cell>
          <cell r="JI611">
            <v>0</v>
          </cell>
          <cell r="JJ611">
            <v>0</v>
          </cell>
          <cell r="JK611">
            <v>0</v>
          </cell>
          <cell r="JL611">
            <v>0</v>
          </cell>
          <cell r="JM611">
            <v>0</v>
          </cell>
          <cell r="JN611">
            <v>0</v>
          </cell>
          <cell r="JO611">
            <v>0</v>
          </cell>
          <cell r="JP611">
            <v>0</v>
          </cell>
          <cell r="JQ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0</v>
          </cell>
          <cell r="GD612">
            <v>0</v>
          </cell>
          <cell r="GE612">
            <v>0</v>
          </cell>
          <cell r="GF612">
            <v>0</v>
          </cell>
          <cell r="GG612">
            <v>0</v>
          </cell>
          <cell r="GH612">
            <v>0</v>
          </cell>
          <cell r="GI612">
            <v>0</v>
          </cell>
          <cell r="GJ612">
            <v>0</v>
          </cell>
          <cell r="GK612">
            <v>0</v>
          </cell>
          <cell r="GL612">
            <v>0</v>
          </cell>
          <cell r="GM612">
            <v>0</v>
          </cell>
          <cell r="GN612">
            <v>0</v>
          </cell>
          <cell r="GO612">
            <v>0</v>
          </cell>
          <cell r="GP612">
            <v>0</v>
          </cell>
          <cell r="GQ612">
            <v>0</v>
          </cell>
          <cell r="GR612">
            <v>0</v>
          </cell>
          <cell r="GS612">
            <v>0</v>
          </cell>
          <cell r="GT612">
            <v>0</v>
          </cell>
          <cell r="GU612">
            <v>0</v>
          </cell>
          <cell r="GV612">
            <v>0</v>
          </cell>
          <cell r="GW612">
            <v>0</v>
          </cell>
          <cell r="GX612">
            <v>0</v>
          </cell>
          <cell r="GY612">
            <v>0</v>
          </cell>
          <cell r="GZ612">
            <v>0</v>
          </cell>
          <cell r="HA612">
            <v>0</v>
          </cell>
          <cell r="HB612">
            <v>0</v>
          </cell>
          <cell r="HC612">
            <v>0</v>
          </cell>
          <cell r="HD612">
            <v>0</v>
          </cell>
          <cell r="HE612">
            <v>0</v>
          </cell>
          <cell r="HF612">
            <v>0</v>
          </cell>
          <cell r="HG612">
            <v>0</v>
          </cell>
          <cell r="HH612">
            <v>0</v>
          </cell>
          <cell r="HI612">
            <v>0</v>
          </cell>
          <cell r="HJ612">
            <v>0</v>
          </cell>
          <cell r="HK612">
            <v>0</v>
          </cell>
          <cell r="HL612">
            <v>0</v>
          </cell>
          <cell r="HM612">
            <v>0</v>
          </cell>
          <cell r="HN612">
            <v>0</v>
          </cell>
          <cell r="HO612">
            <v>0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0</v>
          </cell>
          <cell r="HU612">
            <v>0</v>
          </cell>
          <cell r="HV612">
            <v>0</v>
          </cell>
          <cell r="HW612">
            <v>0</v>
          </cell>
          <cell r="HX612">
            <v>0</v>
          </cell>
          <cell r="HY612">
            <v>0</v>
          </cell>
          <cell r="HZ612">
            <v>0</v>
          </cell>
          <cell r="IA612">
            <v>0</v>
          </cell>
          <cell r="IB612">
            <v>0</v>
          </cell>
          <cell r="IC612">
            <v>0</v>
          </cell>
          <cell r="ID612">
            <v>0</v>
          </cell>
          <cell r="IE612">
            <v>0</v>
          </cell>
          <cell r="IF612">
            <v>0</v>
          </cell>
          <cell r="IG612">
            <v>0</v>
          </cell>
          <cell r="IH612">
            <v>0</v>
          </cell>
          <cell r="II612">
            <v>0</v>
          </cell>
          <cell r="IJ612">
            <v>0</v>
          </cell>
          <cell r="IK612">
            <v>0</v>
          </cell>
          <cell r="IL612">
            <v>0</v>
          </cell>
          <cell r="IM612">
            <v>0</v>
          </cell>
          <cell r="IN612">
            <v>0</v>
          </cell>
          <cell r="IO612">
            <v>0</v>
          </cell>
          <cell r="IP612">
            <v>0</v>
          </cell>
          <cell r="IQ612">
            <v>0</v>
          </cell>
          <cell r="IR612">
            <v>0</v>
          </cell>
          <cell r="IS612">
            <v>0</v>
          </cell>
          <cell r="IT612">
            <v>0</v>
          </cell>
          <cell r="IU612">
            <v>0</v>
          </cell>
          <cell r="IV612">
            <v>0</v>
          </cell>
          <cell r="IW612">
            <v>0</v>
          </cell>
          <cell r="IX612">
            <v>0</v>
          </cell>
          <cell r="IY612">
            <v>0</v>
          </cell>
          <cell r="IZ612">
            <v>0</v>
          </cell>
          <cell r="JA612">
            <v>0</v>
          </cell>
          <cell r="JB612">
            <v>0</v>
          </cell>
          <cell r="JC612">
            <v>0</v>
          </cell>
          <cell r="JD612">
            <v>0</v>
          </cell>
          <cell r="JE612">
            <v>0</v>
          </cell>
          <cell r="JF612">
            <v>0</v>
          </cell>
          <cell r="JG612">
            <v>0</v>
          </cell>
          <cell r="JH612">
            <v>0</v>
          </cell>
          <cell r="JI612">
            <v>0</v>
          </cell>
          <cell r="JJ612">
            <v>0</v>
          </cell>
          <cell r="JK612">
            <v>0</v>
          </cell>
          <cell r="JL612">
            <v>0</v>
          </cell>
          <cell r="JM612">
            <v>0</v>
          </cell>
          <cell r="JN612">
            <v>0</v>
          </cell>
          <cell r="JO612">
            <v>0</v>
          </cell>
          <cell r="JP612">
            <v>0</v>
          </cell>
          <cell r="JQ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G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C613">
            <v>0</v>
          </cell>
          <cell r="HD613">
            <v>0</v>
          </cell>
          <cell r="HE613">
            <v>0</v>
          </cell>
          <cell r="HF613">
            <v>0</v>
          </cell>
          <cell r="HG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</v>
          </cell>
          <cell r="HU613">
            <v>0</v>
          </cell>
          <cell r="HV613">
            <v>0</v>
          </cell>
          <cell r="HW613">
            <v>0</v>
          </cell>
          <cell r="HX613">
            <v>0</v>
          </cell>
          <cell r="HY613">
            <v>0</v>
          </cell>
          <cell r="HZ613">
            <v>0</v>
          </cell>
          <cell r="IA613">
            <v>0</v>
          </cell>
          <cell r="IB613">
            <v>0</v>
          </cell>
          <cell r="IC613">
            <v>0</v>
          </cell>
          <cell r="ID613">
            <v>0</v>
          </cell>
          <cell r="IE613">
            <v>0</v>
          </cell>
          <cell r="IF613">
            <v>0</v>
          </cell>
          <cell r="IG613">
            <v>0</v>
          </cell>
          <cell r="IH613">
            <v>0</v>
          </cell>
          <cell r="II613">
            <v>0</v>
          </cell>
          <cell r="IJ613">
            <v>0</v>
          </cell>
          <cell r="IK613">
            <v>0</v>
          </cell>
          <cell r="IL613">
            <v>0</v>
          </cell>
          <cell r="IM613">
            <v>0</v>
          </cell>
          <cell r="IN613">
            <v>0</v>
          </cell>
          <cell r="IO613">
            <v>0</v>
          </cell>
          <cell r="IP613">
            <v>0</v>
          </cell>
          <cell r="IQ613">
            <v>0</v>
          </cell>
          <cell r="IR613">
            <v>0</v>
          </cell>
          <cell r="IS613">
            <v>0</v>
          </cell>
          <cell r="IT613">
            <v>0</v>
          </cell>
          <cell r="IU613">
            <v>0</v>
          </cell>
          <cell r="IV613">
            <v>0</v>
          </cell>
          <cell r="IW613">
            <v>0</v>
          </cell>
          <cell r="IX613">
            <v>0</v>
          </cell>
          <cell r="IY613">
            <v>0</v>
          </cell>
          <cell r="IZ613">
            <v>0</v>
          </cell>
          <cell r="JA613">
            <v>0</v>
          </cell>
          <cell r="JB613">
            <v>0</v>
          </cell>
          <cell r="JC613">
            <v>0</v>
          </cell>
          <cell r="JD613">
            <v>0</v>
          </cell>
          <cell r="JE613">
            <v>0</v>
          </cell>
          <cell r="JF613">
            <v>0</v>
          </cell>
          <cell r="JG613">
            <v>0</v>
          </cell>
          <cell r="JH613">
            <v>0</v>
          </cell>
          <cell r="JI613">
            <v>0</v>
          </cell>
          <cell r="JJ613">
            <v>0</v>
          </cell>
          <cell r="JK613">
            <v>0</v>
          </cell>
          <cell r="JL613">
            <v>0</v>
          </cell>
          <cell r="JM613">
            <v>0</v>
          </cell>
          <cell r="JN613">
            <v>0</v>
          </cell>
          <cell r="JO613">
            <v>0</v>
          </cell>
          <cell r="JP613">
            <v>0</v>
          </cell>
          <cell r="JQ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P614">
            <v>0</v>
          </cell>
          <cell r="GQ614">
            <v>0</v>
          </cell>
          <cell r="GR614">
            <v>0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C614">
            <v>0</v>
          </cell>
          <cell r="HD614">
            <v>0</v>
          </cell>
          <cell r="HE614">
            <v>0</v>
          </cell>
          <cell r="HF614">
            <v>0</v>
          </cell>
          <cell r="HG614">
            <v>0</v>
          </cell>
          <cell r="HH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0</v>
          </cell>
          <cell r="HU614">
            <v>0</v>
          </cell>
          <cell r="HV614">
            <v>0</v>
          </cell>
          <cell r="HW614">
            <v>0</v>
          </cell>
          <cell r="HX614">
            <v>0</v>
          </cell>
          <cell r="HY614">
            <v>0</v>
          </cell>
          <cell r="HZ614">
            <v>0</v>
          </cell>
          <cell r="IA614">
            <v>0</v>
          </cell>
          <cell r="IB614">
            <v>0</v>
          </cell>
          <cell r="IC614">
            <v>0</v>
          </cell>
          <cell r="ID614">
            <v>0</v>
          </cell>
          <cell r="IE614">
            <v>0</v>
          </cell>
          <cell r="IF614">
            <v>0</v>
          </cell>
          <cell r="IG614">
            <v>0</v>
          </cell>
          <cell r="IH614">
            <v>0</v>
          </cell>
          <cell r="II614">
            <v>0</v>
          </cell>
          <cell r="IJ614">
            <v>0</v>
          </cell>
          <cell r="IK614">
            <v>0</v>
          </cell>
          <cell r="IL614">
            <v>0</v>
          </cell>
          <cell r="IM614">
            <v>0</v>
          </cell>
          <cell r="IN614">
            <v>0</v>
          </cell>
          <cell r="IO614">
            <v>0</v>
          </cell>
          <cell r="IP614">
            <v>0</v>
          </cell>
          <cell r="IQ614">
            <v>0</v>
          </cell>
          <cell r="IR614">
            <v>0</v>
          </cell>
          <cell r="IS614">
            <v>0</v>
          </cell>
          <cell r="IT614">
            <v>0</v>
          </cell>
          <cell r="IU614">
            <v>0</v>
          </cell>
          <cell r="IV614">
            <v>0</v>
          </cell>
          <cell r="IW614">
            <v>0</v>
          </cell>
          <cell r="IX614">
            <v>0</v>
          </cell>
          <cell r="IY614">
            <v>0</v>
          </cell>
          <cell r="IZ614">
            <v>0</v>
          </cell>
          <cell r="JA614">
            <v>0</v>
          </cell>
          <cell r="JB614">
            <v>0</v>
          </cell>
          <cell r="JC614">
            <v>0</v>
          </cell>
          <cell r="JD614">
            <v>0</v>
          </cell>
          <cell r="JE614">
            <v>0</v>
          </cell>
          <cell r="JF614">
            <v>0</v>
          </cell>
          <cell r="JG614">
            <v>0</v>
          </cell>
          <cell r="JH614">
            <v>0</v>
          </cell>
          <cell r="JI614">
            <v>0</v>
          </cell>
          <cell r="JJ614">
            <v>0</v>
          </cell>
          <cell r="JK614">
            <v>0</v>
          </cell>
          <cell r="JL614">
            <v>0</v>
          </cell>
          <cell r="JM614">
            <v>0</v>
          </cell>
          <cell r="JN614">
            <v>0</v>
          </cell>
          <cell r="JO614">
            <v>0</v>
          </cell>
          <cell r="JP614">
            <v>0</v>
          </cell>
          <cell r="JQ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0</v>
          </cell>
          <cell r="GD615">
            <v>0</v>
          </cell>
          <cell r="GE615">
            <v>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J615">
            <v>0</v>
          </cell>
          <cell r="GK615">
            <v>0</v>
          </cell>
          <cell r="GL615">
            <v>0</v>
          </cell>
          <cell r="GM615">
            <v>0</v>
          </cell>
          <cell r="GN615">
            <v>0</v>
          </cell>
          <cell r="GO615">
            <v>0</v>
          </cell>
          <cell r="GP615">
            <v>0</v>
          </cell>
          <cell r="GQ615">
            <v>0</v>
          </cell>
          <cell r="GR615">
            <v>0</v>
          </cell>
          <cell r="GS615">
            <v>0</v>
          </cell>
          <cell r="GT615">
            <v>0</v>
          </cell>
          <cell r="GU615">
            <v>0</v>
          </cell>
          <cell r="GV615">
            <v>0</v>
          </cell>
          <cell r="GW615">
            <v>0</v>
          </cell>
          <cell r="GX615">
            <v>0</v>
          </cell>
          <cell r="GY615">
            <v>0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0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</v>
          </cell>
          <cell r="HU615">
            <v>0</v>
          </cell>
          <cell r="HV615">
            <v>0</v>
          </cell>
          <cell r="HW615">
            <v>0</v>
          </cell>
          <cell r="HX615">
            <v>0</v>
          </cell>
          <cell r="HY615">
            <v>0</v>
          </cell>
          <cell r="HZ615">
            <v>0</v>
          </cell>
          <cell r="IA615">
            <v>0</v>
          </cell>
          <cell r="IB615">
            <v>0</v>
          </cell>
          <cell r="IC615">
            <v>0</v>
          </cell>
          <cell r="ID615">
            <v>0</v>
          </cell>
          <cell r="IE615">
            <v>0</v>
          </cell>
          <cell r="IF615">
            <v>0</v>
          </cell>
          <cell r="IG615">
            <v>0</v>
          </cell>
          <cell r="IH615">
            <v>0</v>
          </cell>
          <cell r="II615">
            <v>0</v>
          </cell>
          <cell r="IJ615">
            <v>0</v>
          </cell>
          <cell r="IK615">
            <v>0</v>
          </cell>
          <cell r="IL615">
            <v>0</v>
          </cell>
          <cell r="IM615">
            <v>0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  <cell r="IS615">
            <v>0</v>
          </cell>
          <cell r="IT615">
            <v>0</v>
          </cell>
          <cell r="IU615">
            <v>0</v>
          </cell>
          <cell r="IV615">
            <v>0</v>
          </cell>
          <cell r="IW615">
            <v>0</v>
          </cell>
          <cell r="IX615">
            <v>0</v>
          </cell>
          <cell r="IY615">
            <v>0</v>
          </cell>
          <cell r="IZ615">
            <v>0</v>
          </cell>
          <cell r="JA615">
            <v>0</v>
          </cell>
          <cell r="JB615">
            <v>0</v>
          </cell>
          <cell r="JC615">
            <v>0</v>
          </cell>
          <cell r="JD615">
            <v>0</v>
          </cell>
          <cell r="JE615">
            <v>0</v>
          </cell>
          <cell r="JF615">
            <v>0</v>
          </cell>
          <cell r="JG615">
            <v>0</v>
          </cell>
          <cell r="JH615">
            <v>0</v>
          </cell>
          <cell r="JI615">
            <v>0</v>
          </cell>
          <cell r="JJ615">
            <v>0</v>
          </cell>
          <cell r="JK615">
            <v>0</v>
          </cell>
          <cell r="JL615">
            <v>0</v>
          </cell>
          <cell r="JM615">
            <v>0</v>
          </cell>
          <cell r="JN615">
            <v>0</v>
          </cell>
          <cell r="JO615">
            <v>0</v>
          </cell>
          <cell r="JP615">
            <v>0</v>
          </cell>
          <cell r="JQ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0</v>
          </cell>
          <cell r="GE616">
            <v>0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J616">
            <v>0</v>
          </cell>
          <cell r="GK616">
            <v>0</v>
          </cell>
          <cell r="GL616">
            <v>0</v>
          </cell>
          <cell r="GM616">
            <v>0</v>
          </cell>
          <cell r="GN616">
            <v>0</v>
          </cell>
          <cell r="GO616">
            <v>0</v>
          </cell>
          <cell r="GP616">
            <v>0</v>
          </cell>
          <cell r="GQ616">
            <v>0</v>
          </cell>
          <cell r="GR616">
            <v>0</v>
          </cell>
          <cell r="GS616">
            <v>0</v>
          </cell>
          <cell r="GT616">
            <v>0</v>
          </cell>
          <cell r="GU616">
            <v>0</v>
          </cell>
          <cell r="GV616">
            <v>0</v>
          </cell>
          <cell r="GW616">
            <v>0</v>
          </cell>
          <cell r="GX616">
            <v>0</v>
          </cell>
          <cell r="GY616">
            <v>0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0</v>
          </cell>
          <cell r="HG616">
            <v>0</v>
          </cell>
          <cell r="HH616">
            <v>0</v>
          </cell>
          <cell r="HI616">
            <v>0</v>
          </cell>
          <cell r="HJ616">
            <v>0</v>
          </cell>
          <cell r="HK616">
            <v>0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0</v>
          </cell>
          <cell r="HU616">
            <v>0</v>
          </cell>
          <cell r="HV616">
            <v>0</v>
          </cell>
          <cell r="HW616">
            <v>0</v>
          </cell>
          <cell r="HX616">
            <v>0</v>
          </cell>
          <cell r="HY616">
            <v>0</v>
          </cell>
          <cell r="HZ616">
            <v>0</v>
          </cell>
          <cell r="IA616">
            <v>0</v>
          </cell>
          <cell r="IB616">
            <v>0</v>
          </cell>
          <cell r="IC616">
            <v>0</v>
          </cell>
          <cell r="ID616">
            <v>0</v>
          </cell>
          <cell r="IE616">
            <v>0</v>
          </cell>
          <cell r="IF616">
            <v>0</v>
          </cell>
          <cell r="IG616">
            <v>0</v>
          </cell>
          <cell r="IH616">
            <v>0</v>
          </cell>
          <cell r="II616">
            <v>0</v>
          </cell>
          <cell r="IJ616">
            <v>0</v>
          </cell>
          <cell r="IK616">
            <v>0</v>
          </cell>
          <cell r="IL616">
            <v>0</v>
          </cell>
          <cell r="IM616">
            <v>0</v>
          </cell>
          <cell r="IN616">
            <v>0</v>
          </cell>
          <cell r="IO616">
            <v>0</v>
          </cell>
          <cell r="IP616">
            <v>0</v>
          </cell>
          <cell r="IQ616">
            <v>0</v>
          </cell>
          <cell r="IR616">
            <v>0</v>
          </cell>
          <cell r="IS616">
            <v>0</v>
          </cell>
          <cell r="IT616">
            <v>0</v>
          </cell>
          <cell r="IU616">
            <v>0</v>
          </cell>
          <cell r="IV616">
            <v>0</v>
          </cell>
          <cell r="IW616">
            <v>0</v>
          </cell>
          <cell r="IX616">
            <v>0</v>
          </cell>
          <cell r="IY616">
            <v>0</v>
          </cell>
          <cell r="IZ616">
            <v>0</v>
          </cell>
          <cell r="JA616">
            <v>0</v>
          </cell>
          <cell r="JB616">
            <v>0</v>
          </cell>
          <cell r="JC616">
            <v>0</v>
          </cell>
          <cell r="JD616">
            <v>0</v>
          </cell>
          <cell r="JE616">
            <v>0</v>
          </cell>
          <cell r="JF616">
            <v>0</v>
          </cell>
          <cell r="JG616">
            <v>0</v>
          </cell>
          <cell r="JH616">
            <v>0</v>
          </cell>
          <cell r="JI616">
            <v>0</v>
          </cell>
          <cell r="JJ616">
            <v>0</v>
          </cell>
          <cell r="JK616">
            <v>0</v>
          </cell>
          <cell r="JL616">
            <v>0</v>
          </cell>
          <cell r="JM616">
            <v>0</v>
          </cell>
          <cell r="JN616">
            <v>0</v>
          </cell>
          <cell r="JO616">
            <v>0</v>
          </cell>
          <cell r="JP616">
            <v>0</v>
          </cell>
          <cell r="JQ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2.3063979690022052E-2</v>
          </cell>
          <cell r="AF617">
            <v>1.381849020001269E-3</v>
          </cell>
          <cell r="AG617">
            <v>2.0632738999992739E-4</v>
          </cell>
          <cell r="AH617">
            <v>-6.761991710000359E-3</v>
          </cell>
          <cell r="AI617">
            <v>-6.9477568600007089E-3</v>
          </cell>
          <cell r="AJ617">
            <v>1.1854963589996714E-2</v>
          </cell>
          <cell r="AK617">
            <v>-2.2540014500016525E-3</v>
          </cell>
          <cell r="AL617">
            <v>9.0159674500007725E-3</v>
          </cell>
          <cell r="AM617">
            <v>1.1269972500002723E-2</v>
          </cell>
          <cell r="AN617">
            <v>4.5079898100013338E-3</v>
          </cell>
          <cell r="AO617">
            <v>2.1692843899998593E-3</v>
          </cell>
          <cell r="AP617">
            <v>-1.3786244399991432E-3</v>
          </cell>
          <cell r="AQ617">
            <v>0</v>
          </cell>
          <cell r="AR617">
            <v>2.1215000015217811E-3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2.1214999997027917E-3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2.8053400892531499E-3</v>
          </cell>
          <cell r="BF617">
            <v>0</v>
          </cell>
          <cell r="BG617">
            <v>0</v>
          </cell>
          <cell r="BH617">
            <v>0</v>
          </cell>
          <cell r="BI617">
            <v>2.8053400901626446E-3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-21.513643755344674</v>
          </cell>
          <cell r="BS617">
            <v>-3.4883569046296543</v>
          </cell>
          <cell r="BT617">
            <v>-7.561426080068486</v>
          </cell>
          <cell r="BU617">
            <v>8.7116319845481485</v>
          </cell>
          <cell r="BV617">
            <v>-7.3556993219972355</v>
          </cell>
          <cell r="BW617">
            <v>2.992922830479074</v>
          </cell>
          <cell r="BX617">
            <v>-10.734378840930731</v>
          </cell>
          <cell r="BY617">
            <v>8.7938695066477521</v>
          </cell>
          <cell r="BZ617">
            <v>7.6286131825327175</v>
          </cell>
          <cell r="CA617">
            <v>-15.108126417293533</v>
          </cell>
          <cell r="CB617">
            <v>-2.9616410863418423</v>
          </cell>
          <cell r="CC617">
            <v>-2.4668675792709109</v>
          </cell>
          <cell r="CD617">
            <v>3.5814971000036167E-2</v>
          </cell>
          <cell r="CE617">
            <v>-41.078141355363186</v>
          </cell>
          <cell r="CF617">
            <v>4.0936298420801904</v>
          </cell>
          <cell r="CG617">
            <v>-8.2639894597414241</v>
          </cell>
          <cell r="CH617">
            <v>-14.063716594333528</v>
          </cell>
          <cell r="CI617">
            <v>15.674341679616191</v>
          </cell>
          <cell r="CJ617">
            <v>2.0560201181433513</v>
          </cell>
          <cell r="CK617">
            <v>46.602491105630179</v>
          </cell>
          <cell r="CL617">
            <v>-14.345411519178015</v>
          </cell>
          <cell r="CM617">
            <v>-34.724265550248674</v>
          </cell>
          <cell r="CN617">
            <v>-22.189705628697993</v>
          </cell>
          <cell r="CO617">
            <v>-19.039377258166496</v>
          </cell>
          <cell r="CP617">
            <v>3.3836541600503551</v>
          </cell>
          <cell r="CQ617">
            <v>-0.26181225065920444</v>
          </cell>
          <cell r="CR617">
            <v>13.546506959304679</v>
          </cell>
          <cell r="CS617">
            <v>-16.560804039179857</v>
          </cell>
          <cell r="CT617">
            <v>23.017624519190576</v>
          </cell>
          <cell r="CU617">
            <v>24.551223865280917</v>
          </cell>
          <cell r="CV617">
            <v>-16.636793433252024</v>
          </cell>
          <cell r="CW617">
            <v>16.430099676646932</v>
          </cell>
          <cell r="CX617">
            <v>-11.394559308871976</v>
          </cell>
          <cell r="CY617">
            <v>-8.1476399653183762E-2</v>
          </cell>
          <cell r="CZ617">
            <v>-30.757950817453093</v>
          </cell>
          <cell r="DA617">
            <v>-4.0610480373288738</v>
          </cell>
          <cell r="DB617">
            <v>31.287713714886195</v>
          </cell>
          <cell r="DC617">
            <v>2.8140224233211484</v>
          </cell>
          <cell r="DD617">
            <v>-5.0615452043912228</v>
          </cell>
          <cell r="DE617">
            <v>-120.97439355304232</v>
          </cell>
          <cell r="DF617">
            <v>19.021662667659257</v>
          </cell>
          <cell r="DG617">
            <v>9.8699788563208131</v>
          </cell>
          <cell r="DH617">
            <v>-26.954426311160205</v>
          </cell>
          <cell r="DI617">
            <v>-19.248821899302129</v>
          </cell>
          <cell r="DJ617">
            <v>-48.631252970444621</v>
          </cell>
          <cell r="DK617">
            <v>12.244288569570926</v>
          </cell>
          <cell r="DL617">
            <v>-35.130858220698428</v>
          </cell>
          <cell r="DM617">
            <v>-11.362589189666323</v>
          </cell>
          <cell r="DN617">
            <v>-8.149701631096832</v>
          </cell>
          <cell r="DO617">
            <v>-14.056819597375579</v>
          </cell>
          <cell r="DP617">
            <v>-5.2810623582518019</v>
          </cell>
          <cell r="DQ617">
            <v>6.7052085313316638</v>
          </cell>
          <cell r="DR617">
            <v>37.919448581291363</v>
          </cell>
          <cell r="DS617">
            <v>8.6511234066092584</v>
          </cell>
          <cell r="DT617">
            <v>-3.5997961735301942</v>
          </cell>
          <cell r="DU617">
            <v>8.4956680790128303</v>
          </cell>
          <cell r="DV617">
            <v>-50.816706017882098</v>
          </cell>
          <cell r="DW617">
            <v>-12.630606757484202</v>
          </cell>
          <cell r="DX617">
            <v>-43.91639822981233</v>
          </cell>
          <cell r="DY617">
            <v>68.642196604574565</v>
          </cell>
          <cell r="DZ617">
            <v>18.486140105087543</v>
          </cell>
          <cell r="EA617">
            <v>3.0592969065255602</v>
          </cell>
          <cell r="EB617">
            <v>25.097113082279975</v>
          </cell>
          <cell r="EC617">
            <v>9.6130857616008143</v>
          </cell>
          <cell r="ED617">
            <v>6.8383318142914504</v>
          </cell>
          <cell r="EE617">
            <v>46.43841952434741</v>
          </cell>
          <cell r="EF617">
            <v>-23.06298504778897</v>
          </cell>
          <cell r="EG617">
            <v>4.589278102186654</v>
          </cell>
          <cell r="EH617">
            <v>-18.766665986324369</v>
          </cell>
          <cell r="EI617">
            <v>-8.9514927310228813</v>
          </cell>
          <cell r="EJ617">
            <v>54.886972182037425</v>
          </cell>
          <cell r="EK617">
            <v>31.713620149283088</v>
          </cell>
          <cell r="EL617">
            <v>-8.524087017896818</v>
          </cell>
          <cell r="EM617">
            <v>27.263718174377573</v>
          </cell>
          <cell r="EN617">
            <v>11.403373460634612</v>
          </cell>
          <cell r="EO617">
            <v>-19.904257647824124</v>
          </cell>
          <cell r="EP617">
            <v>-4.9159678594987781</v>
          </cell>
          <cell r="EQ617">
            <v>0.70691374618036207</v>
          </cell>
          <cell r="ER617">
            <v>-222.05912517872639</v>
          </cell>
          <cell r="ES617">
            <v>6.4118964939480065</v>
          </cell>
          <cell r="ET617">
            <v>1.0671803607983747</v>
          </cell>
          <cell r="EU617">
            <v>-12.863444083093782</v>
          </cell>
          <cell r="EV617">
            <v>-38.316341094199743</v>
          </cell>
          <cell r="EW617">
            <v>18.690868377496372</v>
          </cell>
          <cell r="EX617">
            <v>-49.589759661655989</v>
          </cell>
          <cell r="EY617">
            <v>-67.688911638048012</v>
          </cell>
          <cell r="EZ617">
            <v>-32.183456244674744</v>
          </cell>
          <cell r="FA617">
            <v>-45.265926882144413</v>
          </cell>
          <cell r="FB617">
            <v>16.128148023213726</v>
          </cell>
          <cell r="FC617">
            <v>-12.03241862106006</v>
          </cell>
          <cell r="FD617">
            <v>-6.4169602092006244</v>
          </cell>
          <cell r="FE617">
            <v>46.629035961581394</v>
          </cell>
          <cell r="FF617">
            <v>-13.87022026880004</v>
          </cell>
          <cell r="FG617">
            <v>45.672655227288487</v>
          </cell>
          <cell r="FH617">
            <v>4.1530547439106158</v>
          </cell>
          <cell r="FI617">
            <v>11.943042758975935</v>
          </cell>
          <cell r="FJ617">
            <v>33.354960414108064</v>
          </cell>
          <cell r="FK617">
            <v>19.181829277586075</v>
          </cell>
          <cell r="FL617">
            <v>-59.773289635719266</v>
          </cell>
          <cell r="FM617">
            <v>21.794562490613316</v>
          </cell>
          <cell r="FN617">
            <v>10.530765504918236</v>
          </cell>
          <cell r="FO617">
            <v>-22.713933638609888</v>
          </cell>
          <cell r="FP617">
            <v>-5.832415013879654</v>
          </cell>
          <cell r="FQ617">
            <v>2.1880241011804173</v>
          </cell>
          <cell r="FR617">
            <v>34.121502519701608</v>
          </cell>
          <cell r="FS617">
            <v>12.624474568430742</v>
          </cell>
          <cell r="FT617">
            <v>-8.5295323952814215</v>
          </cell>
          <cell r="FU617">
            <v>-0.64503081189468503</v>
          </cell>
          <cell r="FV617">
            <v>52.031587823956215</v>
          </cell>
          <cell r="FW617">
            <v>-7.4858690978435334</v>
          </cell>
          <cell r="FX617">
            <v>46.968484562268713</v>
          </cell>
          <cell r="FY617">
            <v>-41.087374775874196</v>
          </cell>
          <cell r="FZ617">
            <v>21.383216388436267</v>
          </cell>
          <cell r="GA617">
            <v>-20.568017585566849</v>
          </cell>
          <cell r="GB617">
            <v>-11.156626390249585</v>
          </cell>
          <cell r="GC617">
            <v>-4.7643766363726172</v>
          </cell>
          <cell r="GD617">
            <v>-4.6494331303201761</v>
          </cell>
          <cell r="GE617">
            <v>19.193542942637578</v>
          </cell>
          <cell r="GF617">
            <v>5.7549186749383807E-8</v>
          </cell>
          <cell r="GG617">
            <v>2.4228553229477257E-5</v>
          </cell>
          <cell r="GH617">
            <v>0.12387567012046929</v>
          </cell>
          <cell r="GI617">
            <v>31.66119997802889</v>
          </cell>
          <cell r="GJ617">
            <v>19.377278943036799</v>
          </cell>
          <cell r="GK617">
            <v>-22.619523767702049</v>
          </cell>
          <cell r="GL617">
            <v>-0.56337812561832834</v>
          </cell>
          <cell r="GM617">
            <v>-16.43220790012856</v>
          </cell>
          <cell r="GN617">
            <v>0.95658605596690904</v>
          </cell>
          <cell r="GO617">
            <v>6.689687800280808</v>
          </cell>
          <cell r="GP617">
            <v>8.567440090700984E-9</v>
          </cell>
          <cell r="GQ617">
            <v>-5.9990270528942347E-9</v>
          </cell>
          <cell r="GR617">
            <v>-33.351349868869875</v>
          </cell>
          <cell r="GS617">
            <v>-7.6102400271338411E-5</v>
          </cell>
          <cell r="GT617">
            <v>1.2072934987372719E-4</v>
          </cell>
          <cell r="GU617">
            <v>2.5327214216558787</v>
          </cell>
          <cell r="GV617">
            <v>-61.072322551881371</v>
          </cell>
          <cell r="GW617">
            <v>24.144924038766476</v>
          </cell>
          <cell r="GX617">
            <v>6.4107251598397852</v>
          </cell>
          <cell r="GY617">
            <v>0.86975700361654162</v>
          </cell>
          <cell r="GZ617">
            <v>-0.76889155562821543</v>
          </cell>
          <cell r="HA617">
            <v>-5.4681360324248089</v>
          </cell>
          <cell r="HB617">
            <v>-1.1137567707919516E-4</v>
          </cell>
          <cell r="HC617">
            <v>-9.3850459961686283E-5</v>
          </cell>
          <cell r="HD617">
            <v>3.324644967506174E-5</v>
          </cell>
          <cell r="HE617">
            <v>69.440438752062619</v>
          </cell>
          <cell r="HF617">
            <v>-5.5065278047550237E-4</v>
          </cell>
          <cell r="HG617">
            <v>2.2697159147355705E-4</v>
          </cell>
          <cell r="HH617">
            <v>13.558989235410991</v>
          </cell>
          <cell r="HI617">
            <v>9.4312004380990402</v>
          </cell>
          <cell r="HJ617">
            <v>62.259073144450667</v>
          </cell>
          <cell r="HK617">
            <v>-7.9259767006005859</v>
          </cell>
          <cell r="HL617">
            <v>0.79026560041529592</v>
          </cell>
          <cell r="HM617">
            <v>-5.2557412140959059</v>
          </cell>
          <cell r="HN617">
            <v>-3.4177216501011571</v>
          </cell>
          <cell r="HO617">
            <v>4.5565132677438669E-4</v>
          </cell>
          <cell r="HP617">
            <v>1.3855341057933401E-4</v>
          </cell>
          <cell r="HQ617">
            <v>7.9374910455953795E-5</v>
          </cell>
          <cell r="HR617">
            <v>42.457987450936344</v>
          </cell>
          <cell r="HS617">
            <v>2.7930822034250014E-4</v>
          </cell>
          <cell r="HT617">
            <v>-5.7489191021886654E-4</v>
          </cell>
          <cell r="HU617">
            <v>24.705590138561092</v>
          </cell>
          <cell r="HV617">
            <v>8.782949862010355</v>
          </cell>
          <cell r="HW617">
            <v>47.007404050451441</v>
          </cell>
          <cell r="HX617">
            <v>-13.700259162727889</v>
          </cell>
          <cell r="HY617">
            <v>-23.870559028779098</v>
          </cell>
          <cell r="HZ617">
            <v>-0.46636575444790651</v>
          </cell>
          <cell r="IA617">
            <v>-6.6063694248441607E-6</v>
          </cell>
          <cell r="IB617">
            <v>-4.2715882955235429E-4</v>
          </cell>
          <cell r="IC617">
            <v>-8.3257490587129723E-5</v>
          </cell>
          <cell r="ID617">
            <v>3.9952209590410348E-5</v>
          </cell>
          <cell r="IE617">
            <v>7.0428218289016513</v>
          </cell>
          <cell r="IF617">
            <v>1.406658975611208E-5</v>
          </cell>
          <cell r="IG617">
            <v>7.0923239945841487E-5</v>
          </cell>
          <cell r="IH617">
            <v>-3.4895419048552867E-4</v>
          </cell>
          <cell r="II617">
            <v>1.9342767973284936E-4</v>
          </cell>
          <cell r="IJ617">
            <v>7.0415549369608925</v>
          </cell>
          <cell r="IK617">
            <v>-1.271666349566658E-3</v>
          </cell>
          <cell r="IL617">
            <v>1.2116707621316891E-3</v>
          </cell>
          <cell r="IM617">
            <v>7.1630681122769602E-4</v>
          </cell>
          <cell r="IN617">
            <v>8.9401352124696132E-4</v>
          </cell>
          <cell r="IO617">
            <v>-3.3395336049579782E-4</v>
          </cell>
          <cell r="IP617">
            <v>4.0752850509306882E-5</v>
          </cell>
          <cell r="IQ617">
            <v>8.0304389939556131E-5</v>
          </cell>
          <cell r="IR617">
            <v>-2.8298357938183472E-4</v>
          </cell>
          <cell r="IS617">
            <v>8.5439560052691377E-5</v>
          </cell>
          <cell r="IT617">
            <v>-5.5796104061300866E-4</v>
          </cell>
          <cell r="IU617">
            <v>9.4460807986251893E-4</v>
          </cell>
          <cell r="IV617">
            <v>-5.6920156021078583E-4</v>
          </cell>
          <cell r="IW617">
            <v>7.5217214089207118E-4</v>
          </cell>
          <cell r="IX617">
            <v>-2.1748151084466372E-4</v>
          </cell>
          <cell r="IY617">
            <v>2.784669004540774E-4</v>
          </cell>
          <cell r="IZ617">
            <v>-1.2478564103730605E-3</v>
          </cell>
          <cell r="JA617">
            <v>-1.1488992004160536E-4</v>
          </cell>
          <cell r="JB617">
            <v>4.0859958062355872E-4</v>
          </cell>
          <cell r="JC617">
            <v>-6.1948960137669928E-5</v>
          </cell>
          <cell r="JD617">
            <v>1.706957004898868E-5</v>
          </cell>
          <cell r="JE617">
            <v>5.6495233000042333E-4</v>
          </cell>
          <cell r="JF617">
            <v>-8.2702026999992295E-4</v>
          </cell>
          <cell r="JG617">
            <v>-1.1985063300001819E-3</v>
          </cell>
          <cell r="JH617">
            <v>-5.555495999987059E-5</v>
          </cell>
          <cell r="JI617">
            <v>3.0434326999999595E-3</v>
          </cell>
          <cell r="JJ617">
            <v>-8.0595736000033114E-4</v>
          </cell>
          <cell r="JK617">
            <v>-2.3944656000001174E-3</v>
          </cell>
          <cell r="JL617">
            <v>1.7473525700004711E-3</v>
          </cell>
          <cell r="JM617">
            <v>1.6578170000003389E-4</v>
          </cell>
          <cell r="JN617">
            <v>-5.0933365999994429E-4</v>
          </cell>
          <cell r="JO617">
            <v>1.1714582999998724E-3</v>
          </cell>
          <cell r="JP617">
            <v>5.2257605000005647E-4</v>
          </cell>
          <cell r="JQ617">
            <v>-2.9481080999999021E-4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0</v>
          </cell>
          <cell r="GD619">
            <v>0</v>
          </cell>
          <cell r="GE619">
            <v>0</v>
          </cell>
          <cell r="GF619">
            <v>0</v>
          </cell>
          <cell r="GG619">
            <v>0</v>
          </cell>
          <cell r="GH619">
            <v>0</v>
          </cell>
          <cell r="GI619">
            <v>0</v>
          </cell>
          <cell r="GJ619">
            <v>0</v>
          </cell>
          <cell r="GK619">
            <v>0</v>
          </cell>
          <cell r="GL619">
            <v>0</v>
          </cell>
          <cell r="GM619">
            <v>0</v>
          </cell>
          <cell r="GN619">
            <v>0</v>
          </cell>
          <cell r="GO619">
            <v>0</v>
          </cell>
          <cell r="GP619">
            <v>0</v>
          </cell>
          <cell r="GQ619">
            <v>0</v>
          </cell>
          <cell r="GR619">
            <v>0</v>
          </cell>
          <cell r="GS619">
            <v>0</v>
          </cell>
          <cell r="GT619">
            <v>0</v>
          </cell>
          <cell r="GU619">
            <v>0</v>
          </cell>
          <cell r="GV619">
            <v>0</v>
          </cell>
          <cell r="GW619">
            <v>0</v>
          </cell>
          <cell r="GX619">
            <v>0</v>
          </cell>
          <cell r="GY619">
            <v>0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U619">
            <v>0</v>
          </cell>
          <cell r="HV619">
            <v>0</v>
          </cell>
          <cell r="HW619">
            <v>0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0</v>
          </cell>
          <cell r="ID619">
            <v>0</v>
          </cell>
          <cell r="IE619">
            <v>0</v>
          </cell>
          <cell r="IF619">
            <v>0</v>
          </cell>
          <cell r="IG619">
            <v>0</v>
          </cell>
          <cell r="IH619">
            <v>0</v>
          </cell>
          <cell r="II619">
            <v>0</v>
          </cell>
          <cell r="IJ619">
            <v>0</v>
          </cell>
          <cell r="IK619">
            <v>0</v>
          </cell>
          <cell r="IL619">
            <v>0</v>
          </cell>
          <cell r="IM619">
            <v>0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  <cell r="IS619">
            <v>0</v>
          </cell>
          <cell r="IT619">
            <v>0</v>
          </cell>
          <cell r="IU619">
            <v>0</v>
          </cell>
          <cell r="IV619">
            <v>0</v>
          </cell>
          <cell r="IW619">
            <v>0</v>
          </cell>
          <cell r="IX619">
            <v>0</v>
          </cell>
          <cell r="IY619">
            <v>0</v>
          </cell>
          <cell r="IZ619">
            <v>0</v>
          </cell>
          <cell r="JA619">
            <v>0</v>
          </cell>
          <cell r="JB619">
            <v>0</v>
          </cell>
          <cell r="JC619">
            <v>0</v>
          </cell>
          <cell r="JD619">
            <v>0</v>
          </cell>
          <cell r="JE619">
            <v>0</v>
          </cell>
          <cell r="JF619">
            <v>0</v>
          </cell>
          <cell r="JG619">
            <v>0</v>
          </cell>
          <cell r="JH619">
            <v>0</v>
          </cell>
          <cell r="JI619">
            <v>0</v>
          </cell>
          <cell r="JJ619">
            <v>0</v>
          </cell>
          <cell r="JK619">
            <v>0</v>
          </cell>
          <cell r="JL619">
            <v>0</v>
          </cell>
          <cell r="JM619">
            <v>0</v>
          </cell>
          <cell r="JN619">
            <v>0</v>
          </cell>
          <cell r="JO619">
            <v>0</v>
          </cell>
          <cell r="JP619">
            <v>0</v>
          </cell>
          <cell r="JQ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4.4080001800015367E-3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4.4080001800002044E-3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2.2704999900007294E-3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2.2704999900000633E-3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1.7108630019865814</v>
          </cell>
          <cell r="CS620">
            <v>0</v>
          </cell>
          <cell r="CT620">
            <v>0</v>
          </cell>
          <cell r="CU620">
            <v>0</v>
          </cell>
          <cell r="CV620">
            <v>1.7108630019902193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3.1177797508717049</v>
          </cell>
          <cell r="DF620">
            <v>0</v>
          </cell>
          <cell r="DG620">
            <v>0</v>
          </cell>
          <cell r="DH620">
            <v>3.1177797508698859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0.93498932823422365</v>
          </cell>
          <cell r="DS620">
            <v>0</v>
          </cell>
          <cell r="DT620">
            <v>0</v>
          </cell>
          <cell r="DU620">
            <v>1.7585230637705536</v>
          </cell>
          <cell r="DV620">
            <v>-0.82353373554087739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  <cell r="GK620">
            <v>0</v>
          </cell>
          <cell r="GL620">
            <v>0</v>
          </cell>
          <cell r="GM620">
            <v>0</v>
          </cell>
          <cell r="GN620">
            <v>0</v>
          </cell>
          <cell r="GO620">
            <v>0</v>
          </cell>
          <cell r="GP620">
            <v>0</v>
          </cell>
          <cell r="GQ620">
            <v>0</v>
          </cell>
          <cell r="GR620">
            <v>0</v>
          </cell>
          <cell r="GS620">
            <v>0</v>
          </cell>
          <cell r="GT620">
            <v>0</v>
          </cell>
          <cell r="GU620">
            <v>0</v>
          </cell>
          <cell r="GV620">
            <v>0</v>
          </cell>
          <cell r="GW620">
            <v>0</v>
          </cell>
          <cell r="GX620">
            <v>0</v>
          </cell>
          <cell r="GY620">
            <v>0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U620">
            <v>0</v>
          </cell>
          <cell r="HV620">
            <v>0</v>
          </cell>
          <cell r="HW620">
            <v>0</v>
          </cell>
          <cell r="HX620">
            <v>0</v>
          </cell>
          <cell r="HY620">
            <v>0</v>
          </cell>
          <cell r="HZ620">
            <v>0</v>
          </cell>
          <cell r="IA620">
            <v>0</v>
          </cell>
          <cell r="IB620">
            <v>0</v>
          </cell>
          <cell r="IC620">
            <v>0</v>
          </cell>
          <cell r="ID620">
            <v>0</v>
          </cell>
          <cell r="IE620">
            <v>0</v>
          </cell>
          <cell r="IF620">
            <v>0</v>
          </cell>
          <cell r="IG620">
            <v>0</v>
          </cell>
          <cell r="IH620">
            <v>0</v>
          </cell>
          <cell r="II620">
            <v>0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  <cell r="IS620">
            <v>0</v>
          </cell>
          <cell r="IT620">
            <v>0</v>
          </cell>
          <cell r="IU620">
            <v>0</v>
          </cell>
          <cell r="IV620">
            <v>0</v>
          </cell>
          <cell r="IW620">
            <v>0</v>
          </cell>
          <cell r="IX620">
            <v>0</v>
          </cell>
          <cell r="IY620">
            <v>0</v>
          </cell>
          <cell r="IZ620">
            <v>0</v>
          </cell>
          <cell r="JA620">
            <v>0</v>
          </cell>
          <cell r="JB620">
            <v>0</v>
          </cell>
          <cell r="JC620">
            <v>0</v>
          </cell>
          <cell r="JD620">
            <v>0</v>
          </cell>
          <cell r="JE620">
            <v>5.9805851999994442E-4</v>
          </cell>
          <cell r="JF620">
            <v>0</v>
          </cell>
          <cell r="JG620">
            <v>0</v>
          </cell>
          <cell r="JH620">
            <v>0</v>
          </cell>
          <cell r="JI620">
            <v>3.35894680000004E-4</v>
          </cell>
          <cell r="JJ620">
            <v>0</v>
          </cell>
          <cell r="JK620">
            <v>2.6216384000000287E-4</v>
          </cell>
          <cell r="JL620">
            <v>0</v>
          </cell>
          <cell r="JM620">
            <v>0</v>
          </cell>
          <cell r="JN620">
            <v>0</v>
          </cell>
          <cell r="JO620">
            <v>0</v>
          </cell>
          <cell r="JP620">
            <v>0</v>
          </cell>
          <cell r="JQ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0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0</v>
          </cell>
          <cell r="GE621">
            <v>0</v>
          </cell>
          <cell r="GF621">
            <v>0</v>
          </cell>
          <cell r="GG621">
            <v>0</v>
          </cell>
          <cell r="GH621">
            <v>0</v>
          </cell>
          <cell r="GI621">
            <v>0</v>
          </cell>
          <cell r="GJ621">
            <v>0</v>
          </cell>
          <cell r="GK621">
            <v>0</v>
          </cell>
          <cell r="GL621">
            <v>0</v>
          </cell>
          <cell r="GM621">
            <v>0</v>
          </cell>
          <cell r="GN621">
            <v>0</v>
          </cell>
          <cell r="GO621">
            <v>0</v>
          </cell>
          <cell r="GP621">
            <v>0</v>
          </cell>
          <cell r="GQ621">
            <v>0</v>
          </cell>
          <cell r="GR621">
            <v>0</v>
          </cell>
          <cell r="GS621">
            <v>0</v>
          </cell>
          <cell r="GT621">
            <v>0</v>
          </cell>
          <cell r="GU621">
            <v>0</v>
          </cell>
          <cell r="GV621">
            <v>0</v>
          </cell>
          <cell r="GW621">
            <v>0</v>
          </cell>
          <cell r="GX621">
            <v>0</v>
          </cell>
          <cell r="GY621">
            <v>0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I621">
            <v>0</v>
          </cell>
          <cell r="HJ621">
            <v>0</v>
          </cell>
          <cell r="HK621">
            <v>0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0</v>
          </cell>
          <cell r="HU621">
            <v>0</v>
          </cell>
          <cell r="HV621">
            <v>0</v>
          </cell>
          <cell r="HW621">
            <v>0</v>
          </cell>
          <cell r="HX621">
            <v>0</v>
          </cell>
          <cell r="HY621">
            <v>0</v>
          </cell>
          <cell r="HZ621">
            <v>0</v>
          </cell>
          <cell r="IA621">
            <v>0</v>
          </cell>
          <cell r="IB621">
            <v>0</v>
          </cell>
          <cell r="IC621">
            <v>0</v>
          </cell>
          <cell r="ID621">
            <v>0</v>
          </cell>
          <cell r="IE621">
            <v>0</v>
          </cell>
          <cell r="IF621">
            <v>0</v>
          </cell>
          <cell r="IG621">
            <v>0</v>
          </cell>
          <cell r="IH621">
            <v>0</v>
          </cell>
          <cell r="II621">
            <v>0</v>
          </cell>
          <cell r="IJ621">
            <v>0</v>
          </cell>
          <cell r="IK621">
            <v>0</v>
          </cell>
          <cell r="IL621">
            <v>0</v>
          </cell>
          <cell r="IM621">
            <v>0</v>
          </cell>
          <cell r="IN621">
            <v>0</v>
          </cell>
          <cell r="IO621">
            <v>0</v>
          </cell>
          <cell r="IP621">
            <v>0</v>
          </cell>
          <cell r="IQ621">
            <v>0</v>
          </cell>
          <cell r="IR621">
            <v>0</v>
          </cell>
          <cell r="IS621">
            <v>0</v>
          </cell>
          <cell r="IT621">
            <v>0</v>
          </cell>
          <cell r="IU621">
            <v>0</v>
          </cell>
          <cell r="IV621">
            <v>0</v>
          </cell>
          <cell r="IW621">
            <v>0</v>
          </cell>
          <cell r="IX621">
            <v>0</v>
          </cell>
          <cell r="IY621">
            <v>0</v>
          </cell>
          <cell r="IZ621">
            <v>0</v>
          </cell>
          <cell r="JA621">
            <v>0</v>
          </cell>
          <cell r="JB621">
            <v>0</v>
          </cell>
          <cell r="JC621">
            <v>0</v>
          </cell>
          <cell r="JD621">
            <v>0</v>
          </cell>
          <cell r="JE621">
            <v>0</v>
          </cell>
          <cell r="JF621">
            <v>0</v>
          </cell>
          <cell r="JG621">
            <v>0</v>
          </cell>
          <cell r="JH621">
            <v>0</v>
          </cell>
          <cell r="JI621">
            <v>0</v>
          </cell>
          <cell r="JJ621">
            <v>0</v>
          </cell>
          <cell r="JK621">
            <v>0</v>
          </cell>
          <cell r="JL621">
            <v>0</v>
          </cell>
          <cell r="JM621">
            <v>0</v>
          </cell>
          <cell r="JN621">
            <v>0</v>
          </cell>
          <cell r="JO621">
            <v>0</v>
          </cell>
          <cell r="JP621">
            <v>0</v>
          </cell>
          <cell r="JQ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9742.0710238026222</v>
          </cell>
          <cell r="BF622">
            <v>1168.2258110626303</v>
          </cell>
          <cell r="BG622">
            <v>731.21387981498015</v>
          </cell>
          <cell r="BH622">
            <v>836.83068326329965</v>
          </cell>
          <cell r="BI622">
            <v>862.68007059544004</v>
          </cell>
          <cell r="BJ622">
            <v>665.28531568677022</v>
          </cell>
          <cell r="BK622">
            <v>608.12333713742009</v>
          </cell>
          <cell r="BL622">
            <v>416.90477098767002</v>
          </cell>
          <cell r="BM622">
            <v>486.61053476429004</v>
          </cell>
          <cell r="BN622">
            <v>419.94258191590995</v>
          </cell>
          <cell r="BO622">
            <v>1091.8774975179595</v>
          </cell>
          <cell r="BP622">
            <v>1019.4060849697098</v>
          </cell>
          <cell r="BQ622">
            <v>1434.9704560865398</v>
          </cell>
          <cell r="BR622">
            <v>9717.8485169450905</v>
          </cell>
          <cell r="BS622">
            <v>1168.0188215544599</v>
          </cell>
          <cell r="BT622">
            <v>706.76890597944043</v>
          </cell>
          <cell r="BU622">
            <v>814.9875656054387</v>
          </cell>
          <cell r="BV622">
            <v>863.99698827204975</v>
          </cell>
          <cell r="BW622">
            <v>704.05869570641994</v>
          </cell>
          <cell r="BX622">
            <v>554.45552692424985</v>
          </cell>
          <cell r="BY622">
            <v>425.12948512818957</v>
          </cell>
          <cell r="BZ622">
            <v>491.59978951146945</v>
          </cell>
          <cell r="CA622">
            <v>452.99998345186964</v>
          </cell>
          <cell r="CB622">
            <v>1059.0378503221405</v>
          </cell>
          <cell r="CC622">
            <v>1059.6104911782004</v>
          </cell>
          <cell r="CD622">
            <v>1417.1844133111599</v>
          </cell>
          <cell r="CE622">
            <v>10087.32393036141</v>
          </cell>
          <cell r="CF622">
            <v>1213.639448762171</v>
          </cell>
          <cell r="CG622">
            <v>881.17036356282006</v>
          </cell>
          <cell r="CH622">
            <v>862.80064373723053</v>
          </cell>
          <cell r="CI622">
            <v>800.10774595860948</v>
          </cell>
          <cell r="CJ622">
            <v>668.69375187505921</v>
          </cell>
          <cell r="CK622">
            <v>681.22695065370135</v>
          </cell>
          <cell r="CL622">
            <v>481.78187572487968</v>
          </cell>
          <cell r="CM622">
            <v>470.33906990121932</v>
          </cell>
          <cell r="CN622">
            <v>406.46657949526025</v>
          </cell>
          <cell r="CO622">
            <v>1115.9990467323787</v>
          </cell>
          <cell r="CP622">
            <v>1004.6869214159105</v>
          </cell>
          <cell r="CQ622">
            <v>1500.4115325421681</v>
          </cell>
          <cell r="CR622">
            <v>10354.729905746208</v>
          </cell>
          <cell r="CS622">
            <v>1298.3501125440125</v>
          </cell>
          <cell r="CT622">
            <v>849.58449454944002</v>
          </cell>
          <cell r="CU622">
            <v>898.10301330491347</v>
          </cell>
          <cell r="CV622">
            <v>880.43577955758155</v>
          </cell>
          <cell r="CW622">
            <v>659.60643224556861</v>
          </cell>
          <cell r="CX622">
            <v>706.85514695141865</v>
          </cell>
          <cell r="CY622">
            <v>445.98464048162987</v>
          </cell>
          <cell r="CZ622">
            <v>501.12032934820081</v>
          </cell>
          <cell r="DA622">
            <v>457.48687817012069</v>
          </cell>
          <cell r="DB622">
            <v>1157.862792195252</v>
          </cell>
          <cell r="DC622">
            <v>1008.4094925982072</v>
          </cell>
          <cell r="DD622">
            <v>1490.9307937998328</v>
          </cell>
          <cell r="DE622">
            <v>10272.87943050632</v>
          </cell>
          <cell r="DF622">
            <v>1271.7236229462796</v>
          </cell>
          <cell r="DG622">
            <v>776.048247713009</v>
          </cell>
          <cell r="DH622">
            <v>898.93111931314797</v>
          </cell>
          <cell r="DI622">
            <v>886.5601206279498</v>
          </cell>
          <cell r="DJ622">
            <v>662.86118494325183</v>
          </cell>
          <cell r="DK622">
            <v>702.7828715261785</v>
          </cell>
          <cell r="DL622">
            <v>452.1962323636003</v>
          </cell>
          <cell r="DM622">
            <v>521.46048131308953</v>
          </cell>
          <cell r="DN622">
            <v>429.3360931484799</v>
          </cell>
          <cell r="DO622">
            <v>1146.3006776876682</v>
          </cell>
          <cell r="DP622">
            <v>1043.4531114215506</v>
          </cell>
          <cell r="DQ622">
            <v>1481.2256675021181</v>
          </cell>
          <cell r="DR622">
            <v>10534.534307105627</v>
          </cell>
          <cell r="DS622">
            <v>1298.6880534726315</v>
          </cell>
          <cell r="DT622">
            <v>764.70522793882083</v>
          </cell>
          <cell r="DU622">
            <v>923.3380824599617</v>
          </cell>
          <cell r="DV622">
            <v>940.9927943323828</v>
          </cell>
          <cell r="DW622">
            <v>665.21764405855083</v>
          </cell>
          <cell r="DX622">
            <v>700.97522296829084</v>
          </cell>
          <cell r="DY622">
            <v>465.47751504312146</v>
          </cell>
          <cell r="DZ622">
            <v>518.80858476628919</v>
          </cell>
          <cell r="EA622">
            <v>450.98210158931988</v>
          </cell>
          <cell r="EB622">
            <v>1189.1077073445786</v>
          </cell>
          <cell r="EC622">
            <v>1098.0543347352686</v>
          </cell>
          <cell r="ED622">
            <v>1518.187038396416</v>
          </cell>
          <cell r="EE622">
            <v>10819.782507200318</v>
          </cell>
          <cell r="EF622">
            <v>1297.4601770100471</v>
          </cell>
          <cell r="EG622">
            <v>812.10403070406937</v>
          </cell>
          <cell r="EH622">
            <v>929.40463748301863</v>
          </cell>
          <cell r="EI622">
            <v>958.11359969934074</v>
          </cell>
          <cell r="EJ622">
            <v>738.88215383565057</v>
          </cell>
          <cell r="EK622">
            <v>675.39666149405912</v>
          </cell>
          <cell r="EL622">
            <v>463.02464201815974</v>
          </cell>
          <cell r="EM622">
            <v>540.44156925748985</v>
          </cell>
          <cell r="EN622">
            <v>466.39850919711125</v>
          </cell>
          <cell r="EO622">
            <v>1212.6658714415007</v>
          </cell>
          <cell r="EP622">
            <v>1132.177346968002</v>
          </cell>
          <cell r="EQ622">
            <v>1593.7133080918575</v>
          </cell>
          <cell r="ER622">
            <v>11080.387055139334</v>
          </cell>
          <cell r="ES622">
            <v>1329.7587811374196</v>
          </cell>
          <cell r="ET622">
            <v>843.9102141816993</v>
          </cell>
          <cell r="EU622">
            <v>935.11941473928982</v>
          </cell>
          <cell r="EV622">
            <v>966.84110900993983</v>
          </cell>
          <cell r="EW622">
            <v>801.50669660019048</v>
          </cell>
          <cell r="EX622">
            <v>612.73178312023083</v>
          </cell>
          <cell r="EY622">
            <v>491.33962949366878</v>
          </cell>
          <cell r="EZ622">
            <v>546.55125272670966</v>
          </cell>
          <cell r="FA622">
            <v>572.83534136088156</v>
          </cell>
          <cell r="FB622">
            <v>1144.291056569853</v>
          </cell>
          <cell r="FC622">
            <v>1277.4223189661534</v>
          </cell>
          <cell r="FD622">
            <v>1558.079457233307</v>
          </cell>
          <cell r="FE622">
            <v>11443.836246324136</v>
          </cell>
          <cell r="FF622">
            <v>1434.9100569104066</v>
          </cell>
          <cell r="FG622">
            <v>931.12070771960134</v>
          </cell>
          <cell r="FH622">
            <v>999.29598879640798</v>
          </cell>
          <cell r="FI622">
            <v>950.96504733171969</v>
          </cell>
          <cell r="FJ622">
            <v>722.21650332803983</v>
          </cell>
          <cell r="FK622">
            <v>780.24111047849783</v>
          </cell>
          <cell r="FL622">
            <v>521.18116181371943</v>
          </cell>
          <cell r="FM622">
            <v>528.30216005060947</v>
          </cell>
          <cell r="FN622">
            <v>513.21713590783975</v>
          </cell>
          <cell r="FO622">
            <v>1273.4507461626217</v>
          </cell>
          <cell r="FP622">
            <v>1119.8724819035997</v>
          </cell>
          <cell r="FQ622">
            <v>1669.0631459210908</v>
          </cell>
          <cell r="FR622">
            <v>11403.577992539533</v>
          </cell>
          <cell r="FS622">
            <v>1404.9665404651005</v>
          </cell>
          <cell r="FT622">
            <v>914.80271571933008</v>
          </cell>
          <cell r="FU622">
            <v>992.56510375218932</v>
          </cell>
          <cell r="FV622">
            <v>973.03963790521175</v>
          </cell>
          <cell r="FW622">
            <v>728.98355441535932</v>
          </cell>
          <cell r="FX622">
            <v>781.20186868047949</v>
          </cell>
          <cell r="FY622">
            <v>492.8931140268005</v>
          </cell>
          <cell r="FZ622">
            <v>553.82795104672869</v>
          </cell>
          <cell r="GA622">
            <v>505.60515215267924</v>
          </cell>
          <cell r="GB622">
            <v>1279.6463049549911</v>
          </cell>
          <cell r="GC622">
            <v>1114.4735713207983</v>
          </cell>
          <cell r="GD622">
            <v>1661.5724780998626</v>
          </cell>
          <cell r="GE622">
            <v>0</v>
          </cell>
          <cell r="GF622">
            <v>0</v>
          </cell>
          <cell r="GG622">
            <v>0</v>
          </cell>
          <cell r="GH622">
            <v>0</v>
          </cell>
          <cell r="GI622">
            <v>0</v>
          </cell>
          <cell r="GJ622">
            <v>0</v>
          </cell>
          <cell r="GK622">
            <v>0</v>
          </cell>
          <cell r="GL622">
            <v>0</v>
          </cell>
          <cell r="GM622">
            <v>0</v>
          </cell>
          <cell r="GN622">
            <v>0</v>
          </cell>
          <cell r="GO622">
            <v>0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0</v>
          </cell>
          <cell r="GV622">
            <v>0</v>
          </cell>
          <cell r="GW622">
            <v>0</v>
          </cell>
          <cell r="GX622">
            <v>0</v>
          </cell>
          <cell r="GY622">
            <v>0</v>
          </cell>
          <cell r="GZ622">
            <v>0</v>
          </cell>
          <cell r="HA622">
            <v>0</v>
          </cell>
          <cell r="HB622">
            <v>0</v>
          </cell>
          <cell r="HC622">
            <v>0</v>
          </cell>
          <cell r="HD622">
            <v>0</v>
          </cell>
          <cell r="HE622">
            <v>0</v>
          </cell>
          <cell r="HF622">
            <v>0</v>
          </cell>
          <cell r="HG622">
            <v>0</v>
          </cell>
          <cell r="HH622">
            <v>0</v>
          </cell>
          <cell r="HI622">
            <v>0</v>
          </cell>
          <cell r="HJ622">
            <v>0</v>
          </cell>
          <cell r="HK622">
            <v>0</v>
          </cell>
          <cell r="HL622">
            <v>0</v>
          </cell>
          <cell r="HM622">
            <v>0</v>
          </cell>
          <cell r="HN622">
            <v>0</v>
          </cell>
          <cell r="HO622">
            <v>0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0</v>
          </cell>
          <cell r="HV622">
            <v>0</v>
          </cell>
          <cell r="HW622">
            <v>0</v>
          </cell>
          <cell r="HX622">
            <v>0</v>
          </cell>
          <cell r="HY622">
            <v>0</v>
          </cell>
          <cell r="HZ622">
            <v>0</v>
          </cell>
          <cell r="IA622">
            <v>0</v>
          </cell>
          <cell r="IB622">
            <v>0</v>
          </cell>
          <cell r="IC622">
            <v>0</v>
          </cell>
          <cell r="ID622">
            <v>0</v>
          </cell>
          <cell r="IE622">
            <v>0</v>
          </cell>
          <cell r="IF622">
            <v>0</v>
          </cell>
          <cell r="IG622">
            <v>0</v>
          </cell>
          <cell r="IH622">
            <v>0</v>
          </cell>
          <cell r="II622">
            <v>0</v>
          </cell>
          <cell r="IJ622">
            <v>0</v>
          </cell>
          <cell r="IK622">
            <v>0</v>
          </cell>
          <cell r="IL622">
            <v>0</v>
          </cell>
          <cell r="IM622">
            <v>0</v>
          </cell>
          <cell r="IN622">
            <v>0</v>
          </cell>
          <cell r="IO622">
            <v>0</v>
          </cell>
          <cell r="IP622">
            <v>0</v>
          </cell>
          <cell r="IQ622">
            <v>0</v>
          </cell>
          <cell r="IR622">
            <v>0</v>
          </cell>
          <cell r="IS622">
            <v>0</v>
          </cell>
          <cell r="IT622">
            <v>0</v>
          </cell>
          <cell r="IU622">
            <v>0</v>
          </cell>
          <cell r="IV622">
            <v>0</v>
          </cell>
          <cell r="IW622">
            <v>0</v>
          </cell>
          <cell r="IX622">
            <v>0</v>
          </cell>
          <cell r="IY622">
            <v>0</v>
          </cell>
          <cell r="IZ622">
            <v>0</v>
          </cell>
          <cell r="JA622">
            <v>0</v>
          </cell>
          <cell r="JB622">
            <v>0</v>
          </cell>
          <cell r="JC622">
            <v>0</v>
          </cell>
          <cell r="JD622">
            <v>0</v>
          </cell>
          <cell r="JE622">
            <v>0</v>
          </cell>
          <cell r="JF622">
            <v>0</v>
          </cell>
          <cell r="JG622">
            <v>0</v>
          </cell>
          <cell r="JH622">
            <v>0</v>
          </cell>
          <cell r="JI622">
            <v>0</v>
          </cell>
          <cell r="JJ622">
            <v>0</v>
          </cell>
          <cell r="JK622">
            <v>0</v>
          </cell>
          <cell r="JL622">
            <v>0</v>
          </cell>
          <cell r="JM622">
            <v>0</v>
          </cell>
          <cell r="JN622">
            <v>0</v>
          </cell>
          <cell r="JO622">
            <v>0</v>
          </cell>
          <cell r="JP622">
            <v>0</v>
          </cell>
          <cell r="JQ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2.1175710000065351E-4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2.1175709999998737E-4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2.1215000199994449E-3</v>
          </cell>
          <cell r="BF623">
            <v>0</v>
          </cell>
          <cell r="BG623">
            <v>0</v>
          </cell>
          <cell r="BH623">
            <v>0</v>
          </cell>
          <cell r="BI623">
            <v>2.121500019999889E-3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3.7058911500000846E-3</v>
          </cell>
          <cell r="BS623">
            <v>0</v>
          </cell>
          <cell r="BT623">
            <v>0</v>
          </cell>
          <cell r="BU623">
            <v>1.2893009999959126E-5</v>
          </cell>
          <cell r="BV623">
            <v>2.9734826899998623E-3</v>
          </cell>
          <cell r="BW623">
            <v>7.1951545000015216E-4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4.3647569500002703E-3</v>
          </cell>
          <cell r="CF623">
            <v>0</v>
          </cell>
          <cell r="CG623">
            <v>0</v>
          </cell>
          <cell r="CH623">
            <v>0</v>
          </cell>
          <cell r="CI623">
            <v>4.3647569499998262E-3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4.3182652200002281E-3</v>
          </cell>
          <cell r="CS623">
            <v>0</v>
          </cell>
          <cell r="CT623">
            <v>0</v>
          </cell>
          <cell r="CU623">
            <v>2.0642651300000203E-3</v>
          </cell>
          <cell r="CV623">
            <v>2.2540000899999857E-3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5.5983853800007921E-3</v>
          </cell>
          <cell r="DF623">
            <v>0</v>
          </cell>
          <cell r="DG623">
            <v>0</v>
          </cell>
          <cell r="DH623">
            <v>5.5983853799999039E-3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1.7495468799992864E-3</v>
          </cell>
          <cell r="DS623">
            <v>0</v>
          </cell>
          <cell r="DT623">
            <v>0</v>
          </cell>
          <cell r="DU623">
            <v>-6.3745311999996446E-4</v>
          </cell>
          <cell r="DV623">
            <v>-2.387000000000139E-3</v>
          </cell>
          <cell r="DW623">
            <v>4.7739999999998339E-3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0</v>
          </cell>
          <cell r="GJ623">
            <v>0</v>
          </cell>
          <cell r="GK623">
            <v>0</v>
          </cell>
          <cell r="GL623">
            <v>0</v>
          </cell>
          <cell r="GM623">
            <v>0</v>
          </cell>
          <cell r="GN623">
            <v>0</v>
          </cell>
          <cell r="GO623">
            <v>0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0</v>
          </cell>
          <cell r="GW623">
            <v>0</v>
          </cell>
          <cell r="GX623">
            <v>0</v>
          </cell>
          <cell r="GY623">
            <v>0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0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0</v>
          </cell>
          <cell r="HW623">
            <v>0</v>
          </cell>
          <cell r="HX623">
            <v>0</v>
          </cell>
          <cell r="HY623">
            <v>0</v>
          </cell>
          <cell r="HZ623">
            <v>0</v>
          </cell>
          <cell r="IA623">
            <v>0</v>
          </cell>
          <cell r="IB623">
            <v>0</v>
          </cell>
          <cell r="IC623">
            <v>0</v>
          </cell>
          <cell r="ID623">
            <v>0</v>
          </cell>
          <cell r="IE623">
            <v>0</v>
          </cell>
          <cell r="IF623">
            <v>0</v>
          </cell>
          <cell r="IG623">
            <v>0</v>
          </cell>
          <cell r="IH623">
            <v>0</v>
          </cell>
          <cell r="II623">
            <v>0</v>
          </cell>
          <cell r="IJ623">
            <v>0</v>
          </cell>
          <cell r="IK623">
            <v>0</v>
          </cell>
          <cell r="IL623">
            <v>0</v>
          </cell>
          <cell r="IM623">
            <v>0</v>
          </cell>
          <cell r="IN623">
            <v>0</v>
          </cell>
          <cell r="IO623">
            <v>0</v>
          </cell>
          <cell r="IP623">
            <v>0</v>
          </cell>
          <cell r="IQ623">
            <v>0</v>
          </cell>
          <cell r="IR623">
            <v>0</v>
          </cell>
          <cell r="IS623">
            <v>0</v>
          </cell>
          <cell r="IT623">
            <v>0</v>
          </cell>
          <cell r="IU623">
            <v>0</v>
          </cell>
          <cell r="IV623">
            <v>0</v>
          </cell>
          <cell r="IW623">
            <v>0</v>
          </cell>
          <cell r="IX623">
            <v>0</v>
          </cell>
          <cell r="IY623">
            <v>0</v>
          </cell>
          <cell r="IZ623">
            <v>0</v>
          </cell>
          <cell r="JA623">
            <v>0</v>
          </cell>
          <cell r="JB623">
            <v>0</v>
          </cell>
          <cell r="JC623">
            <v>0</v>
          </cell>
          <cell r="JD623">
            <v>0</v>
          </cell>
          <cell r="JE623">
            <v>0</v>
          </cell>
          <cell r="JF623">
            <v>0</v>
          </cell>
          <cell r="JG623">
            <v>0</v>
          </cell>
          <cell r="JH623">
            <v>0</v>
          </cell>
          <cell r="JI623">
            <v>0</v>
          </cell>
          <cell r="JJ623">
            <v>0</v>
          </cell>
          <cell r="JK623">
            <v>0</v>
          </cell>
          <cell r="JL623">
            <v>0</v>
          </cell>
          <cell r="JM623">
            <v>0</v>
          </cell>
          <cell r="JN623">
            <v>0</v>
          </cell>
          <cell r="JO623">
            <v>0</v>
          </cell>
          <cell r="JP623">
            <v>0</v>
          </cell>
          <cell r="JQ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-2.0555525300001154E-3</v>
          </cell>
          <cell r="AJ624">
            <v>2.0555525300000044E-3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0</v>
          </cell>
          <cell r="GW624">
            <v>0</v>
          </cell>
          <cell r="GX624">
            <v>0</v>
          </cell>
          <cell r="GY624">
            <v>0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0</v>
          </cell>
          <cell r="HW624">
            <v>0</v>
          </cell>
          <cell r="HX624">
            <v>0</v>
          </cell>
          <cell r="HY624">
            <v>0</v>
          </cell>
          <cell r="HZ624">
            <v>0</v>
          </cell>
          <cell r="IA624">
            <v>0</v>
          </cell>
          <cell r="IB624">
            <v>0</v>
          </cell>
          <cell r="IC624">
            <v>0</v>
          </cell>
          <cell r="ID624">
            <v>0</v>
          </cell>
          <cell r="IE624">
            <v>0</v>
          </cell>
          <cell r="IF624">
            <v>0</v>
          </cell>
          <cell r="IG624">
            <v>0</v>
          </cell>
          <cell r="IH624">
            <v>0</v>
          </cell>
          <cell r="II624">
            <v>0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  <cell r="IS624">
            <v>0</v>
          </cell>
          <cell r="IT624">
            <v>0</v>
          </cell>
          <cell r="IU624">
            <v>0</v>
          </cell>
          <cell r="IV624">
            <v>0</v>
          </cell>
          <cell r="IW624">
            <v>0</v>
          </cell>
          <cell r="IX624">
            <v>0</v>
          </cell>
          <cell r="IY624">
            <v>0</v>
          </cell>
          <cell r="IZ624">
            <v>0</v>
          </cell>
          <cell r="JA624">
            <v>0</v>
          </cell>
          <cell r="JB624">
            <v>0</v>
          </cell>
          <cell r="JC624">
            <v>0</v>
          </cell>
          <cell r="JD624">
            <v>0</v>
          </cell>
          <cell r="JE624">
            <v>0</v>
          </cell>
          <cell r="JF624">
            <v>0</v>
          </cell>
          <cell r="JG624">
            <v>0</v>
          </cell>
          <cell r="JH624">
            <v>0</v>
          </cell>
          <cell r="JI624">
            <v>0</v>
          </cell>
          <cell r="JJ624">
            <v>0</v>
          </cell>
          <cell r="JK624">
            <v>0</v>
          </cell>
          <cell r="JL624">
            <v>0</v>
          </cell>
          <cell r="JM624">
            <v>0</v>
          </cell>
          <cell r="JN624">
            <v>0</v>
          </cell>
          <cell r="JO624">
            <v>0</v>
          </cell>
          <cell r="JP624">
            <v>0</v>
          </cell>
          <cell r="JQ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5.0227571699998919E-3</v>
          </cell>
          <cell r="AF625">
            <v>0</v>
          </cell>
          <cell r="AG625">
            <v>-3.5882166000011928E-4</v>
          </cell>
          <cell r="AH625">
            <v>0</v>
          </cell>
          <cell r="AI625">
            <v>0</v>
          </cell>
          <cell r="AJ625">
            <v>5.3815788300000111E-3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1.3510198300000553E-2</v>
          </cell>
          <cell r="AS625">
            <v>0</v>
          </cell>
          <cell r="AT625">
            <v>0</v>
          </cell>
          <cell r="AU625">
            <v>2.0715000000000039E-3</v>
          </cell>
          <cell r="AV625">
            <v>0</v>
          </cell>
          <cell r="AW625">
            <v>3.6756078700002082E-3</v>
          </cell>
          <cell r="AX625">
            <v>2.0715000000000039E-3</v>
          </cell>
          <cell r="AY625">
            <v>0</v>
          </cell>
          <cell r="AZ625">
            <v>0</v>
          </cell>
          <cell r="BA625">
            <v>5.6915904300000042E-3</v>
          </cell>
          <cell r="BB625">
            <v>0</v>
          </cell>
          <cell r="BC625">
            <v>0</v>
          </cell>
          <cell r="BD625">
            <v>0</v>
          </cell>
          <cell r="BE625">
            <v>4.1430000399991229E-3</v>
          </cell>
          <cell r="BF625">
            <v>0</v>
          </cell>
          <cell r="BG625">
            <v>0</v>
          </cell>
          <cell r="BH625">
            <v>2.0715000200000055E-3</v>
          </cell>
          <cell r="BI625">
            <v>2.0715000200000055E-3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-9.466330465000361E-2</v>
          </cell>
          <cell r="BS625">
            <v>-9.1082294100000016E-3</v>
          </cell>
          <cell r="BT625">
            <v>0</v>
          </cell>
          <cell r="BU625">
            <v>-1.7802128999999889E-2</v>
          </cell>
          <cell r="BV625">
            <v>-1.2687575660000006E-2</v>
          </cell>
          <cell r="BW625">
            <v>-1.4996414170000083E-2</v>
          </cell>
          <cell r="BX625">
            <v>-2.0821400500000031E-2</v>
          </cell>
          <cell r="BY625">
            <v>0</v>
          </cell>
          <cell r="BZ625">
            <v>0</v>
          </cell>
          <cell r="CA625">
            <v>8.7536583799998624E-3</v>
          </cell>
          <cell r="CB625">
            <v>-2.1587850379999995E-2</v>
          </cell>
          <cell r="CC625">
            <v>-6.4133639100001361E-3</v>
          </cell>
          <cell r="CD625">
            <v>0</v>
          </cell>
          <cell r="CE625">
            <v>1.2801713600012476E-3</v>
          </cell>
          <cell r="CF625">
            <v>0</v>
          </cell>
          <cell r="CG625">
            <v>0</v>
          </cell>
          <cell r="CH625">
            <v>1.2801713599999154E-3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6.7451434349999673E-2</v>
          </cell>
          <cell r="CS625">
            <v>0</v>
          </cell>
          <cell r="CT625">
            <v>0</v>
          </cell>
          <cell r="CU625">
            <v>0</v>
          </cell>
          <cell r="CV625">
            <v>2.3371432520000068E-2</v>
          </cell>
          <cell r="CW625">
            <v>0</v>
          </cell>
          <cell r="CX625">
            <v>4.4080001829999826E-2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1.3817405000011718E-3</v>
          </cell>
          <cell r="DS625">
            <v>0</v>
          </cell>
          <cell r="DT625">
            <v>0</v>
          </cell>
          <cell r="DU625">
            <v>-9.5525949999997195E-4</v>
          </cell>
          <cell r="DV625">
            <v>2.3370000000000335E-3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0</v>
          </cell>
          <cell r="GX625">
            <v>0</v>
          </cell>
          <cell r="GY625">
            <v>0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0</v>
          </cell>
          <cell r="HW625">
            <v>0</v>
          </cell>
          <cell r="HX625">
            <v>0</v>
          </cell>
          <cell r="HY625">
            <v>0</v>
          </cell>
          <cell r="HZ625">
            <v>0</v>
          </cell>
          <cell r="IA625">
            <v>0</v>
          </cell>
          <cell r="IB625">
            <v>0</v>
          </cell>
          <cell r="IC625">
            <v>0</v>
          </cell>
          <cell r="ID625">
            <v>0</v>
          </cell>
          <cell r="IE625">
            <v>0</v>
          </cell>
          <cell r="IF625">
            <v>0</v>
          </cell>
          <cell r="IG625">
            <v>0</v>
          </cell>
          <cell r="IH625">
            <v>0</v>
          </cell>
          <cell r="II625">
            <v>0</v>
          </cell>
          <cell r="IJ625">
            <v>0</v>
          </cell>
          <cell r="IK625">
            <v>0</v>
          </cell>
          <cell r="IL625">
            <v>0</v>
          </cell>
          <cell r="IM625">
            <v>0</v>
          </cell>
          <cell r="IN625">
            <v>0</v>
          </cell>
          <cell r="IO625">
            <v>0</v>
          </cell>
          <cell r="IP625">
            <v>0</v>
          </cell>
          <cell r="IQ625">
            <v>0</v>
          </cell>
          <cell r="IR625">
            <v>0</v>
          </cell>
          <cell r="IS625">
            <v>0</v>
          </cell>
          <cell r="IT625">
            <v>0</v>
          </cell>
          <cell r="IU625">
            <v>0</v>
          </cell>
          <cell r="IV625">
            <v>0</v>
          </cell>
          <cell r="IW625">
            <v>0</v>
          </cell>
          <cell r="IX625">
            <v>0</v>
          </cell>
          <cell r="IY625">
            <v>0</v>
          </cell>
          <cell r="IZ625">
            <v>0</v>
          </cell>
          <cell r="JA625">
            <v>0</v>
          </cell>
          <cell r="JB625">
            <v>0</v>
          </cell>
          <cell r="JC625">
            <v>0</v>
          </cell>
          <cell r="JD625">
            <v>0</v>
          </cell>
          <cell r="JE625">
            <v>5.4424801000002576E-4</v>
          </cell>
          <cell r="JF625">
            <v>0</v>
          </cell>
          <cell r="JG625">
            <v>0</v>
          </cell>
          <cell r="JH625">
            <v>0</v>
          </cell>
          <cell r="JI625">
            <v>4.4936366000000033E-4</v>
          </cell>
          <cell r="JJ625">
            <v>0</v>
          </cell>
          <cell r="JK625">
            <v>9.4884350000001144E-5</v>
          </cell>
          <cell r="JL625">
            <v>0</v>
          </cell>
          <cell r="JM625">
            <v>0</v>
          </cell>
          <cell r="JN625">
            <v>0</v>
          </cell>
          <cell r="JO625">
            <v>0</v>
          </cell>
          <cell r="JP625">
            <v>0</v>
          </cell>
          <cell r="JQ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4.4080001900006494E-3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4.4080001899999832E-3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2.2704999900007294E-3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2.2704999899998413E-3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2.4694999700010101E-3</v>
          </cell>
          <cell r="DF626">
            <v>0</v>
          </cell>
          <cell r="DG626">
            <v>0</v>
          </cell>
          <cell r="DH626">
            <v>2.4694999700001219E-3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4.6674390800021115E-3</v>
          </cell>
          <cell r="DS626">
            <v>0</v>
          </cell>
          <cell r="DT626">
            <v>0</v>
          </cell>
          <cell r="DU626">
            <v>2.5354999500000197E-3</v>
          </cell>
          <cell r="DV626">
            <v>2.1319391300000934E-3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0</v>
          </cell>
          <cell r="GD626">
            <v>0</v>
          </cell>
          <cell r="GE626">
            <v>0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J626">
            <v>0</v>
          </cell>
          <cell r="GK626">
            <v>0</v>
          </cell>
          <cell r="GL626">
            <v>0</v>
          </cell>
          <cell r="GM626">
            <v>0</v>
          </cell>
          <cell r="GN626">
            <v>0</v>
          </cell>
          <cell r="GO626">
            <v>0</v>
          </cell>
          <cell r="GP626">
            <v>0</v>
          </cell>
          <cell r="GQ626">
            <v>0</v>
          </cell>
          <cell r="GR626">
            <v>0</v>
          </cell>
          <cell r="GS626">
            <v>0</v>
          </cell>
          <cell r="GT626">
            <v>0</v>
          </cell>
          <cell r="GU626">
            <v>0</v>
          </cell>
          <cell r="GV626">
            <v>0</v>
          </cell>
          <cell r="GW626">
            <v>0</v>
          </cell>
          <cell r="GX626">
            <v>0</v>
          </cell>
          <cell r="GY626">
            <v>0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I626">
            <v>0</v>
          </cell>
          <cell r="HJ626">
            <v>0</v>
          </cell>
          <cell r="HK626">
            <v>0</v>
          </cell>
          <cell r="HL626">
            <v>0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0</v>
          </cell>
          <cell r="HU626">
            <v>0</v>
          </cell>
          <cell r="HV626">
            <v>0</v>
          </cell>
          <cell r="HW626">
            <v>0</v>
          </cell>
          <cell r="HX626">
            <v>0</v>
          </cell>
          <cell r="HY626">
            <v>0</v>
          </cell>
          <cell r="HZ626">
            <v>0</v>
          </cell>
          <cell r="IA626">
            <v>0</v>
          </cell>
          <cell r="IB626">
            <v>0</v>
          </cell>
          <cell r="IC626">
            <v>0</v>
          </cell>
          <cell r="ID626">
            <v>0</v>
          </cell>
          <cell r="IE626">
            <v>0</v>
          </cell>
          <cell r="IF626">
            <v>0</v>
          </cell>
          <cell r="IG626">
            <v>0</v>
          </cell>
          <cell r="IH626">
            <v>0</v>
          </cell>
          <cell r="II626">
            <v>0</v>
          </cell>
          <cell r="IJ626">
            <v>0</v>
          </cell>
          <cell r="IK626">
            <v>0</v>
          </cell>
          <cell r="IL626">
            <v>0</v>
          </cell>
          <cell r="IM626">
            <v>0</v>
          </cell>
          <cell r="IN626">
            <v>0</v>
          </cell>
          <cell r="IO626">
            <v>0</v>
          </cell>
          <cell r="IP626">
            <v>0</v>
          </cell>
          <cell r="IQ626">
            <v>0</v>
          </cell>
          <cell r="IR626">
            <v>0</v>
          </cell>
          <cell r="IS626">
            <v>0</v>
          </cell>
          <cell r="IT626">
            <v>0</v>
          </cell>
          <cell r="IU626">
            <v>0</v>
          </cell>
          <cell r="IV626">
            <v>0</v>
          </cell>
          <cell r="IW626">
            <v>0</v>
          </cell>
          <cell r="IX626">
            <v>0</v>
          </cell>
          <cell r="IY626">
            <v>0</v>
          </cell>
          <cell r="IZ626">
            <v>0</v>
          </cell>
          <cell r="JA626">
            <v>0</v>
          </cell>
          <cell r="JB626">
            <v>0</v>
          </cell>
          <cell r="JC626">
            <v>0</v>
          </cell>
          <cell r="JD626">
            <v>0</v>
          </cell>
          <cell r="JE626">
            <v>4.6383740900000081E-3</v>
          </cell>
          <cell r="JF626">
            <v>5.0004818999999784E-4</v>
          </cell>
          <cell r="JG626">
            <v>2.9998947999999859E-4</v>
          </cell>
          <cell r="JH626">
            <v>7.5220110000003004E-5</v>
          </cell>
          <cell r="JI626">
            <v>7.8186860999999996E-4</v>
          </cell>
          <cell r="JJ626">
            <v>2.0000000000000573E-4</v>
          </cell>
          <cell r="JK626">
            <v>9.4804880000000369E-5</v>
          </cell>
          <cell r="JL626">
            <v>0</v>
          </cell>
          <cell r="JM626">
            <v>0</v>
          </cell>
          <cell r="JN626">
            <v>9.9804690000000057E-5</v>
          </cell>
          <cell r="JO626">
            <v>1.5879754099999976E-3</v>
          </cell>
          <cell r="JP626">
            <v>1.0000000000000286E-4</v>
          </cell>
          <cell r="JQ626">
            <v>8.9866271999999858E-4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1.6965630199994308E-3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1.6965630199998749E-3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2.2704999899971767E-3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2.2704999900000633E-3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5.2876834000059603E-4</v>
          </cell>
          <cell r="DF627">
            <v>0</v>
          </cell>
          <cell r="DG627">
            <v>0</v>
          </cell>
          <cell r="DH627">
            <v>5.2876833999992989E-4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5.4290023000191923E-4</v>
          </cell>
          <cell r="DS627">
            <v>0</v>
          </cell>
          <cell r="DT627">
            <v>0</v>
          </cell>
          <cell r="DU627">
            <v>5.4290022999969878E-4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0</v>
          </cell>
          <cell r="GD627">
            <v>0</v>
          </cell>
          <cell r="GE627">
            <v>0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J627">
            <v>0</v>
          </cell>
          <cell r="GK627">
            <v>0</v>
          </cell>
          <cell r="GL627">
            <v>0</v>
          </cell>
          <cell r="GM627">
            <v>0</v>
          </cell>
          <cell r="GN627">
            <v>0</v>
          </cell>
          <cell r="GO627">
            <v>0</v>
          </cell>
          <cell r="GP627">
            <v>0</v>
          </cell>
          <cell r="GQ627">
            <v>0</v>
          </cell>
          <cell r="GR627">
            <v>0</v>
          </cell>
          <cell r="GS627">
            <v>0</v>
          </cell>
          <cell r="GT627">
            <v>0</v>
          </cell>
          <cell r="GU627">
            <v>0</v>
          </cell>
          <cell r="GV627">
            <v>0</v>
          </cell>
          <cell r="GW627">
            <v>0</v>
          </cell>
          <cell r="GX627">
            <v>0</v>
          </cell>
          <cell r="GY627">
            <v>0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I627">
            <v>0</v>
          </cell>
          <cell r="HJ627">
            <v>0</v>
          </cell>
          <cell r="HK627">
            <v>0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0</v>
          </cell>
          <cell r="HU627">
            <v>0</v>
          </cell>
          <cell r="HV627">
            <v>0</v>
          </cell>
          <cell r="HW627">
            <v>0</v>
          </cell>
          <cell r="HX627">
            <v>0</v>
          </cell>
          <cell r="HY627">
            <v>0</v>
          </cell>
          <cell r="HZ627">
            <v>0</v>
          </cell>
          <cell r="IA627">
            <v>0</v>
          </cell>
          <cell r="IB627">
            <v>0</v>
          </cell>
          <cell r="IC627">
            <v>0</v>
          </cell>
          <cell r="ID627">
            <v>0</v>
          </cell>
          <cell r="IE627">
            <v>0</v>
          </cell>
          <cell r="IF627">
            <v>0</v>
          </cell>
          <cell r="IG627">
            <v>0</v>
          </cell>
          <cell r="IH627">
            <v>0</v>
          </cell>
          <cell r="II627">
            <v>0</v>
          </cell>
          <cell r="IJ627">
            <v>0</v>
          </cell>
          <cell r="IK627">
            <v>0</v>
          </cell>
          <cell r="IL627">
            <v>0</v>
          </cell>
          <cell r="IM627">
            <v>0</v>
          </cell>
          <cell r="IN627">
            <v>0</v>
          </cell>
          <cell r="IO627">
            <v>0</v>
          </cell>
          <cell r="IP627">
            <v>0</v>
          </cell>
          <cell r="IQ627">
            <v>0</v>
          </cell>
          <cell r="IR627">
            <v>0</v>
          </cell>
          <cell r="IS627">
            <v>0</v>
          </cell>
          <cell r="IT627">
            <v>0</v>
          </cell>
          <cell r="IU627">
            <v>0</v>
          </cell>
          <cell r="IV627">
            <v>0</v>
          </cell>
          <cell r="IW627">
            <v>0</v>
          </cell>
          <cell r="IX627">
            <v>0</v>
          </cell>
          <cell r="IY627">
            <v>0</v>
          </cell>
          <cell r="IZ627">
            <v>0</v>
          </cell>
          <cell r="JA627">
            <v>0</v>
          </cell>
          <cell r="JB627">
            <v>0</v>
          </cell>
          <cell r="JC627">
            <v>0</v>
          </cell>
          <cell r="JD627">
            <v>0</v>
          </cell>
          <cell r="JE627">
            <v>3.8245207100000012E-3</v>
          </cell>
          <cell r="JF627">
            <v>3.885818000000027E-4</v>
          </cell>
          <cell r="JG627">
            <v>4.0004077999999943E-4</v>
          </cell>
          <cell r="JH627">
            <v>2.0695421999999963E-4</v>
          </cell>
          <cell r="JI627">
            <v>6.7926474000000112E-4</v>
          </cell>
          <cell r="JJ627">
            <v>1.9987406999999804E-4</v>
          </cell>
          <cell r="JK627">
            <v>1.9563822999999966E-4</v>
          </cell>
          <cell r="JL627">
            <v>1.9630820000001575E-5</v>
          </cell>
          <cell r="JM627">
            <v>0</v>
          </cell>
          <cell r="JN627">
            <v>9.9999999999995925E-5</v>
          </cell>
          <cell r="JO627">
            <v>8.1781924999999381E-4</v>
          </cell>
          <cell r="JP627">
            <v>3.9034910000002726E-5</v>
          </cell>
          <cell r="JQ627">
            <v>7.7768189000000307E-4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3.8504483799997047E-3</v>
          </cell>
          <cell r="BS628">
            <v>0</v>
          </cell>
          <cell r="BT628">
            <v>0</v>
          </cell>
          <cell r="BU628">
            <v>0</v>
          </cell>
          <cell r="BV628">
            <v>3.8504483799999267E-3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5.3815600000284292E-5</v>
          </cell>
          <cell r="CF628">
            <v>0</v>
          </cell>
          <cell r="CG628">
            <v>0</v>
          </cell>
          <cell r="CH628">
            <v>5.3815600000062247E-5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1.8670279460000216E-2</v>
          </cell>
          <cell r="CS628">
            <v>0</v>
          </cell>
          <cell r="CT628">
            <v>0</v>
          </cell>
          <cell r="CU628">
            <v>1.4496831950000066E-2</v>
          </cell>
          <cell r="CV628">
            <v>0</v>
          </cell>
          <cell r="CW628">
            <v>4.173447510000039E-3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7.3644784800004359E-3</v>
          </cell>
          <cell r="DF628">
            <v>0</v>
          </cell>
          <cell r="DG628">
            <v>0</v>
          </cell>
          <cell r="DH628">
            <v>1.4005748999990075E-4</v>
          </cell>
          <cell r="DI628">
            <v>-2.0393431100000914E-3</v>
          </cell>
          <cell r="DJ628">
            <v>7.7333748600000307E-3</v>
          </cell>
          <cell r="DK628">
            <v>1.5303892400000407E-3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4.4197066600002444E-3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4.4197066600000223E-3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-6.252062119999735E-3</v>
          </cell>
          <cell r="EF628">
            <v>0</v>
          </cell>
          <cell r="EG628">
            <v>0</v>
          </cell>
          <cell r="EH628">
            <v>0</v>
          </cell>
          <cell r="EI628">
            <v>-6.2520621199999571E-3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1.032355869999968E-2</v>
          </cell>
          <cell r="ES628">
            <v>0</v>
          </cell>
          <cell r="ET628">
            <v>0</v>
          </cell>
          <cell r="EU628">
            <v>0</v>
          </cell>
          <cell r="EV628">
            <v>1.4505061829999777E-2</v>
          </cell>
          <cell r="EW628">
            <v>-4.1815031299998751E-3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1.4229743279999596E-2</v>
          </cell>
          <cell r="FF628">
            <v>0</v>
          </cell>
          <cell r="FG628">
            <v>0</v>
          </cell>
          <cell r="FH628">
            <v>-3.9720854300000497E-3</v>
          </cell>
          <cell r="FI628">
            <v>1.0995212250000108E-2</v>
          </cell>
          <cell r="FJ628">
            <v>7.2066164599999816E-3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-2.3212774999947783E-4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-4.3411330999998388E-3</v>
          </cell>
          <cell r="FX628">
            <v>4.1090053499999168E-3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0</v>
          </cell>
          <cell r="GD628">
            <v>0</v>
          </cell>
          <cell r="GE628">
            <v>-6.2993519000009712E-3</v>
          </cell>
          <cell r="GF628">
            <v>0</v>
          </cell>
          <cell r="GG628">
            <v>0</v>
          </cell>
          <cell r="GH628">
            <v>0</v>
          </cell>
          <cell r="GI628">
            <v>8.8553580999994885E-4</v>
          </cell>
          <cell r="GJ628">
            <v>-8.9291404400000385E-3</v>
          </cell>
          <cell r="GK628">
            <v>1.7442527300000066E-3</v>
          </cell>
          <cell r="GL628">
            <v>0</v>
          </cell>
          <cell r="GM628">
            <v>0</v>
          </cell>
          <cell r="GN628">
            <v>0</v>
          </cell>
          <cell r="GO628">
            <v>0</v>
          </cell>
          <cell r="GP628">
            <v>0</v>
          </cell>
          <cell r="GQ628">
            <v>0</v>
          </cell>
          <cell r="GR628">
            <v>0</v>
          </cell>
          <cell r="GS628">
            <v>0</v>
          </cell>
          <cell r="GT628">
            <v>0</v>
          </cell>
          <cell r="GU628">
            <v>0</v>
          </cell>
          <cell r="GV628">
            <v>0</v>
          </cell>
          <cell r="GW628">
            <v>0</v>
          </cell>
          <cell r="GX628">
            <v>0</v>
          </cell>
          <cell r="GY628">
            <v>0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0</v>
          </cell>
          <cell r="HF628">
            <v>0</v>
          </cell>
          <cell r="HG628">
            <v>0</v>
          </cell>
          <cell r="HH628">
            <v>0</v>
          </cell>
          <cell r="HI628">
            <v>0</v>
          </cell>
          <cell r="HJ628">
            <v>0</v>
          </cell>
          <cell r="HK628">
            <v>0</v>
          </cell>
          <cell r="HL628">
            <v>0</v>
          </cell>
          <cell r="HM628">
            <v>0</v>
          </cell>
          <cell r="HN628">
            <v>0</v>
          </cell>
          <cell r="HO628">
            <v>0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0</v>
          </cell>
          <cell r="HU628">
            <v>0</v>
          </cell>
          <cell r="HV628">
            <v>0</v>
          </cell>
          <cell r="HW628">
            <v>0</v>
          </cell>
          <cell r="HX628">
            <v>0</v>
          </cell>
          <cell r="HY628">
            <v>0</v>
          </cell>
          <cell r="HZ628">
            <v>0</v>
          </cell>
          <cell r="IA628">
            <v>0</v>
          </cell>
          <cell r="IB628">
            <v>0</v>
          </cell>
          <cell r="IC628">
            <v>0</v>
          </cell>
          <cell r="ID628">
            <v>0</v>
          </cell>
          <cell r="IE628">
            <v>0</v>
          </cell>
          <cell r="IF628">
            <v>0</v>
          </cell>
          <cell r="IG628">
            <v>0</v>
          </cell>
          <cell r="IH628">
            <v>0</v>
          </cell>
          <cell r="II628">
            <v>0</v>
          </cell>
          <cell r="IJ628">
            <v>0</v>
          </cell>
          <cell r="IK628">
            <v>0</v>
          </cell>
          <cell r="IL628">
            <v>0</v>
          </cell>
          <cell r="IM628">
            <v>0</v>
          </cell>
          <cell r="IN628">
            <v>0</v>
          </cell>
          <cell r="IO628">
            <v>0</v>
          </cell>
          <cell r="IP628">
            <v>0</v>
          </cell>
          <cell r="IQ628">
            <v>0</v>
          </cell>
          <cell r="IR628">
            <v>0</v>
          </cell>
          <cell r="IS628">
            <v>0</v>
          </cell>
          <cell r="IT628">
            <v>0</v>
          </cell>
          <cell r="IU628">
            <v>0</v>
          </cell>
          <cell r="IV628">
            <v>0</v>
          </cell>
          <cell r="IW628">
            <v>0</v>
          </cell>
          <cell r="IX628">
            <v>0</v>
          </cell>
          <cell r="IY628">
            <v>0</v>
          </cell>
          <cell r="IZ628">
            <v>0</v>
          </cell>
          <cell r="JA628">
            <v>0</v>
          </cell>
          <cell r="JB628">
            <v>0</v>
          </cell>
          <cell r="JC628">
            <v>0</v>
          </cell>
          <cell r="JD628">
            <v>0</v>
          </cell>
          <cell r="JE628">
            <v>0</v>
          </cell>
          <cell r="JF628">
            <v>0</v>
          </cell>
          <cell r="JG628">
            <v>0</v>
          </cell>
          <cell r="JH628">
            <v>0</v>
          </cell>
          <cell r="JI628">
            <v>0</v>
          </cell>
          <cell r="JJ628">
            <v>0</v>
          </cell>
          <cell r="JK628">
            <v>0</v>
          </cell>
          <cell r="JL628">
            <v>0</v>
          </cell>
          <cell r="JM628">
            <v>0</v>
          </cell>
          <cell r="JN628">
            <v>0</v>
          </cell>
          <cell r="JO628">
            <v>0</v>
          </cell>
          <cell r="JP628">
            <v>0</v>
          </cell>
          <cell r="JQ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5.3400004418335811E-9</v>
          </cell>
          <cell r="AF629">
            <v>0</v>
          </cell>
          <cell r="AG629">
            <v>0</v>
          </cell>
          <cell r="AH629">
            <v>5.3400001087666737E-9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16.447245978059073</v>
          </cell>
          <cell r="BS629">
            <v>0</v>
          </cell>
          <cell r="BT629">
            <v>4.4019543565809727E-10</v>
          </cell>
          <cell r="BU629">
            <v>8.7614207959204577</v>
          </cell>
          <cell r="BV629">
            <v>7.6858251799194477</v>
          </cell>
          <cell r="BW629">
            <v>1.7498678062111139E-9</v>
          </cell>
          <cell r="BX629">
            <v>1.0004441719502211E-11</v>
          </cell>
          <cell r="BY629">
            <v>-4.4019543565809727E-10</v>
          </cell>
          <cell r="BZ629">
            <v>9.0949470177292824E-12</v>
          </cell>
          <cell r="CA629">
            <v>0</v>
          </cell>
          <cell r="CB629">
            <v>4.4019543565809727E-10</v>
          </cell>
          <cell r="CC629">
            <v>0</v>
          </cell>
          <cell r="CD629">
            <v>0</v>
          </cell>
          <cell r="CE629">
            <v>18.898291260848055</v>
          </cell>
          <cell r="CF629">
            <v>0</v>
          </cell>
          <cell r="CG629">
            <v>0</v>
          </cell>
          <cell r="CH629">
            <v>17.776785653619754</v>
          </cell>
          <cell r="CI629">
            <v>-6.1235343039697909E-2</v>
          </cell>
          <cell r="CJ629">
            <v>1.1827409529705619</v>
          </cell>
          <cell r="CK629">
            <v>-9.0039975475519896E-10</v>
          </cell>
          <cell r="CL629">
            <v>-4.5019987737759948E-10</v>
          </cell>
          <cell r="CM629">
            <v>-1.3496901374310255E-9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19.271357952071412</v>
          </cell>
          <cell r="CS629">
            <v>0</v>
          </cell>
          <cell r="CT629">
            <v>4.4974513002671301E-10</v>
          </cell>
          <cell r="CU629">
            <v>11.197626599769137</v>
          </cell>
          <cell r="CV629">
            <v>8.1432853876503941</v>
          </cell>
          <cell r="CW629">
            <v>-6.9554035800138081E-2</v>
          </cell>
          <cell r="CX629">
            <v>0</v>
          </cell>
          <cell r="CY629">
            <v>4.5019987737759948E-10</v>
          </cell>
          <cell r="CZ629">
            <v>-4.5019987737759948E-10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33.205245564633515</v>
          </cell>
          <cell r="DF629">
            <v>0</v>
          </cell>
          <cell r="DG629">
            <v>0</v>
          </cell>
          <cell r="DH629">
            <v>12.028391691589604</v>
          </cell>
          <cell r="DI629">
            <v>1.0478648985099426</v>
          </cell>
          <cell r="DJ629">
            <v>9.8581180553401282</v>
          </cell>
          <cell r="DK629">
            <v>10.270870918269793</v>
          </cell>
          <cell r="DL629">
            <v>9.2950358521193266E-10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29.599939747175085</v>
          </cell>
          <cell r="DS629">
            <v>0</v>
          </cell>
          <cell r="DT629">
            <v>0</v>
          </cell>
          <cell r="DU629">
            <v>11.535138575680776</v>
          </cell>
          <cell r="DV629">
            <v>17.600798966139337</v>
          </cell>
          <cell r="DW629">
            <v>0.46400220582017937</v>
          </cell>
          <cell r="DX629">
            <v>4.7930370783433318E-10</v>
          </cell>
          <cell r="DY629">
            <v>0</v>
          </cell>
          <cell r="DZ629">
            <v>-9.4951246865093708E-10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6.2520611900254153E-3</v>
          </cell>
          <cell r="EF629">
            <v>0</v>
          </cell>
          <cell r="EG629">
            <v>-4.7930370783433318E-10</v>
          </cell>
          <cell r="EH629">
            <v>4.7930370783433318E-10</v>
          </cell>
          <cell r="EI629">
            <v>6.2520607116312021E-3</v>
          </cell>
          <cell r="EJ629">
            <v>9.5951691037043929E-10</v>
          </cell>
          <cell r="EK629">
            <v>4.702087608166039E-10</v>
          </cell>
          <cell r="EL629">
            <v>-9.5951691037043929E-10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-1.0323560200049542E-2</v>
          </cell>
          <cell r="ES629">
            <v>0</v>
          </cell>
          <cell r="ET629">
            <v>0</v>
          </cell>
          <cell r="EU629">
            <v>0</v>
          </cell>
          <cell r="EV629">
            <v>-1.4505062841635663E-2</v>
          </cell>
          <cell r="EW629">
            <v>4.1815021386355511E-3</v>
          </cell>
          <cell r="EX629">
            <v>9.8953023552894592E-10</v>
          </cell>
          <cell r="EY629">
            <v>4.9021764425560832E-10</v>
          </cell>
          <cell r="EZ629">
            <v>-9.8043528851121664E-10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-1.4229745807824656E-2</v>
          </cell>
          <cell r="FF629">
            <v>0</v>
          </cell>
          <cell r="FG629">
            <v>4.9976733862422407E-10</v>
          </cell>
          <cell r="FH629">
            <v>3.9720829099678667E-3</v>
          </cell>
          <cell r="FI629">
            <v>-1.0995214270224096E-2</v>
          </cell>
          <cell r="FJ629">
            <v>-7.2066159609676106E-3</v>
          </cell>
          <cell r="FK629">
            <v>-5.0022208597511053E-10</v>
          </cell>
          <cell r="FL629">
            <v>-1.0104486136697233E-9</v>
          </cell>
          <cell r="FM629">
            <v>2.0190782379359007E-9</v>
          </cell>
          <cell r="FN629">
            <v>0</v>
          </cell>
          <cell r="FO629">
            <v>5.0022208597511053E-10</v>
          </cell>
          <cell r="FP629">
            <v>0</v>
          </cell>
          <cell r="FQ629">
            <v>0</v>
          </cell>
          <cell r="FR629">
            <v>-2.1514719691767823</v>
          </cell>
          <cell r="FS629">
            <v>0</v>
          </cell>
          <cell r="FT629">
            <v>0</v>
          </cell>
          <cell r="FU629">
            <v>-5.1022652769461274E-10</v>
          </cell>
          <cell r="FV629">
            <v>-5.0931703299283981E-10</v>
          </cell>
          <cell r="FW629">
            <v>-2.1473629627998889</v>
          </cell>
          <cell r="FX629">
            <v>-4.1090058793997741E-3</v>
          </cell>
          <cell r="FY629">
            <v>5.1932147471234202E-10</v>
          </cell>
          <cell r="FZ629">
            <v>0</v>
          </cell>
          <cell r="GA629">
            <v>0</v>
          </cell>
          <cell r="GB629">
            <v>0</v>
          </cell>
          <cell r="GC629">
            <v>0</v>
          </cell>
          <cell r="GD629">
            <v>0</v>
          </cell>
          <cell r="GE629">
            <v>6.2993508763611317E-3</v>
          </cell>
          <cell r="GF629">
            <v>0</v>
          </cell>
          <cell r="GG629">
            <v>0</v>
          </cell>
          <cell r="GH629">
            <v>-1.5606929082423449E-9</v>
          </cell>
          <cell r="GI629">
            <v>-8.8553579917061143E-4</v>
          </cell>
          <cell r="GJ629">
            <v>8.9291404401592445E-3</v>
          </cell>
          <cell r="GK629">
            <v>-1.7442527296225308E-3</v>
          </cell>
          <cell r="GL629">
            <v>5.2023096941411495E-10</v>
          </cell>
          <cell r="GM629">
            <v>0</v>
          </cell>
          <cell r="GN629">
            <v>0</v>
          </cell>
          <cell r="GO629">
            <v>0</v>
          </cell>
          <cell r="GP629">
            <v>0</v>
          </cell>
          <cell r="GQ629">
            <v>0</v>
          </cell>
          <cell r="GR629">
            <v>0</v>
          </cell>
          <cell r="GS629">
            <v>0</v>
          </cell>
          <cell r="GT629">
            <v>0</v>
          </cell>
          <cell r="GU629">
            <v>0</v>
          </cell>
          <cell r="GV629">
            <v>0</v>
          </cell>
          <cell r="GW629">
            <v>0</v>
          </cell>
          <cell r="GX629">
            <v>0</v>
          </cell>
          <cell r="GY629">
            <v>0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I629">
            <v>0</v>
          </cell>
          <cell r="HJ629">
            <v>0</v>
          </cell>
          <cell r="HK629">
            <v>0</v>
          </cell>
          <cell r="HL629">
            <v>0</v>
          </cell>
          <cell r="HM629">
            <v>0</v>
          </cell>
          <cell r="HN629">
            <v>0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0</v>
          </cell>
          <cell r="HU629">
            <v>0</v>
          </cell>
          <cell r="HV629">
            <v>0</v>
          </cell>
          <cell r="HW629">
            <v>0</v>
          </cell>
          <cell r="HX629">
            <v>0</v>
          </cell>
          <cell r="HY629">
            <v>0</v>
          </cell>
          <cell r="HZ629">
            <v>0</v>
          </cell>
          <cell r="IA629">
            <v>0</v>
          </cell>
          <cell r="IB629">
            <v>0</v>
          </cell>
          <cell r="IC629">
            <v>0</v>
          </cell>
          <cell r="ID629">
            <v>0</v>
          </cell>
          <cell r="IE629">
            <v>0</v>
          </cell>
          <cell r="IF629">
            <v>0</v>
          </cell>
          <cell r="IG629">
            <v>0</v>
          </cell>
          <cell r="IH629">
            <v>0</v>
          </cell>
          <cell r="II629">
            <v>0</v>
          </cell>
          <cell r="IJ629">
            <v>0</v>
          </cell>
          <cell r="IK629">
            <v>0</v>
          </cell>
          <cell r="IL629">
            <v>0</v>
          </cell>
          <cell r="IM629">
            <v>0</v>
          </cell>
          <cell r="IN629">
            <v>0</v>
          </cell>
          <cell r="IO629">
            <v>0</v>
          </cell>
          <cell r="IP629">
            <v>0</v>
          </cell>
          <cell r="IQ629">
            <v>0</v>
          </cell>
          <cell r="IR629">
            <v>0</v>
          </cell>
          <cell r="IS629">
            <v>0</v>
          </cell>
          <cell r="IT629">
            <v>0</v>
          </cell>
          <cell r="IU629">
            <v>0</v>
          </cell>
          <cell r="IV629">
            <v>0</v>
          </cell>
          <cell r="IW629">
            <v>0</v>
          </cell>
          <cell r="IX629">
            <v>0</v>
          </cell>
          <cell r="IY629">
            <v>0</v>
          </cell>
          <cell r="IZ629">
            <v>0</v>
          </cell>
          <cell r="JA629">
            <v>0</v>
          </cell>
          <cell r="JB629">
            <v>0</v>
          </cell>
          <cell r="JC629">
            <v>0</v>
          </cell>
          <cell r="JD629">
            <v>0</v>
          </cell>
          <cell r="JE629">
            <v>0</v>
          </cell>
          <cell r="JF629">
            <v>0</v>
          </cell>
          <cell r="JG629">
            <v>0</v>
          </cell>
          <cell r="JH629">
            <v>0</v>
          </cell>
          <cell r="JI629">
            <v>0</v>
          </cell>
          <cell r="JJ629">
            <v>0</v>
          </cell>
          <cell r="JK629">
            <v>0</v>
          </cell>
          <cell r="JL629">
            <v>0</v>
          </cell>
          <cell r="JM629">
            <v>0</v>
          </cell>
          <cell r="JN629">
            <v>0</v>
          </cell>
          <cell r="JO629">
            <v>0</v>
          </cell>
          <cell r="JP629">
            <v>0</v>
          </cell>
          <cell r="JQ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0</v>
          </cell>
          <cell r="GE630">
            <v>0</v>
          </cell>
          <cell r="GF630">
            <v>0</v>
          </cell>
          <cell r="GG630">
            <v>0</v>
          </cell>
          <cell r="GH630">
            <v>0</v>
          </cell>
          <cell r="GI630">
            <v>0</v>
          </cell>
          <cell r="GJ630">
            <v>0</v>
          </cell>
          <cell r="GK630">
            <v>0</v>
          </cell>
          <cell r="GL630">
            <v>0</v>
          </cell>
          <cell r="GM630">
            <v>0</v>
          </cell>
          <cell r="GN630">
            <v>0</v>
          </cell>
          <cell r="GO630">
            <v>0</v>
          </cell>
          <cell r="GP630">
            <v>0</v>
          </cell>
          <cell r="GQ630">
            <v>0</v>
          </cell>
          <cell r="GR630">
            <v>0</v>
          </cell>
          <cell r="GS630">
            <v>0</v>
          </cell>
          <cell r="GT630">
            <v>0</v>
          </cell>
          <cell r="GU630">
            <v>0</v>
          </cell>
          <cell r="GV630">
            <v>0</v>
          </cell>
          <cell r="GW630">
            <v>0</v>
          </cell>
          <cell r="GX630">
            <v>0</v>
          </cell>
          <cell r="GY630">
            <v>0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0</v>
          </cell>
          <cell r="HU630">
            <v>0</v>
          </cell>
          <cell r="HV630">
            <v>0</v>
          </cell>
          <cell r="HW630">
            <v>0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0</v>
          </cell>
          <cell r="IE630">
            <v>0</v>
          </cell>
          <cell r="IF630">
            <v>0</v>
          </cell>
          <cell r="IG630">
            <v>0</v>
          </cell>
          <cell r="IH630">
            <v>0</v>
          </cell>
          <cell r="II630">
            <v>0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  <cell r="IS630">
            <v>0</v>
          </cell>
          <cell r="IT630">
            <v>0</v>
          </cell>
          <cell r="IU630">
            <v>0</v>
          </cell>
          <cell r="IV630">
            <v>0</v>
          </cell>
          <cell r="IW630">
            <v>0</v>
          </cell>
          <cell r="IX630">
            <v>0</v>
          </cell>
          <cell r="IY630">
            <v>0</v>
          </cell>
          <cell r="IZ630">
            <v>0</v>
          </cell>
          <cell r="JA630">
            <v>0</v>
          </cell>
          <cell r="JB630">
            <v>0</v>
          </cell>
          <cell r="JC630">
            <v>0</v>
          </cell>
          <cell r="JD630">
            <v>0</v>
          </cell>
          <cell r="JE630">
            <v>0</v>
          </cell>
          <cell r="JF630">
            <v>0</v>
          </cell>
          <cell r="JG630">
            <v>0</v>
          </cell>
          <cell r="JH630">
            <v>0</v>
          </cell>
          <cell r="JI630">
            <v>0</v>
          </cell>
          <cell r="JJ630">
            <v>0</v>
          </cell>
          <cell r="JK630">
            <v>0</v>
          </cell>
          <cell r="JL630">
            <v>0</v>
          </cell>
          <cell r="JM630">
            <v>0</v>
          </cell>
          <cell r="JN630">
            <v>0</v>
          </cell>
          <cell r="JO630">
            <v>0</v>
          </cell>
          <cell r="JP630">
            <v>0</v>
          </cell>
          <cell r="JQ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25.951264398245257</v>
          </cell>
          <cell r="BS631">
            <v>0</v>
          </cell>
          <cell r="BT631">
            <v>9.6587916799762752E-2</v>
          </cell>
          <cell r="BU631">
            <v>0.97921817615952023</v>
          </cell>
          <cell r="BV631">
            <v>9.4704669372813441</v>
          </cell>
          <cell r="BW631">
            <v>5.7278425411400349</v>
          </cell>
          <cell r="BX631">
            <v>9.9449050768698726</v>
          </cell>
          <cell r="BY631">
            <v>-5.628374949550107</v>
          </cell>
          <cell r="BZ631">
            <v>-12.616410215440737</v>
          </cell>
          <cell r="CA631">
            <v>13.76476272536047</v>
          </cell>
          <cell r="CB631">
            <v>4.2122661896200952</v>
          </cell>
          <cell r="CC631">
            <v>0</v>
          </cell>
          <cell r="CD631">
            <v>0</v>
          </cell>
          <cell r="CE631">
            <v>20.676647344524099</v>
          </cell>
          <cell r="CF631">
            <v>0</v>
          </cell>
          <cell r="CG631">
            <v>0</v>
          </cell>
          <cell r="CH631">
            <v>11.785439114149995</v>
          </cell>
          <cell r="CI631">
            <v>-15.071767407680454</v>
          </cell>
          <cell r="CJ631">
            <v>6.3621559156699732</v>
          </cell>
          <cell r="CK631">
            <v>-48.0376193491702</v>
          </cell>
          <cell r="CL631">
            <v>22.035757135049607</v>
          </cell>
          <cell r="CM631">
            <v>28.954271666590557</v>
          </cell>
          <cell r="CN631">
            <v>11.263758636190232</v>
          </cell>
          <cell r="CO631">
            <v>3.3846516337303001</v>
          </cell>
          <cell r="CP631">
            <v>0</v>
          </cell>
          <cell r="CQ631">
            <v>0</v>
          </cell>
          <cell r="CR631">
            <v>-35.06070784835174</v>
          </cell>
          <cell r="CS631">
            <v>0</v>
          </cell>
          <cell r="CT631">
            <v>-9.9501384229824907E-2</v>
          </cell>
          <cell r="CU631">
            <v>-26.538334506359206</v>
          </cell>
          <cell r="CV631">
            <v>14.80946164631041</v>
          </cell>
          <cell r="CW631">
            <v>-3.7044085801694564</v>
          </cell>
          <cell r="CX631">
            <v>6.102477314060252</v>
          </cell>
          <cell r="CY631">
            <v>10.014591034130262</v>
          </cell>
          <cell r="CZ631">
            <v>9.3284011803402791</v>
          </cell>
          <cell r="DA631">
            <v>-16.363339684589846</v>
          </cell>
          <cell r="DB631">
            <v>-28.610054867839608</v>
          </cell>
          <cell r="DC631">
            <v>0</v>
          </cell>
          <cell r="DD631">
            <v>0</v>
          </cell>
          <cell r="DE631">
            <v>133.55083089832624</v>
          </cell>
          <cell r="DF631">
            <v>0</v>
          </cell>
          <cell r="DG631">
            <v>-1.3633797474099083</v>
          </cell>
          <cell r="DH631">
            <v>16.51339381904836</v>
          </cell>
          <cell r="DI631">
            <v>11.08576054698915</v>
          </cell>
          <cell r="DJ631">
            <v>51.657061795080153</v>
          </cell>
          <cell r="DK631">
            <v>0.16844177710981967</v>
          </cell>
          <cell r="DL631">
            <v>19.235402956830967</v>
          </cell>
          <cell r="DM631">
            <v>37.859372046420049</v>
          </cell>
          <cell r="DN631">
            <v>-0.15426507224947272</v>
          </cell>
          <cell r="DO631">
            <v>-1.4509572234901498</v>
          </cell>
          <cell r="DP631">
            <v>0</v>
          </cell>
          <cell r="DQ631">
            <v>0</v>
          </cell>
          <cell r="DR631">
            <v>47.567656838007679</v>
          </cell>
          <cell r="DS631">
            <v>0</v>
          </cell>
          <cell r="DT631">
            <v>0</v>
          </cell>
          <cell r="DU631">
            <v>22.853188686239264</v>
          </cell>
          <cell r="DV631">
            <v>27.384331518131148</v>
          </cell>
          <cell r="DW631">
            <v>47.456912607560298</v>
          </cell>
          <cell r="DX631">
            <v>32.989216503360694</v>
          </cell>
          <cell r="DY631">
            <v>-33.307654755590647</v>
          </cell>
          <cell r="DZ631">
            <v>-29.839649714170719</v>
          </cell>
          <cell r="EA631">
            <v>7.5451357393199032</v>
          </cell>
          <cell r="EB631">
            <v>-27.513823746839989</v>
          </cell>
          <cell r="EC631">
            <v>0</v>
          </cell>
          <cell r="ED631">
            <v>0</v>
          </cell>
          <cell r="EE631">
            <v>-50.96731434778485</v>
          </cell>
          <cell r="EF631">
            <v>0</v>
          </cell>
          <cell r="EG631">
            <v>-1.2391741792403081</v>
          </cell>
          <cell r="EH631">
            <v>6.3224149404904892</v>
          </cell>
          <cell r="EI631">
            <v>-7.6877917978208643</v>
          </cell>
          <cell r="EJ631">
            <v>-21.43037379000998</v>
          </cell>
          <cell r="EK631">
            <v>-32.143373878890543</v>
          </cell>
          <cell r="EL631">
            <v>20.71938603155013</v>
          </cell>
          <cell r="EM631">
            <v>-28.671568465330893</v>
          </cell>
          <cell r="EN631">
            <v>-5.4700653837799109</v>
          </cell>
          <cell r="EO631">
            <v>18.633232175239755</v>
          </cell>
          <cell r="EP631">
            <v>0</v>
          </cell>
          <cell r="EQ631">
            <v>0</v>
          </cell>
          <cell r="ER631">
            <v>174.38670799798274</v>
          </cell>
          <cell r="ES631">
            <v>0</v>
          </cell>
          <cell r="ET631">
            <v>1.174964867880135</v>
          </cell>
          <cell r="EU631">
            <v>22.730230828420645</v>
          </cell>
          <cell r="EV631">
            <v>44.179169440750229</v>
          </cell>
          <cell r="EW631">
            <v>-3.070959298629532</v>
          </cell>
          <cell r="EX631">
            <v>36.190604009160324</v>
          </cell>
          <cell r="EY631">
            <v>42.543635084369271</v>
          </cell>
          <cell r="EZ631">
            <v>4.8092071563701211</v>
          </cell>
          <cell r="FA631">
            <v>31.878781465769862</v>
          </cell>
          <cell r="FB631">
            <v>-6.0489255561205937</v>
          </cell>
          <cell r="FC631">
            <v>0</v>
          </cell>
          <cell r="FD631">
            <v>0</v>
          </cell>
          <cell r="FE631">
            <v>43.713459085527575</v>
          </cell>
          <cell r="FF631">
            <v>0</v>
          </cell>
          <cell r="FG631">
            <v>1.2389582218297619</v>
          </cell>
          <cell r="FH631">
            <v>-40.185104581019004</v>
          </cell>
          <cell r="FI631">
            <v>25.030593276929721</v>
          </cell>
          <cell r="FJ631">
            <v>-15.629851288909776</v>
          </cell>
          <cell r="FK631">
            <v>13.097793046460083</v>
          </cell>
          <cell r="FL631">
            <v>71.343259568649955</v>
          </cell>
          <cell r="FM631">
            <v>-0.66709221513974626</v>
          </cell>
          <cell r="FN631">
            <v>-10.700222594370189</v>
          </cell>
          <cell r="FO631">
            <v>0.18512565109995194</v>
          </cell>
          <cell r="FP631">
            <v>0</v>
          </cell>
          <cell r="FQ631">
            <v>0</v>
          </cell>
          <cell r="FR631">
            <v>62.085073481917789</v>
          </cell>
          <cell r="FS631">
            <v>0</v>
          </cell>
          <cell r="FT631">
            <v>0</v>
          </cell>
          <cell r="FU631">
            <v>1.1945929902803982</v>
          </cell>
          <cell r="FV631">
            <v>-6.3297880298505333</v>
          </cell>
          <cell r="FW631">
            <v>-0.86889783232891205</v>
          </cell>
          <cell r="FX631">
            <v>-5.1757998234797924</v>
          </cell>
          <cell r="FY631">
            <v>30.936641733220767</v>
          </cell>
          <cell r="FZ631">
            <v>16.860453623780359</v>
          </cell>
          <cell r="GA631">
            <v>22.804784107609976</v>
          </cell>
          <cell r="GB631">
            <v>2.6630867126796147</v>
          </cell>
          <cell r="GC631">
            <v>0</v>
          </cell>
          <cell r="GD631">
            <v>0</v>
          </cell>
          <cell r="GE631">
            <v>7.2924437302426668</v>
          </cell>
          <cell r="GF631">
            <v>0</v>
          </cell>
          <cell r="GG631">
            <v>0</v>
          </cell>
          <cell r="GH631">
            <v>-0.12384931686028722</v>
          </cell>
          <cell r="GI631">
            <v>-24.738400557659588</v>
          </cell>
          <cell r="GJ631">
            <v>0.18612258767007006</v>
          </cell>
          <cell r="GK631">
            <v>22.619275320379984</v>
          </cell>
          <cell r="GL631">
            <v>0.56318270184965513</v>
          </cell>
          <cell r="GM631">
            <v>16.432442075529707</v>
          </cell>
          <cell r="GN631">
            <v>-0.95659264904043084</v>
          </cell>
          <cell r="GO631">
            <v>-6.6897364316300809</v>
          </cell>
          <cell r="GP631">
            <v>0</v>
          </cell>
          <cell r="GQ631">
            <v>0</v>
          </cell>
          <cell r="GR631">
            <v>0</v>
          </cell>
          <cell r="GS631">
            <v>0</v>
          </cell>
          <cell r="GT631">
            <v>0</v>
          </cell>
          <cell r="GU631">
            <v>0</v>
          </cell>
          <cell r="GV631">
            <v>0</v>
          </cell>
          <cell r="GW631">
            <v>0</v>
          </cell>
          <cell r="GX631">
            <v>0</v>
          </cell>
          <cell r="GY631">
            <v>0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U631">
            <v>0</v>
          </cell>
          <cell r="HV631">
            <v>0</v>
          </cell>
          <cell r="HW631">
            <v>0</v>
          </cell>
          <cell r="HX631">
            <v>0</v>
          </cell>
          <cell r="HY631">
            <v>0</v>
          </cell>
          <cell r="HZ631">
            <v>0</v>
          </cell>
          <cell r="IA631">
            <v>0</v>
          </cell>
          <cell r="IB631">
            <v>0</v>
          </cell>
          <cell r="IC631">
            <v>0</v>
          </cell>
          <cell r="ID631">
            <v>0</v>
          </cell>
          <cell r="IE631">
            <v>0</v>
          </cell>
          <cell r="IF631">
            <v>0</v>
          </cell>
          <cell r="IG631">
            <v>0</v>
          </cell>
          <cell r="IH631">
            <v>0</v>
          </cell>
          <cell r="II631">
            <v>0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  <cell r="IS631">
            <v>0</v>
          </cell>
          <cell r="IT631">
            <v>0</v>
          </cell>
          <cell r="IU631">
            <v>0</v>
          </cell>
          <cell r="IV631">
            <v>0</v>
          </cell>
          <cell r="IW631">
            <v>0</v>
          </cell>
          <cell r="IX631">
            <v>0</v>
          </cell>
          <cell r="IY631">
            <v>0</v>
          </cell>
          <cell r="IZ631">
            <v>0</v>
          </cell>
          <cell r="JA631">
            <v>0</v>
          </cell>
          <cell r="JB631">
            <v>0</v>
          </cell>
          <cell r="JC631">
            <v>0</v>
          </cell>
          <cell r="JD631">
            <v>0</v>
          </cell>
          <cell r="JE631">
            <v>3.849000000000647E-7</v>
          </cell>
          <cell r="JF631">
            <v>0</v>
          </cell>
          <cell r="JG631">
            <v>0</v>
          </cell>
          <cell r="JH631">
            <v>-8.0950000000004705E-8</v>
          </cell>
          <cell r="JI631">
            <v>-1.5596999999997405E-7</v>
          </cell>
          <cell r="JJ631">
            <v>-3.4520000000002509E-8</v>
          </cell>
          <cell r="JK631">
            <v>4.1134000000000342E-7</v>
          </cell>
          <cell r="JL631">
            <v>2.3142000000000735E-7</v>
          </cell>
          <cell r="JM631">
            <v>7.9590000000004434E-8</v>
          </cell>
          <cell r="JN631">
            <v>-6.6009999999999729E-8</v>
          </cell>
          <cell r="JO631">
            <v>0</v>
          </cell>
          <cell r="JP631">
            <v>0</v>
          </cell>
          <cell r="JQ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-8.5249616000027117E-4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-8.5249616000004913E-4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-1.7015276000016399E-3</v>
          </cell>
          <cell r="DS632">
            <v>0</v>
          </cell>
          <cell r="DT632">
            <v>0</v>
          </cell>
          <cell r="DU632">
            <v>0</v>
          </cell>
          <cell r="DV632">
            <v>-1.3953155999999467E-3</v>
          </cell>
          <cell r="DW632">
            <v>0</v>
          </cell>
          <cell r="DX632">
            <v>-3.0621200000013893E-4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0</v>
          </cell>
          <cell r="GF632">
            <v>0</v>
          </cell>
          <cell r="GG632">
            <v>0</v>
          </cell>
          <cell r="GH632">
            <v>0</v>
          </cell>
          <cell r="GI632">
            <v>0</v>
          </cell>
          <cell r="GJ632">
            <v>0</v>
          </cell>
          <cell r="GK632">
            <v>0</v>
          </cell>
          <cell r="GL632">
            <v>0</v>
          </cell>
          <cell r="GM632">
            <v>0</v>
          </cell>
          <cell r="GN632">
            <v>0</v>
          </cell>
          <cell r="GO632">
            <v>0</v>
          </cell>
          <cell r="GP632">
            <v>0</v>
          </cell>
          <cell r="GQ632">
            <v>0</v>
          </cell>
          <cell r="GR632">
            <v>0</v>
          </cell>
          <cell r="GS632">
            <v>0</v>
          </cell>
          <cell r="GT632">
            <v>0</v>
          </cell>
          <cell r="GU632">
            <v>0</v>
          </cell>
          <cell r="GV632">
            <v>0</v>
          </cell>
          <cell r="GW632">
            <v>0</v>
          </cell>
          <cell r="GX632">
            <v>0</v>
          </cell>
          <cell r="GY632">
            <v>0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I632">
            <v>0</v>
          </cell>
          <cell r="HJ632">
            <v>0</v>
          </cell>
          <cell r="HK632">
            <v>0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0</v>
          </cell>
          <cell r="HU632">
            <v>0</v>
          </cell>
          <cell r="HV632">
            <v>0</v>
          </cell>
          <cell r="HW632">
            <v>0</v>
          </cell>
          <cell r="HX632">
            <v>0</v>
          </cell>
          <cell r="HY632">
            <v>0</v>
          </cell>
          <cell r="HZ632">
            <v>0</v>
          </cell>
          <cell r="IA632">
            <v>0</v>
          </cell>
          <cell r="IB632">
            <v>0</v>
          </cell>
          <cell r="IC632">
            <v>0</v>
          </cell>
          <cell r="ID632">
            <v>0</v>
          </cell>
          <cell r="IE632">
            <v>0</v>
          </cell>
          <cell r="IF632">
            <v>0</v>
          </cell>
          <cell r="IG632">
            <v>0</v>
          </cell>
          <cell r="IH632">
            <v>0</v>
          </cell>
          <cell r="II632">
            <v>0</v>
          </cell>
          <cell r="IJ632">
            <v>0</v>
          </cell>
          <cell r="IK632">
            <v>0</v>
          </cell>
          <cell r="IL632">
            <v>0</v>
          </cell>
          <cell r="IM632">
            <v>0</v>
          </cell>
          <cell r="IN632">
            <v>0</v>
          </cell>
          <cell r="IO632">
            <v>0</v>
          </cell>
          <cell r="IP632">
            <v>0</v>
          </cell>
          <cell r="IQ632">
            <v>0</v>
          </cell>
          <cell r="IR632">
            <v>0</v>
          </cell>
          <cell r="IS632">
            <v>0</v>
          </cell>
          <cell r="IT632">
            <v>0</v>
          </cell>
          <cell r="IU632">
            <v>0</v>
          </cell>
          <cell r="IV632">
            <v>0</v>
          </cell>
          <cell r="IW632">
            <v>0</v>
          </cell>
          <cell r="IX632">
            <v>0</v>
          </cell>
          <cell r="IY632">
            <v>0</v>
          </cell>
          <cell r="IZ632">
            <v>0</v>
          </cell>
          <cell r="JA632">
            <v>0</v>
          </cell>
          <cell r="JB632">
            <v>0</v>
          </cell>
          <cell r="JC632">
            <v>0</v>
          </cell>
          <cell r="JD632">
            <v>0</v>
          </cell>
          <cell r="JE632">
            <v>0</v>
          </cell>
          <cell r="JF632">
            <v>0</v>
          </cell>
          <cell r="JG632">
            <v>0</v>
          </cell>
          <cell r="JH632">
            <v>0</v>
          </cell>
          <cell r="JI632">
            <v>0</v>
          </cell>
          <cell r="JJ632">
            <v>0</v>
          </cell>
          <cell r="JK632">
            <v>0</v>
          </cell>
          <cell r="JL632">
            <v>0</v>
          </cell>
          <cell r="JM632">
            <v>0</v>
          </cell>
          <cell r="JN632">
            <v>0</v>
          </cell>
          <cell r="JO632">
            <v>0</v>
          </cell>
          <cell r="JP632">
            <v>0</v>
          </cell>
          <cell r="JQ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  <cell r="GK633">
            <v>0</v>
          </cell>
          <cell r="GL633">
            <v>0</v>
          </cell>
          <cell r="GM633">
            <v>0</v>
          </cell>
          <cell r="GN633">
            <v>0</v>
          </cell>
          <cell r="GO633">
            <v>0</v>
          </cell>
          <cell r="GP633">
            <v>0</v>
          </cell>
          <cell r="GQ633">
            <v>0</v>
          </cell>
          <cell r="GR633">
            <v>0</v>
          </cell>
          <cell r="GS633">
            <v>0</v>
          </cell>
          <cell r="GT633">
            <v>0</v>
          </cell>
          <cell r="GU633">
            <v>0</v>
          </cell>
          <cell r="GV633">
            <v>0</v>
          </cell>
          <cell r="GW633">
            <v>0</v>
          </cell>
          <cell r="GX633">
            <v>0</v>
          </cell>
          <cell r="GY633">
            <v>0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0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I633">
            <v>0</v>
          </cell>
          <cell r="HJ633">
            <v>0</v>
          </cell>
          <cell r="HK633">
            <v>0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0</v>
          </cell>
          <cell r="HU633">
            <v>0</v>
          </cell>
          <cell r="HV633">
            <v>0</v>
          </cell>
          <cell r="HW633">
            <v>0</v>
          </cell>
          <cell r="HX633">
            <v>0</v>
          </cell>
          <cell r="HY633">
            <v>0</v>
          </cell>
          <cell r="HZ633">
            <v>0</v>
          </cell>
          <cell r="IA633">
            <v>0</v>
          </cell>
          <cell r="IB633">
            <v>0</v>
          </cell>
          <cell r="IC633">
            <v>0</v>
          </cell>
          <cell r="ID633">
            <v>0</v>
          </cell>
          <cell r="IE633">
            <v>0</v>
          </cell>
          <cell r="IF633">
            <v>0</v>
          </cell>
          <cell r="IG633">
            <v>0</v>
          </cell>
          <cell r="IH633">
            <v>0</v>
          </cell>
          <cell r="II633">
            <v>0</v>
          </cell>
          <cell r="IJ633">
            <v>0</v>
          </cell>
          <cell r="IK633">
            <v>0</v>
          </cell>
          <cell r="IL633">
            <v>0</v>
          </cell>
          <cell r="IM633">
            <v>0</v>
          </cell>
          <cell r="IN633">
            <v>0</v>
          </cell>
          <cell r="IO633">
            <v>0</v>
          </cell>
          <cell r="IP633">
            <v>0</v>
          </cell>
          <cell r="IQ633">
            <v>0</v>
          </cell>
          <cell r="IR633">
            <v>0</v>
          </cell>
          <cell r="IS633">
            <v>0</v>
          </cell>
          <cell r="IT633">
            <v>0</v>
          </cell>
          <cell r="IU633">
            <v>0</v>
          </cell>
          <cell r="IV633">
            <v>0</v>
          </cell>
          <cell r="IW633">
            <v>0</v>
          </cell>
          <cell r="IX633">
            <v>0</v>
          </cell>
          <cell r="IY633">
            <v>0</v>
          </cell>
          <cell r="IZ633">
            <v>0</v>
          </cell>
          <cell r="JA633">
            <v>0</v>
          </cell>
          <cell r="JB633">
            <v>0</v>
          </cell>
          <cell r="JC633">
            <v>0</v>
          </cell>
          <cell r="JD633">
            <v>0</v>
          </cell>
          <cell r="JE633">
            <v>0</v>
          </cell>
          <cell r="JF633">
            <v>0</v>
          </cell>
          <cell r="JG633">
            <v>0</v>
          </cell>
          <cell r="JH633">
            <v>0</v>
          </cell>
          <cell r="JI633">
            <v>0</v>
          </cell>
          <cell r="JJ633">
            <v>0</v>
          </cell>
          <cell r="JK633">
            <v>0</v>
          </cell>
          <cell r="JL633">
            <v>0</v>
          </cell>
          <cell r="JM633">
            <v>0</v>
          </cell>
          <cell r="JN633">
            <v>0</v>
          </cell>
          <cell r="JO633">
            <v>0</v>
          </cell>
          <cell r="JP633">
            <v>0</v>
          </cell>
          <cell r="JQ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2.3157359599998983E-3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2.3157359600001204E-3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1.5997892699992633E-3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1.5997892699999294E-3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-1.9120258900002796E-3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-1.9120258900000575E-3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-1.5990302899986375E-3</v>
          </cell>
          <cell r="FS634">
            <v>0</v>
          </cell>
          <cell r="FT634">
            <v>0</v>
          </cell>
          <cell r="FU634">
            <v>0</v>
          </cell>
          <cell r="FV634">
            <v>-1.5990302900000808E-3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0</v>
          </cell>
          <cell r="GD634">
            <v>0</v>
          </cell>
          <cell r="GE634">
            <v>1.3614645300012995E-3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J634">
            <v>1.3614645299999673E-3</v>
          </cell>
          <cell r="GK634">
            <v>0</v>
          </cell>
          <cell r="GL634">
            <v>0</v>
          </cell>
          <cell r="GM634">
            <v>0</v>
          </cell>
          <cell r="GN634">
            <v>0</v>
          </cell>
          <cell r="GO634">
            <v>0</v>
          </cell>
          <cell r="GP634">
            <v>0</v>
          </cell>
          <cell r="GQ634">
            <v>0</v>
          </cell>
          <cell r="GR634">
            <v>0</v>
          </cell>
          <cell r="GS634">
            <v>0</v>
          </cell>
          <cell r="GT634">
            <v>0</v>
          </cell>
          <cell r="GU634">
            <v>0</v>
          </cell>
          <cell r="GV634">
            <v>0</v>
          </cell>
          <cell r="GW634">
            <v>0</v>
          </cell>
          <cell r="GX634">
            <v>0</v>
          </cell>
          <cell r="GY634">
            <v>0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I634">
            <v>0</v>
          </cell>
          <cell r="HJ634">
            <v>0</v>
          </cell>
          <cell r="HK634">
            <v>0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0</v>
          </cell>
          <cell r="HU634">
            <v>0</v>
          </cell>
          <cell r="HV634">
            <v>0</v>
          </cell>
          <cell r="HW634">
            <v>0</v>
          </cell>
          <cell r="HX634">
            <v>0</v>
          </cell>
          <cell r="HY634">
            <v>0</v>
          </cell>
          <cell r="HZ634">
            <v>0</v>
          </cell>
          <cell r="IA634">
            <v>0</v>
          </cell>
          <cell r="IB634">
            <v>0</v>
          </cell>
          <cell r="IC634">
            <v>0</v>
          </cell>
          <cell r="ID634">
            <v>0</v>
          </cell>
          <cell r="IE634">
            <v>0</v>
          </cell>
          <cell r="IF634">
            <v>0</v>
          </cell>
          <cell r="IG634">
            <v>0</v>
          </cell>
          <cell r="IH634">
            <v>0</v>
          </cell>
          <cell r="II634">
            <v>0</v>
          </cell>
          <cell r="IJ634">
            <v>0</v>
          </cell>
          <cell r="IK634">
            <v>0</v>
          </cell>
          <cell r="IL634">
            <v>0</v>
          </cell>
          <cell r="IM634">
            <v>0</v>
          </cell>
          <cell r="IN634">
            <v>0</v>
          </cell>
          <cell r="IO634">
            <v>0</v>
          </cell>
          <cell r="IP634">
            <v>0</v>
          </cell>
          <cell r="IQ634">
            <v>0</v>
          </cell>
          <cell r="IR634">
            <v>0</v>
          </cell>
          <cell r="IS634">
            <v>0</v>
          </cell>
          <cell r="IT634">
            <v>0</v>
          </cell>
          <cell r="IU634">
            <v>0</v>
          </cell>
          <cell r="IV634">
            <v>0</v>
          </cell>
          <cell r="IW634">
            <v>0</v>
          </cell>
          <cell r="IX634">
            <v>0</v>
          </cell>
          <cell r="IY634">
            <v>0</v>
          </cell>
          <cell r="IZ634">
            <v>0</v>
          </cell>
          <cell r="JA634">
            <v>0</v>
          </cell>
          <cell r="JB634">
            <v>0</v>
          </cell>
          <cell r="JC634">
            <v>0</v>
          </cell>
          <cell r="JD634">
            <v>0</v>
          </cell>
          <cell r="JE634">
            <v>-4.4740000000012721E-8</v>
          </cell>
          <cell r="JF634">
            <v>0</v>
          </cell>
          <cell r="JG634">
            <v>0</v>
          </cell>
          <cell r="JH634">
            <v>-4.4740000000000863E-8</v>
          </cell>
          <cell r="JI634">
            <v>0</v>
          </cell>
          <cell r="JJ634">
            <v>0</v>
          </cell>
          <cell r="JK634">
            <v>0</v>
          </cell>
          <cell r="JL634">
            <v>0</v>
          </cell>
          <cell r="JM634">
            <v>0</v>
          </cell>
          <cell r="JN634">
            <v>0</v>
          </cell>
          <cell r="JO634">
            <v>0</v>
          </cell>
          <cell r="JP634">
            <v>0</v>
          </cell>
          <cell r="JQ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-4.3299171068501892</v>
          </cell>
          <cell r="BS635">
            <v>3.4883569050398364</v>
          </cell>
          <cell r="BT635">
            <v>7.4648381628294374</v>
          </cell>
          <cell r="BU635">
            <v>-9.6908501637899462</v>
          </cell>
          <cell r="BV635">
            <v>-2.1010273145293468</v>
          </cell>
          <cell r="BW635">
            <v>-8.7138086214699797</v>
          </cell>
          <cell r="BX635">
            <v>0.78947376407995762</v>
          </cell>
          <cell r="BY635">
            <v>-3.1654945575201054</v>
          </cell>
          <cell r="BZ635">
            <v>4.9877970316510982</v>
          </cell>
          <cell r="CA635">
            <v>1.4303701814296801</v>
          </cell>
          <cell r="CB635">
            <v>-1.2506251032809814</v>
          </cell>
          <cell r="CC635">
            <v>2.4668675792781869</v>
          </cell>
          <cell r="CD635">
            <v>-3.5814970549836289E-2</v>
          </cell>
          <cell r="CE635">
            <v>20.446088503769715</v>
          </cell>
          <cell r="CF635">
            <v>-4.0936298443284613</v>
          </cell>
          <cell r="CG635">
            <v>8.2639894602089043</v>
          </cell>
          <cell r="CH635">
            <v>1.9271565494609604</v>
          </cell>
          <cell r="CI635">
            <v>-1.5934230113698504</v>
          </cell>
          <cell r="CJ635">
            <v>-7.0052187049004715</v>
          </cell>
          <cell r="CK635">
            <v>1.4582742150996637</v>
          </cell>
          <cell r="CL635">
            <v>-7.6970901970116756</v>
          </cell>
          <cell r="CM635">
            <v>5.7215453710286965</v>
          </cell>
          <cell r="CN635">
            <v>10.940211100029956</v>
          </cell>
          <cell r="CO635">
            <v>15.646115475410625</v>
          </cell>
          <cell r="CP635">
            <v>-3.3836541596210736</v>
          </cell>
          <cell r="CQ635">
            <v>0.26181224977972306</v>
          </cell>
          <cell r="CR635">
            <v>22.449454663612414</v>
          </cell>
          <cell r="CS635">
            <v>16.560804039170762</v>
          </cell>
          <cell r="CT635">
            <v>-22.918123134500092</v>
          </cell>
          <cell r="CU635">
            <v>2.032777472169073</v>
          </cell>
          <cell r="CV635">
            <v>1.8161210481312082</v>
          </cell>
          <cell r="CW635">
            <v>-11.719152041420784</v>
          </cell>
          <cell r="CX635">
            <v>5.242391474629585</v>
          </cell>
          <cell r="CY635">
            <v>-9.982970225039935</v>
          </cell>
          <cell r="CZ635">
            <v>21.428617735309672</v>
          </cell>
          <cell r="DA635">
            <v>20.405723103558557</v>
          </cell>
          <cell r="DB635">
            <v>-2.6642575894602487</v>
          </cell>
          <cell r="DC635">
            <v>-2.8140224242097247</v>
          </cell>
          <cell r="DD635">
            <v>5.0615452052697947</v>
          </cell>
          <cell r="DE635">
            <v>-14.096062553231604</v>
          </cell>
          <cell r="DF635">
            <v>-19.021662669061698</v>
          </cell>
          <cell r="DG635">
            <v>-8.5101616837400798</v>
          </cell>
          <cell r="DH635">
            <v>9.3599147167096817</v>
          </cell>
          <cell r="DI635">
            <v>7.1778168665805424</v>
          </cell>
          <cell r="DJ635">
            <v>-3.0143716862585279</v>
          </cell>
          <cell r="DK635">
            <v>-11.644988909500171</v>
          </cell>
          <cell r="DL635">
            <v>15.893305615149984</v>
          </cell>
          <cell r="DM635">
            <v>-26.48842640958992</v>
          </cell>
          <cell r="DN635">
            <v>8.3051233346286608</v>
          </cell>
          <cell r="DO635">
            <v>15.271534444949793</v>
          </cell>
          <cell r="DP635">
            <v>5.2810623573186604</v>
          </cell>
          <cell r="DQ635">
            <v>-6.7052085304003413</v>
          </cell>
          <cell r="DR635">
            <v>-78.707353028701618</v>
          </cell>
          <cell r="DS635">
            <v>-8.6511234066365432</v>
          </cell>
          <cell r="DT635">
            <v>3.6078589374401417</v>
          </cell>
          <cell r="DU635">
            <v>-31.350696545050596</v>
          </cell>
          <cell r="DV635">
            <v>22.830888924861938</v>
          </cell>
          <cell r="DW635">
            <v>-27.344568201440779</v>
          </cell>
          <cell r="DX635">
            <v>10.707140025911031</v>
          </cell>
          <cell r="DY635">
            <v>-35.280806253290393</v>
          </cell>
          <cell r="DZ635">
            <v>11.392179280828714</v>
          </cell>
          <cell r="EA635">
            <v>-10.589585917500699</v>
          </cell>
          <cell r="EB635">
            <v>2.4227777025298565</v>
          </cell>
          <cell r="EC635">
            <v>-9.6130857620792085</v>
          </cell>
          <cell r="ED635">
            <v>-6.838331814279627</v>
          </cell>
          <cell r="EE635">
            <v>-12.077504054075689</v>
          </cell>
          <cell r="EF635">
            <v>23.062985049242343</v>
          </cell>
          <cell r="EG635">
            <v>-3.3463539948925245</v>
          </cell>
          <cell r="EH635">
            <v>12.434343909920244</v>
          </cell>
          <cell r="EI635">
            <v>-10.181314038480195</v>
          </cell>
          <cell r="EJ635">
            <v>-23.282319833258953</v>
          </cell>
          <cell r="EK635">
            <v>0.44159489861976908</v>
          </cell>
          <cell r="EL635">
            <v>-12.154625250240315</v>
          </cell>
          <cell r="EM635">
            <v>1.409202147349788</v>
          </cell>
          <cell r="EN635">
            <v>-5.941096528309572</v>
          </cell>
          <cell r="EO635">
            <v>1.2710254731027817</v>
          </cell>
          <cell r="EP635">
            <v>4.9159678590294789</v>
          </cell>
          <cell r="EQ635">
            <v>-0.70691374617945257</v>
          </cell>
          <cell r="ER635">
            <v>40.122043433468207</v>
          </cell>
          <cell r="ES635">
            <v>-6.411896493011227</v>
          </cell>
          <cell r="ET635">
            <v>-2.2421452277212666</v>
          </cell>
          <cell r="EU635">
            <v>-9.8638263642596939</v>
          </cell>
          <cell r="EV635">
            <v>-21.365505253481388</v>
          </cell>
          <cell r="EW635">
            <v>-8.205726730009701</v>
          </cell>
          <cell r="EX635">
            <v>13.934316076019059</v>
          </cell>
          <cell r="EY635">
            <v>25.145276556640965</v>
          </cell>
          <cell r="EZ635">
            <v>27.374249088779834</v>
          </cell>
          <cell r="FA635">
            <v>13.387145418829277</v>
          </cell>
          <cell r="FB635">
            <v>-10.079222467109503</v>
          </cell>
          <cell r="FC635">
            <v>12.032418620059616</v>
          </cell>
          <cell r="FD635">
            <v>6.4169602087204112</v>
          </cell>
          <cell r="FE635">
            <v>-77.550896541928523</v>
          </cell>
          <cell r="FF635">
            <v>14.715365218591614</v>
          </cell>
          <cell r="FG635">
            <v>-46.911613449128708</v>
          </cell>
          <cell r="FH635">
            <v>10.594844368299164</v>
          </cell>
          <cell r="FI635">
            <v>-23.141130866928506</v>
          </cell>
          <cell r="FJ635">
            <v>-18.357501983449765</v>
          </cell>
          <cell r="FK635">
            <v>-17.753101756607975</v>
          </cell>
          <cell r="FL635">
            <v>-1.9129437878791578</v>
          </cell>
          <cell r="FM635">
            <v>-21.127470274967891</v>
          </cell>
          <cell r="FN635">
            <v>0.16945708994080633</v>
          </cell>
          <cell r="FO635">
            <v>22.528807985991079</v>
          </cell>
          <cell r="FP635">
            <v>5.8324150163916784</v>
          </cell>
          <cell r="FQ635">
            <v>-2.1880241021699476</v>
          </cell>
          <cell r="FR635">
            <v>-123.65607527810789</v>
          </cell>
          <cell r="FS635">
            <v>-12.624474570537132</v>
          </cell>
          <cell r="FT635">
            <v>8.529523860939662</v>
          </cell>
          <cell r="FU635">
            <v>26.896213208859081</v>
          </cell>
          <cell r="FV635">
            <v>-87.421753073058426</v>
          </cell>
          <cell r="FW635">
            <v>-23.675478376680985</v>
          </cell>
          <cell r="FX635">
            <v>-22.937738983469899</v>
          </cell>
          <cell r="FY635">
            <v>10.150733044719345</v>
          </cell>
          <cell r="FZ635">
            <v>-38.24367335784882</v>
          </cell>
          <cell r="GA635">
            <v>-2.2367764774089665</v>
          </cell>
          <cell r="GB635">
            <v>8.4935396775908885</v>
          </cell>
          <cell r="GC635">
            <v>4.7643766379296721</v>
          </cell>
          <cell r="GD635">
            <v>4.6494331308385881</v>
          </cell>
          <cell r="GE635">
            <v>0.26864992219998385</v>
          </cell>
          <cell r="GF635">
            <v>0</v>
          </cell>
          <cell r="GG635">
            <v>0</v>
          </cell>
          <cell r="GH635">
            <v>0</v>
          </cell>
          <cell r="GI635">
            <v>0.16688439163000623</v>
          </cell>
          <cell r="GJ635">
            <v>0.10176553056999182</v>
          </cell>
          <cell r="GK635">
            <v>0</v>
          </cell>
          <cell r="GL635">
            <v>0</v>
          </cell>
          <cell r="GM635">
            <v>0</v>
          </cell>
          <cell r="GN635">
            <v>0</v>
          </cell>
          <cell r="GO635">
            <v>0</v>
          </cell>
          <cell r="GP635">
            <v>0</v>
          </cell>
          <cell r="GQ635">
            <v>0</v>
          </cell>
          <cell r="GR635">
            <v>0</v>
          </cell>
          <cell r="GS635">
            <v>0</v>
          </cell>
          <cell r="GT635">
            <v>0</v>
          </cell>
          <cell r="GU635">
            <v>0</v>
          </cell>
          <cell r="GV635">
            <v>0</v>
          </cell>
          <cell r="GW635">
            <v>0</v>
          </cell>
          <cell r="GX635">
            <v>0</v>
          </cell>
          <cell r="GY635">
            <v>0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I635">
            <v>0</v>
          </cell>
          <cell r="HJ635">
            <v>0</v>
          </cell>
          <cell r="HK635">
            <v>0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</v>
          </cell>
          <cell r="HU635">
            <v>0</v>
          </cell>
          <cell r="HV635">
            <v>0</v>
          </cell>
          <cell r="HW635">
            <v>0</v>
          </cell>
          <cell r="HX635">
            <v>0</v>
          </cell>
          <cell r="HY635">
            <v>0</v>
          </cell>
          <cell r="HZ635">
            <v>0</v>
          </cell>
          <cell r="IA635">
            <v>0</v>
          </cell>
          <cell r="IB635">
            <v>0</v>
          </cell>
          <cell r="IC635">
            <v>0</v>
          </cell>
          <cell r="ID635">
            <v>0</v>
          </cell>
          <cell r="IE635">
            <v>0</v>
          </cell>
          <cell r="IF635">
            <v>0</v>
          </cell>
          <cell r="IG635">
            <v>0</v>
          </cell>
          <cell r="IH635">
            <v>0</v>
          </cell>
          <cell r="II635">
            <v>0</v>
          </cell>
          <cell r="IJ635">
            <v>0</v>
          </cell>
          <cell r="IK635">
            <v>0</v>
          </cell>
          <cell r="IL635">
            <v>0</v>
          </cell>
          <cell r="IM635">
            <v>0</v>
          </cell>
          <cell r="IN635">
            <v>0</v>
          </cell>
          <cell r="IO635">
            <v>0</v>
          </cell>
          <cell r="IP635">
            <v>0</v>
          </cell>
          <cell r="IQ635">
            <v>0</v>
          </cell>
          <cell r="IR635">
            <v>0</v>
          </cell>
          <cell r="IS635">
            <v>0</v>
          </cell>
          <cell r="IT635">
            <v>0</v>
          </cell>
          <cell r="IU635">
            <v>0</v>
          </cell>
          <cell r="IV635">
            <v>0</v>
          </cell>
          <cell r="IW635">
            <v>0</v>
          </cell>
          <cell r="IX635">
            <v>0</v>
          </cell>
          <cell r="IY635">
            <v>0</v>
          </cell>
          <cell r="IZ635">
            <v>0</v>
          </cell>
          <cell r="JA635">
            <v>0</v>
          </cell>
          <cell r="JB635">
            <v>0</v>
          </cell>
          <cell r="JC635">
            <v>0</v>
          </cell>
          <cell r="JD635">
            <v>0</v>
          </cell>
          <cell r="JE635">
            <v>4.8030179999998535E-5</v>
          </cell>
          <cell r="JF635">
            <v>-2.419409999999695E-6</v>
          </cell>
          <cell r="JG635">
            <v>-1.1135500000001479E-6</v>
          </cell>
          <cell r="JH635">
            <v>7.5936000000000623E-6</v>
          </cell>
          <cell r="JI635">
            <v>2.1468189999999747E-5</v>
          </cell>
          <cell r="JJ635">
            <v>1.1734830000000051E-5</v>
          </cell>
          <cell r="JK635">
            <v>-2.2199400000001744E-6</v>
          </cell>
          <cell r="JL635">
            <v>5.6324199999999375E-6</v>
          </cell>
          <cell r="JM635">
            <v>-6.0319199999999936E-6</v>
          </cell>
          <cell r="JN635">
            <v>1.4475399999999174E-6</v>
          </cell>
          <cell r="JO635">
            <v>7.4046399999999624E-6</v>
          </cell>
          <cell r="JP635">
            <v>2.0806879999999903E-5</v>
          </cell>
          <cell r="JQ635">
            <v>-1.6273100000000168E-5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0</v>
          </cell>
          <cell r="GD636">
            <v>0</v>
          </cell>
          <cell r="GE636">
            <v>0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J636">
            <v>0</v>
          </cell>
          <cell r="GK636">
            <v>0</v>
          </cell>
          <cell r="GL636">
            <v>0</v>
          </cell>
          <cell r="GM636">
            <v>0</v>
          </cell>
          <cell r="GN636">
            <v>0</v>
          </cell>
          <cell r="GO636">
            <v>0</v>
          </cell>
          <cell r="GP636">
            <v>0</v>
          </cell>
          <cell r="GQ636">
            <v>0</v>
          </cell>
          <cell r="GR636">
            <v>0</v>
          </cell>
          <cell r="GS636">
            <v>0</v>
          </cell>
          <cell r="GT636">
            <v>0</v>
          </cell>
          <cell r="GU636">
            <v>0</v>
          </cell>
          <cell r="GV636">
            <v>0</v>
          </cell>
          <cell r="GW636">
            <v>0</v>
          </cell>
          <cell r="GX636">
            <v>0</v>
          </cell>
          <cell r="GY636">
            <v>0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I636">
            <v>0</v>
          </cell>
          <cell r="HJ636">
            <v>0</v>
          </cell>
          <cell r="HK636">
            <v>0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0</v>
          </cell>
          <cell r="HU636">
            <v>0</v>
          </cell>
          <cell r="HV636">
            <v>0</v>
          </cell>
          <cell r="HW636">
            <v>0</v>
          </cell>
          <cell r="HX636">
            <v>0</v>
          </cell>
          <cell r="HY636">
            <v>0</v>
          </cell>
          <cell r="HZ636">
            <v>0</v>
          </cell>
          <cell r="IA636">
            <v>0</v>
          </cell>
          <cell r="IB636">
            <v>0</v>
          </cell>
          <cell r="IC636">
            <v>0</v>
          </cell>
          <cell r="ID636">
            <v>0</v>
          </cell>
          <cell r="IE636">
            <v>0</v>
          </cell>
          <cell r="IF636">
            <v>0</v>
          </cell>
          <cell r="IG636">
            <v>0</v>
          </cell>
          <cell r="IH636">
            <v>0</v>
          </cell>
          <cell r="II636">
            <v>0</v>
          </cell>
          <cell r="IJ636">
            <v>0</v>
          </cell>
          <cell r="IK636">
            <v>0</v>
          </cell>
          <cell r="IL636">
            <v>0</v>
          </cell>
          <cell r="IM636">
            <v>0</v>
          </cell>
          <cell r="IN636">
            <v>0</v>
          </cell>
          <cell r="IO636">
            <v>0</v>
          </cell>
          <cell r="IP636">
            <v>0</v>
          </cell>
          <cell r="IQ636">
            <v>0</v>
          </cell>
          <cell r="IR636">
            <v>0</v>
          </cell>
          <cell r="IS636">
            <v>0</v>
          </cell>
          <cell r="IT636">
            <v>0</v>
          </cell>
          <cell r="IU636">
            <v>0</v>
          </cell>
          <cell r="IV636">
            <v>0</v>
          </cell>
          <cell r="IW636">
            <v>0</v>
          </cell>
          <cell r="IX636">
            <v>0</v>
          </cell>
          <cell r="IY636">
            <v>0</v>
          </cell>
          <cell r="IZ636">
            <v>0</v>
          </cell>
          <cell r="JA636">
            <v>0</v>
          </cell>
          <cell r="JB636">
            <v>0</v>
          </cell>
          <cell r="JC636">
            <v>0</v>
          </cell>
          <cell r="JD636">
            <v>0</v>
          </cell>
          <cell r="JE636">
            <v>0</v>
          </cell>
          <cell r="JF636">
            <v>0</v>
          </cell>
          <cell r="JG636">
            <v>0</v>
          </cell>
          <cell r="JH636">
            <v>0</v>
          </cell>
          <cell r="JI636">
            <v>0</v>
          </cell>
          <cell r="JJ636">
            <v>0</v>
          </cell>
          <cell r="JK636">
            <v>0</v>
          </cell>
          <cell r="JL636">
            <v>0</v>
          </cell>
          <cell r="JM636">
            <v>0</v>
          </cell>
          <cell r="JN636">
            <v>0</v>
          </cell>
          <cell r="JO636">
            <v>0</v>
          </cell>
          <cell r="JP636">
            <v>0</v>
          </cell>
          <cell r="JQ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  <cell r="GK637">
            <v>0</v>
          </cell>
          <cell r="GL637">
            <v>0</v>
          </cell>
          <cell r="GM637">
            <v>0</v>
          </cell>
          <cell r="GN637">
            <v>0</v>
          </cell>
          <cell r="GO637">
            <v>0</v>
          </cell>
          <cell r="GP637">
            <v>0</v>
          </cell>
          <cell r="GQ637">
            <v>0</v>
          </cell>
          <cell r="GR637">
            <v>0</v>
          </cell>
          <cell r="GS637">
            <v>0</v>
          </cell>
          <cell r="GT637">
            <v>0</v>
          </cell>
          <cell r="GU637">
            <v>0</v>
          </cell>
          <cell r="GV637">
            <v>0</v>
          </cell>
          <cell r="GW637">
            <v>0</v>
          </cell>
          <cell r="GX637">
            <v>0</v>
          </cell>
          <cell r="GY637">
            <v>0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I637">
            <v>0</v>
          </cell>
          <cell r="HJ637">
            <v>0</v>
          </cell>
          <cell r="HK637">
            <v>0</v>
          </cell>
          <cell r="HL637">
            <v>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  <cell r="HZ637">
            <v>0</v>
          </cell>
          <cell r="IA637">
            <v>0</v>
          </cell>
          <cell r="IB637">
            <v>0</v>
          </cell>
          <cell r="IC637">
            <v>0</v>
          </cell>
          <cell r="ID637">
            <v>0</v>
          </cell>
          <cell r="IE637">
            <v>0</v>
          </cell>
          <cell r="IF637">
            <v>0</v>
          </cell>
          <cell r="IG637">
            <v>0</v>
          </cell>
          <cell r="IH637">
            <v>0</v>
          </cell>
          <cell r="II637">
            <v>0</v>
          </cell>
          <cell r="IJ637">
            <v>0</v>
          </cell>
          <cell r="IK637">
            <v>0</v>
          </cell>
          <cell r="IL637">
            <v>0</v>
          </cell>
          <cell r="IM637">
            <v>0</v>
          </cell>
          <cell r="IN637">
            <v>0</v>
          </cell>
          <cell r="IO637">
            <v>0</v>
          </cell>
          <cell r="IP637">
            <v>0</v>
          </cell>
          <cell r="IQ637">
            <v>0</v>
          </cell>
          <cell r="IR637">
            <v>0</v>
          </cell>
          <cell r="IS637">
            <v>0</v>
          </cell>
          <cell r="IT637">
            <v>0</v>
          </cell>
          <cell r="IU637">
            <v>0</v>
          </cell>
          <cell r="IV637">
            <v>0</v>
          </cell>
          <cell r="IW637">
            <v>0</v>
          </cell>
          <cell r="IX637">
            <v>0</v>
          </cell>
          <cell r="IY637">
            <v>0</v>
          </cell>
          <cell r="IZ637">
            <v>0</v>
          </cell>
          <cell r="JA637">
            <v>0</v>
          </cell>
          <cell r="JB637">
            <v>0</v>
          </cell>
          <cell r="JC637">
            <v>0</v>
          </cell>
          <cell r="JD637">
            <v>0</v>
          </cell>
          <cell r="JE637">
            <v>0</v>
          </cell>
          <cell r="JF637">
            <v>0</v>
          </cell>
          <cell r="JG637">
            <v>0</v>
          </cell>
          <cell r="JH637">
            <v>0</v>
          </cell>
          <cell r="JI637">
            <v>0</v>
          </cell>
          <cell r="JJ637">
            <v>0</v>
          </cell>
          <cell r="JK637">
            <v>0</v>
          </cell>
          <cell r="JL637">
            <v>0</v>
          </cell>
          <cell r="JM637">
            <v>0</v>
          </cell>
          <cell r="JN637">
            <v>0</v>
          </cell>
          <cell r="JO637">
            <v>0</v>
          </cell>
          <cell r="JP637">
            <v>0</v>
          </cell>
          <cell r="JQ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G638">
            <v>0</v>
          </cell>
          <cell r="GH638">
            <v>0</v>
          </cell>
          <cell r="GI638">
            <v>0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GP638">
            <v>0</v>
          </cell>
          <cell r="GQ638">
            <v>0</v>
          </cell>
          <cell r="GR638">
            <v>0</v>
          </cell>
          <cell r="GS638">
            <v>0</v>
          </cell>
          <cell r="GT638">
            <v>0</v>
          </cell>
          <cell r="GU638">
            <v>0</v>
          </cell>
          <cell r="GV638">
            <v>0</v>
          </cell>
          <cell r="GW638">
            <v>0</v>
          </cell>
          <cell r="GX638">
            <v>0</v>
          </cell>
          <cell r="GY638">
            <v>0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0</v>
          </cell>
          <cell r="HU638">
            <v>0</v>
          </cell>
          <cell r="HV638">
            <v>0</v>
          </cell>
          <cell r="HW638">
            <v>0</v>
          </cell>
          <cell r="HX638">
            <v>0</v>
          </cell>
          <cell r="HY638">
            <v>0</v>
          </cell>
          <cell r="HZ638">
            <v>0</v>
          </cell>
          <cell r="IA638">
            <v>0</v>
          </cell>
          <cell r="IB638">
            <v>0</v>
          </cell>
          <cell r="IC638">
            <v>0</v>
          </cell>
          <cell r="ID638">
            <v>0</v>
          </cell>
          <cell r="IE638">
            <v>0</v>
          </cell>
          <cell r="IF638">
            <v>0</v>
          </cell>
          <cell r="IG638">
            <v>0</v>
          </cell>
          <cell r="IH638">
            <v>0</v>
          </cell>
          <cell r="II638">
            <v>0</v>
          </cell>
          <cell r="IJ638">
            <v>0</v>
          </cell>
          <cell r="IK638">
            <v>0</v>
          </cell>
          <cell r="IL638">
            <v>0</v>
          </cell>
          <cell r="IM638">
            <v>0</v>
          </cell>
          <cell r="IN638">
            <v>0</v>
          </cell>
          <cell r="IO638">
            <v>0</v>
          </cell>
          <cell r="IP638">
            <v>0</v>
          </cell>
          <cell r="IQ638">
            <v>0</v>
          </cell>
          <cell r="IR638">
            <v>0</v>
          </cell>
          <cell r="IS638">
            <v>0</v>
          </cell>
          <cell r="IT638">
            <v>0</v>
          </cell>
          <cell r="IU638">
            <v>0</v>
          </cell>
          <cell r="IV638">
            <v>0</v>
          </cell>
          <cell r="IW638">
            <v>0</v>
          </cell>
          <cell r="IX638">
            <v>0</v>
          </cell>
          <cell r="IY638">
            <v>0</v>
          </cell>
          <cell r="IZ638">
            <v>0</v>
          </cell>
          <cell r="JA638">
            <v>0</v>
          </cell>
          <cell r="JB638">
            <v>0</v>
          </cell>
          <cell r="JC638">
            <v>0</v>
          </cell>
          <cell r="JD638">
            <v>0</v>
          </cell>
          <cell r="JE638">
            <v>0</v>
          </cell>
          <cell r="JF638">
            <v>0</v>
          </cell>
          <cell r="JG638">
            <v>0</v>
          </cell>
          <cell r="JH638">
            <v>0</v>
          </cell>
          <cell r="JI638">
            <v>0</v>
          </cell>
          <cell r="JJ638">
            <v>0</v>
          </cell>
          <cell r="JK638">
            <v>0</v>
          </cell>
          <cell r="JL638">
            <v>0</v>
          </cell>
          <cell r="JM638">
            <v>0</v>
          </cell>
          <cell r="JN638">
            <v>0</v>
          </cell>
          <cell r="JO638">
            <v>0</v>
          </cell>
          <cell r="JP638">
            <v>0</v>
          </cell>
          <cell r="JQ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2.8466879943298409</v>
          </cell>
          <cell r="EF639">
            <v>0</v>
          </cell>
          <cell r="EG639">
            <v>0</v>
          </cell>
          <cell r="EH639">
            <v>0</v>
          </cell>
          <cell r="EI639">
            <v>13.061028018629713</v>
          </cell>
          <cell r="EJ639">
            <v>-10.214340024299872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-4.7921667922091729</v>
          </cell>
          <cell r="ES639">
            <v>0</v>
          </cell>
          <cell r="ET639">
            <v>0</v>
          </cell>
          <cell r="EU639">
            <v>0</v>
          </cell>
          <cell r="EV639">
            <v>-4.9976979372995629</v>
          </cell>
          <cell r="EW639">
            <v>0.20553114508993531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-7.493716656579636</v>
          </cell>
          <cell r="FF639">
            <v>0</v>
          </cell>
          <cell r="FG639">
            <v>0</v>
          </cell>
          <cell r="FH639">
            <v>19.748173874039821</v>
          </cell>
          <cell r="FI639">
            <v>-17.878321880671137</v>
          </cell>
          <cell r="FJ639">
            <v>-0.48459507252937328</v>
          </cell>
          <cell r="FK639">
            <v>0.77805257168984099</v>
          </cell>
          <cell r="FL639">
            <v>-9.6570261491001474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19.256325440757792</v>
          </cell>
          <cell r="FS639">
            <v>0</v>
          </cell>
          <cell r="FT639">
            <v>0</v>
          </cell>
          <cell r="FU639">
            <v>-25.186799299270206</v>
          </cell>
          <cell r="FV639">
            <v>34.643570127968815</v>
          </cell>
          <cell r="FW639">
            <v>30.556189315740085</v>
          </cell>
          <cell r="FX639">
            <v>-20.756634703679993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-1.4594763670902466</v>
          </cell>
          <cell r="GF639">
            <v>0</v>
          </cell>
          <cell r="GG639">
            <v>0</v>
          </cell>
          <cell r="GH639">
            <v>0</v>
          </cell>
          <cell r="GI639">
            <v>-2.620462912340372</v>
          </cell>
          <cell r="GJ639">
            <v>1.1609865452401209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GP639">
            <v>0</v>
          </cell>
          <cell r="GQ639">
            <v>0</v>
          </cell>
          <cell r="GR639">
            <v>33.373247377909138</v>
          </cell>
          <cell r="GS639">
            <v>0</v>
          </cell>
          <cell r="GT639">
            <v>0</v>
          </cell>
          <cell r="GU639">
            <v>-2.5280012237599294</v>
          </cell>
          <cell r="GV639">
            <v>61.081141251259396</v>
          </cell>
          <cell r="GW639">
            <v>-24.14058034071968</v>
          </cell>
          <cell r="GX639">
            <v>-6.4070039378202637</v>
          </cell>
          <cell r="GY639">
            <v>-0.86590838091979094</v>
          </cell>
          <cell r="GZ639">
            <v>0.76603368387986848</v>
          </cell>
          <cell r="HA639">
            <v>5.4675663260004512</v>
          </cell>
          <cell r="HB639">
            <v>0</v>
          </cell>
          <cell r="HC639">
            <v>0</v>
          </cell>
          <cell r="HD639">
            <v>0</v>
          </cell>
          <cell r="HE639">
            <v>-69.436648430637433</v>
          </cell>
          <cell r="HF639">
            <v>0</v>
          </cell>
          <cell r="HG639">
            <v>0</v>
          </cell>
          <cell r="HH639">
            <v>-13.555630384489632</v>
          </cell>
          <cell r="HI639">
            <v>-9.4305256821189687</v>
          </cell>
          <cell r="HJ639">
            <v>-62.25172831791042</v>
          </cell>
          <cell r="HK639">
            <v>7.9256109249499787</v>
          </cell>
          <cell r="HL639">
            <v>-0.79347300164045009</v>
          </cell>
          <cell r="HM639">
            <v>5.251549564920424</v>
          </cell>
          <cell r="HN639">
            <v>3.4175484656498156</v>
          </cell>
          <cell r="HO639">
            <v>0</v>
          </cell>
          <cell r="HP639">
            <v>0</v>
          </cell>
          <cell r="HQ639">
            <v>0</v>
          </cell>
          <cell r="HR639">
            <v>-42.444935403356794</v>
          </cell>
          <cell r="HS639">
            <v>0</v>
          </cell>
          <cell r="HT639">
            <v>0</v>
          </cell>
          <cell r="HU639">
            <v>-24.692197652670075</v>
          </cell>
          <cell r="HV639">
            <v>-8.7853836940494148</v>
          </cell>
          <cell r="HW639">
            <v>-47.011910480428924</v>
          </cell>
          <cell r="HX639">
            <v>13.700144301119508</v>
          </cell>
          <cell r="HY639">
            <v>23.874818325099113</v>
          </cell>
          <cell r="HZ639">
            <v>0.46734376688982593</v>
          </cell>
          <cell r="IA639">
            <v>0</v>
          </cell>
          <cell r="IB639">
            <v>2.2500306804431602E-3</v>
          </cell>
          <cell r="IC639">
            <v>0</v>
          </cell>
          <cell r="ID639">
            <v>0</v>
          </cell>
          <cell r="IE639">
            <v>-7.0413016484235413</v>
          </cell>
          <cell r="IF639">
            <v>0</v>
          </cell>
          <cell r="IG639">
            <v>0</v>
          </cell>
          <cell r="IH639">
            <v>0</v>
          </cell>
          <cell r="II639">
            <v>0</v>
          </cell>
          <cell r="IJ639">
            <v>-7.0413016484199034</v>
          </cell>
          <cell r="IK639">
            <v>0</v>
          </cell>
          <cell r="IL639">
            <v>0</v>
          </cell>
          <cell r="IM639">
            <v>0</v>
          </cell>
          <cell r="IN639">
            <v>0</v>
          </cell>
          <cell r="IO639">
            <v>0</v>
          </cell>
          <cell r="IP639">
            <v>0</v>
          </cell>
          <cell r="IQ639">
            <v>0</v>
          </cell>
          <cell r="IR639">
            <v>0</v>
          </cell>
          <cell r="IS639">
            <v>0</v>
          </cell>
          <cell r="IT639">
            <v>0</v>
          </cell>
          <cell r="IU639">
            <v>0</v>
          </cell>
          <cell r="IV639">
            <v>0</v>
          </cell>
          <cell r="IW639">
            <v>0</v>
          </cell>
          <cell r="IX639">
            <v>0</v>
          </cell>
          <cell r="IY639">
            <v>0</v>
          </cell>
          <cell r="IZ639">
            <v>0</v>
          </cell>
          <cell r="JA639">
            <v>0</v>
          </cell>
          <cell r="JB639">
            <v>0</v>
          </cell>
          <cell r="JC639">
            <v>0</v>
          </cell>
          <cell r="JD639">
            <v>0</v>
          </cell>
          <cell r="JE639">
            <v>1.6707515900002967E-3</v>
          </cell>
          <cell r="JF639">
            <v>-3.8252291000001604E-4</v>
          </cell>
          <cell r="JG639">
            <v>2.585057100000232E-4</v>
          </cell>
          <cell r="JH639">
            <v>-7.8116889999979566E-5</v>
          </cell>
          <cell r="JI639">
            <v>6.3334568000000813E-4</v>
          </cell>
          <cell r="JJ639">
            <v>7.328818299999762E-4</v>
          </cell>
          <cell r="JK639">
            <v>8.8107156000000186E-4</v>
          </cell>
          <cell r="JL639">
            <v>-7.0483899999998489E-4</v>
          </cell>
          <cell r="JM639">
            <v>5.8748011999999739E-4</v>
          </cell>
          <cell r="JN639">
            <v>0</v>
          </cell>
          <cell r="JO639">
            <v>2.8928324000002115E-4</v>
          </cell>
          <cell r="JP639">
            <v>-5.4633774999990337E-4</v>
          </cell>
          <cell r="JQ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7.6157192400003737E-3</v>
          </cell>
          <cell r="BS640">
            <v>0</v>
          </cell>
          <cell r="BT640">
            <v>0</v>
          </cell>
          <cell r="BU640">
            <v>0</v>
          </cell>
          <cell r="BV640">
            <v>4.3759998400001443E-3</v>
          </cell>
          <cell r="BW640">
            <v>3.2397193999997853E-3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2.2571952600021206E-3</v>
          </cell>
          <cell r="CF640">
            <v>0</v>
          </cell>
          <cell r="CG640">
            <v>0</v>
          </cell>
          <cell r="CH640">
            <v>2.2472249200000682E-3</v>
          </cell>
          <cell r="CI640">
            <v>2.2539999999999782E-3</v>
          </cell>
          <cell r="CJ640">
            <v>-2.2440296599999243E-3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-2.3180145900028037E-3</v>
          </cell>
          <cell r="CS640">
            <v>0</v>
          </cell>
          <cell r="CT640">
            <v>0</v>
          </cell>
          <cell r="CU640">
            <v>4.443813470000002E-3</v>
          </cell>
          <cell r="CV640">
            <v>-6.7618280599999192E-3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1.0142477569999642E-2</v>
          </cell>
          <cell r="DF640">
            <v>0</v>
          </cell>
          <cell r="DG640">
            <v>0</v>
          </cell>
          <cell r="DH640">
            <v>5.5014775799999693E-3</v>
          </cell>
          <cell r="DI640">
            <v>0</v>
          </cell>
          <cell r="DJ640">
            <v>4.6409999900001164E-3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1.9851643000006192E-3</v>
          </cell>
          <cell r="DS640">
            <v>0</v>
          </cell>
          <cell r="DT640">
            <v>0</v>
          </cell>
          <cell r="DU640">
            <v>2.386246190000052E-3</v>
          </cell>
          <cell r="DV640">
            <v>-3.8250787100000405E-3</v>
          </cell>
          <cell r="DW640">
            <v>3.4239968200000526E-3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0</v>
          </cell>
          <cell r="GD640">
            <v>0</v>
          </cell>
          <cell r="GE640">
            <v>0</v>
          </cell>
          <cell r="GF640">
            <v>0</v>
          </cell>
          <cell r="GG640">
            <v>0</v>
          </cell>
          <cell r="GH640">
            <v>0</v>
          </cell>
          <cell r="GI640">
            <v>0</v>
          </cell>
          <cell r="GJ640">
            <v>0</v>
          </cell>
          <cell r="GK640">
            <v>0</v>
          </cell>
          <cell r="GL640">
            <v>0</v>
          </cell>
          <cell r="GM640">
            <v>0</v>
          </cell>
          <cell r="GN640">
            <v>0</v>
          </cell>
          <cell r="GO640">
            <v>0</v>
          </cell>
          <cell r="GP640">
            <v>0</v>
          </cell>
          <cell r="GQ640">
            <v>0</v>
          </cell>
          <cell r="GR640">
            <v>0</v>
          </cell>
          <cell r="GS640">
            <v>0</v>
          </cell>
          <cell r="GT640">
            <v>0</v>
          </cell>
          <cell r="GU640">
            <v>0</v>
          </cell>
          <cell r="GV640">
            <v>0</v>
          </cell>
          <cell r="GW640">
            <v>0</v>
          </cell>
          <cell r="GX640">
            <v>0</v>
          </cell>
          <cell r="GY640">
            <v>0</v>
          </cell>
          <cell r="GZ640">
            <v>0</v>
          </cell>
          <cell r="HA640">
            <v>0</v>
          </cell>
          <cell r="HB640">
            <v>0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0</v>
          </cell>
          <cell r="HV640">
            <v>0</v>
          </cell>
          <cell r="HW640">
            <v>0</v>
          </cell>
          <cell r="HX640">
            <v>0</v>
          </cell>
          <cell r="HY640">
            <v>0</v>
          </cell>
          <cell r="HZ640">
            <v>0</v>
          </cell>
          <cell r="IA640">
            <v>0</v>
          </cell>
          <cell r="IB640">
            <v>0</v>
          </cell>
          <cell r="IC640">
            <v>0</v>
          </cell>
          <cell r="ID640">
            <v>0</v>
          </cell>
          <cell r="IE640">
            <v>0</v>
          </cell>
          <cell r="IF640">
            <v>0</v>
          </cell>
          <cell r="IG640">
            <v>0</v>
          </cell>
          <cell r="IH640">
            <v>0</v>
          </cell>
          <cell r="II640">
            <v>0</v>
          </cell>
          <cell r="IJ640">
            <v>0</v>
          </cell>
          <cell r="IK640">
            <v>0</v>
          </cell>
          <cell r="IL640">
            <v>0</v>
          </cell>
          <cell r="IM640">
            <v>0</v>
          </cell>
          <cell r="IN640">
            <v>0</v>
          </cell>
          <cell r="IO640">
            <v>0</v>
          </cell>
          <cell r="IP640">
            <v>0</v>
          </cell>
          <cell r="IQ640">
            <v>0</v>
          </cell>
          <cell r="IR640">
            <v>0</v>
          </cell>
          <cell r="IS640">
            <v>0</v>
          </cell>
          <cell r="IT640">
            <v>0</v>
          </cell>
          <cell r="IU640">
            <v>0</v>
          </cell>
          <cell r="IV640">
            <v>0</v>
          </cell>
          <cell r="IW640">
            <v>0</v>
          </cell>
          <cell r="IX640">
            <v>0</v>
          </cell>
          <cell r="IY640">
            <v>0</v>
          </cell>
          <cell r="IZ640">
            <v>0</v>
          </cell>
          <cell r="JA640">
            <v>0</v>
          </cell>
          <cell r="JB640">
            <v>0</v>
          </cell>
          <cell r="JC640">
            <v>0</v>
          </cell>
          <cell r="JD640">
            <v>0</v>
          </cell>
          <cell r="JE640">
            <v>0</v>
          </cell>
          <cell r="JF640">
            <v>0</v>
          </cell>
          <cell r="JG640">
            <v>0</v>
          </cell>
          <cell r="JH640">
            <v>0</v>
          </cell>
          <cell r="JI640">
            <v>0</v>
          </cell>
          <cell r="JJ640">
            <v>0</v>
          </cell>
          <cell r="JK640">
            <v>0</v>
          </cell>
          <cell r="JL640">
            <v>0</v>
          </cell>
          <cell r="JM640">
            <v>0</v>
          </cell>
          <cell r="JN640">
            <v>0</v>
          </cell>
          <cell r="JO640">
            <v>0</v>
          </cell>
          <cell r="JP640">
            <v>0</v>
          </cell>
          <cell r="JQ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0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0</v>
          </cell>
          <cell r="GD641">
            <v>0</v>
          </cell>
          <cell r="GE641">
            <v>0</v>
          </cell>
          <cell r="GF641">
            <v>0</v>
          </cell>
          <cell r="GG641">
            <v>0</v>
          </cell>
          <cell r="GH641">
            <v>0</v>
          </cell>
          <cell r="GI641">
            <v>0</v>
          </cell>
          <cell r="GJ641">
            <v>0</v>
          </cell>
          <cell r="GK641">
            <v>0</v>
          </cell>
          <cell r="GL641">
            <v>0</v>
          </cell>
          <cell r="GM641">
            <v>0</v>
          </cell>
          <cell r="GN641">
            <v>0</v>
          </cell>
          <cell r="GO641">
            <v>0</v>
          </cell>
          <cell r="GP641">
            <v>0</v>
          </cell>
          <cell r="GQ641">
            <v>0</v>
          </cell>
          <cell r="GR641">
            <v>0</v>
          </cell>
          <cell r="GS641">
            <v>0</v>
          </cell>
          <cell r="GT641">
            <v>0</v>
          </cell>
          <cell r="GU641">
            <v>0</v>
          </cell>
          <cell r="GV641">
            <v>0</v>
          </cell>
          <cell r="GW641">
            <v>0</v>
          </cell>
          <cell r="GX641">
            <v>0</v>
          </cell>
          <cell r="GY641">
            <v>0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I641">
            <v>0</v>
          </cell>
          <cell r="HJ641">
            <v>0</v>
          </cell>
          <cell r="HK641">
            <v>0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</v>
          </cell>
          <cell r="HU641">
            <v>0</v>
          </cell>
          <cell r="HV641">
            <v>0</v>
          </cell>
          <cell r="HW641">
            <v>0</v>
          </cell>
          <cell r="HX641">
            <v>0</v>
          </cell>
          <cell r="HY641">
            <v>0</v>
          </cell>
          <cell r="HZ641">
            <v>0</v>
          </cell>
          <cell r="IA641">
            <v>0</v>
          </cell>
          <cell r="IB641">
            <v>0</v>
          </cell>
          <cell r="IC641">
            <v>0</v>
          </cell>
          <cell r="ID641">
            <v>0</v>
          </cell>
          <cell r="IE641">
            <v>0</v>
          </cell>
          <cell r="IF641">
            <v>0</v>
          </cell>
          <cell r="IG641">
            <v>0</v>
          </cell>
          <cell r="IH641">
            <v>0</v>
          </cell>
          <cell r="II641">
            <v>0</v>
          </cell>
          <cell r="IJ641">
            <v>0</v>
          </cell>
          <cell r="IK641">
            <v>0</v>
          </cell>
          <cell r="IL641">
            <v>0</v>
          </cell>
          <cell r="IM641">
            <v>0</v>
          </cell>
          <cell r="IN641">
            <v>0</v>
          </cell>
          <cell r="IO641">
            <v>0</v>
          </cell>
          <cell r="IP641">
            <v>0</v>
          </cell>
          <cell r="IQ641">
            <v>0</v>
          </cell>
          <cell r="IR641">
            <v>0</v>
          </cell>
          <cell r="IS641">
            <v>0</v>
          </cell>
          <cell r="IT641">
            <v>0</v>
          </cell>
          <cell r="IU641">
            <v>0</v>
          </cell>
          <cell r="IV641">
            <v>0</v>
          </cell>
          <cell r="IW641">
            <v>0</v>
          </cell>
          <cell r="IX641">
            <v>0</v>
          </cell>
          <cell r="IY641">
            <v>0</v>
          </cell>
          <cell r="IZ641">
            <v>0</v>
          </cell>
          <cell r="JA641">
            <v>0</v>
          </cell>
          <cell r="JB641">
            <v>0</v>
          </cell>
          <cell r="JC641">
            <v>0</v>
          </cell>
          <cell r="JD641">
            <v>0</v>
          </cell>
          <cell r="JE641">
            <v>0</v>
          </cell>
          <cell r="JF641">
            <v>0</v>
          </cell>
          <cell r="JG641">
            <v>0</v>
          </cell>
          <cell r="JH641">
            <v>0</v>
          </cell>
          <cell r="JI641">
            <v>0</v>
          </cell>
          <cell r="JJ641">
            <v>0</v>
          </cell>
          <cell r="JK641">
            <v>0</v>
          </cell>
          <cell r="JL641">
            <v>0</v>
          </cell>
          <cell r="JM641">
            <v>0</v>
          </cell>
          <cell r="JN641">
            <v>0</v>
          </cell>
          <cell r="JO641">
            <v>0</v>
          </cell>
          <cell r="JP641">
            <v>0</v>
          </cell>
          <cell r="JQ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4.9644055999920056E-4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4.9644055999997772E-4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8.5826752599977851E-3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>
            <v>8.5826752600000056E-3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-4.711628109998145E-3</v>
          </cell>
          <cell r="ES642">
            <v>0</v>
          </cell>
          <cell r="ET642">
            <v>0</v>
          </cell>
          <cell r="EU642">
            <v>0</v>
          </cell>
          <cell r="EV642">
            <v>-4.7116281099999213E-3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>
            <v>0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-2.2385699995908226E-6</v>
          </cell>
          <cell r="FS642">
            <v>0</v>
          </cell>
          <cell r="FT642">
            <v>0</v>
          </cell>
          <cell r="FU642">
            <v>0</v>
          </cell>
          <cell r="FV642">
            <v>-2.2385700000349118E-6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0</v>
          </cell>
          <cell r="GD642">
            <v>0</v>
          </cell>
          <cell r="GE642">
            <v>0</v>
          </cell>
          <cell r="GF642">
            <v>0</v>
          </cell>
          <cell r="GG642">
            <v>0</v>
          </cell>
          <cell r="GH642">
            <v>0</v>
          </cell>
          <cell r="GI642">
            <v>0</v>
          </cell>
          <cell r="GJ642">
            <v>0</v>
          </cell>
          <cell r="GK642">
            <v>0</v>
          </cell>
          <cell r="GL642">
            <v>0</v>
          </cell>
          <cell r="GM642">
            <v>0</v>
          </cell>
          <cell r="GN642">
            <v>0</v>
          </cell>
          <cell r="GO642">
            <v>0</v>
          </cell>
          <cell r="GP642">
            <v>0</v>
          </cell>
          <cell r="GQ642">
            <v>0</v>
          </cell>
          <cell r="GR642">
            <v>0</v>
          </cell>
          <cell r="GS642">
            <v>0</v>
          </cell>
          <cell r="GT642">
            <v>0</v>
          </cell>
          <cell r="GU642">
            <v>0</v>
          </cell>
          <cell r="GV642">
            <v>0</v>
          </cell>
          <cell r="GW642">
            <v>0</v>
          </cell>
          <cell r="GX642">
            <v>0</v>
          </cell>
          <cell r="GY642">
            <v>0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I642">
            <v>0</v>
          </cell>
          <cell r="HJ642">
            <v>0</v>
          </cell>
          <cell r="HK642">
            <v>0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0</v>
          </cell>
          <cell r="HU642">
            <v>0</v>
          </cell>
          <cell r="HV642">
            <v>0</v>
          </cell>
          <cell r="HW642">
            <v>0</v>
          </cell>
          <cell r="HX642">
            <v>0</v>
          </cell>
          <cell r="HY642">
            <v>0</v>
          </cell>
          <cell r="HZ642">
            <v>0</v>
          </cell>
          <cell r="IA642">
            <v>0</v>
          </cell>
          <cell r="IB642">
            <v>0</v>
          </cell>
          <cell r="IC642">
            <v>0</v>
          </cell>
          <cell r="ID642">
            <v>0</v>
          </cell>
          <cell r="IE642">
            <v>0</v>
          </cell>
          <cell r="IF642">
            <v>0</v>
          </cell>
          <cell r="IG642">
            <v>0</v>
          </cell>
          <cell r="IH642">
            <v>0</v>
          </cell>
          <cell r="II642">
            <v>0</v>
          </cell>
          <cell r="IJ642">
            <v>0</v>
          </cell>
          <cell r="IK642">
            <v>0</v>
          </cell>
          <cell r="IL642">
            <v>0</v>
          </cell>
          <cell r="IM642">
            <v>0</v>
          </cell>
          <cell r="IN642">
            <v>0</v>
          </cell>
          <cell r="IO642">
            <v>0</v>
          </cell>
          <cell r="IP642">
            <v>0</v>
          </cell>
          <cell r="IQ642">
            <v>0</v>
          </cell>
          <cell r="IR642">
            <v>0</v>
          </cell>
          <cell r="IS642">
            <v>0</v>
          </cell>
          <cell r="IT642">
            <v>0</v>
          </cell>
          <cell r="IU642">
            <v>0</v>
          </cell>
          <cell r="IV642">
            <v>0</v>
          </cell>
          <cell r="IW642">
            <v>0</v>
          </cell>
          <cell r="IX642">
            <v>0</v>
          </cell>
          <cell r="IY642">
            <v>0</v>
          </cell>
          <cell r="IZ642">
            <v>0</v>
          </cell>
          <cell r="JA642">
            <v>0</v>
          </cell>
          <cell r="JB642">
            <v>0</v>
          </cell>
          <cell r="JC642">
            <v>0</v>
          </cell>
          <cell r="JD642">
            <v>0</v>
          </cell>
          <cell r="JE642">
            <v>0</v>
          </cell>
          <cell r="JF642">
            <v>0</v>
          </cell>
          <cell r="JG642">
            <v>0</v>
          </cell>
          <cell r="JH642">
            <v>0</v>
          </cell>
          <cell r="JI642">
            <v>0</v>
          </cell>
          <cell r="JJ642">
            <v>0</v>
          </cell>
          <cell r="JK642">
            <v>0</v>
          </cell>
          <cell r="JL642">
            <v>0</v>
          </cell>
          <cell r="JM642">
            <v>0</v>
          </cell>
          <cell r="JN642">
            <v>0</v>
          </cell>
          <cell r="JO642">
            <v>0</v>
          </cell>
          <cell r="JP642">
            <v>0</v>
          </cell>
          <cell r="JQ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  <cell r="GK643">
            <v>0</v>
          </cell>
          <cell r="GL643">
            <v>0</v>
          </cell>
          <cell r="GM643">
            <v>0</v>
          </cell>
          <cell r="GN643">
            <v>0</v>
          </cell>
          <cell r="GO643">
            <v>0</v>
          </cell>
          <cell r="GP643">
            <v>0</v>
          </cell>
          <cell r="GQ643">
            <v>0</v>
          </cell>
          <cell r="GR643">
            <v>0</v>
          </cell>
          <cell r="GS643">
            <v>0</v>
          </cell>
          <cell r="GT643">
            <v>0</v>
          </cell>
          <cell r="GU643">
            <v>0</v>
          </cell>
          <cell r="GV643">
            <v>0</v>
          </cell>
          <cell r="GW643">
            <v>0</v>
          </cell>
          <cell r="GX643">
            <v>0</v>
          </cell>
          <cell r="GY643">
            <v>0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I643">
            <v>0</v>
          </cell>
          <cell r="HJ643">
            <v>0</v>
          </cell>
          <cell r="HK643">
            <v>0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0</v>
          </cell>
          <cell r="HU643">
            <v>0</v>
          </cell>
          <cell r="HV643">
            <v>0</v>
          </cell>
          <cell r="HW643">
            <v>0</v>
          </cell>
          <cell r="HX643">
            <v>0</v>
          </cell>
          <cell r="HY643">
            <v>0</v>
          </cell>
          <cell r="HZ643">
            <v>0</v>
          </cell>
          <cell r="IA643">
            <v>0</v>
          </cell>
          <cell r="IB643">
            <v>0</v>
          </cell>
          <cell r="IC643">
            <v>0</v>
          </cell>
          <cell r="ID643">
            <v>0</v>
          </cell>
          <cell r="IE643">
            <v>0</v>
          </cell>
          <cell r="IF643">
            <v>0</v>
          </cell>
          <cell r="IG643">
            <v>0</v>
          </cell>
          <cell r="IH643">
            <v>0</v>
          </cell>
          <cell r="II643">
            <v>0</v>
          </cell>
          <cell r="IJ643">
            <v>0</v>
          </cell>
          <cell r="IK643">
            <v>0</v>
          </cell>
          <cell r="IL643">
            <v>0</v>
          </cell>
          <cell r="IM643">
            <v>0</v>
          </cell>
          <cell r="IN643">
            <v>0</v>
          </cell>
          <cell r="IO643">
            <v>0</v>
          </cell>
          <cell r="IP643">
            <v>0</v>
          </cell>
          <cell r="IQ643">
            <v>0</v>
          </cell>
          <cell r="IR643">
            <v>0</v>
          </cell>
          <cell r="IS643">
            <v>0</v>
          </cell>
          <cell r="IT643">
            <v>0</v>
          </cell>
          <cell r="IU643">
            <v>0</v>
          </cell>
          <cell r="IV643">
            <v>0</v>
          </cell>
          <cell r="IW643">
            <v>0</v>
          </cell>
          <cell r="IX643">
            <v>0</v>
          </cell>
          <cell r="IY643">
            <v>0</v>
          </cell>
          <cell r="IZ643">
            <v>0</v>
          </cell>
          <cell r="JA643">
            <v>0</v>
          </cell>
          <cell r="JB643">
            <v>0</v>
          </cell>
          <cell r="JC643">
            <v>0</v>
          </cell>
          <cell r="JD643">
            <v>0</v>
          </cell>
          <cell r="JE643">
            <v>0</v>
          </cell>
          <cell r="JF643">
            <v>0</v>
          </cell>
          <cell r="JG643">
            <v>0</v>
          </cell>
          <cell r="JH643">
            <v>0</v>
          </cell>
          <cell r="JI643">
            <v>0</v>
          </cell>
          <cell r="JJ643">
            <v>0</v>
          </cell>
          <cell r="JK643">
            <v>0</v>
          </cell>
          <cell r="JL643">
            <v>0</v>
          </cell>
          <cell r="JM643">
            <v>0</v>
          </cell>
          <cell r="JN643">
            <v>0</v>
          </cell>
          <cell r="JO643">
            <v>0</v>
          </cell>
          <cell r="JP643">
            <v>0</v>
          </cell>
          <cell r="JQ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-2.3671574051841162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-2.3671574051804782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13.10340094185085</v>
          </cell>
          <cell r="EF644">
            <v>0</v>
          </cell>
          <cell r="EG644">
            <v>0</v>
          </cell>
          <cell r="EH644">
            <v>0</v>
          </cell>
          <cell r="EI644">
            <v>13.103400941849941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11.847439081197081</v>
          </cell>
          <cell r="ES644">
            <v>0</v>
          </cell>
          <cell r="ET644">
            <v>0</v>
          </cell>
          <cell r="EU644">
            <v>0</v>
          </cell>
          <cell r="EV644">
            <v>11.847439081199809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-44.306264478509547</v>
          </cell>
          <cell r="FF644">
            <v>0</v>
          </cell>
          <cell r="FG644">
            <v>0</v>
          </cell>
          <cell r="FH644">
            <v>0</v>
          </cell>
          <cell r="FI644">
            <v>-18.501265695200345</v>
          </cell>
          <cell r="FJ644">
            <v>-26.479318857759608</v>
          </cell>
          <cell r="FK644">
            <v>0.67432007445040654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25.636585586966248</v>
          </cell>
          <cell r="FS644">
            <v>0</v>
          </cell>
          <cell r="FT644">
            <v>0</v>
          </cell>
          <cell r="FU644">
            <v>0</v>
          </cell>
          <cell r="FV644">
            <v>30.512697226250566</v>
          </cell>
          <cell r="FW644">
            <v>-6.7741626522101797</v>
          </cell>
          <cell r="FX644">
            <v>1.8980510129294998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0</v>
          </cell>
          <cell r="GD644">
            <v>0</v>
          </cell>
          <cell r="GE644">
            <v>0</v>
          </cell>
          <cell r="GF644">
            <v>0</v>
          </cell>
          <cell r="GG644">
            <v>0</v>
          </cell>
          <cell r="GH644">
            <v>0</v>
          </cell>
          <cell r="GI644">
            <v>0</v>
          </cell>
          <cell r="GJ644">
            <v>0</v>
          </cell>
          <cell r="GK644">
            <v>0</v>
          </cell>
          <cell r="GL644">
            <v>0</v>
          </cell>
          <cell r="GM644">
            <v>0</v>
          </cell>
          <cell r="GN644">
            <v>0</v>
          </cell>
          <cell r="GO644">
            <v>0</v>
          </cell>
          <cell r="GP644">
            <v>0</v>
          </cell>
          <cell r="GQ644">
            <v>0</v>
          </cell>
          <cell r="GR644">
            <v>0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</v>
          </cell>
          <cell r="HA644">
            <v>0</v>
          </cell>
          <cell r="HB644">
            <v>0</v>
          </cell>
          <cell r="HC644">
            <v>0</v>
          </cell>
          <cell r="HD644">
            <v>0</v>
          </cell>
          <cell r="HE644">
            <v>0</v>
          </cell>
          <cell r="HF644">
            <v>0</v>
          </cell>
          <cell r="HG644">
            <v>0</v>
          </cell>
          <cell r="HH644">
            <v>0</v>
          </cell>
          <cell r="HI644">
            <v>0</v>
          </cell>
          <cell r="HJ644">
            <v>0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0</v>
          </cell>
          <cell r="HU644">
            <v>0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  <cell r="HZ644">
            <v>0</v>
          </cell>
          <cell r="IA644">
            <v>0</v>
          </cell>
          <cell r="IB644">
            <v>0</v>
          </cell>
          <cell r="IC644">
            <v>0</v>
          </cell>
          <cell r="ID644">
            <v>0</v>
          </cell>
          <cell r="IE644">
            <v>0</v>
          </cell>
          <cell r="IF644">
            <v>0</v>
          </cell>
          <cell r="IG644">
            <v>0</v>
          </cell>
          <cell r="IH644">
            <v>0</v>
          </cell>
          <cell r="II644">
            <v>0</v>
          </cell>
          <cell r="IJ644">
            <v>0</v>
          </cell>
          <cell r="IK644">
            <v>0</v>
          </cell>
          <cell r="IL644">
            <v>0</v>
          </cell>
          <cell r="IM644">
            <v>0</v>
          </cell>
          <cell r="IN644">
            <v>0</v>
          </cell>
          <cell r="IO644">
            <v>0</v>
          </cell>
          <cell r="IP644">
            <v>0</v>
          </cell>
          <cell r="IQ644">
            <v>0</v>
          </cell>
          <cell r="IR644">
            <v>0</v>
          </cell>
          <cell r="IS644">
            <v>0</v>
          </cell>
          <cell r="IT644">
            <v>0</v>
          </cell>
          <cell r="IU644">
            <v>0</v>
          </cell>
          <cell r="IV644">
            <v>0</v>
          </cell>
          <cell r="IW644">
            <v>0</v>
          </cell>
          <cell r="IX644">
            <v>0</v>
          </cell>
          <cell r="IY644">
            <v>0</v>
          </cell>
          <cell r="IZ644">
            <v>0</v>
          </cell>
          <cell r="JA644">
            <v>0</v>
          </cell>
          <cell r="JB644">
            <v>0</v>
          </cell>
          <cell r="JC644">
            <v>0</v>
          </cell>
          <cell r="JD644">
            <v>0</v>
          </cell>
          <cell r="JE644">
            <v>0</v>
          </cell>
          <cell r="JF644">
            <v>0</v>
          </cell>
          <cell r="JG644">
            <v>0</v>
          </cell>
          <cell r="JH644">
            <v>0</v>
          </cell>
          <cell r="JI644">
            <v>0</v>
          </cell>
          <cell r="JJ644">
            <v>0</v>
          </cell>
          <cell r="JK644">
            <v>0</v>
          </cell>
          <cell r="JL644">
            <v>0</v>
          </cell>
          <cell r="JM644">
            <v>0</v>
          </cell>
          <cell r="JN644">
            <v>0</v>
          </cell>
          <cell r="JO644">
            <v>0</v>
          </cell>
          <cell r="JP644">
            <v>0</v>
          </cell>
          <cell r="JQ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0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J645">
            <v>0</v>
          </cell>
          <cell r="GK645">
            <v>0</v>
          </cell>
          <cell r="GL645">
            <v>0</v>
          </cell>
          <cell r="GM645">
            <v>0</v>
          </cell>
          <cell r="GN645">
            <v>0</v>
          </cell>
          <cell r="GO645">
            <v>0</v>
          </cell>
          <cell r="GP645">
            <v>0</v>
          </cell>
          <cell r="GQ645">
            <v>0</v>
          </cell>
          <cell r="GR645">
            <v>0</v>
          </cell>
          <cell r="GS645">
            <v>0</v>
          </cell>
          <cell r="GT645">
            <v>0</v>
          </cell>
          <cell r="GU645">
            <v>0</v>
          </cell>
          <cell r="GV645">
            <v>0</v>
          </cell>
          <cell r="GW645">
            <v>0</v>
          </cell>
          <cell r="GX645">
            <v>0</v>
          </cell>
          <cell r="GY645">
            <v>0</v>
          </cell>
          <cell r="GZ645">
            <v>0</v>
          </cell>
          <cell r="HA645">
            <v>0</v>
          </cell>
          <cell r="HB645">
            <v>0</v>
          </cell>
          <cell r="HC645">
            <v>0</v>
          </cell>
          <cell r="HD645">
            <v>0</v>
          </cell>
          <cell r="HE645">
            <v>0</v>
          </cell>
          <cell r="HF645">
            <v>0</v>
          </cell>
          <cell r="HG645">
            <v>0</v>
          </cell>
          <cell r="HH645">
            <v>0</v>
          </cell>
          <cell r="HI645">
            <v>0</v>
          </cell>
          <cell r="HJ645">
            <v>0</v>
          </cell>
          <cell r="HK645">
            <v>0</v>
          </cell>
          <cell r="HL645">
            <v>0</v>
          </cell>
          <cell r="HM645">
            <v>0</v>
          </cell>
          <cell r="HN645">
            <v>0</v>
          </cell>
          <cell r="HO645">
            <v>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0</v>
          </cell>
          <cell r="HU645">
            <v>0</v>
          </cell>
          <cell r="HV645">
            <v>0</v>
          </cell>
          <cell r="HW645">
            <v>0</v>
          </cell>
          <cell r="HX645">
            <v>0</v>
          </cell>
          <cell r="HY645">
            <v>0</v>
          </cell>
          <cell r="HZ645">
            <v>0</v>
          </cell>
          <cell r="IA645">
            <v>0</v>
          </cell>
          <cell r="IB645">
            <v>0</v>
          </cell>
          <cell r="IC645">
            <v>0</v>
          </cell>
          <cell r="ID645">
            <v>0</v>
          </cell>
          <cell r="IE645">
            <v>0</v>
          </cell>
          <cell r="IF645">
            <v>0</v>
          </cell>
          <cell r="IG645">
            <v>0</v>
          </cell>
          <cell r="IH645">
            <v>0</v>
          </cell>
          <cell r="II645">
            <v>0</v>
          </cell>
          <cell r="IJ645">
            <v>0</v>
          </cell>
          <cell r="IK645">
            <v>0</v>
          </cell>
          <cell r="IL645">
            <v>0</v>
          </cell>
          <cell r="IM645">
            <v>0</v>
          </cell>
          <cell r="IN645">
            <v>0</v>
          </cell>
          <cell r="IO645">
            <v>0</v>
          </cell>
          <cell r="IP645">
            <v>0</v>
          </cell>
          <cell r="IQ645">
            <v>0</v>
          </cell>
          <cell r="IR645">
            <v>0</v>
          </cell>
          <cell r="IS645">
            <v>0</v>
          </cell>
          <cell r="IT645">
            <v>0</v>
          </cell>
          <cell r="IU645">
            <v>0</v>
          </cell>
          <cell r="IV645">
            <v>0</v>
          </cell>
          <cell r="IW645">
            <v>0</v>
          </cell>
          <cell r="IX645">
            <v>0</v>
          </cell>
          <cell r="IY645">
            <v>0</v>
          </cell>
          <cell r="IZ645">
            <v>0</v>
          </cell>
          <cell r="JA645">
            <v>0</v>
          </cell>
          <cell r="JB645">
            <v>0</v>
          </cell>
          <cell r="JC645">
            <v>0</v>
          </cell>
          <cell r="JD645">
            <v>0</v>
          </cell>
          <cell r="JE645">
            <v>0</v>
          </cell>
          <cell r="JF645">
            <v>0</v>
          </cell>
          <cell r="JG645">
            <v>0</v>
          </cell>
          <cell r="JH645">
            <v>0</v>
          </cell>
          <cell r="JI645">
            <v>0</v>
          </cell>
          <cell r="JJ645">
            <v>0</v>
          </cell>
          <cell r="JK645">
            <v>0</v>
          </cell>
          <cell r="JL645">
            <v>0</v>
          </cell>
          <cell r="JM645">
            <v>0</v>
          </cell>
          <cell r="JN645">
            <v>0</v>
          </cell>
          <cell r="JO645">
            <v>0</v>
          </cell>
          <cell r="JP645">
            <v>0</v>
          </cell>
          <cell r="JQ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-4.9565275799992037E-3</v>
          </cell>
          <cell r="CF646">
            <v>0</v>
          </cell>
          <cell r="CG646">
            <v>0</v>
          </cell>
          <cell r="CH646">
            <v>-1.3057401799999813E-2</v>
          </cell>
          <cell r="CI646">
            <v>-2.5592900299997723E-3</v>
          </cell>
          <cell r="CJ646">
            <v>1.1127166949999934E-2</v>
          </cell>
          <cell r="CK646">
            <v>-2.9194890049999977E-2</v>
          </cell>
          <cell r="CL646">
            <v>-1.0598124519999974E-2</v>
          </cell>
          <cell r="CM646">
            <v>3.1105803570000146E-2</v>
          </cell>
          <cell r="CN646">
            <v>-3.8584832499999333E-3</v>
          </cell>
          <cell r="CO646">
            <v>1.2078691549999965E-2</v>
          </cell>
          <cell r="CP646">
            <v>0</v>
          </cell>
          <cell r="CQ646">
            <v>0</v>
          </cell>
          <cell r="CR646">
            <v>3.7618091159998812E-2</v>
          </cell>
          <cell r="CS646">
            <v>0</v>
          </cell>
          <cell r="CT646">
            <v>0</v>
          </cell>
          <cell r="CU646">
            <v>-3.8965901699999916E-3</v>
          </cell>
          <cell r="CV646">
            <v>8.8135279799999022E-3</v>
          </cell>
          <cell r="CW646">
            <v>-1.6039050330000304E-2</v>
          </cell>
          <cell r="CX646">
            <v>1.4064782739999782E-2</v>
          </cell>
          <cell r="CY646">
            <v>3.9167868329999633E-2</v>
          </cell>
          <cell r="CZ646">
            <v>-2.6306638599997711E-3</v>
          </cell>
          <cell r="DA646">
            <v>7.9768997499999328E-3</v>
          </cell>
          <cell r="DB646">
            <v>-9.8386832800001489E-3</v>
          </cell>
          <cell r="DC646">
            <v>0</v>
          </cell>
          <cell r="DD646">
            <v>0</v>
          </cell>
          <cell r="DE646">
            <v>1.7698322279997569E-2</v>
          </cell>
          <cell r="DF646">
            <v>0</v>
          </cell>
          <cell r="DG646">
            <v>0</v>
          </cell>
          <cell r="DH646">
            <v>-7.9708064999999273E-3</v>
          </cell>
          <cell r="DI646">
            <v>-4.2704934999999722E-3</v>
          </cell>
          <cell r="DJ646">
            <v>1.3921207339999908E-2</v>
          </cell>
          <cell r="DK646">
            <v>1.6256695100000051E-2</v>
          </cell>
          <cell r="DL646">
            <v>2.1496524999998767E-3</v>
          </cell>
          <cell r="DM646">
            <v>-1.2313032999999862E-3</v>
          </cell>
          <cell r="DN646">
            <v>-1.1566293599999389E-3</v>
          </cell>
          <cell r="DO646">
            <v>0</v>
          </cell>
          <cell r="DP646">
            <v>0</v>
          </cell>
          <cell r="DQ646">
            <v>0</v>
          </cell>
          <cell r="DR646">
            <v>3.4416843319998947E-2</v>
          </cell>
          <cell r="DS646">
            <v>0</v>
          </cell>
          <cell r="DT646">
            <v>0</v>
          </cell>
          <cell r="DU646">
            <v>4.2267773899999916E-3</v>
          </cell>
          <cell r="DV646">
            <v>1.886922427999993E-2</v>
          </cell>
          <cell r="DW646">
            <v>3.3053201540000243E-2</v>
          </cell>
          <cell r="DX646">
            <v>1.115693644999971E-2</v>
          </cell>
          <cell r="DY646">
            <v>-1.3520726679999706E-2</v>
          </cell>
          <cell r="DZ646">
            <v>-5.7665967099997939E-3</v>
          </cell>
          <cell r="EA646">
            <v>-1.1190832900000003E-2</v>
          </cell>
          <cell r="EB646">
            <v>-2.4111400499999824E-3</v>
          </cell>
          <cell r="EC646">
            <v>0</v>
          </cell>
          <cell r="ED646">
            <v>0</v>
          </cell>
          <cell r="EE646">
            <v>6.0860749000113401E-4</v>
          </cell>
          <cell r="EF646">
            <v>0</v>
          </cell>
          <cell r="EG646">
            <v>0</v>
          </cell>
          <cell r="EH646">
            <v>-1.342649289999942E-3</v>
          </cell>
          <cell r="EI646">
            <v>-4.9876472599998944E-3</v>
          </cell>
          <cell r="EJ646">
            <v>1.8679041439999766E-2</v>
          </cell>
          <cell r="EK646">
            <v>-8.0912399300001603E-3</v>
          </cell>
          <cell r="EL646">
            <v>-6.3355649799996527E-3</v>
          </cell>
          <cell r="EM646">
            <v>2.3980720799996469E-3</v>
          </cell>
          <cell r="EN646">
            <v>2.8859543000003818E-4</v>
          </cell>
          <cell r="EO646">
            <v>0</v>
          </cell>
          <cell r="EP646">
            <v>0</v>
          </cell>
          <cell r="EQ646">
            <v>0</v>
          </cell>
          <cell r="ER646">
            <v>-1.025808550000562E-3</v>
          </cell>
          <cell r="ES646">
            <v>0</v>
          </cell>
          <cell r="ET646">
            <v>0</v>
          </cell>
          <cell r="EU646">
            <v>8.8357990999998748E-4</v>
          </cell>
          <cell r="EV646">
            <v>-4.5838845900001424E-3</v>
          </cell>
          <cell r="EW646">
            <v>2.6744961300000369E-3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0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J646">
            <v>0</v>
          </cell>
          <cell r="GK646">
            <v>0</v>
          </cell>
          <cell r="GL646">
            <v>0</v>
          </cell>
          <cell r="GM646">
            <v>0</v>
          </cell>
          <cell r="GN646">
            <v>0</v>
          </cell>
          <cell r="GO646">
            <v>0</v>
          </cell>
          <cell r="GP646">
            <v>0</v>
          </cell>
          <cell r="GQ646">
            <v>0</v>
          </cell>
          <cell r="GR646">
            <v>0</v>
          </cell>
          <cell r="GS646">
            <v>0</v>
          </cell>
          <cell r="GT646">
            <v>0</v>
          </cell>
          <cell r="GU646">
            <v>0</v>
          </cell>
          <cell r="GV646">
            <v>0</v>
          </cell>
          <cell r="GW646">
            <v>0</v>
          </cell>
          <cell r="GX646">
            <v>0</v>
          </cell>
          <cell r="GY646">
            <v>0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I646">
            <v>0</v>
          </cell>
          <cell r="HJ646">
            <v>0</v>
          </cell>
          <cell r="HK646">
            <v>0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0</v>
          </cell>
          <cell r="HU646">
            <v>0</v>
          </cell>
          <cell r="HV646">
            <v>0</v>
          </cell>
          <cell r="HW646">
            <v>0</v>
          </cell>
          <cell r="HX646">
            <v>0</v>
          </cell>
          <cell r="HY646">
            <v>0</v>
          </cell>
          <cell r="HZ646">
            <v>0</v>
          </cell>
          <cell r="IA646">
            <v>0</v>
          </cell>
          <cell r="IB646">
            <v>0</v>
          </cell>
          <cell r="IC646">
            <v>0</v>
          </cell>
          <cell r="ID646">
            <v>0</v>
          </cell>
          <cell r="IE646">
            <v>0</v>
          </cell>
          <cell r="IF646">
            <v>0</v>
          </cell>
          <cell r="IG646">
            <v>0</v>
          </cell>
          <cell r="IH646">
            <v>0</v>
          </cell>
          <cell r="II646">
            <v>0</v>
          </cell>
          <cell r="IJ646">
            <v>0</v>
          </cell>
          <cell r="IK646">
            <v>0</v>
          </cell>
          <cell r="IL646">
            <v>0</v>
          </cell>
          <cell r="IM646">
            <v>0</v>
          </cell>
          <cell r="IN646">
            <v>0</v>
          </cell>
          <cell r="IO646">
            <v>0</v>
          </cell>
          <cell r="IP646">
            <v>0</v>
          </cell>
          <cell r="IQ646">
            <v>0</v>
          </cell>
          <cell r="IR646">
            <v>0</v>
          </cell>
          <cell r="IS646">
            <v>0</v>
          </cell>
          <cell r="IT646">
            <v>0</v>
          </cell>
          <cell r="IU646">
            <v>0</v>
          </cell>
          <cell r="IV646">
            <v>0</v>
          </cell>
          <cell r="IW646">
            <v>0</v>
          </cell>
          <cell r="IX646">
            <v>0</v>
          </cell>
          <cell r="IY646">
            <v>0</v>
          </cell>
          <cell r="IZ646">
            <v>0</v>
          </cell>
          <cell r="JA646">
            <v>0</v>
          </cell>
          <cell r="JB646">
            <v>0</v>
          </cell>
          <cell r="JC646">
            <v>0</v>
          </cell>
          <cell r="JD646">
            <v>0</v>
          </cell>
          <cell r="JE646">
            <v>0</v>
          </cell>
          <cell r="JF646">
            <v>0</v>
          </cell>
          <cell r="JG646">
            <v>0</v>
          </cell>
          <cell r="JH646">
            <v>0</v>
          </cell>
          <cell r="JI646">
            <v>0</v>
          </cell>
          <cell r="JJ646">
            <v>0</v>
          </cell>
          <cell r="JK646">
            <v>0</v>
          </cell>
          <cell r="JL646">
            <v>0</v>
          </cell>
          <cell r="JM646">
            <v>0</v>
          </cell>
          <cell r="JN646">
            <v>0</v>
          </cell>
          <cell r="JO646">
            <v>0</v>
          </cell>
          <cell r="JP646">
            <v>0</v>
          </cell>
          <cell r="JQ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1.791940000000266E-6</v>
          </cell>
          <cell r="CF647">
            <v>0</v>
          </cell>
          <cell r="CG647">
            <v>1.0499999999999984E-6</v>
          </cell>
          <cell r="CH647">
            <v>2.7635999999997985E-7</v>
          </cell>
          <cell r="CI647">
            <v>5.249999999999721E-7</v>
          </cell>
          <cell r="CJ647">
            <v>-5.9420000000009673E-8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1.0146500000001411E-6</v>
          </cell>
          <cell r="CS647">
            <v>0</v>
          </cell>
          <cell r="CT647">
            <v>0</v>
          </cell>
          <cell r="CU647">
            <v>1.0146500000000056E-6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8.4990000000012209E-7</v>
          </cell>
          <cell r="DF647">
            <v>0</v>
          </cell>
          <cell r="DG647">
            <v>0</v>
          </cell>
          <cell r="DH647">
            <v>4.4830000000001399E-7</v>
          </cell>
          <cell r="DI647">
            <v>1.2169000000001543E-7</v>
          </cell>
          <cell r="DJ647">
            <v>0</v>
          </cell>
          <cell r="DK647">
            <v>2.799099999999978E-7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-1.0500000000002695E-6</v>
          </cell>
          <cell r="DS647">
            <v>0</v>
          </cell>
          <cell r="DT647">
            <v>-1.0499999999999984E-6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2.9234799999999783E-6</v>
          </cell>
          <cell r="ES647">
            <v>0</v>
          </cell>
          <cell r="ET647">
            <v>0</v>
          </cell>
          <cell r="EU647">
            <v>2.9234799999999919E-6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2.806999999972748E-8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2.806999999999853E-8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0</v>
          </cell>
          <cell r="FP647">
            <v>0</v>
          </cell>
          <cell r="FQ647">
            <v>0</v>
          </cell>
          <cell r="FR647">
            <v>2.6640000000237307E-8</v>
          </cell>
          <cell r="FS647">
            <v>0</v>
          </cell>
          <cell r="FT647">
            <v>0</v>
          </cell>
          <cell r="FU647">
            <v>5.2499999999999921E-7</v>
          </cell>
          <cell r="FV647">
            <v>-5.2499999999999921E-7</v>
          </cell>
          <cell r="FW647">
            <v>2.6640000000020467E-8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-2.6666100000002912E-6</v>
          </cell>
          <cell r="GF647">
            <v>0</v>
          </cell>
          <cell r="GG647">
            <v>0</v>
          </cell>
          <cell r="GH647">
            <v>8.4390000000008182E-8</v>
          </cell>
          <cell r="GI647">
            <v>-2.0118400000000095E-6</v>
          </cell>
          <cell r="GJ647">
            <v>-4.096000000001934E-8</v>
          </cell>
          <cell r="GK647">
            <v>-1.1218700000000252E-6</v>
          </cell>
          <cell r="GL647">
            <v>1.0306800000000292E-6</v>
          </cell>
          <cell r="GM647">
            <v>-6.0700999999997642E-7</v>
          </cell>
          <cell r="GN647">
            <v>0</v>
          </cell>
          <cell r="GO647">
            <v>0</v>
          </cell>
          <cell r="GP647">
            <v>0</v>
          </cell>
          <cell r="GQ647">
            <v>0</v>
          </cell>
          <cell r="GR647">
            <v>-1.2599999999959866E-8</v>
          </cell>
          <cell r="GS647">
            <v>0</v>
          </cell>
          <cell r="GT647">
            <v>0</v>
          </cell>
          <cell r="GU647">
            <v>0</v>
          </cell>
          <cell r="GV647">
            <v>-5.3759999999998618E-7</v>
          </cell>
          <cell r="GW647">
            <v>5.2499999999999921E-7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0</v>
          </cell>
          <cell r="HV647">
            <v>0</v>
          </cell>
          <cell r="HW647">
            <v>0</v>
          </cell>
          <cell r="HX647">
            <v>0</v>
          </cell>
          <cell r="HY647">
            <v>0</v>
          </cell>
          <cell r="HZ647">
            <v>0</v>
          </cell>
          <cell r="IA647">
            <v>0</v>
          </cell>
          <cell r="IB647">
            <v>0</v>
          </cell>
          <cell r="IC647">
            <v>0</v>
          </cell>
          <cell r="ID647">
            <v>0</v>
          </cell>
          <cell r="IE647">
            <v>0</v>
          </cell>
          <cell r="IF647">
            <v>0</v>
          </cell>
          <cell r="IG647">
            <v>0</v>
          </cell>
          <cell r="IH647">
            <v>0</v>
          </cell>
          <cell r="II647">
            <v>0</v>
          </cell>
          <cell r="IJ647">
            <v>0</v>
          </cell>
          <cell r="IK647">
            <v>0</v>
          </cell>
          <cell r="IL647">
            <v>0</v>
          </cell>
          <cell r="IM647">
            <v>0</v>
          </cell>
          <cell r="IN647">
            <v>0</v>
          </cell>
          <cell r="IO647">
            <v>0</v>
          </cell>
          <cell r="IP647">
            <v>0</v>
          </cell>
          <cell r="IQ647">
            <v>0</v>
          </cell>
          <cell r="IR647">
            <v>1.8724000000035906E-7</v>
          </cell>
          <cell r="IS647">
            <v>0</v>
          </cell>
          <cell r="IT647">
            <v>0</v>
          </cell>
          <cell r="IU647">
            <v>2.9226000000000794E-7</v>
          </cell>
          <cell r="IV647">
            <v>1.3002999999997544E-7</v>
          </cell>
          <cell r="IW647">
            <v>0</v>
          </cell>
          <cell r="IX647">
            <v>1.9700999999999898E-7</v>
          </cell>
          <cell r="IY647">
            <v>-4.3206000000000277E-7</v>
          </cell>
          <cell r="IZ647">
            <v>0</v>
          </cell>
          <cell r="JA647">
            <v>0</v>
          </cell>
          <cell r="JB647">
            <v>0</v>
          </cell>
          <cell r="JC647">
            <v>0</v>
          </cell>
          <cell r="JD647">
            <v>0</v>
          </cell>
          <cell r="JE647">
            <v>3.8422499999998631E-6</v>
          </cell>
          <cell r="JF647">
            <v>0</v>
          </cell>
          <cell r="JG647">
            <v>0</v>
          </cell>
          <cell r="JH647">
            <v>3.6449999999996576E-7</v>
          </cell>
          <cell r="JI647">
            <v>-7.2818999999999683E-7</v>
          </cell>
          <cell r="JJ647">
            <v>3.2977300000000163E-6</v>
          </cell>
          <cell r="JK647">
            <v>2.756200000000094E-7</v>
          </cell>
          <cell r="JL647">
            <v>1.0759000000000484E-7</v>
          </cell>
          <cell r="JM647">
            <v>5.2500000000002631E-7</v>
          </cell>
          <cell r="JN647">
            <v>0</v>
          </cell>
          <cell r="JO647">
            <v>0</v>
          </cell>
          <cell r="JP647">
            <v>0</v>
          </cell>
          <cell r="JQ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0.68424348052212736</v>
          </cell>
          <cell r="EF648">
            <v>0</v>
          </cell>
          <cell r="EG648">
            <v>0</v>
          </cell>
          <cell r="EH648">
            <v>0</v>
          </cell>
          <cell r="EI648">
            <v>0.68054337331977877</v>
          </cell>
          <cell r="EJ648">
            <v>3.700107200529601E-3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1.9867093298089458</v>
          </cell>
          <cell r="ES648">
            <v>0</v>
          </cell>
          <cell r="ET648">
            <v>0</v>
          </cell>
          <cell r="EU648">
            <v>0</v>
          </cell>
          <cell r="EV648">
            <v>8.5380949157097348</v>
          </cell>
          <cell r="EW648">
            <v>-6.0162251604297126</v>
          </cell>
          <cell r="EX648">
            <v>-0.53516042547016696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39.848314448856399</v>
          </cell>
          <cell r="FF648">
            <v>0</v>
          </cell>
          <cell r="FG648">
            <v>0</v>
          </cell>
          <cell r="FH648">
            <v>5.6890315968098548</v>
          </cell>
          <cell r="FI648">
            <v>22.539957110959676</v>
          </cell>
          <cell r="FJ648">
            <v>27.598218953160085</v>
          </cell>
          <cell r="FK648">
            <v>-15.978893212080038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-17.467416354309535</v>
          </cell>
          <cell r="FS648">
            <v>0</v>
          </cell>
          <cell r="FT648">
            <v>0</v>
          </cell>
          <cell r="FU648">
            <v>-2.2553665202403863</v>
          </cell>
          <cell r="FV648">
            <v>-23.463941705519574</v>
          </cell>
          <cell r="FW648">
            <v>8.2518918714495157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-25.296778594092757</v>
          </cell>
          <cell r="GF648">
            <v>0</v>
          </cell>
          <cell r="GG648">
            <v>0</v>
          </cell>
          <cell r="GH648">
            <v>0</v>
          </cell>
          <cell r="GI648">
            <v>-4.4692111269696397</v>
          </cell>
          <cell r="GJ648">
            <v>-20.827567467119934</v>
          </cell>
          <cell r="GK648">
            <v>0</v>
          </cell>
          <cell r="GL648">
            <v>0</v>
          </cell>
          <cell r="GM648">
            <v>0</v>
          </cell>
          <cell r="GN648">
            <v>0</v>
          </cell>
          <cell r="GO648">
            <v>0</v>
          </cell>
          <cell r="GP648">
            <v>0</v>
          </cell>
          <cell r="GQ648">
            <v>0</v>
          </cell>
          <cell r="GR648">
            <v>0</v>
          </cell>
          <cell r="GS648">
            <v>0</v>
          </cell>
          <cell r="GT648">
            <v>0</v>
          </cell>
          <cell r="GU648">
            <v>0</v>
          </cell>
          <cell r="GV648">
            <v>0</v>
          </cell>
          <cell r="GW648">
            <v>0</v>
          </cell>
          <cell r="GX648">
            <v>0</v>
          </cell>
          <cell r="GY648">
            <v>0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I648">
            <v>0</v>
          </cell>
          <cell r="HJ648">
            <v>0</v>
          </cell>
          <cell r="HK648">
            <v>0</v>
          </cell>
          <cell r="HL648">
            <v>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0</v>
          </cell>
          <cell r="HU648">
            <v>0</v>
          </cell>
          <cell r="HV648">
            <v>0</v>
          </cell>
          <cell r="HW648">
            <v>0</v>
          </cell>
          <cell r="HX648">
            <v>0</v>
          </cell>
          <cell r="HY648">
            <v>0</v>
          </cell>
          <cell r="HZ648">
            <v>0</v>
          </cell>
          <cell r="IA648">
            <v>0</v>
          </cell>
          <cell r="IB648">
            <v>0</v>
          </cell>
          <cell r="IC648">
            <v>0</v>
          </cell>
          <cell r="ID648">
            <v>0</v>
          </cell>
          <cell r="IE648">
            <v>0</v>
          </cell>
          <cell r="IF648">
            <v>0</v>
          </cell>
          <cell r="IG648">
            <v>0</v>
          </cell>
          <cell r="IH648">
            <v>0</v>
          </cell>
          <cell r="II648">
            <v>0</v>
          </cell>
          <cell r="IJ648">
            <v>0</v>
          </cell>
          <cell r="IK648">
            <v>0</v>
          </cell>
          <cell r="IL648">
            <v>0</v>
          </cell>
          <cell r="IM648">
            <v>0</v>
          </cell>
          <cell r="IN648">
            <v>0</v>
          </cell>
          <cell r="IO648">
            <v>0</v>
          </cell>
          <cell r="IP648">
            <v>0</v>
          </cell>
          <cell r="IQ648">
            <v>0</v>
          </cell>
          <cell r="IR648">
            <v>0</v>
          </cell>
          <cell r="IS648">
            <v>0</v>
          </cell>
          <cell r="IT648">
            <v>0</v>
          </cell>
          <cell r="IU648">
            <v>0</v>
          </cell>
          <cell r="IV648">
            <v>0</v>
          </cell>
          <cell r="IW648">
            <v>0</v>
          </cell>
          <cell r="IX648">
            <v>0</v>
          </cell>
          <cell r="IY648">
            <v>0</v>
          </cell>
          <cell r="IZ648">
            <v>0</v>
          </cell>
          <cell r="JA648">
            <v>0</v>
          </cell>
          <cell r="JB648">
            <v>0</v>
          </cell>
          <cell r="JC648">
            <v>0</v>
          </cell>
          <cell r="JD648">
            <v>0</v>
          </cell>
          <cell r="JE648">
            <v>4.407629000000024E-4</v>
          </cell>
          <cell r="JF648">
            <v>0</v>
          </cell>
          <cell r="JG648">
            <v>-7.1156109999999731E-5</v>
          </cell>
          <cell r="JH648">
            <v>1.005874100000019E-4</v>
          </cell>
          <cell r="JI648">
            <v>2.5037953000000071E-4</v>
          </cell>
          <cell r="JJ648">
            <v>2.4292689000000173E-4</v>
          </cell>
          <cell r="JK648">
            <v>-1.2927402000000553E-4</v>
          </cell>
          <cell r="JL648">
            <v>1.5860649999999837E-4</v>
          </cell>
          <cell r="JM648">
            <v>-2.1420642000000156E-4</v>
          </cell>
          <cell r="JN648">
            <v>1.5827776000000224E-4</v>
          </cell>
          <cell r="JO648">
            <v>-5.5378640000000937E-5</v>
          </cell>
          <cell r="JP648">
            <v>0</v>
          </cell>
          <cell r="JQ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J649">
            <v>0</v>
          </cell>
          <cell r="GK649">
            <v>0</v>
          </cell>
          <cell r="GL649">
            <v>0</v>
          </cell>
          <cell r="GM649">
            <v>0</v>
          </cell>
          <cell r="GN649">
            <v>0</v>
          </cell>
          <cell r="GO649">
            <v>0</v>
          </cell>
          <cell r="GP649">
            <v>0</v>
          </cell>
          <cell r="GQ649">
            <v>0</v>
          </cell>
          <cell r="GR649">
            <v>0</v>
          </cell>
          <cell r="GS649">
            <v>0</v>
          </cell>
          <cell r="GT649">
            <v>0</v>
          </cell>
          <cell r="GU649">
            <v>0</v>
          </cell>
          <cell r="GV649">
            <v>0</v>
          </cell>
          <cell r="GW649">
            <v>0</v>
          </cell>
          <cell r="GX649">
            <v>0</v>
          </cell>
          <cell r="GY649">
            <v>0</v>
          </cell>
          <cell r="GZ649">
            <v>0</v>
          </cell>
          <cell r="HA649">
            <v>0</v>
          </cell>
          <cell r="HB649">
            <v>0</v>
          </cell>
          <cell r="HC649">
            <v>0</v>
          </cell>
          <cell r="HD649">
            <v>0</v>
          </cell>
          <cell r="HE649">
            <v>0</v>
          </cell>
          <cell r="HF649">
            <v>0</v>
          </cell>
          <cell r="HG649">
            <v>0</v>
          </cell>
          <cell r="HH649">
            <v>0</v>
          </cell>
          <cell r="HI649">
            <v>0</v>
          </cell>
          <cell r="HJ649">
            <v>0</v>
          </cell>
          <cell r="HK649">
            <v>0</v>
          </cell>
          <cell r="HL649">
            <v>0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0</v>
          </cell>
          <cell r="HU649">
            <v>0</v>
          </cell>
          <cell r="HV649">
            <v>0</v>
          </cell>
          <cell r="HW649">
            <v>0</v>
          </cell>
          <cell r="HX649">
            <v>0</v>
          </cell>
          <cell r="HY649">
            <v>0</v>
          </cell>
          <cell r="HZ649">
            <v>0</v>
          </cell>
          <cell r="IA649">
            <v>0</v>
          </cell>
          <cell r="IB649">
            <v>0</v>
          </cell>
          <cell r="IC649">
            <v>0</v>
          </cell>
          <cell r="ID649">
            <v>0</v>
          </cell>
          <cell r="IE649">
            <v>0</v>
          </cell>
          <cell r="IF649">
            <v>0</v>
          </cell>
          <cell r="IG649">
            <v>0</v>
          </cell>
          <cell r="IH649">
            <v>0</v>
          </cell>
          <cell r="II649">
            <v>0</v>
          </cell>
          <cell r="IJ649">
            <v>0</v>
          </cell>
          <cell r="IK649">
            <v>0</v>
          </cell>
          <cell r="IL649">
            <v>0</v>
          </cell>
          <cell r="IM649">
            <v>0</v>
          </cell>
          <cell r="IN649">
            <v>0</v>
          </cell>
          <cell r="IO649">
            <v>0</v>
          </cell>
          <cell r="IP649">
            <v>0</v>
          </cell>
          <cell r="IQ649">
            <v>0</v>
          </cell>
          <cell r="IR649">
            <v>0</v>
          </cell>
          <cell r="IS649">
            <v>0</v>
          </cell>
          <cell r="IT649">
            <v>0</v>
          </cell>
          <cell r="IU649">
            <v>0</v>
          </cell>
          <cell r="IV649">
            <v>0</v>
          </cell>
          <cell r="IW649">
            <v>0</v>
          </cell>
          <cell r="IX649">
            <v>0</v>
          </cell>
          <cell r="IY649">
            <v>0</v>
          </cell>
          <cell r="IZ649">
            <v>0</v>
          </cell>
          <cell r="JA649">
            <v>0</v>
          </cell>
          <cell r="JB649">
            <v>0</v>
          </cell>
          <cell r="JC649">
            <v>0</v>
          </cell>
          <cell r="JD649">
            <v>0</v>
          </cell>
          <cell r="JE649">
            <v>3.6814355399999998E-3</v>
          </cell>
          <cell r="JF649">
            <v>1.004939199999999E-4</v>
          </cell>
          <cell r="JG649">
            <v>4.9999999999999697E-4</v>
          </cell>
          <cell r="JH649">
            <v>0</v>
          </cell>
          <cell r="JI649">
            <v>5.1767237999999702E-4</v>
          </cell>
          <cell r="JJ649">
            <v>0</v>
          </cell>
          <cell r="JK649">
            <v>1.8660402099999959E-3</v>
          </cell>
          <cell r="JL649">
            <v>0</v>
          </cell>
          <cell r="JM649">
            <v>0</v>
          </cell>
          <cell r="JN649">
            <v>0</v>
          </cell>
          <cell r="JO649">
            <v>9.7229030000006711E-5</v>
          </cell>
          <cell r="JP649">
            <v>0</v>
          </cell>
          <cell r="JQ649">
            <v>5.9999999999999637E-4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O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B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G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  <cell r="IH650">
            <v>0</v>
          </cell>
          <cell r="II650">
            <v>0</v>
          </cell>
          <cell r="IJ650">
            <v>0</v>
          </cell>
          <cell r="IK650">
            <v>0</v>
          </cell>
          <cell r="IL650">
            <v>0</v>
          </cell>
          <cell r="IM650">
            <v>0</v>
          </cell>
          <cell r="IN650">
            <v>0</v>
          </cell>
          <cell r="IO650">
            <v>0</v>
          </cell>
          <cell r="IP650">
            <v>0</v>
          </cell>
          <cell r="IQ650">
            <v>0</v>
          </cell>
          <cell r="IR650">
            <v>0</v>
          </cell>
          <cell r="IS650">
            <v>0</v>
          </cell>
          <cell r="IT650">
            <v>0</v>
          </cell>
          <cell r="IU650">
            <v>0</v>
          </cell>
          <cell r="IV650">
            <v>0</v>
          </cell>
          <cell r="IW650">
            <v>0</v>
          </cell>
          <cell r="IX650">
            <v>0</v>
          </cell>
          <cell r="IY650">
            <v>0</v>
          </cell>
          <cell r="IZ650">
            <v>0</v>
          </cell>
          <cell r="JA650">
            <v>0</v>
          </cell>
          <cell r="JB650">
            <v>0</v>
          </cell>
          <cell r="JC650">
            <v>0</v>
          </cell>
          <cell r="JD650">
            <v>0</v>
          </cell>
          <cell r="JE650">
            <v>0</v>
          </cell>
          <cell r="JF650">
            <v>0</v>
          </cell>
          <cell r="JG650">
            <v>0</v>
          </cell>
          <cell r="JH650">
            <v>0</v>
          </cell>
          <cell r="JI650">
            <v>0</v>
          </cell>
          <cell r="JJ650">
            <v>0</v>
          </cell>
          <cell r="JK650">
            <v>0</v>
          </cell>
          <cell r="JL650">
            <v>0</v>
          </cell>
          <cell r="JM650">
            <v>0</v>
          </cell>
          <cell r="JN650">
            <v>0</v>
          </cell>
          <cell r="JO650">
            <v>0</v>
          </cell>
          <cell r="JP650">
            <v>0</v>
          </cell>
          <cell r="JQ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3.9103574000010077E-4</v>
          </cell>
          <cell r="FF651">
            <v>1.0073191100000017E-3</v>
          </cell>
          <cell r="FG651">
            <v>-5.1116991999999861E-4</v>
          </cell>
          <cell r="FH651">
            <v>1.94526690000002E-4</v>
          </cell>
          <cell r="FI651">
            <v>-6.617998999999819E-5</v>
          </cell>
          <cell r="FJ651">
            <v>0</v>
          </cell>
          <cell r="FK651">
            <v>-5.1573639999996645E-5</v>
          </cell>
          <cell r="FL651">
            <v>0</v>
          </cell>
          <cell r="FM651">
            <v>0</v>
          </cell>
          <cell r="FN651">
            <v>-5.4675085999999692E-4</v>
          </cell>
          <cell r="FO651">
            <v>2.7635306000000498E-4</v>
          </cell>
          <cell r="FP651">
            <v>8.8511290000002629E-5</v>
          </cell>
          <cell r="FQ651">
            <v>0</v>
          </cell>
          <cell r="FR651">
            <v>-9.2510811000001691E-4</v>
          </cell>
          <cell r="FS651">
            <v>8.1259032000000064E-4</v>
          </cell>
          <cell r="FT651">
            <v>-6.1248493999999792E-4</v>
          </cell>
          <cell r="FU651">
            <v>-6.2104279999999207E-5</v>
          </cell>
          <cell r="FV651">
            <v>0</v>
          </cell>
          <cell r="FW651">
            <v>-1.1978816400000022E-3</v>
          </cell>
          <cell r="FX651">
            <v>-5.1932590000001305E-5</v>
          </cell>
          <cell r="FY651">
            <v>0</v>
          </cell>
          <cell r="FZ651">
            <v>6.7622710000003056E-5</v>
          </cell>
          <cell r="GA651">
            <v>3.0856270000000768E-5</v>
          </cell>
          <cell r="GB651">
            <v>8.8226040000000117E-5</v>
          </cell>
          <cell r="GC651">
            <v>0</v>
          </cell>
          <cell r="GD651">
            <v>0</v>
          </cell>
          <cell r="GE651">
            <v>-9.2376805289973163E-2</v>
          </cell>
          <cell r="GF651">
            <v>0.69718972195999385</v>
          </cell>
          <cell r="GG651">
            <v>-1.8447708760000125E-2</v>
          </cell>
          <cell r="GH651">
            <v>5.0376725600003169E-3</v>
          </cell>
          <cell r="GI651">
            <v>-0.21567154929999788</v>
          </cell>
          <cell r="GJ651">
            <v>-0.12589148458999944</v>
          </cell>
          <cell r="GK651">
            <v>-0.65723110911999783</v>
          </cell>
          <cell r="GL651">
            <v>0</v>
          </cell>
          <cell r="GM651">
            <v>-3.0742055719997552E-2</v>
          </cell>
          <cell r="GN651">
            <v>2.9135180779999104E-2</v>
          </cell>
          <cell r="GO651">
            <v>0.21233345349000388</v>
          </cell>
          <cell r="GP651">
            <v>0</v>
          </cell>
          <cell r="GQ651">
            <v>1.1911073410004747E-2</v>
          </cell>
          <cell r="GR651">
            <v>3.5273491906399386</v>
          </cell>
          <cell r="GS651">
            <v>1.6617493334400137</v>
          </cell>
          <cell r="GT651">
            <v>0.28091055186000347</v>
          </cell>
          <cell r="GU651">
            <v>0.20293887707999403</v>
          </cell>
          <cell r="GV651">
            <v>0.68883150867998921</v>
          </cell>
          <cell r="GW651">
            <v>-5.4538884750002126E-2</v>
          </cell>
          <cell r="GX651">
            <v>-3.5586341549993961E-2</v>
          </cell>
          <cell r="GY651">
            <v>0.12491933383999765</v>
          </cell>
          <cell r="GZ651">
            <v>0.14808881124000095</v>
          </cell>
          <cell r="HA651">
            <v>0.18769529064999801</v>
          </cell>
          <cell r="HB651">
            <v>0.26022524940000835</v>
          </cell>
          <cell r="HC651">
            <v>6.2388054519999514E-2</v>
          </cell>
          <cell r="HD651">
            <v>-2.7259376999211327E-4</v>
          </cell>
          <cell r="HE651">
            <v>3.54151913718988</v>
          </cell>
          <cell r="HF651">
            <v>1.5800225960399814</v>
          </cell>
          <cell r="HG651">
            <v>0.48262344794999024</v>
          </cell>
          <cell r="HH651">
            <v>0.46756836398000701</v>
          </cell>
          <cell r="HI651">
            <v>-0.27230295779997959</v>
          </cell>
          <cell r="HJ651">
            <v>-0.16829565918999378</v>
          </cell>
          <cell r="HK651">
            <v>-0.50102631270999609</v>
          </cell>
          <cell r="HL651">
            <v>0.35888516864000053</v>
          </cell>
          <cell r="HM651">
            <v>0.47954198604999476</v>
          </cell>
          <cell r="HN651">
            <v>0.36574866351000423</v>
          </cell>
          <cell r="HO651">
            <v>0.8816582809799911</v>
          </cell>
          <cell r="HP651">
            <v>0</v>
          </cell>
          <cell r="HQ651">
            <v>-0.13290444026000614</v>
          </cell>
          <cell r="HR651">
            <v>-1.9734656353600712</v>
          </cell>
          <cell r="HS651">
            <v>0</v>
          </cell>
          <cell r="HT651">
            <v>0</v>
          </cell>
          <cell r="HU651">
            <v>-0.98975578499999983</v>
          </cell>
          <cell r="HV651">
            <v>-0.86977703365002412</v>
          </cell>
          <cell r="HW651">
            <v>-0.2331987340899957</v>
          </cell>
          <cell r="HX651">
            <v>0.11926591738000525</v>
          </cell>
          <cell r="HY651">
            <v>0</v>
          </cell>
          <cell r="HZ651">
            <v>0</v>
          </cell>
          <cell r="IA651">
            <v>0</v>
          </cell>
          <cell r="IB651">
            <v>0</v>
          </cell>
          <cell r="IC651">
            <v>0</v>
          </cell>
          <cell r="ID651">
            <v>0</v>
          </cell>
          <cell r="IE651">
            <v>-1.1271855649902136</v>
          </cell>
          <cell r="IF651">
            <v>9.2574378340003705E-2</v>
          </cell>
          <cell r="IG651">
            <v>0</v>
          </cell>
          <cell r="IH651">
            <v>-0.54134429577001697</v>
          </cell>
          <cell r="II651">
            <v>-0.13440227547999939</v>
          </cell>
          <cell r="IJ651">
            <v>-0.19425604061999024</v>
          </cell>
          <cell r="IK651">
            <v>-0.34975733146001176</v>
          </cell>
          <cell r="IL651">
            <v>0</v>
          </cell>
          <cell r="IM651">
            <v>0</v>
          </cell>
          <cell r="IN651">
            <v>0</v>
          </cell>
          <cell r="IO651">
            <v>0</v>
          </cell>
          <cell r="IP651">
            <v>0</v>
          </cell>
          <cell r="IQ651">
            <v>0</v>
          </cell>
          <cell r="IR651">
            <v>-2.4401856002900786</v>
          </cell>
          <cell r="IS651">
            <v>0</v>
          </cell>
          <cell r="IT651">
            <v>0</v>
          </cell>
          <cell r="IU651">
            <v>-1.7485440607100031</v>
          </cell>
          <cell r="IV651">
            <v>0.27034115867999731</v>
          </cell>
          <cell r="IW651">
            <v>-0.79445733880000091</v>
          </cell>
          <cell r="IX651">
            <v>0.34238267151999935</v>
          </cell>
          <cell r="IY651">
            <v>-0.35016781650000439</v>
          </cell>
          <cell r="IZ651">
            <v>0</v>
          </cell>
          <cell r="JA651">
            <v>0</v>
          </cell>
          <cell r="JB651">
            <v>-0.15974021447999576</v>
          </cell>
          <cell r="JC651">
            <v>0</v>
          </cell>
          <cell r="JD651">
            <v>0</v>
          </cell>
          <cell r="JE651">
            <v>0.76732460812991121</v>
          </cell>
          <cell r="JF651">
            <v>0</v>
          </cell>
          <cell r="JG651">
            <v>0</v>
          </cell>
          <cell r="JH651">
            <v>1.566845029998376E-2</v>
          </cell>
          <cell r="JI651">
            <v>9.6397321769956079E-2</v>
          </cell>
          <cell r="JJ651">
            <v>0.22423328171001344</v>
          </cell>
          <cell r="JK651">
            <v>0.43102555435001477</v>
          </cell>
          <cell r="JL651">
            <v>0</v>
          </cell>
          <cell r="JM651">
            <v>0</v>
          </cell>
          <cell r="JN651">
            <v>0</v>
          </cell>
          <cell r="JO651">
            <v>0</v>
          </cell>
          <cell r="JP651">
            <v>0</v>
          </cell>
          <cell r="JQ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0</v>
          </cell>
          <cell r="FG652">
            <v>0</v>
          </cell>
          <cell r="FH652">
            <v>0</v>
          </cell>
          <cell r="FI652">
            <v>0</v>
          </cell>
          <cell r="FJ652">
            <v>0</v>
          </cell>
          <cell r="FK652">
            <v>0</v>
          </cell>
          <cell r="FL652">
            <v>0</v>
          </cell>
          <cell r="FM652">
            <v>0</v>
          </cell>
          <cell r="FN652">
            <v>0</v>
          </cell>
          <cell r="FO652">
            <v>0</v>
          </cell>
          <cell r="FP652">
            <v>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0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J652">
            <v>0</v>
          </cell>
          <cell r="GK652">
            <v>0</v>
          </cell>
          <cell r="GL652">
            <v>0</v>
          </cell>
          <cell r="GM652">
            <v>0</v>
          </cell>
          <cell r="GN652">
            <v>0</v>
          </cell>
          <cell r="GO652">
            <v>0</v>
          </cell>
          <cell r="GP652">
            <v>0</v>
          </cell>
          <cell r="GQ652">
            <v>0</v>
          </cell>
          <cell r="GR652">
            <v>0</v>
          </cell>
          <cell r="GS652">
            <v>0</v>
          </cell>
          <cell r="GT652">
            <v>0</v>
          </cell>
          <cell r="GU652">
            <v>0</v>
          </cell>
          <cell r="GV652">
            <v>0</v>
          </cell>
          <cell r="GW652">
            <v>0</v>
          </cell>
          <cell r="GX652">
            <v>0</v>
          </cell>
          <cell r="GY652">
            <v>0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I652">
            <v>0</v>
          </cell>
          <cell r="HJ652">
            <v>0</v>
          </cell>
          <cell r="HK652">
            <v>0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0</v>
          </cell>
          <cell r="HU652">
            <v>0</v>
          </cell>
          <cell r="HV652">
            <v>0</v>
          </cell>
          <cell r="HW652">
            <v>0</v>
          </cell>
          <cell r="HX652">
            <v>0</v>
          </cell>
          <cell r="HY652">
            <v>0</v>
          </cell>
          <cell r="HZ652">
            <v>0</v>
          </cell>
          <cell r="IA652">
            <v>0</v>
          </cell>
          <cell r="IB652">
            <v>0</v>
          </cell>
          <cell r="IC652">
            <v>0</v>
          </cell>
          <cell r="ID652">
            <v>0</v>
          </cell>
          <cell r="IE652">
            <v>0</v>
          </cell>
          <cell r="IF652">
            <v>0</v>
          </cell>
          <cell r="IG652">
            <v>0</v>
          </cell>
          <cell r="IH652">
            <v>0</v>
          </cell>
          <cell r="II652">
            <v>0</v>
          </cell>
          <cell r="IJ652">
            <v>0</v>
          </cell>
          <cell r="IK652">
            <v>0</v>
          </cell>
          <cell r="IL652">
            <v>0</v>
          </cell>
          <cell r="IM652">
            <v>0</v>
          </cell>
          <cell r="IN652">
            <v>0</v>
          </cell>
          <cell r="IO652">
            <v>0</v>
          </cell>
          <cell r="IP652">
            <v>0</v>
          </cell>
          <cell r="IQ652">
            <v>0</v>
          </cell>
          <cell r="IR652">
            <v>0</v>
          </cell>
          <cell r="IS652">
            <v>0</v>
          </cell>
          <cell r="IT652">
            <v>0</v>
          </cell>
          <cell r="IU652">
            <v>0</v>
          </cell>
          <cell r="IV652">
            <v>0</v>
          </cell>
          <cell r="IW652">
            <v>0</v>
          </cell>
          <cell r="IX652">
            <v>0</v>
          </cell>
          <cell r="IY652">
            <v>0</v>
          </cell>
          <cell r="IZ652">
            <v>0</v>
          </cell>
          <cell r="JA652">
            <v>0</v>
          </cell>
          <cell r="JB652">
            <v>0</v>
          </cell>
          <cell r="JC652">
            <v>0</v>
          </cell>
          <cell r="JD652">
            <v>0</v>
          </cell>
          <cell r="JE652">
            <v>0</v>
          </cell>
          <cell r="JF652">
            <v>0</v>
          </cell>
          <cell r="JG652">
            <v>0</v>
          </cell>
          <cell r="JH652">
            <v>0</v>
          </cell>
          <cell r="JI652">
            <v>0</v>
          </cell>
          <cell r="JJ652">
            <v>0</v>
          </cell>
          <cell r="JK652">
            <v>0</v>
          </cell>
          <cell r="JL652">
            <v>0</v>
          </cell>
          <cell r="JM652">
            <v>0</v>
          </cell>
          <cell r="JN652">
            <v>0</v>
          </cell>
          <cell r="JO652">
            <v>0</v>
          </cell>
          <cell r="JP652">
            <v>0</v>
          </cell>
          <cell r="JQ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0</v>
          </cell>
          <cell r="FG653">
            <v>0</v>
          </cell>
          <cell r="FH653">
            <v>0</v>
          </cell>
          <cell r="FI653">
            <v>0</v>
          </cell>
          <cell r="FJ653">
            <v>0</v>
          </cell>
          <cell r="FK653">
            <v>0</v>
          </cell>
          <cell r="FL653">
            <v>0</v>
          </cell>
          <cell r="FM653">
            <v>0</v>
          </cell>
          <cell r="FN653">
            <v>0</v>
          </cell>
          <cell r="FO653">
            <v>0</v>
          </cell>
          <cell r="FP653">
            <v>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0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J653">
            <v>0</v>
          </cell>
          <cell r="GK653">
            <v>0</v>
          </cell>
          <cell r="GL653">
            <v>0</v>
          </cell>
          <cell r="GM653">
            <v>0</v>
          </cell>
          <cell r="GN653">
            <v>0</v>
          </cell>
          <cell r="GO653">
            <v>0</v>
          </cell>
          <cell r="GP653">
            <v>0</v>
          </cell>
          <cell r="GQ653">
            <v>0</v>
          </cell>
          <cell r="GR653">
            <v>0</v>
          </cell>
          <cell r="GS653">
            <v>0</v>
          </cell>
          <cell r="GT653">
            <v>0</v>
          </cell>
          <cell r="GU653">
            <v>0</v>
          </cell>
          <cell r="GV653">
            <v>0</v>
          </cell>
          <cell r="GW653">
            <v>0</v>
          </cell>
          <cell r="GX653">
            <v>0</v>
          </cell>
          <cell r="GY653">
            <v>0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0</v>
          </cell>
          <cell r="HH653">
            <v>0</v>
          </cell>
          <cell r="HI653">
            <v>0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0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  <cell r="HZ653">
            <v>0</v>
          </cell>
          <cell r="IA653">
            <v>0</v>
          </cell>
          <cell r="IB653">
            <v>0</v>
          </cell>
          <cell r="IC653">
            <v>0</v>
          </cell>
          <cell r="ID653">
            <v>0</v>
          </cell>
          <cell r="IE653">
            <v>0</v>
          </cell>
          <cell r="IF653">
            <v>0</v>
          </cell>
          <cell r="IG653">
            <v>0</v>
          </cell>
          <cell r="IH653">
            <v>0</v>
          </cell>
          <cell r="II653">
            <v>0</v>
          </cell>
          <cell r="IJ653">
            <v>0</v>
          </cell>
          <cell r="IK653">
            <v>0</v>
          </cell>
          <cell r="IL653">
            <v>0</v>
          </cell>
          <cell r="IM653">
            <v>0</v>
          </cell>
          <cell r="IN653">
            <v>0</v>
          </cell>
          <cell r="IO653">
            <v>0</v>
          </cell>
          <cell r="IP653">
            <v>0</v>
          </cell>
          <cell r="IQ653">
            <v>0</v>
          </cell>
          <cell r="IR653">
            <v>0</v>
          </cell>
          <cell r="IS653">
            <v>0</v>
          </cell>
          <cell r="IT653">
            <v>0</v>
          </cell>
          <cell r="IU653">
            <v>0</v>
          </cell>
          <cell r="IV653">
            <v>0</v>
          </cell>
          <cell r="IW653">
            <v>0</v>
          </cell>
          <cell r="IX653">
            <v>0</v>
          </cell>
          <cell r="IY653">
            <v>0</v>
          </cell>
          <cell r="IZ653">
            <v>0</v>
          </cell>
          <cell r="JA653">
            <v>0</v>
          </cell>
          <cell r="JB653">
            <v>0</v>
          </cell>
          <cell r="JC653">
            <v>0</v>
          </cell>
          <cell r="JD653">
            <v>0</v>
          </cell>
          <cell r="JE653">
            <v>0</v>
          </cell>
          <cell r="JF653">
            <v>0</v>
          </cell>
          <cell r="JG653">
            <v>0</v>
          </cell>
          <cell r="JH653">
            <v>0</v>
          </cell>
          <cell r="JI653">
            <v>0</v>
          </cell>
          <cell r="JJ653">
            <v>0</v>
          </cell>
          <cell r="JK653">
            <v>0</v>
          </cell>
          <cell r="JL653">
            <v>0</v>
          </cell>
          <cell r="JM653">
            <v>0</v>
          </cell>
          <cell r="JN653">
            <v>0</v>
          </cell>
          <cell r="JO653">
            <v>0</v>
          </cell>
          <cell r="JP653">
            <v>0</v>
          </cell>
          <cell r="JQ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0</v>
          </cell>
          <cell r="GL654">
            <v>0</v>
          </cell>
          <cell r="GM654">
            <v>0</v>
          </cell>
          <cell r="GN654">
            <v>0</v>
          </cell>
          <cell r="GO654">
            <v>0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0</v>
          </cell>
          <cell r="GW654">
            <v>0</v>
          </cell>
          <cell r="GX654">
            <v>0</v>
          </cell>
          <cell r="GY654">
            <v>0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I654">
            <v>0</v>
          </cell>
          <cell r="HJ654">
            <v>0</v>
          </cell>
          <cell r="HK654">
            <v>0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0</v>
          </cell>
          <cell r="HW654">
            <v>0</v>
          </cell>
          <cell r="HX654">
            <v>0</v>
          </cell>
          <cell r="HY654">
            <v>0</v>
          </cell>
          <cell r="HZ654">
            <v>0</v>
          </cell>
          <cell r="IA654">
            <v>0</v>
          </cell>
          <cell r="IB654">
            <v>0</v>
          </cell>
          <cell r="IC654">
            <v>0</v>
          </cell>
          <cell r="ID654">
            <v>0</v>
          </cell>
          <cell r="IE654">
            <v>0</v>
          </cell>
          <cell r="IF654">
            <v>0</v>
          </cell>
          <cell r="IG654">
            <v>0</v>
          </cell>
          <cell r="IH654">
            <v>0</v>
          </cell>
          <cell r="II654">
            <v>0</v>
          </cell>
          <cell r="IJ654">
            <v>0</v>
          </cell>
          <cell r="IK654">
            <v>0</v>
          </cell>
          <cell r="IL654">
            <v>0</v>
          </cell>
          <cell r="IM654">
            <v>0</v>
          </cell>
          <cell r="IN654">
            <v>0</v>
          </cell>
          <cell r="IO654">
            <v>0</v>
          </cell>
          <cell r="IP654">
            <v>0</v>
          </cell>
          <cell r="IQ654">
            <v>0</v>
          </cell>
          <cell r="IR654">
            <v>0</v>
          </cell>
          <cell r="IS654">
            <v>0</v>
          </cell>
          <cell r="IT654">
            <v>0</v>
          </cell>
          <cell r="IU654">
            <v>0</v>
          </cell>
          <cell r="IV654">
            <v>0</v>
          </cell>
          <cell r="IW654">
            <v>0</v>
          </cell>
          <cell r="IX654">
            <v>0</v>
          </cell>
          <cell r="IY654">
            <v>0</v>
          </cell>
          <cell r="IZ654">
            <v>0</v>
          </cell>
          <cell r="JA654">
            <v>0</v>
          </cell>
          <cell r="JB654">
            <v>0</v>
          </cell>
          <cell r="JC654">
            <v>0</v>
          </cell>
          <cell r="JD654">
            <v>0</v>
          </cell>
          <cell r="JE654">
            <v>0</v>
          </cell>
          <cell r="JF654">
            <v>0</v>
          </cell>
          <cell r="JG654">
            <v>0</v>
          </cell>
          <cell r="JH654">
            <v>0</v>
          </cell>
          <cell r="JI654">
            <v>0</v>
          </cell>
          <cell r="JJ654">
            <v>0</v>
          </cell>
          <cell r="JK654">
            <v>0</v>
          </cell>
          <cell r="JL654">
            <v>0</v>
          </cell>
          <cell r="JM654">
            <v>0</v>
          </cell>
          <cell r="JN654">
            <v>0</v>
          </cell>
          <cell r="JO654">
            <v>0</v>
          </cell>
          <cell r="JP654">
            <v>0</v>
          </cell>
          <cell r="JQ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0</v>
          </cell>
          <cell r="FL655">
            <v>0</v>
          </cell>
          <cell r="FM655">
            <v>0</v>
          </cell>
          <cell r="FN655">
            <v>0</v>
          </cell>
          <cell r="FO655">
            <v>0</v>
          </cell>
          <cell r="FP655">
            <v>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0</v>
          </cell>
          <cell r="GL655">
            <v>0</v>
          </cell>
          <cell r="GM655">
            <v>0</v>
          </cell>
          <cell r="GN655">
            <v>0</v>
          </cell>
          <cell r="GO655">
            <v>0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0</v>
          </cell>
          <cell r="GW655">
            <v>0</v>
          </cell>
          <cell r="GX655">
            <v>0</v>
          </cell>
          <cell r="GY655">
            <v>0</v>
          </cell>
          <cell r="GZ655">
            <v>0</v>
          </cell>
          <cell r="HA655">
            <v>0</v>
          </cell>
          <cell r="HB655">
            <v>0</v>
          </cell>
          <cell r="HC655">
            <v>0</v>
          </cell>
          <cell r="HD655">
            <v>0</v>
          </cell>
          <cell r="HE655">
            <v>0</v>
          </cell>
          <cell r="HF655">
            <v>0</v>
          </cell>
          <cell r="HG655">
            <v>0</v>
          </cell>
          <cell r="HH655">
            <v>0</v>
          </cell>
          <cell r="HI655">
            <v>0</v>
          </cell>
          <cell r="HJ655">
            <v>0</v>
          </cell>
          <cell r="HK655">
            <v>0</v>
          </cell>
          <cell r="HL655">
            <v>0</v>
          </cell>
          <cell r="HM655">
            <v>0</v>
          </cell>
          <cell r="HN655">
            <v>0</v>
          </cell>
          <cell r="HO655">
            <v>0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0</v>
          </cell>
          <cell r="HW655">
            <v>0</v>
          </cell>
          <cell r="HX655">
            <v>0</v>
          </cell>
          <cell r="HY655">
            <v>0</v>
          </cell>
          <cell r="HZ655">
            <v>0</v>
          </cell>
          <cell r="IA655">
            <v>0</v>
          </cell>
          <cell r="IB655">
            <v>0</v>
          </cell>
          <cell r="IC655">
            <v>0</v>
          </cell>
          <cell r="ID655">
            <v>0</v>
          </cell>
          <cell r="IE655">
            <v>0</v>
          </cell>
          <cell r="IF655">
            <v>0</v>
          </cell>
          <cell r="IG655">
            <v>0</v>
          </cell>
          <cell r="IH655">
            <v>0</v>
          </cell>
          <cell r="II655">
            <v>0</v>
          </cell>
          <cell r="IJ655">
            <v>0</v>
          </cell>
          <cell r="IK655">
            <v>0</v>
          </cell>
          <cell r="IL655">
            <v>0</v>
          </cell>
          <cell r="IM655">
            <v>0</v>
          </cell>
          <cell r="IN655">
            <v>0</v>
          </cell>
          <cell r="IO655">
            <v>0</v>
          </cell>
          <cell r="IP655">
            <v>0</v>
          </cell>
          <cell r="IQ655">
            <v>0</v>
          </cell>
          <cell r="IR655">
            <v>0</v>
          </cell>
          <cell r="IS655">
            <v>0</v>
          </cell>
          <cell r="IT655">
            <v>0</v>
          </cell>
          <cell r="IU655">
            <v>0</v>
          </cell>
          <cell r="IV655">
            <v>0</v>
          </cell>
          <cell r="IW655">
            <v>0</v>
          </cell>
          <cell r="IX655">
            <v>0</v>
          </cell>
          <cell r="IY655">
            <v>0</v>
          </cell>
          <cell r="IZ655">
            <v>0</v>
          </cell>
          <cell r="JA655">
            <v>0</v>
          </cell>
          <cell r="JB655">
            <v>0</v>
          </cell>
          <cell r="JC655">
            <v>0</v>
          </cell>
          <cell r="JD655">
            <v>0</v>
          </cell>
          <cell r="JE655">
            <v>0</v>
          </cell>
          <cell r="JF655">
            <v>0</v>
          </cell>
          <cell r="JG655">
            <v>0</v>
          </cell>
          <cell r="JH655">
            <v>0</v>
          </cell>
          <cell r="JI655">
            <v>0</v>
          </cell>
          <cell r="JJ655">
            <v>0</v>
          </cell>
          <cell r="JK655">
            <v>0</v>
          </cell>
          <cell r="JL655">
            <v>0</v>
          </cell>
          <cell r="JM655">
            <v>0</v>
          </cell>
          <cell r="JN655">
            <v>0</v>
          </cell>
          <cell r="JO655">
            <v>0</v>
          </cell>
          <cell r="JP655">
            <v>0</v>
          </cell>
          <cell r="JQ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0</v>
          </cell>
          <cell r="FL656">
            <v>0</v>
          </cell>
          <cell r="FM656">
            <v>0</v>
          </cell>
          <cell r="FN656">
            <v>0</v>
          </cell>
          <cell r="FO656">
            <v>0</v>
          </cell>
          <cell r="FP656">
            <v>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0</v>
          </cell>
          <cell r="GL656">
            <v>0</v>
          </cell>
          <cell r="GM656">
            <v>0</v>
          </cell>
          <cell r="GN656">
            <v>0</v>
          </cell>
          <cell r="GO656">
            <v>0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0</v>
          </cell>
          <cell r="GW656">
            <v>0</v>
          </cell>
          <cell r="GX656">
            <v>0</v>
          </cell>
          <cell r="GY656">
            <v>0</v>
          </cell>
          <cell r="GZ656">
            <v>0</v>
          </cell>
          <cell r="HA656">
            <v>0</v>
          </cell>
          <cell r="HB656">
            <v>0</v>
          </cell>
          <cell r="HC656">
            <v>0</v>
          </cell>
          <cell r="HD656">
            <v>0</v>
          </cell>
          <cell r="HE656">
            <v>0</v>
          </cell>
          <cell r="HF656">
            <v>0</v>
          </cell>
          <cell r="HG656">
            <v>0</v>
          </cell>
          <cell r="HH656">
            <v>0</v>
          </cell>
          <cell r="HI656">
            <v>0</v>
          </cell>
          <cell r="HJ656">
            <v>0</v>
          </cell>
          <cell r="HK656">
            <v>0</v>
          </cell>
          <cell r="HL656">
            <v>0</v>
          </cell>
          <cell r="HM656">
            <v>0</v>
          </cell>
          <cell r="HN656">
            <v>0</v>
          </cell>
          <cell r="HO656">
            <v>0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0</v>
          </cell>
          <cell r="HW656">
            <v>0</v>
          </cell>
          <cell r="HX656">
            <v>0</v>
          </cell>
          <cell r="HY656">
            <v>0</v>
          </cell>
          <cell r="HZ656">
            <v>0</v>
          </cell>
          <cell r="IA656">
            <v>0</v>
          </cell>
          <cell r="IB656">
            <v>0</v>
          </cell>
          <cell r="IC656">
            <v>0</v>
          </cell>
          <cell r="ID656">
            <v>0</v>
          </cell>
          <cell r="IE656">
            <v>0</v>
          </cell>
          <cell r="IF656">
            <v>0</v>
          </cell>
          <cell r="IG656">
            <v>0</v>
          </cell>
          <cell r="IH656">
            <v>0</v>
          </cell>
          <cell r="II656">
            <v>0</v>
          </cell>
          <cell r="IJ656">
            <v>0</v>
          </cell>
          <cell r="IK656">
            <v>0</v>
          </cell>
          <cell r="IL656">
            <v>0</v>
          </cell>
          <cell r="IM656">
            <v>0</v>
          </cell>
          <cell r="IN656">
            <v>0</v>
          </cell>
          <cell r="IO656">
            <v>0</v>
          </cell>
          <cell r="IP656">
            <v>0</v>
          </cell>
          <cell r="IQ656">
            <v>0</v>
          </cell>
          <cell r="IR656">
            <v>0</v>
          </cell>
          <cell r="IS656">
            <v>0</v>
          </cell>
          <cell r="IT656">
            <v>0</v>
          </cell>
          <cell r="IU656">
            <v>0</v>
          </cell>
          <cell r="IV656">
            <v>0</v>
          </cell>
          <cell r="IW656">
            <v>0</v>
          </cell>
          <cell r="IX656">
            <v>0</v>
          </cell>
          <cell r="IY656">
            <v>0</v>
          </cell>
          <cell r="IZ656">
            <v>0</v>
          </cell>
          <cell r="JA656">
            <v>0</v>
          </cell>
          <cell r="JB656">
            <v>0</v>
          </cell>
          <cell r="JC656">
            <v>0</v>
          </cell>
          <cell r="JD656">
            <v>0</v>
          </cell>
          <cell r="JE656">
            <v>0</v>
          </cell>
          <cell r="JF656">
            <v>0</v>
          </cell>
          <cell r="JG656">
            <v>0</v>
          </cell>
          <cell r="JH656">
            <v>0</v>
          </cell>
          <cell r="JI656">
            <v>0</v>
          </cell>
          <cell r="JJ656">
            <v>0</v>
          </cell>
          <cell r="JK656">
            <v>0</v>
          </cell>
          <cell r="JL656">
            <v>0</v>
          </cell>
          <cell r="JM656">
            <v>0</v>
          </cell>
          <cell r="JN656">
            <v>0</v>
          </cell>
          <cell r="JO656">
            <v>0</v>
          </cell>
          <cell r="JP656">
            <v>0</v>
          </cell>
          <cell r="JQ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0</v>
          </cell>
          <cell r="HN657">
            <v>0</v>
          </cell>
          <cell r="HO657">
            <v>0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0</v>
          </cell>
          <cell r="HW657">
            <v>0</v>
          </cell>
          <cell r="HX657">
            <v>0</v>
          </cell>
          <cell r="HY657">
            <v>0</v>
          </cell>
          <cell r="HZ657">
            <v>0</v>
          </cell>
          <cell r="IA657">
            <v>0</v>
          </cell>
          <cell r="IB657">
            <v>0</v>
          </cell>
          <cell r="IC657">
            <v>0</v>
          </cell>
          <cell r="ID657">
            <v>0</v>
          </cell>
          <cell r="IE657">
            <v>0</v>
          </cell>
          <cell r="IF657">
            <v>0</v>
          </cell>
          <cell r="IG657">
            <v>0</v>
          </cell>
          <cell r="IH657">
            <v>0</v>
          </cell>
          <cell r="II657">
            <v>0</v>
          </cell>
          <cell r="IJ657">
            <v>0</v>
          </cell>
          <cell r="IK657">
            <v>0</v>
          </cell>
          <cell r="IL657">
            <v>0</v>
          </cell>
          <cell r="IM657">
            <v>0</v>
          </cell>
          <cell r="IN657">
            <v>0</v>
          </cell>
          <cell r="IO657">
            <v>0</v>
          </cell>
          <cell r="IP657">
            <v>0</v>
          </cell>
          <cell r="IQ657">
            <v>0</v>
          </cell>
          <cell r="IR657">
            <v>0</v>
          </cell>
          <cell r="IS657">
            <v>0</v>
          </cell>
          <cell r="IT657">
            <v>0</v>
          </cell>
          <cell r="IU657">
            <v>0</v>
          </cell>
          <cell r="IV657">
            <v>0</v>
          </cell>
          <cell r="IW657">
            <v>0</v>
          </cell>
          <cell r="IX657">
            <v>0</v>
          </cell>
          <cell r="IY657">
            <v>0</v>
          </cell>
          <cell r="IZ657">
            <v>0</v>
          </cell>
          <cell r="JA657">
            <v>0</v>
          </cell>
          <cell r="JB657">
            <v>0</v>
          </cell>
          <cell r="JC657">
            <v>0</v>
          </cell>
          <cell r="JD657">
            <v>0</v>
          </cell>
          <cell r="JE657">
            <v>0</v>
          </cell>
          <cell r="JF657">
            <v>0</v>
          </cell>
          <cell r="JG657">
            <v>0</v>
          </cell>
          <cell r="JH657">
            <v>0</v>
          </cell>
          <cell r="JI657">
            <v>0</v>
          </cell>
          <cell r="JJ657">
            <v>0</v>
          </cell>
          <cell r="JK657">
            <v>0</v>
          </cell>
          <cell r="JL657">
            <v>0</v>
          </cell>
          <cell r="JM657">
            <v>0</v>
          </cell>
          <cell r="JN657">
            <v>0</v>
          </cell>
          <cell r="JO657">
            <v>0</v>
          </cell>
          <cell r="JP657">
            <v>0</v>
          </cell>
          <cell r="JQ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2.85099999999751E-8</v>
          </cell>
          <cell r="FF658">
            <v>0</v>
          </cell>
          <cell r="FG658">
            <v>0</v>
          </cell>
          <cell r="FH658">
            <v>0</v>
          </cell>
          <cell r="FI658">
            <v>0</v>
          </cell>
          <cell r="FJ658">
            <v>2.8509999999998817E-8</v>
          </cell>
          <cell r="FK658">
            <v>0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0</v>
          </cell>
          <cell r="FR658">
            <v>2.309999999996256E-8</v>
          </cell>
          <cell r="FS658">
            <v>0</v>
          </cell>
          <cell r="FT658">
            <v>0</v>
          </cell>
          <cell r="FU658">
            <v>0</v>
          </cell>
          <cell r="FV658">
            <v>2.3100000000003218E-8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-3.4124999999997916E-7</v>
          </cell>
          <cell r="GF658">
            <v>0</v>
          </cell>
          <cell r="GG658">
            <v>0</v>
          </cell>
          <cell r="GH658">
            <v>8.4799999999969101E-9</v>
          </cell>
          <cell r="GI658">
            <v>-4.9218000000000043E-7</v>
          </cell>
          <cell r="GJ658">
            <v>1.6599000000000245E-7</v>
          </cell>
          <cell r="GK658">
            <v>7.5999999999895596E-10</v>
          </cell>
          <cell r="GL658">
            <v>2.0440000000000096E-8</v>
          </cell>
          <cell r="GM658">
            <v>-4.4740000000000863E-8</v>
          </cell>
          <cell r="GN658">
            <v>0</v>
          </cell>
          <cell r="GO658">
            <v>0</v>
          </cell>
          <cell r="GP658">
            <v>0</v>
          </cell>
          <cell r="GQ658">
            <v>0</v>
          </cell>
          <cell r="GR658">
            <v>0</v>
          </cell>
          <cell r="GS658">
            <v>0</v>
          </cell>
          <cell r="GT658">
            <v>0</v>
          </cell>
          <cell r="GU658">
            <v>0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0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0</v>
          </cell>
          <cell r="HN658">
            <v>0</v>
          </cell>
          <cell r="HO658">
            <v>0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0</v>
          </cell>
          <cell r="HU658">
            <v>0</v>
          </cell>
          <cell r="HV658">
            <v>0</v>
          </cell>
          <cell r="HW658">
            <v>0</v>
          </cell>
          <cell r="HX658">
            <v>0</v>
          </cell>
          <cell r="HY658">
            <v>0</v>
          </cell>
          <cell r="HZ658">
            <v>0</v>
          </cell>
          <cell r="IA658">
            <v>0</v>
          </cell>
          <cell r="IB658">
            <v>0</v>
          </cell>
          <cell r="IC658">
            <v>0</v>
          </cell>
          <cell r="ID658">
            <v>0</v>
          </cell>
          <cell r="IE658">
            <v>0</v>
          </cell>
          <cell r="IF658">
            <v>0</v>
          </cell>
          <cell r="IG658">
            <v>0</v>
          </cell>
          <cell r="IH658">
            <v>0</v>
          </cell>
          <cell r="II658">
            <v>0</v>
          </cell>
          <cell r="IJ658">
            <v>0</v>
          </cell>
          <cell r="IK658">
            <v>0</v>
          </cell>
          <cell r="IL658">
            <v>0</v>
          </cell>
          <cell r="IM658">
            <v>0</v>
          </cell>
          <cell r="IN658">
            <v>0</v>
          </cell>
          <cell r="IO658">
            <v>0</v>
          </cell>
          <cell r="IP658">
            <v>0</v>
          </cell>
          <cell r="IQ658">
            <v>0</v>
          </cell>
          <cell r="IR658">
            <v>0</v>
          </cell>
          <cell r="IS658">
            <v>0</v>
          </cell>
          <cell r="IT658">
            <v>0</v>
          </cell>
          <cell r="IU658">
            <v>0</v>
          </cell>
          <cell r="IV658">
            <v>0</v>
          </cell>
          <cell r="IW658">
            <v>0</v>
          </cell>
          <cell r="IX658">
            <v>0</v>
          </cell>
          <cell r="IY658">
            <v>0</v>
          </cell>
          <cell r="IZ658">
            <v>0</v>
          </cell>
          <cell r="JA658">
            <v>0</v>
          </cell>
          <cell r="JB658">
            <v>0</v>
          </cell>
          <cell r="JC658">
            <v>0</v>
          </cell>
          <cell r="JD658">
            <v>0</v>
          </cell>
          <cell r="JE658">
            <v>0</v>
          </cell>
          <cell r="JF658">
            <v>0</v>
          </cell>
          <cell r="JG658">
            <v>0</v>
          </cell>
          <cell r="JH658">
            <v>0</v>
          </cell>
          <cell r="JI658">
            <v>0</v>
          </cell>
          <cell r="JJ658">
            <v>0</v>
          </cell>
          <cell r="JK658">
            <v>0</v>
          </cell>
          <cell r="JL658">
            <v>0</v>
          </cell>
          <cell r="JM658">
            <v>0</v>
          </cell>
          <cell r="JN658">
            <v>0</v>
          </cell>
          <cell r="JO658">
            <v>0</v>
          </cell>
          <cell r="JP658">
            <v>0</v>
          </cell>
          <cell r="JQ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4.5869999999996903E-8</v>
          </cell>
          <cell r="FF659">
            <v>0</v>
          </cell>
          <cell r="FG659">
            <v>0</v>
          </cell>
          <cell r="FH659">
            <v>0</v>
          </cell>
          <cell r="FI659">
            <v>0</v>
          </cell>
          <cell r="FJ659">
            <v>4.5870000000003679E-8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0</v>
          </cell>
          <cell r="FR659">
            <v>-4.6933459999988492E-5</v>
          </cell>
          <cell r="FS659">
            <v>0</v>
          </cell>
          <cell r="FT659">
            <v>-6.5472399999998848E-6</v>
          </cell>
          <cell r="FU659">
            <v>0</v>
          </cell>
          <cell r="FV659">
            <v>-1.836883000000053E-5</v>
          </cell>
          <cell r="FW659">
            <v>-1.7284569999998813E-5</v>
          </cell>
          <cell r="FX659">
            <v>-1.8033800000000037E-5</v>
          </cell>
          <cell r="FY659">
            <v>0</v>
          </cell>
          <cell r="FZ659">
            <v>3.3456300000001687E-6</v>
          </cell>
          <cell r="GA659">
            <v>9.955350000000196E-6</v>
          </cell>
          <cell r="GB659">
            <v>0</v>
          </cell>
          <cell r="GC659">
            <v>0</v>
          </cell>
          <cell r="GD659">
            <v>0</v>
          </cell>
          <cell r="GE659">
            <v>7.4050500000061303E-6</v>
          </cell>
          <cell r="GF659">
            <v>0</v>
          </cell>
          <cell r="GG659">
            <v>1.084118999999939E-5</v>
          </cell>
          <cell r="GH659">
            <v>2.9840599999999065E-6</v>
          </cell>
          <cell r="GI659">
            <v>-3.9956970000001174E-5</v>
          </cell>
          <cell r="GJ659">
            <v>-5.4476199999996949E-6</v>
          </cell>
          <cell r="GK659">
            <v>7.6254099999999159E-6</v>
          </cell>
          <cell r="GL659">
            <v>1.9342070000000905E-5</v>
          </cell>
          <cell r="GM659">
            <v>-6.2284799999998662E-6</v>
          </cell>
          <cell r="GN659">
            <v>6.6027300000002023E-6</v>
          </cell>
          <cell r="GO659">
            <v>1.1642660000000041E-5</v>
          </cell>
          <cell r="GP659">
            <v>0</v>
          </cell>
          <cell r="GQ659">
            <v>0</v>
          </cell>
          <cell r="GR659">
            <v>-1.9988737500000742E-3</v>
          </cell>
          <cell r="GS659">
            <v>0</v>
          </cell>
          <cell r="GT659">
            <v>-5.9120469999993097E-5</v>
          </cell>
          <cell r="GU659">
            <v>-8.9917149999999002E-4</v>
          </cell>
          <cell r="GV659">
            <v>-5.7743389000000644E-4</v>
          </cell>
          <cell r="GW659">
            <v>-1.7781151000001438E-4</v>
          </cell>
          <cell r="GX659">
            <v>1.7868000001808326E-7</v>
          </cell>
          <cell r="GY659">
            <v>-1.2900782000001276E-4</v>
          </cell>
          <cell r="GZ659">
            <v>-1.0668105600000061E-3</v>
          </cell>
          <cell r="HA659">
            <v>6.5241722000000668E-4</v>
          </cell>
          <cell r="HB659">
            <v>2.5788609999999323E-4</v>
          </cell>
          <cell r="HC659">
            <v>0</v>
          </cell>
          <cell r="HD659">
            <v>0</v>
          </cell>
          <cell r="HE659">
            <v>-1.6942100100001412E-3</v>
          </cell>
          <cell r="HF659">
            <v>0</v>
          </cell>
          <cell r="HG659">
            <v>-8.1873929999989881E-5</v>
          </cell>
          <cell r="HH659">
            <v>-2.4668311000000664E-4</v>
          </cell>
          <cell r="HI659">
            <v>-7.5715957999998584E-4</v>
          </cell>
          <cell r="HJ659">
            <v>-1.0642935700000133E-3</v>
          </cell>
          <cell r="HK659">
            <v>1.3682972000000904E-4</v>
          </cell>
          <cell r="HL659">
            <v>-2.7566310000004535E-5</v>
          </cell>
          <cell r="HM659">
            <v>6.8345267000000792E-4</v>
          </cell>
          <cell r="HN659">
            <v>-9.0745209999992804E-5</v>
          </cell>
          <cell r="HO659">
            <v>-2.4617069000000547E-4</v>
          </cell>
          <cell r="HP659">
            <v>0</v>
          </cell>
          <cell r="HQ659">
            <v>0</v>
          </cell>
          <cell r="HR659">
            <v>3.60168380000081E-4</v>
          </cell>
          <cell r="HS659">
            <v>0</v>
          </cell>
          <cell r="HT659">
            <v>0</v>
          </cell>
          <cell r="HU659">
            <v>1.4466664999998602E-4</v>
          </cell>
          <cell r="HV659">
            <v>6.0385999997580875E-7</v>
          </cell>
          <cell r="HW659">
            <v>3.0801293000001784E-4</v>
          </cell>
          <cell r="HX659">
            <v>-2.9975107999999362E-4</v>
          </cell>
          <cell r="HY659">
            <v>-3.8687862000001683E-4</v>
          </cell>
          <cell r="HZ659">
            <v>8.9717560000021623E-5</v>
          </cell>
          <cell r="IA659">
            <v>1.1679250000000418E-4</v>
          </cell>
          <cell r="IB659">
            <v>3.8700458000000271E-4</v>
          </cell>
          <cell r="IC659">
            <v>0</v>
          </cell>
          <cell r="ID659">
            <v>0</v>
          </cell>
          <cell r="IE659">
            <v>-1.1121406200000905E-3</v>
          </cell>
          <cell r="IF659">
            <v>0</v>
          </cell>
          <cell r="IG659">
            <v>0</v>
          </cell>
          <cell r="IH659">
            <v>6.8720240000000321E-5</v>
          </cell>
          <cell r="II659">
            <v>-1.9451059999980869E-5</v>
          </cell>
          <cell r="IJ659">
            <v>4.6040509999983881E-5</v>
          </cell>
          <cell r="IK659">
            <v>7.708237300000087E-4</v>
          </cell>
          <cell r="IL659">
            <v>-1.1236009300000238E-3</v>
          </cell>
          <cell r="IM659">
            <v>-2.7334803000000907E-4</v>
          </cell>
          <cell r="IN659">
            <v>-6.5020066999999654E-4</v>
          </cell>
          <cell r="IO659">
            <v>6.8875590000003206E-5</v>
          </cell>
          <cell r="IP659">
            <v>0</v>
          </cell>
          <cell r="IQ659">
            <v>0</v>
          </cell>
          <cell r="IR659">
            <v>7.2821629999997306E-4</v>
          </cell>
          <cell r="IS659">
            <v>0</v>
          </cell>
          <cell r="IT659">
            <v>-8.1627119999996833E-5</v>
          </cell>
          <cell r="IU659">
            <v>-3.1098466999998631E-4</v>
          </cell>
          <cell r="IV659">
            <v>3.8305817000000575E-4</v>
          </cell>
          <cell r="IW659">
            <v>-5.4459945999998927E-4</v>
          </cell>
          <cell r="IX659">
            <v>2.0312243000000785E-4</v>
          </cell>
          <cell r="IY659">
            <v>-3.8083639999991759E-5</v>
          </cell>
          <cell r="IZ659">
            <v>9.085910500000044E-4</v>
          </cell>
          <cell r="JA659">
            <v>2.6401168000000225E-4</v>
          </cell>
          <cell r="JB659">
            <v>-5.5272139999992809E-5</v>
          </cell>
          <cell r="JC659">
            <v>0</v>
          </cell>
          <cell r="JD659">
            <v>0</v>
          </cell>
          <cell r="JE659">
            <v>7.593755299999394E-4</v>
          </cell>
          <cell r="JF659">
            <v>0</v>
          </cell>
          <cell r="JG659">
            <v>-2.2142420000009766E-5</v>
          </cell>
          <cell r="JH659">
            <v>7.4196410000018642E-5</v>
          </cell>
          <cell r="JI659">
            <v>-1.3511786999997888E-4</v>
          </cell>
          <cell r="JJ659">
            <v>7.5766601999999184E-4</v>
          </cell>
          <cell r="JK659">
            <v>2.3137382000000539E-4</v>
          </cell>
          <cell r="JL659">
            <v>-1.6393643999999818E-4</v>
          </cell>
          <cell r="JM659">
            <v>-2.2253162999999465E-4</v>
          </cell>
          <cell r="JN659">
            <v>3.2958068999999757E-4</v>
          </cell>
          <cell r="JO659">
            <v>-8.9713049999981531E-5</v>
          </cell>
          <cell r="JP659">
            <v>0</v>
          </cell>
          <cell r="JQ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1.1019035000003896E-4</v>
          </cell>
          <cell r="FF660">
            <v>9.9704979000000277E-4</v>
          </cell>
          <cell r="FG660">
            <v>-5.773499099999968E-4</v>
          </cell>
          <cell r="FH660">
            <v>2.0872477000000167E-4</v>
          </cell>
          <cell r="FI660">
            <v>-6.617998999999819E-5</v>
          </cell>
          <cell r="FJ660">
            <v>0</v>
          </cell>
          <cell r="FK660">
            <v>-5.1573639999996645E-5</v>
          </cell>
          <cell r="FL660">
            <v>0</v>
          </cell>
          <cell r="FM660">
            <v>0</v>
          </cell>
          <cell r="FN660">
            <v>-5.4675085999999692E-4</v>
          </cell>
          <cell r="FO660">
            <v>2.3478148000000143E-4</v>
          </cell>
          <cell r="FP660">
            <v>-8.8511290000002629E-5</v>
          </cell>
          <cell r="FQ660">
            <v>0</v>
          </cell>
          <cell r="FR660">
            <v>-8.3368824999996427E-4</v>
          </cell>
          <cell r="FS660">
            <v>8.1259032000000758E-4</v>
          </cell>
          <cell r="FT660">
            <v>-6.8010764999999751E-4</v>
          </cell>
          <cell r="FU660">
            <v>-6.2104279999999207E-5</v>
          </cell>
          <cell r="FV660">
            <v>0</v>
          </cell>
          <cell r="FW660">
            <v>-1.2437403800000038E-3</v>
          </cell>
          <cell r="FX660">
            <v>-5.1932590000001305E-5</v>
          </cell>
          <cell r="FY660">
            <v>0</v>
          </cell>
          <cell r="FZ660">
            <v>6.7622710000003056E-5</v>
          </cell>
          <cell r="GA660">
            <v>3.0856270000000768E-5</v>
          </cell>
          <cell r="GB660">
            <v>2.9312734999999146E-4</v>
          </cell>
          <cell r="GC660">
            <v>0</v>
          </cell>
          <cell r="GD660">
            <v>0</v>
          </cell>
          <cell r="GE660">
            <v>2.3652360999998345E-4</v>
          </cell>
          <cell r="GF660">
            <v>8.8517980999999746E-4</v>
          </cell>
          <cell r="GG660">
            <v>1.4545390000002267E-5</v>
          </cell>
          <cell r="GH660">
            <v>-1.685493099999949E-4</v>
          </cell>
          <cell r="GI660">
            <v>3.7430059999999515E-5</v>
          </cell>
          <cell r="GJ660">
            <v>0</v>
          </cell>
          <cell r="GK660">
            <v>-5.0992481000000645E-4</v>
          </cell>
          <cell r="GL660">
            <v>0</v>
          </cell>
          <cell r="GM660">
            <v>-6.9096879999997612E-5</v>
          </cell>
          <cell r="GN660">
            <v>3.1528930000000038E-5</v>
          </cell>
          <cell r="GO660">
            <v>-1.914917399999938E-4</v>
          </cell>
          <cell r="GP660">
            <v>6.9096879999994143E-5</v>
          </cell>
          <cell r="GQ660">
            <v>1.3780528000000014E-4</v>
          </cell>
          <cell r="GR660">
            <v>3.4897491999999475E-3</v>
          </cell>
          <cell r="GS660">
            <v>1.3304614400000067E-3</v>
          </cell>
          <cell r="GT660">
            <v>5.6370840000000144E-5</v>
          </cell>
          <cell r="GU660">
            <v>2.7299593000000219E-4</v>
          </cell>
          <cell r="GV660">
            <v>7.5482628000000246E-4</v>
          </cell>
          <cell r="GW660">
            <v>-1.6197471999999935E-4</v>
          </cell>
          <cell r="GX660">
            <v>-5.9910659999998922E-5</v>
          </cell>
          <cell r="GY660">
            <v>0</v>
          </cell>
          <cell r="GZ660">
            <v>1.2911973000000188E-4</v>
          </cell>
          <cell r="HA660">
            <v>1.3476851000000095E-4</v>
          </cell>
          <cell r="HB660">
            <v>3.7133479999999774E-4</v>
          </cell>
          <cell r="HC660">
            <v>3.8916329000000111E-4</v>
          </cell>
          <cell r="HD660">
            <v>2.7259375999999502E-4</v>
          </cell>
          <cell r="HE660">
            <v>2.0590767299999979E-3</v>
          </cell>
          <cell r="HF660">
            <v>6.4018376999999682E-4</v>
          </cell>
          <cell r="HG660">
            <v>-6.5226460000004927E-5</v>
          </cell>
          <cell r="HH660">
            <v>1.4705458000000005E-4</v>
          </cell>
          <cell r="HI660">
            <v>-3.0001878000000815E-4</v>
          </cell>
          <cell r="HJ660">
            <v>3.4135018999999905E-4</v>
          </cell>
          <cell r="HK660">
            <v>1.6839919000000148E-4</v>
          </cell>
          <cell r="HL660">
            <v>-3.2547620000000083E-4</v>
          </cell>
          <cell r="HM660">
            <v>-4.2595000000061889E-7</v>
          </cell>
          <cell r="HN660">
            <v>7.3174819999997226E-5</v>
          </cell>
          <cell r="HO660">
            <v>1.0745340199999898E-3</v>
          </cell>
          <cell r="HP660">
            <v>0</v>
          </cell>
          <cell r="HQ660">
            <v>3.0552755000000376E-4</v>
          </cell>
          <cell r="HR660">
            <v>-3.8223834000000734E-4</v>
          </cell>
          <cell r="HS660">
            <v>0</v>
          </cell>
          <cell r="HT660">
            <v>0</v>
          </cell>
          <cell r="HU660">
            <v>-2.0960740000000588E-4</v>
          </cell>
          <cell r="HV660">
            <v>-1.4358730000000458E-4</v>
          </cell>
          <cell r="HW660">
            <v>-1.4698843999999545E-4</v>
          </cell>
          <cell r="HX660">
            <v>1.1794479999999857E-4</v>
          </cell>
          <cell r="HY660">
            <v>0</v>
          </cell>
          <cell r="HZ660">
            <v>0</v>
          </cell>
          <cell r="IA660">
            <v>0</v>
          </cell>
          <cell r="IB660">
            <v>0</v>
          </cell>
          <cell r="IC660">
            <v>0</v>
          </cell>
          <cell r="ID660">
            <v>0</v>
          </cell>
          <cell r="IE660">
            <v>9.9545790000044043E-5</v>
          </cell>
          <cell r="IF660">
            <v>0</v>
          </cell>
          <cell r="IG660">
            <v>0</v>
          </cell>
          <cell r="IH660">
            <v>-1.5064407000000418E-4</v>
          </cell>
          <cell r="II660">
            <v>0</v>
          </cell>
          <cell r="IJ660">
            <v>0</v>
          </cell>
          <cell r="IK660">
            <v>2.5018985999999271E-4</v>
          </cell>
          <cell r="IL660">
            <v>0</v>
          </cell>
          <cell r="IM660">
            <v>0</v>
          </cell>
          <cell r="IN660">
            <v>0</v>
          </cell>
          <cell r="IO660">
            <v>0</v>
          </cell>
          <cell r="IP660">
            <v>0</v>
          </cell>
          <cell r="IQ660">
            <v>0</v>
          </cell>
          <cell r="IR660">
            <v>-9.6656173999998263E-4</v>
          </cell>
          <cell r="IS660">
            <v>0</v>
          </cell>
          <cell r="IT660">
            <v>0</v>
          </cell>
          <cell r="IU660">
            <v>-4.6098353000000036E-4</v>
          </cell>
          <cell r="IV660">
            <v>1.1712870000006592E-5</v>
          </cell>
          <cell r="IW660">
            <v>-4.7468482000000145E-4</v>
          </cell>
          <cell r="IX660">
            <v>3.4357800000002492E-5</v>
          </cell>
          <cell r="IY660">
            <v>0</v>
          </cell>
          <cell r="IZ660">
            <v>0</v>
          </cell>
          <cell r="JA660">
            <v>0</v>
          </cell>
          <cell r="JB660">
            <v>-7.6964060000003776E-5</v>
          </cell>
          <cell r="JC660">
            <v>0</v>
          </cell>
          <cell r="JD660">
            <v>0</v>
          </cell>
          <cell r="JE660">
            <v>9.3291562000008543E-4</v>
          </cell>
          <cell r="JF660">
            <v>0</v>
          </cell>
          <cell r="JG660">
            <v>0</v>
          </cell>
          <cell r="JH660">
            <v>1.1678469999998331E-5</v>
          </cell>
          <cell r="JI660">
            <v>2.3518338999999749E-4</v>
          </cell>
          <cell r="JJ660">
            <v>5.7933621999999713E-4</v>
          </cell>
          <cell r="JK660">
            <v>1.0671754000000228E-4</v>
          </cell>
          <cell r="JL660">
            <v>0</v>
          </cell>
          <cell r="JM660">
            <v>0</v>
          </cell>
          <cell r="JN660">
            <v>0</v>
          </cell>
          <cell r="JO660">
            <v>0</v>
          </cell>
          <cell r="JP660">
            <v>0</v>
          </cell>
          <cell r="JQ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3.6806498099999918E-3</v>
          </cell>
          <cell r="FF661">
            <v>8.9028656000000178E-4</v>
          </cell>
          <cell r="FG661">
            <v>7.2019150999999906E-4</v>
          </cell>
          <cell r="FH661">
            <v>1.4280329000000008E-4</v>
          </cell>
          <cell r="FI661">
            <v>1.9554018999999936E-4</v>
          </cell>
          <cell r="FJ661">
            <v>-8.1887180000000254E-5</v>
          </cell>
          <cell r="FK661">
            <v>-1.7427863999999738E-4</v>
          </cell>
          <cell r="FL661">
            <v>8.7999740000000576E-5</v>
          </cell>
          <cell r="FM661">
            <v>9.3418269999999415E-5</v>
          </cell>
          <cell r="FN661">
            <v>-1.2793472000000028E-4</v>
          </cell>
          <cell r="FO661">
            <v>5.4323869999999691E-4</v>
          </cell>
          <cell r="FP661">
            <v>6.9046608000000037E-4</v>
          </cell>
          <cell r="FQ661">
            <v>7.0080600999999909E-4</v>
          </cell>
          <cell r="FR661">
            <v>2.8904484199999692E-3</v>
          </cell>
          <cell r="FS661">
            <v>1.9568112999999998E-4</v>
          </cell>
          <cell r="FT661">
            <v>5.7534306000000049E-4</v>
          </cell>
          <cell r="FU661">
            <v>-1.9041325999999761E-4</v>
          </cell>
          <cell r="FV661">
            <v>3.3011691999999988E-4</v>
          </cell>
          <cell r="FW661">
            <v>-7.5600379999998801E-5</v>
          </cell>
          <cell r="FX661">
            <v>1.1142045000000003E-4</v>
          </cell>
          <cell r="FY661">
            <v>-8.2272059999999314E-5</v>
          </cell>
          <cell r="FZ661">
            <v>5.3333199999984482E-6</v>
          </cell>
          <cell r="GA661">
            <v>1.9901318999999973E-4</v>
          </cell>
          <cell r="GB661">
            <v>3.3226805000000081E-4</v>
          </cell>
          <cell r="GC661">
            <v>5.932186900000011E-4</v>
          </cell>
          <cell r="GD661">
            <v>8.9633930999999389E-4</v>
          </cell>
          <cell r="GE661">
            <v>3.1034223499999958E-3</v>
          </cell>
          <cell r="GF661">
            <v>1.0892489599999972E-3</v>
          </cell>
          <cell r="GG661">
            <v>3.5324875999999741E-4</v>
          </cell>
          <cell r="GH661">
            <v>8.8755029999998403E-5</v>
          </cell>
          <cell r="GI661">
            <v>-1.8715390000000227E-4</v>
          </cell>
          <cell r="GJ661">
            <v>-1.8214357000000125E-4</v>
          </cell>
          <cell r="GK661">
            <v>1.96523699999996E-5</v>
          </cell>
          <cell r="GL661">
            <v>-5.7733759999999482E-5</v>
          </cell>
          <cell r="GM661">
            <v>1.4824163000000216E-4</v>
          </cell>
          <cell r="GN661">
            <v>0</v>
          </cell>
          <cell r="GO661">
            <v>1.4754001999999974E-4</v>
          </cell>
          <cell r="GP661">
            <v>8.8721701000000347E-4</v>
          </cell>
          <cell r="GQ661">
            <v>7.965498000000043E-4</v>
          </cell>
          <cell r="GR661">
            <v>3.8949265300000091E-3</v>
          </cell>
          <cell r="GS661">
            <v>1.359800259999995E-3</v>
          </cell>
          <cell r="GT661">
            <v>-3.9843238000000086E-4</v>
          </cell>
          <cell r="GU661">
            <v>4.7914198000000019E-4</v>
          </cell>
          <cell r="GV661">
            <v>2.6658602000000087E-4</v>
          </cell>
          <cell r="GW661">
            <v>1.8037215999999745E-4</v>
          </cell>
          <cell r="GX661">
            <v>-2.6178329000000125E-4</v>
          </cell>
          <cell r="GY661">
            <v>2.5120797000000028E-4</v>
          </cell>
          <cell r="GZ661">
            <v>1.5501753999999646E-4</v>
          </cell>
          <cell r="HA661">
            <v>1.9530999999933796E-7</v>
          </cell>
          <cell r="HB661">
            <v>4.6634870000000425E-4</v>
          </cell>
          <cell r="HC661">
            <v>1.9734330000000661E-4</v>
          </cell>
          <cell r="HD661">
            <v>1.1991289600000038E-3</v>
          </cell>
          <cell r="HE661">
            <v>8.1825476900000416E-3</v>
          </cell>
          <cell r="HF661">
            <v>1.4982350200000022E-3</v>
          </cell>
          <cell r="HG661">
            <v>9.994762699999972E-4</v>
          </cell>
          <cell r="HH661">
            <v>5.0504641999999864E-4</v>
          </cell>
          <cell r="HI661">
            <v>8.171339100000001E-4</v>
          </cell>
          <cell r="HJ661">
            <v>-1.1460684999999721E-4</v>
          </cell>
          <cell r="HK661">
            <v>9.6951580999999828E-4</v>
          </cell>
          <cell r="HL661">
            <v>1.8881471999999955E-4</v>
          </cell>
          <cell r="HM661">
            <v>3.8276287999999825E-4</v>
          </cell>
          <cell r="HN661">
            <v>3.4963156999999814E-4</v>
          </cell>
          <cell r="HO661">
            <v>3.987472599999986E-4</v>
          </cell>
          <cell r="HP661">
            <v>8.9622369000000313E-4</v>
          </cell>
          <cell r="HQ661">
            <v>1.2915669899999926E-3</v>
          </cell>
          <cell r="HR661">
            <v>7.5564461799999538E-3</v>
          </cell>
          <cell r="HS661">
            <v>9.9992664999999648E-4</v>
          </cell>
          <cell r="HT661">
            <v>1.0468526700000043E-3</v>
          </cell>
          <cell r="HU661">
            <v>7.1203659000000641E-4</v>
          </cell>
          <cell r="HV661">
            <v>7.807092299999957E-4</v>
          </cell>
          <cell r="HW661">
            <v>2.8997100000004161E-5</v>
          </cell>
          <cell r="HX661">
            <v>1.9999999999999879E-4</v>
          </cell>
          <cell r="HY661">
            <v>0</v>
          </cell>
          <cell r="HZ661">
            <v>0</v>
          </cell>
          <cell r="IA661">
            <v>0</v>
          </cell>
          <cell r="IB661">
            <v>1.3940055999999978E-3</v>
          </cell>
          <cell r="IC661">
            <v>3.9906138999999674E-4</v>
          </cell>
          <cell r="ID661">
            <v>1.9948569499999985E-3</v>
          </cell>
          <cell r="IE661">
            <v>7.7327356799999913E-3</v>
          </cell>
          <cell r="IF661">
            <v>1.1995047799999992E-3</v>
          </cell>
          <cell r="IG661">
            <v>1.1991776700000026E-3</v>
          </cell>
          <cell r="IH661">
            <v>4.5277524000000152E-4</v>
          </cell>
          <cell r="II661">
            <v>1.0000000000000286E-4</v>
          </cell>
          <cell r="IJ661">
            <v>7.603000000411253E-8</v>
          </cell>
          <cell r="IK661">
            <v>4.9732510000000119E-4</v>
          </cell>
          <cell r="IL661">
            <v>5.0895000000203416E-7</v>
          </cell>
          <cell r="IM661">
            <v>0</v>
          </cell>
          <cell r="IN661">
            <v>9.9804689999996588E-5</v>
          </cell>
          <cell r="IO661">
            <v>1.4888229299999944E-3</v>
          </cell>
          <cell r="IP661">
            <v>1.9926753000000519E-4</v>
          </cell>
          <cell r="IQ661">
            <v>2.495472759999999E-3</v>
          </cell>
          <cell r="IR661">
            <v>5.0623019099999E-3</v>
          </cell>
          <cell r="IS661">
            <v>3.9985063999999765E-4</v>
          </cell>
          <cell r="IT661">
            <v>9.9160468999999821E-4</v>
          </cell>
          <cell r="IU661">
            <v>6.8616935000000157E-4</v>
          </cell>
          <cell r="IV661">
            <v>2.9567380000000004E-4</v>
          </cell>
          <cell r="IW661">
            <v>0</v>
          </cell>
          <cell r="IX661">
            <v>4.99009009999999E-4</v>
          </cell>
          <cell r="IY661">
            <v>0</v>
          </cell>
          <cell r="IZ661">
            <v>0</v>
          </cell>
          <cell r="JA661">
            <v>9.9804690000000057E-5</v>
          </cell>
          <cell r="JB661">
            <v>8.9079947999999576E-4</v>
          </cell>
          <cell r="JC661">
            <v>-1.0000000000000286E-4</v>
          </cell>
          <cell r="JD661">
            <v>1.2993902499999904E-3</v>
          </cell>
          <cell r="JE661">
            <v>6.9324552599999145E-3</v>
          </cell>
          <cell r="JF661">
            <v>8.0131660999999826E-4</v>
          </cell>
          <cell r="JG661">
            <v>1.3999894800000023E-3</v>
          </cell>
          <cell r="JH661">
            <v>7.6058279999999256E-5</v>
          </cell>
          <cell r="JI661">
            <v>1.0761381899999992E-3</v>
          </cell>
          <cell r="JJ661">
            <v>2.0000000000000573E-4</v>
          </cell>
          <cell r="JK661">
            <v>2.9308362999999962E-4</v>
          </cell>
          <cell r="JL661">
            <v>0</v>
          </cell>
          <cell r="JM661">
            <v>9.8728789999998762E-5</v>
          </cell>
          <cell r="JN661">
            <v>9.9804690000000057E-5</v>
          </cell>
          <cell r="JO661">
            <v>1.5882390300000077E-3</v>
          </cell>
          <cell r="JP661">
            <v>3.0000000000000165E-4</v>
          </cell>
          <cell r="JQ661">
            <v>9.9909655999999569E-4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4.307093210000057E-3</v>
          </cell>
          <cell r="FF662">
            <v>1.0633019299999963E-3</v>
          </cell>
          <cell r="FG662">
            <v>7.6795876000000651E-4</v>
          </cell>
          <cell r="FH662">
            <v>2.7331451000000076E-4</v>
          </cell>
          <cell r="FI662">
            <v>2.569995099999979E-4</v>
          </cell>
          <cell r="FJ662">
            <v>0</v>
          </cell>
          <cell r="FK662">
            <v>-1.8562160000002575E-5</v>
          </cell>
          <cell r="FL662">
            <v>2.1176910000000188E-5</v>
          </cell>
          <cell r="FM662">
            <v>1.2364840000000238E-4</v>
          </cell>
          <cell r="FN662">
            <v>-2.293197100000019E-4</v>
          </cell>
          <cell r="FO662">
            <v>6.656594700000032E-4</v>
          </cell>
          <cell r="FP662">
            <v>6.834634700000064E-4</v>
          </cell>
          <cell r="FQ662">
            <v>6.9945211999999923E-4</v>
          </cell>
          <cell r="FR662">
            <v>4.1505078699999309E-3</v>
          </cell>
          <cell r="FS662">
            <v>9.814437300000034E-4</v>
          </cell>
          <cell r="FT662">
            <v>5.0563886999999835E-4</v>
          </cell>
          <cell r="FU662">
            <v>-2.3169099999997833E-5</v>
          </cell>
          <cell r="FV662">
            <v>-9.1934300000054425E-6</v>
          </cell>
          <cell r="FW662">
            <v>-3.9039600000026486E-6</v>
          </cell>
          <cell r="FX662">
            <v>3.5280099999999981E-5</v>
          </cell>
          <cell r="FY662">
            <v>0</v>
          </cell>
          <cell r="FZ662">
            <v>1.263439300000016E-4</v>
          </cell>
          <cell r="GA662">
            <v>1.341749499999996E-4</v>
          </cell>
          <cell r="GB662">
            <v>1.2805319999999176E-4</v>
          </cell>
          <cell r="GC662">
            <v>6.9836292000000078E-4</v>
          </cell>
          <cell r="GD662">
            <v>1.5774766599999934E-3</v>
          </cell>
          <cell r="GE662">
            <v>5.1308376599999428E-3</v>
          </cell>
          <cell r="GF662">
            <v>1.0103070300000044E-3</v>
          </cell>
          <cell r="GG662">
            <v>6.7117034999999992E-4</v>
          </cell>
          <cell r="GH662">
            <v>1.2455075000000065E-4</v>
          </cell>
          <cell r="GI662">
            <v>-2.4507310000001364E-5</v>
          </cell>
          <cell r="GJ662">
            <v>-1.5007139999998614E-5</v>
          </cell>
          <cell r="GK662">
            <v>5.0408200000000986E-5</v>
          </cell>
          <cell r="GL662">
            <v>0</v>
          </cell>
          <cell r="GM662">
            <v>1.2909822999999931E-4</v>
          </cell>
          <cell r="GN662">
            <v>1.3709996999999863E-4</v>
          </cell>
          <cell r="GO662">
            <v>4.0275769000000169E-4</v>
          </cell>
          <cell r="GP662">
            <v>1.2607592099999898E-3</v>
          </cell>
          <cell r="GQ662">
            <v>1.3842006799999959E-3</v>
          </cell>
          <cell r="GR662">
            <v>1.132329023000006E-2</v>
          </cell>
          <cell r="GS662">
            <v>3.9879538600000042E-3</v>
          </cell>
          <cell r="GT662">
            <v>3.7926229999998839E-5</v>
          </cell>
          <cell r="GU662">
            <v>2.1956423999999752E-4</v>
          </cell>
          <cell r="GV662">
            <v>1.5043846600000001E-3</v>
          </cell>
          <cell r="GW662">
            <v>-1.0787608000000296E-4</v>
          </cell>
          <cell r="GX662">
            <v>3.8880798999999314E-4</v>
          </cell>
          <cell r="GY662">
            <v>0</v>
          </cell>
          <cell r="GZ662">
            <v>1.4845263000000039E-4</v>
          </cell>
          <cell r="HA662">
            <v>2.6532567000000021E-4</v>
          </cell>
          <cell r="HB662">
            <v>7.1147578000000516E-4</v>
          </cell>
          <cell r="HC662">
            <v>1.5830473500000053E-3</v>
          </cell>
          <cell r="HD662">
            <v>2.5842278999999926E-3</v>
          </cell>
          <cell r="HE662">
            <v>8.2915387700000509E-3</v>
          </cell>
          <cell r="HF662">
            <v>1.5369282400000128E-3</v>
          </cell>
          <cell r="HG662">
            <v>4.3185327999999482E-4</v>
          </cell>
          <cell r="HH662">
            <v>1.1219598700000014E-3</v>
          </cell>
          <cell r="HI662">
            <v>1.0733915899999932E-3</v>
          </cell>
          <cell r="HJ662">
            <v>9.6715770000001949E-5</v>
          </cell>
          <cell r="HK662">
            <v>2.0880469000000151E-4</v>
          </cell>
          <cell r="HL662">
            <v>1.6725650000000078E-4</v>
          </cell>
          <cell r="HM662">
            <v>2.8612153999999987E-4</v>
          </cell>
          <cell r="HN662">
            <v>1.4354908000000291E-4</v>
          </cell>
          <cell r="HO662">
            <v>1.2064174599999908E-3</v>
          </cell>
          <cell r="HP662">
            <v>4.4100117999999744E-4</v>
          </cell>
          <cell r="HQ662">
            <v>1.5775395699999945E-3</v>
          </cell>
          <cell r="HR662">
            <v>8.9059388000000683E-3</v>
          </cell>
          <cell r="HS662">
            <v>4.4218349999999851E-4</v>
          </cell>
          <cell r="HT662">
            <v>1.517585719999999E-3</v>
          </cell>
          <cell r="HU662">
            <v>1.34653681E-3</v>
          </cell>
          <cell r="HV662">
            <v>2.0038824100000047E-3</v>
          </cell>
          <cell r="HW662">
            <v>2.463515000000055E-5</v>
          </cell>
          <cell r="HX662">
            <v>-9.5237000000136796E-7</v>
          </cell>
          <cell r="HY662">
            <v>0</v>
          </cell>
          <cell r="HZ662">
            <v>0</v>
          </cell>
          <cell r="IA662">
            <v>0</v>
          </cell>
          <cell r="IB662">
            <v>4.6480654000000121E-4</v>
          </cell>
          <cell r="IC662">
            <v>3.8300776999999897E-4</v>
          </cell>
          <cell r="ID662">
            <v>2.7242532700000044E-3</v>
          </cell>
          <cell r="IE662">
            <v>1.0866560829999983E-2</v>
          </cell>
          <cell r="IF662">
            <v>2.7243915100000002E-3</v>
          </cell>
          <cell r="IG662">
            <v>8.2942855999999787E-4</v>
          </cell>
          <cell r="IH662">
            <v>1.0372705100000004E-3</v>
          </cell>
          <cell r="II662">
            <v>3.1928440000000141E-4</v>
          </cell>
          <cell r="IJ662">
            <v>0</v>
          </cell>
          <cell r="IK662">
            <v>3.7198727999999959E-4</v>
          </cell>
          <cell r="IL662">
            <v>0</v>
          </cell>
          <cell r="IM662">
            <v>0</v>
          </cell>
          <cell r="IN662">
            <v>4.8999999999996963E-5</v>
          </cell>
          <cell r="IO662">
            <v>4.259393199999989E-4</v>
          </cell>
          <cell r="IP662">
            <v>3.9135734000000227E-4</v>
          </cell>
          <cell r="IQ662">
            <v>4.7179019100000025E-3</v>
          </cell>
          <cell r="IR662">
            <v>6.0912841399999862E-3</v>
          </cell>
          <cell r="IS662">
            <v>3.0774477000000688E-4</v>
          </cell>
          <cell r="IT662">
            <v>3.6753611999999769E-4</v>
          </cell>
          <cell r="IU662">
            <v>1.1933707499999918E-3</v>
          </cell>
          <cell r="IV662">
            <v>7.552336999999687E-5</v>
          </cell>
          <cell r="IW662">
            <v>-1.4779265999999985E-4</v>
          </cell>
          <cell r="IX662">
            <v>1.5432345999999431E-4</v>
          </cell>
          <cell r="IY662">
            <v>0</v>
          </cell>
          <cell r="IZ662">
            <v>0</v>
          </cell>
          <cell r="JA662">
            <v>1.9282579999998356E-5</v>
          </cell>
          <cell r="JB662">
            <v>2.6937033600000007E-3</v>
          </cell>
          <cell r="JC662">
            <v>0</v>
          </cell>
          <cell r="JD662">
            <v>1.4275923900000098E-3</v>
          </cell>
          <cell r="JE662">
            <v>5.3189030399999337E-3</v>
          </cell>
          <cell r="JF662">
            <v>3.1445359999998646E-4</v>
          </cell>
          <cell r="JG662">
            <v>0</v>
          </cell>
          <cell r="JH662">
            <v>4.0941469999999924E-5</v>
          </cell>
          <cell r="JI662">
            <v>2.3378535100000014E-3</v>
          </cell>
          <cell r="JJ662">
            <v>1.2997387999999499E-4</v>
          </cell>
          <cell r="JK662">
            <v>1.3422547999999979E-4</v>
          </cell>
          <cell r="JL662">
            <v>0</v>
          </cell>
          <cell r="JM662">
            <v>0</v>
          </cell>
          <cell r="JN662">
            <v>0</v>
          </cell>
          <cell r="JO662">
            <v>1.7323200699999944E-3</v>
          </cell>
          <cell r="JP662">
            <v>0</v>
          </cell>
          <cell r="JQ662">
            <v>6.2913503000000537E-4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2.6050623600000211E-3</v>
          </cell>
          <cell r="FF663">
            <v>3.0301739999999758E-4</v>
          </cell>
          <cell r="FG663">
            <v>4.6097070000000046E-4</v>
          </cell>
          <cell r="FH663">
            <v>2.8743922000000477E-4</v>
          </cell>
          <cell r="FI663">
            <v>-2.1318660000001904E-5</v>
          </cell>
          <cell r="FJ663">
            <v>0</v>
          </cell>
          <cell r="FK663">
            <v>3.2301000000081737E-7</v>
          </cell>
          <cell r="FL663">
            <v>7.1384680000001477E-5</v>
          </cell>
          <cell r="FM663">
            <v>1.3136273999999823E-4</v>
          </cell>
          <cell r="FN663">
            <v>1.1364269999999954E-4</v>
          </cell>
          <cell r="FO663">
            <v>4.3658120000000453E-4</v>
          </cell>
          <cell r="FP663">
            <v>2.4422370999999457E-4</v>
          </cell>
          <cell r="FQ663">
            <v>5.7743566000000024E-4</v>
          </cell>
          <cell r="FR663">
            <v>1.9595896599998719E-3</v>
          </cell>
          <cell r="FS663">
            <v>1.6121400999999716E-4</v>
          </cell>
          <cell r="FT663">
            <v>5.5840798999999552E-4</v>
          </cell>
          <cell r="FU663">
            <v>5.8063779999999177E-5</v>
          </cell>
          <cell r="FV663">
            <v>-5.7983470000001758E-5</v>
          </cell>
          <cell r="FW663">
            <v>-5.5764303000000251E-4</v>
          </cell>
          <cell r="FX663">
            <v>-1.04549479999997E-4</v>
          </cell>
          <cell r="FY663">
            <v>0</v>
          </cell>
          <cell r="FZ663">
            <v>1.3422643999999942E-4</v>
          </cell>
          <cell r="GA663">
            <v>1.3459861999999892E-4</v>
          </cell>
          <cell r="GB663">
            <v>2.2145575999999584E-4</v>
          </cell>
          <cell r="GC663">
            <v>2.4954776999999359E-4</v>
          </cell>
          <cell r="GD663">
            <v>1.1622512700000011E-3</v>
          </cell>
          <cell r="GE663">
            <v>2.8353612900000047E-3</v>
          </cell>
          <cell r="GF663">
            <v>4.7210170000000148E-4</v>
          </cell>
          <cell r="GG663">
            <v>3.0303543999999835E-4</v>
          </cell>
          <cell r="GH663">
            <v>1.496748199999974E-4</v>
          </cell>
          <cell r="GI663">
            <v>-5.1215860000002056E-5</v>
          </cell>
          <cell r="GJ663">
            <v>0</v>
          </cell>
          <cell r="GK663">
            <v>-5.8962325000000079E-4</v>
          </cell>
          <cell r="GL663">
            <v>0</v>
          </cell>
          <cell r="GM663">
            <v>1.3715258000000091E-4</v>
          </cell>
          <cell r="GN663">
            <v>1.3753287999999919E-4</v>
          </cell>
          <cell r="GO663">
            <v>3.5917445999999673E-4</v>
          </cell>
          <cell r="GP663">
            <v>7.7076613000000294E-4</v>
          </cell>
          <cell r="GQ663">
            <v>1.1467623899999932E-3</v>
          </cell>
          <cell r="GR663">
            <v>5.7856247799999982E-3</v>
          </cell>
          <cell r="GS663">
            <v>9.2808939000000451E-4</v>
          </cell>
          <cell r="GT663">
            <v>1.1103601000000268E-4</v>
          </cell>
          <cell r="GU663">
            <v>2.732814300000011E-4</v>
          </cell>
          <cell r="GV663">
            <v>7.5271129000000284E-4</v>
          </cell>
          <cell r="GW663">
            <v>-5.2384700000018825E-6</v>
          </cell>
          <cell r="GX663">
            <v>-9.220294000000101E-5</v>
          </cell>
          <cell r="GY663">
            <v>-4.4117289999999476E-5</v>
          </cell>
          <cell r="GZ663">
            <v>1.4120639999999976E-4</v>
          </cell>
          <cell r="HA663">
            <v>2.8202388000000272E-4</v>
          </cell>
          <cell r="HB663">
            <v>4.5105611000000045E-4</v>
          </cell>
          <cell r="HC663">
            <v>1.2283781700000024E-3</v>
          </cell>
          <cell r="HD663">
            <v>1.759400800000005E-3</v>
          </cell>
          <cell r="HE663">
            <v>5.1929472600000248E-3</v>
          </cell>
          <cell r="HF663">
            <v>8.8942502000000437E-4</v>
          </cell>
          <cell r="HG663">
            <v>4.9370858000000184E-4</v>
          </cell>
          <cell r="HH663">
            <v>1.4396462999999998E-4</v>
          </cell>
          <cell r="HI663">
            <v>6.3238057000000042E-4</v>
          </cell>
          <cell r="HJ663">
            <v>1.1951504999999779E-4</v>
          </cell>
          <cell r="HK663">
            <v>-7.4628229999998408E-5</v>
          </cell>
          <cell r="HL663">
            <v>1.3836731999999907E-4</v>
          </cell>
          <cell r="HM663">
            <v>1.3805379999995426E-5</v>
          </cell>
          <cell r="HN663">
            <v>1.8497026000000028E-4</v>
          </cell>
          <cell r="HO663">
            <v>7.232340299999987E-4</v>
          </cell>
          <cell r="HP663">
            <v>5.9364992000000838E-4</v>
          </cell>
          <cell r="HQ663">
            <v>1.3345547300000066E-3</v>
          </cell>
          <cell r="HR663">
            <v>5.8869395800000279E-3</v>
          </cell>
          <cell r="HS663">
            <v>6.0862594999999686E-4</v>
          </cell>
          <cell r="HT663">
            <v>1.1555069300000012E-3</v>
          </cell>
          <cell r="HU663">
            <v>8.4978679000000806E-4</v>
          </cell>
          <cell r="HV663">
            <v>1.2034000399999967E-3</v>
          </cell>
          <cell r="HW663">
            <v>-3.9750909999997086E-5</v>
          </cell>
          <cell r="HX663">
            <v>1.3662540000000667E-5</v>
          </cell>
          <cell r="HY663">
            <v>0</v>
          </cell>
          <cell r="HZ663">
            <v>0</v>
          </cell>
          <cell r="IA663">
            <v>0</v>
          </cell>
          <cell r="IB663">
            <v>5.7213477000000318E-4</v>
          </cell>
          <cell r="IC663">
            <v>1.4798824000000071E-4</v>
          </cell>
          <cell r="ID663">
            <v>1.3755852299999968E-3</v>
          </cell>
          <cell r="IE663">
            <v>8.7164577600000737E-3</v>
          </cell>
          <cell r="IF663">
            <v>2.6683548200000032E-3</v>
          </cell>
          <cell r="IG663">
            <v>9.1441383000000209E-4</v>
          </cell>
          <cell r="IH663">
            <v>7.2929128999999621E-4</v>
          </cell>
          <cell r="II663">
            <v>1.5057062999999926E-4</v>
          </cell>
          <cell r="IJ663">
            <v>0</v>
          </cell>
          <cell r="IK663">
            <v>2.2195703999999816E-4</v>
          </cell>
          <cell r="IL663">
            <v>0</v>
          </cell>
          <cell r="IM663">
            <v>0</v>
          </cell>
          <cell r="IN663">
            <v>1.5064406999999724E-4</v>
          </cell>
          <cell r="IO663">
            <v>4.3396321999999987E-4</v>
          </cell>
          <cell r="IP663">
            <v>1.5121439000000125E-4</v>
          </cell>
          <cell r="IQ663">
            <v>3.2960484699999931E-3</v>
          </cell>
          <cell r="IR663">
            <v>3.9287828599999797E-3</v>
          </cell>
          <cell r="IS663">
            <v>2.447672100000034E-4</v>
          </cell>
          <cell r="IT663">
            <v>1.5285368999999605E-4</v>
          </cell>
          <cell r="IU663">
            <v>6.3133433999999766E-4</v>
          </cell>
          <cell r="IV663">
            <v>1.0934808000000185E-4</v>
          </cell>
          <cell r="IW663">
            <v>-1.7295780999999899E-4</v>
          </cell>
          <cell r="IX663">
            <v>2.9210994999999407E-4</v>
          </cell>
          <cell r="IY663">
            <v>0</v>
          </cell>
          <cell r="IZ663">
            <v>0</v>
          </cell>
          <cell r="JA663">
            <v>1.5392812000000061E-4</v>
          </cell>
          <cell r="JB663">
            <v>1.7625691400000032E-3</v>
          </cell>
          <cell r="JC663">
            <v>0</v>
          </cell>
          <cell r="JD663">
            <v>7.5483013999999571E-4</v>
          </cell>
          <cell r="JE663">
            <v>6.0648561599999096E-3</v>
          </cell>
          <cell r="JF663">
            <v>2.501031299999984E-4</v>
          </cell>
          <cell r="JG663">
            <v>0</v>
          </cell>
          <cell r="JH663">
            <v>1.8434199000000318E-4</v>
          </cell>
          <cell r="JI663">
            <v>1.3415280099999954E-3</v>
          </cell>
          <cell r="JJ663">
            <v>7.862110899999955E-4</v>
          </cell>
          <cell r="JK663">
            <v>7.0322403000000477E-4</v>
          </cell>
          <cell r="JL663">
            <v>0</v>
          </cell>
          <cell r="JM663">
            <v>0</v>
          </cell>
          <cell r="JN663">
            <v>1.5728376000000155E-4</v>
          </cell>
          <cell r="JO663">
            <v>1.9007397000000009E-3</v>
          </cell>
          <cell r="JP663">
            <v>6.1395569999997401E-5</v>
          </cell>
          <cell r="JQ663">
            <v>6.8002888000000261E-4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0</v>
          </cell>
          <cell r="FF664">
            <v>0</v>
          </cell>
          <cell r="FG664">
            <v>0</v>
          </cell>
          <cell r="FH664">
            <v>0</v>
          </cell>
          <cell r="FI664">
            <v>0</v>
          </cell>
          <cell r="FJ664">
            <v>0</v>
          </cell>
          <cell r="FK664">
            <v>0</v>
          </cell>
          <cell r="FL664">
            <v>0</v>
          </cell>
          <cell r="FM664">
            <v>0</v>
          </cell>
          <cell r="FN664">
            <v>0</v>
          </cell>
          <cell r="FO664">
            <v>0</v>
          </cell>
          <cell r="FP664">
            <v>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0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J664">
            <v>0</v>
          </cell>
          <cell r="GK664">
            <v>0</v>
          </cell>
          <cell r="GL664">
            <v>0</v>
          </cell>
          <cell r="GM664">
            <v>0</v>
          </cell>
          <cell r="GN664">
            <v>0</v>
          </cell>
          <cell r="GO664">
            <v>0</v>
          </cell>
          <cell r="GP664">
            <v>0</v>
          </cell>
          <cell r="GQ664">
            <v>0</v>
          </cell>
          <cell r="GR664">
            <v>0</v>
          </cell>
          <cell r="GS664">
            <v>0</v>
          </cell>
          <cell r="GT664">
            <v>0</v>
          </cell>
          <cell r="GU664">
            <v>0</v>
          </cell>
          <cell r="GV664">
            <v>0</v>
          </cell>
          <cell r="GW664">
            <v>0</v>
          </cell>
          <cell r="GX664">
            <v>0</v>
          </cell>
          <cell r="GY664">
            <v>0</v>
          </cell>
          <cell r="GZ664">
            <v>0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0</v>
          </cell>
          <cell r="HG664">
            <v>0</v>
          </cell>
          <cell r="HH664">
            <v>0</v>
          </cell>
          <cell r="HI664">
            <v>0</v>
          </cell>
          <cell r="HJ664">
            <v>0</v>
          </cell>
          <cell r="HK664">
            <v>0</v>
          </cell>
          <cell r="HL664">
            <v>0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0</v>
          </cell>
          <cell r="HU664">
            <v>0</v>
          </cell>
          <cell r="HV664">
            <v>0</v>
          </cell>
          <cell r="HW664">
            <v>0</v>
          </cell>
          <cell r="HX664">
            <v>0</v>
          </cell>
          <cell r="HY664">
            <v>0</v>
          </cell>
          <cell r="HZ664">
            <v>0</v>
          </cell>
          <cell r="IA664">
            <v>0</v>
          </cell>
          <cell r="IB664">
            <v>0</v>
          </cell>
          <cell r="IC664">
            <v>0</v>
          </cell>
          <cell r="ID664">
            <v>0</v>
          </cell>
          <cell r="IE664">
            <v>0</v>
          </cell>
          <cell r="IF664">
            <v>0</v>
          </cell>
          <cell r="IG664">
            <v>0</v>
          </cell>
          <cell r="IH664">
            <v>0</v>
          </cell>
          <cell r="II664">
            <v>0</v>
          </cell>
          <cell r="IJ664">
            <v>0</v>
          </cell>
          <cell r="IK664">
            <v>0</v>
          </cell>
          <cell r="IL664">
            <v>0</v>
          </cell>
          <cell r="IM664">
            <v>0</v>
          </cell>
          <cell r="IN664">
            <v>0</v>
          </cell>
          <cell r="IO664">
            <v>0</v>
          </cell>
          <cell r="IP664">
            <v>0</v>
          </cell>
          <cell r="IQ664">
            <v>0</v>
          </cell>
          <cell r="IR664">
            <v>0</v>
          </cell>
          <cell r="IS664">
            <v>0</v>
          </cell>
          <cell r="IT664">
            <v>0</v>
          </cell>
          <cell r="IU664">
            <v>0</v>
          </cell>
          <cell r="IV664">
            <v>0</v>
          </cell>
          <cell r="IW664">
            <v>0</v>
          </cell>
          <cell r="IX664">
            <v>0</v>
          </cell>
          <cell r="IY664">
            <v>0</v>
          </cell>
          <cell r="IZ664">
            <v>0</v>
          </cell>
          <cell r="JA664">
            <v>0</v>
          </cell>
          <cell r="JB664">
            <v>0</v>
          </cell>
          <cell r="JC664">
            <v>0</v>
          </cell>
          <cell r="JD664">
            <v>0</v>
          </cell>
          <cell r="JE664">
            <v>0</v>
          </cell>
          <cell r="JF664">
            <v>0</v>
          </cell>
          <cell r="JG664">
            <v>0</v>
          </cell>
          <cell r="JH664">
            <v>0</v>
          </cell>
          <cell r="JI664">
            <v>0</v>
          </cell>
          <cell r="JJ664">
            <v>0</v>
          </cell>
          <cell r="JK664">
            <v>0</v>
          </cell>
          <cell r="JL664">
            <v>0</v>
          </cell>
          <cell r="JM664">
            <v>0</v>
          </cell>
          <cell r="JN664">
            <v>0</v>
          </cell>
          <cell r="JO664">
            <v>0</v>
          </cell>
          <cell r="JP664">
            <v>0</v>
          </cell>
          <cell r="JQ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0</v>
          </cell>
          <cell r="FG665">
            <v>0</v>
          </cell>
          <cell r="FH665">
            <v>0</v>
          </cell>
          <cell r="FI665">
            <v>0</v>
          </cell>
          <cell r="FJ665">
            <v>0</v>
          </cell>
          <cell r="FK665">
            <v>0</v>
          </cell>
          <cell r="FL665">
            <v>0</v>
          </cell>
          <cell r="FM665">
            <v>0</v>
          </cell>
          <cell r="FN665">
            <v>0</v>
          </cell>
          <cell r="FO665">
            <v>0</v>
          </cell>
          <cell r="FP665">
            <v>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0</v>
          </cell>
          <cell r="GF665">
            <v>0</v>
          </cell>
          <cell r="GG665">
            <v>0</v>
          </cell>
          <cell r="GH665">
            <v>0</v>
          </cell>
          <cell r="GI665">
            <v>0</v>
          </cell>
          <cell r="GJ665">
            <v>0</v>
          </cell>
          <cell r="GK665">
            <v>0</v>
          </cell>
          <cell r="GL665">
            <v>0</v>
          </cell>
          <cell r="GM665">
            <v>0</v>
          </cell>
          <cell r="GN665">
            <v>0</v>
          </cell>
          <cell r="GO665">
            <v>0</v>
          </cell>
          <cell r="GP665">
            <v>0</v>
          </cell>
          <cell r="GQ665">
            <v>0</v>
          </cell>
          <cell r="GR665">
            <v>0</v>
          </cell>
          <cell r="GS665">
            <v>0</v>
          </cell>
          <cell r="GT665">
            <v>0</v>
          </cell>
          <cell r="GU665">
            <v>0</v>
          </cell>
          <cell r="GV665">
            <v>0</v>
          </cell>
          <cell r="GW665">
            <v>0</v>
          </cell>
          <cell r="GX665">
            <v>0</v>
          </cell>
          <cell r="GY665">
            <v>0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I665">
            <v>0</v>
          </cell>
          <cell r="HJ665">
            <v>0</v>
          </cell>
          <cell r="HK665">
            <v>0</v>
          </cell>
          <cell r="HL665">
            <v>0</v>
          </cell>
          <cell r="HM665">
            <v>0</v>
          </cell>
          <cell r="HN665">
            <v>0</v>
          </cell>
          <cell r="HO665">
            <v>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0</v>
          </cell>
          <cell r="HU665">
            <v>0</v>
          </cell>
          <cell r="HV665">
            <v>0</v>
          </cell>
          <cell r="HW665">
            <v>0</v>
          </cell>
          <cell r="HX665">
            <v>0</v>
          </cell>
          <cell r="HY665">
            <v>0</v>
          </cell>
          <cell r="HZ665">
            <v>0</v>
          </cell>
          <cell r="IA665">
            <v>0</v>
          </cell>
          <cell r="IB665">
            <v>0</v>
          </cell>
          <cell r="IC665">
            <v>0</v>
          </cell>
          <cell r="ID665">
            <v>0</v>
          </cell>
          <cell r="IE665">
            <v>0</v>
          </cell>
          <cell r="IF665">
            <v>0</v>
          </cell>
          <cell r="IG665">
            <v>0</v>
          </cell>
          <cell r="IH665">
            <v>0</v>
          </cell>
          <cell r="II665">
            <v>0</v>
          </cell>
          <cell r="IJ665">
            <v>0</v>
          </cell>
          <cell r="IK665">
            <v>0</v>
          </cell>
          <cell r="IL665">
            <v>0</v>
          </cell>
          <cell r="IM665">
            <v>0</v>
          </cell>
          <cell r="IN665">
            <v>0</v>
          </cell>
          <cell r="IO665">
            <v>0</v>
          </cell>
          <cell r="IP665">
            <v>0</v>
          </cell>
          <cell r="IQ665">
            <v>0</v>
          </cell>
          <cell r="IR665">
            <v>0</v>
          </cell>
          <cell r="IS665">
            <v>0</v>
          </cell>
          <cell r="IT665">
            <v>0</v>
          </cell>
          <cell r="IU665">
            <v>0</v>
          </cell>
          <cell r="IV665">
            <v>0</v>
          </cell>
          <cell r="IW665">
            <v>0</v>
          </cell>
          <cell r="IX665">
            <v>0</v>
          </cell>
          <cell r="IY665">
            <v>0</v>
          </cell>
          <cell r="IZ665">
            <v>0</v>
          </cell>
          <cell r="JA665">
            <v>0</v>
          </cell>
          <cell r="JB665">
            <v>0</v>
          </cell>
          <cell r="JC665">
            <v>0</v>
          </cell>
          <cell r="JD665">
            <v>0</v>
          </cell>
          <cell r="JE665">
            <v>0</v>
          </cell>
          <cell r="JF665">
            <v>0</v>
          </cell>
          <cell r="JG665">
            <v>0</v>
          </cell>
          <cell r="JH665">
            <v>0</v>
          </cell>
          <cell r="JI665">
            <v>0</v>
          </cell>
          <cell r="JJ665">
            <v>0</v>
          </cell>
          <cell r="JK665">
            <v>0</v>
          </cell>
          <cell r="JL665">
            <v>0</v>
          </cell>
          <cell r="JM665">
            <v>0</v>
          </cell>
          <cell r="JN665">
            <v>0</v>
          </cell>
          <cell r="JO665">
            <v>0</v>
          </cell>
          <cell r="JP665">
            <v>0</v>
          </cell>
          <cell r="JQ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0</v>
          </cell>
          <cell r="FF666">
            <v>0</v>
          </cell>
          <cell r="FG666">
            <v>0</v>
          </cell>
          <cell r="FH666">
            <v>0</v>
          </cell>
          <cell r="FI666">
            <v>0</v>
          </cell>
          <cell r="FJ666">
            <v>0</v>
          </cell>
          <cell r="FK666">
            <v>0</v>
          </cell>
          <cell r="FL666">
            <v>0</v>
          </cell>
          <cell r="FM666">
            <v>0</v>
          </cell>
          <cell r="FN666">
            <v>0</v>
          </cell>
          <cell r="FO666">
            <v>0</v>
          </cell>
          <cell r="FP666">
            <v>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0</v>
          </cell>
          <cell r="GF666">
            <v>0</v>
          </cell>
          <cell r="GG666">
            <v>0</v>
          </cell>
          <cell r="GH666">
            <v>0</v>
          </cell>
          <cell r="GI666">
            <v>0</v>
          </cell>
          <cell r="GJ666">
            <v>0</v>
          </cell>
          <cell r="GK666">
            <v>0</v>
          </cell>
          <cell r="GL666">
            <v>0</v>
          </cell>
          <cell r="GM666">
            <v>0</v>
          </cell>
          <cell r="GN666">
            <v>0</v>
          </cell>
          <cell r="GO666">
            <v>0</v>
          </cell>
          <cell r="GP666">
            <v>0</v>
          </cell>
          <cell r="GQ666">
            <v>0</v>
          </cell>
          <cell r="GR666">
            <v>0</v>
          </cell>
          <cell r="GS666">
            <v>0</v>
          </cell>
          <cell r="GT666">
            <v>0</v>
          </cell>
          <cell r="GU666">
            <v>0</v>
          </cell>
          <cell r="GV666">
            <v>0</v>
          </cell>
          <cell r="GW666">
            <v>0</v>
          </cell>
          <cell r="GX666">
            <v>0</v>
          </cell>
          <cell r="GY666">
            <v>0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I666">
            <v>0</v>
          </cell>
          <cell r="HJ666">
            <v>0</v>
          </cell>
          <cell r="HK666">
            <v>0</v>
          </cell>
          <cell r="HL666">
            <v>0</v>
          </cell>
          <cell r="HM666">
            <v>0</v>
          </cell>
          <cell r="HN666">
            <v>0</v>
          </cell>
          <cell r="HO666">
            <v>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0</v>
          </cell>
          <cell r="HU666">
            <v>0</v>
          </cell>
          <cell r="HV666">
            <v>0</v>
          </cell>
          <cell r="HW666">
            <v>0</v>
          </cell>
          <cell r="HX666">
            <v>0</v>
          </cell>
          <cell r="HY666">
            <v>0</v>
          </cell>
          <cell r="HZ666">
            <v>0</v>
          </cell>
          <cell r="IA666">
            <v>0</v>
          </cell>
          <cell r="IB666">
            <v>0</v>
          </cell>
          <cell r="IC666">
            <v>0</v>
          </cell>
          <cell r="ID666">
            <v>0</v>
          </cell>
          <cell r="IE666">
            <v>0</v>
          </cell>
          <cell r="IF666">
            <v>0</v>
          </cell>
          <cell r="IG666">
            <v>0</v>
          </cell>
          <cell r="IH666">
            <v>0</v>
          </cell>
          <cell r="II666">
            <v>0</v>
          </cell>
          <cell r="IJ666">
            <v>0</v>
          </cell>
          <cell r="IK666">
            <v>0</v>
          </cell>
          <cell r="IL666">
            <v>0</v>
          </cell>
          <cell r="IM666">
            <v>0</v>
          </cell>
          <cell r="IN666">
            <v>0</v>
          </cell>
          <cell r="IO666">
            <v>0</v>
          </cell>
          <cell r="IP666">
            <v>0</v>
          </cell>
          <cell r="IQ666">
            <v>0</v>
          </cell>
          <cell r="IR666">
            <v>0</v>
          </cell>
          <cell r="IS666">
            <v>0</v>
          </cell>
          <cell r="IT666">
            <v>0</v>
          </cell>
          <cell r="IU666">
            <v>0</v>
          </cell>
          <cell r="IV666">
            <v>0</v>
          </cell>
          <cell r="IW666">
            <v>0</v>
          </cell>
          <cell r="IX666">
            <v>0</v>
          </cell>
          <cell r="IY666">
            <v>0</v>
          </cell>
          <cell r="IZ666">
            <v>0</v>
          </cell>
          <cell r="JA666">
            <v>0</v>
          </cell>
          <cell r="JB666">
            <v>0</v>
          </cell>
          <cell r="JC666">
            <v>0</v>
          </cell>
          <cell r="JD666">
            <v>0</v>
          </cell>
          <cell r="JE666">
            <v>0</v>
          </cell>
          <cell r="JF666">
            <v>0</v>
          </cell>
          <cell r="JG666">
            <v>0</v>
          </cell>
          <cell r="JH666">
            <v>0</v>
          </cell>
          <cell r="JI666">
            <v>0</v>
          </cell>
          <cell r="JJ666">
            <v>0</v>
          </cell>
          <cell r="JK666">
            <v>0</v>
          </cell>
          <cell r="JL666">
            <v>0</v>
          </cell>
          <cell r="JM666">
            <v>0</v>
          </cell>
          <cell r="JN666">
            <v>0</v>
          </cell>
          <cell r="JO666">
            <v>0</v>
          </cell>
          <cell r="JP666">
            <v>0</v>
          </cell>
          <cell r="JQ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0</v>
          </cell>
          <cell r="FF667">
            <v>0</v>
          </cell>
          <cell r="FG667">
            <v>0</v>
          </cell>
          <cell r="FH667">
            <v>0</v>
          </cell>
          <cell r="FI667">
            <v>0</v>
          </cell>
          <cell r="FJ667">
            <v>0</v>
          </cell>
          <cell r="FK667">
            <v>0</v>
          </cell>
          <cell r="FL667">
            <v>0</v>
          </cell>
          <cell r="FM667">
            <v>0</v>
          </cell>
          <cell r="FN667">
            <v>0</v>
          </cell>
          <cell r="FO667">
            <v>0</v>
          </cell>
          <cell r="FP667">
            <v>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0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J667">
            <v>0</v>
          </cell>
          <cell r="GK667">
            <v>0</v>
          </cell>
          <cell r="GL667">
            <v>0</v>
          </cell>
          <cell r="GM667">
            <v>0</v>
          </cell>
          <cell r="GN667">
            <v>0</v>
          </cell>
          <cell r="GO667">
            <v>0</v>
          </cell>
          <cell r="GP667">
            <v>0</v>
          </cell>
          <cell r="GQ667">
            <v>0</v>
          </cell>
          <cell r="GR667">
            <v>0</v>
          </cell>
          <cell r="GS667">
            <v>0</v>
          </cell>
          <cell r="GT667">
            <v>0</v>
          </cell>
          <cell r="GU667">
            <v>0</v>
          </cell>
          <cell r="GV667">
            <v>0</v>
          </cell>
          <cell r="GW667">
            <v>0</v>
          </cell>
          <cell r="GX667">
            <v>0</v>
          </cell>
          <cell r="GY667">
            <v>0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I667">
            <v>0</v>
          </cell>
          <cell r="HJ667">
            <v>0</v>
          </cell>
          <cell r="HK667">
            <v>0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0</v>
          </cell>
          <cell r="HU667">
            <v>0</v>
          </cell>
          <cell r="HV667">
            <v>0</v>
          </cell>
          <cell r="HW667">
            <v>0</v>
          </cell>
          <cell r="HX667">
            <v>0</v>
          </cell>
          <cell r="HY667">
            <v>0</v>
          </cell>
          <cell r="HZ667">
            <v>0</v>
          </cell>
          <cell r="IA667">
            <v>0</v>
          </cell>
          <cell r="IB667">
            <v>0</v>
          </cell>
          <cell r="IC667">
            <v>0</v>
          </cell>
          <cell r="ID667">
            <v>0</v>
          </cell>
          <cell r="IE667">
            <v>0</v>
          </cell>
          <cell r="IF667">
            <v>0</v>
          </cell>
          <cell r="IG667">
            <v>0</v>
          </cell>
          <cell r="IH667">
            <v>0</v>
          </cell>
          <cell r="II667">
            <v>0</v>
          </cell>
          <cell r="IJ667">
            <v>0</v>
          </cell>
          <cell r="IK667">
            <v>0</v>
          </cell>
          <cell r="IL667">
            <v>0</v>
          </cell>
          <cell r="IM667">
            <v>0</v>
          </cell>
          <cell r="IN667">
            <v>0</v>
          </cell>
          <cell r="IO667">
            <v>0</v>
          </cell>
          <cell r="IP667">
            <v>0</v>
          </cell>
          <cell r="IQ667">
            <v>0</v>
          </cell>
          <cell r="IR667">
            <v>0</v>
          </cell>
          <cell r="IS667">
            <v>0</v>
          </cell>
          <cell r="IT667">
            <v>0</v>
          </cell>
          <cell r="IU667">
            <v>0</v>
          </cell>
          <cell r="IV667">
            <v>0</v>
          </cell>
          <cell r="IW667">
            <v>0</v>
          </cell>
          <cell r="IX667">
            <v>0</v>
          </cell>
          <cell r="IY667">
            <v>0</v>
          </cell>
          <cell r="IZ667">
            <v>0</v>
          </cell>
          <cell r="JA667">
            <v>0</v>
          </cell>
          <cell r="JB667">
            <v>0</v>
          </cell>
          <cell r="JC667">
            <v>0</v>
          </cell>
          <cell r="JD667">
            <v>0</v>
          </cell>
          <cell r="JE667">
            <v>0</v>
          </cell>
          <cell r="JF667">
            <v>0</v>
          </cell>
          <cell r="JG667">
            <v>0</v>
          </cell>
          <cell r="JH667">
            <v>0</v>
          </cell>
          <cell r="JI667">
            <v>0</v>
          </cell>
          <cell r="JJ667">
            <v>0</v>
          </cell>
          <cell r="JK667">
            <v>0</v>
          </cell>
          <cell r="JL667">
            <v>0</v>
          </cell>
          <cell r="JM667">
            <v>0</v>
          </cell>
          <cell r="JN667">
            <v>0</v>
          </cell>
          <cell r="JO667">
            <v>0</v>
          </cell>
          <cell r="JP667">
            <v>0</v>
          </cell>
          <cell r="JQ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0</v>
          </cell>
          <cell r="FG668">
            <v>0</v>
          </cell>
          <cell r="FH668">
            <v>0</v>
          </cell>
          <cell r="FI668">
            <v>0</v>
          </cell>
          <cell r="FJ668">
            <v>0</v>
          </cell>
          <cell r="FK668">
            <v>0</v>
          </cell>
          <cell r="FL668">
            <v>0</v>
          </cell>
          <cell r="FM668">
            <v>0</v>
          </cell>
          <cell r="FN668">
            <v>0</v>
          </cell>
          <cell r="FO668">
            <v>0</v>
          </cell>
          <cell r="FP668">
            <v>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-3.2356999999998918E-7</v>
          </cell>
          <cell r="GF668">
            <v>0</v>
          </cell>
          <cell r="GG668">
            <v>0</v>
          </cell>
          <cell r="GH668">
            <v>-9.800000000007936E-10</v>
          </cell>
          <cell r="GI668">
            <v>-3.1804999999999605E-7</v>
          </cell>
          <cell r="GJ668">
            <v>-3.4520000000000815E-8</v>
          </cell>
          <cell r="GK668">
            <v>-4.5999999999999221E-10</v>
          </cell>
          <cell r="GL668">
            <v>-9.0600000000002148E-9</v>
          </cell>
          <cell r="GM668">
            <v>3.9500000000001909E-8</v>
          </cell>
          <cell r="GN668">
            <v>0</v>
          </cell>
          <cell r="GO668">
            <v>0</v>
          </cell>
          <cell r="GP668">
            <v>0</v>
          </cell>
          <cell r="GQ668">
            <v>0</v>
          </cell>
          <cell r="GR668">
            <v>1.8070999999999712E-7</v>
          </cell>
          <cell r="GS668">
            <v>0</v>
          </cell>
          <cell r="GT668">
            <v>0</v>
          </cell>
          <cell r="GU668">
            <v>4.4740000000002557E-8</v>
          </cell>
          <cell r="GV668">
            <v>1.3597000000000134E-7</v>
          </cell>
          <cell r="GW668">
            <v>0</v>
          </cell>
          <cell r="GX668">
            <v>0</v>
          </cell>
          <cell r="GY668">
            <v>0</v>
          </cell>
          <cell r="GZ668">
            <v>0</v>
          </cell>
          <cell r="HA668">
            <v>0</v>
          </cell>
          <cell r="HB668">
            <v>0</v>
          </cell>
          <cell r="HC668">
            <v>0</v>
          </cell>
          <cell r="HD668">
            <v>0</v>
          </cell>
          <cell r="HE668">
            <v>0</v>
          </cell>
          <cell r="HF668">
            <v>0</v>
          </cell>
          <cell r="HG668">
            <v>0</v>
          </cell>
          <cell r="HH668">
            <v>0</v>
          </cell>
          <cell r="HI668">
            <v>0</v>
          </cell>
          <cell r="HJ668">
            <v>0</v>
          </cell>
          <cell r="HK668">
            <v>0</v>
          </cell>
          <cell r="HL668">
            <v>0</v>
          </cell>
          <cell r="HM668">
            <v>0</v>
          </cell>
          <cell r="HN668">
            <v>0</v>
          </cell>
          <cell r="HO668">
            <v>0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0</v>
          </cell>
          <cell r="HU668">
            <v>0</v>
          </cell>
          <cell r="HV668">
            <v>0</v>
          </cell>
          <cell r="HW668">
            <v>0</v>
          </cell>
          <cell r="HX668">
            <v>0</v>
          </cell>
          <cell r="HY668">
            <v>0</v>
          </cell>
          <cell r="HZ668">
            <v>0</v>
          </cell>
          <cell r="IA668">
            <v>0</v>
          </cell>
          <cell r="IB668">
            <v>0</v>
          </cell>
          <cell r="IC668">
            <v>0</v>
          </cell>
          <cell r="ID668">
            <v>0</v>
          </cell>
          <cell r="IE668">
            <v>0</v>
          </cell>
          <cell r="IF668">
            <v>0</v>
          </cell>
          <cell r="IG668">
            <v>0</v>
          </cell>
          <cell r="IH668">
            <v>0</v>
          </cell>
          <cell r="II668">
            <v>0</v>
          </cell>
          <cell r="IJ668">
            <v>0</v>
          </cell>
          <cell r="IK668">
            <v>0</v>
          </cell>
          <cell r="IL668">
            <v>0</v>
          </cell>
          <cell r="IM668">
            <v>0</v>
          </cell>
          <cell r="IN668">
            <v>0</v>
          </cell>
          <cell r="IO668">
            <v>0</v>
          </cell>
          <cell r="IP668">
            <v>0</v>
          </cell>
          <cell r="IQ668">
            <v>0</v>
          </cell>
          <cell r="IR668">
            <v>5.2499999999959263E-8</v>
          </cell>
          <cell r="IS668">
            <v>0</v>
          </cell>
          <cell r="IT668">
            <v>0</v>
          </cell>
          <cell r="IU668">
            <v>5.2499999999999921E-8</v>
          </cell>
          <cell r="IV668">
            <v>0</v>
          </cell>
          <cell r="IW668">
            <v>0</v>
          </cell>
          <cell r="IX668">
            <v>0</v>
          </cell>
          <cell r="IY668">
            <v>0</v>
          </cell>
          <cell r="IZ668">
            <v>0</v>
          </cell>
          <cell r="JA668">
            <v>0</v>
          </cell>
          <cell r="JB668">
            <v>0</v>
          </cell>
          <cell r="JC668">
            <v>0</v>
          </cell>
          <cell r="JD668">
            <v>0</v>
          </cell>
          <cell r="JE668">
            <v>-4.4740000000012721E-8</v>
          </cell>
          <cell r="JF668">
            <v>0</v>
          </cell>
          <cell r="JG668">
            <v>0</v>
          </cell>
          <cell r="JH668">
            <v>-4.4740000000000863E-8</v>
          </cell>
          <cell r="JI668">
            <v>0</v>
          </cell>
          <cell r="JJ668">
            <v>0</v>
          </cell>
          <cell r="JK668">
            <v>0</v>
          </cell>
          <cell r="JL668">
            <v>0</v>
          </cell>
          <cell r="JM668">
            <v>0</v>
          </cell>
          <cell r="JN668">
            <v>0</v>
          </cell>
          <cell r="JO668">
            <v>0</v>
          </cell>
          <cell r="JP668">
            <v>0</v>
          </cell>
          <cell r="JQ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0</v>
          </cell>
          <cell r="FF669">
            <v>0</v>
          </cell>
          <cell r="FG669">
            <v>0</v>
          </cell>
          <cell r="FH669">
            <v>0</v>
          </cell>
          <cell r="FI669">
            <v>0</v>
          </cell>
          <cell r="FJ669">
            <v>0</v>
          </cell>
          <cell r="FK669">
            <v>0</v>
          </cell>
          <cell r="FL669">
            <v>0</v>
          </cell>
          <cell r="FM669">
            <v>0</v>
          </cell>
          <cell r="FN669">
            <v>0</v>
          </cell>
          <cell r="FO669">
            <v>0</v>
          </cell>
          <cell r="FP669">
            <v>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3.5283373000005724E-4</v>
          </cell>
          <cell r="GF669">
            <v>-5.752000001302271E-8</v>
          </cell>
          <cell r="GG669">
            <v>-3.2161030000005253E-5</v>
          </cell>
          <cell r="GH669">
            <v>1.4562946000001853E-4</v>
          </cell>
          <cell r="GI669">
            <v>1.1975835999999962E-4</v>
          </cell>
          <cell r="GJ669">
            <v>-1.1288514999999166E-4</v>
          </cell>
          <cell r="GK669">
            <v>2.4194246999997837E-4</v>
          </cell>
          <cell r="GL669">
            <v>1.7503860999998344E-4</v>
          </cell>
          <cell r="GM669">
            <v>-2.2110532999999877E-4</v>
          </cell>
          <cell r="GN669">
            <v>-9.6499999935328873E-9</v>
          </cell>
          <cell r="GO669">
            <v>3.6987119999998264E-5</v>
          </cell>
          <cell r="GP669">
            <v>-3.0961999999967738E-7</v>
          </cell>
          <cell r="GQ669">
            <v>6.0100000115470564E-9</v>
          </cell>
          <cell r="GR669">
            <v>-1.9512620999972974E-4</v>
          </cell>
          <cell r="GS669">
            <v>7.6102410000000731E-5</v>
          </cell>
          <cell r="GT669">
            <v>-1.0337599999632463E-6</v>
          </cell>
          <cell r="GU669">
            <v>1.1001653000000666E-4</v>
          </cell>
          <cell r="GV669">
            <v>-2.1953278999994885E-4</v>
          </cell>
          <cell r="GW669">
            <v>-2.7568943000000345E-4</v>
          </cell>
          <cell r="GX669">
            <v>-1.8729220000041069E-5</v>
          </cell>
          <cell r="GY669">
            <v>7.6323040000020326E-5</v>
          </cell>
          <cell r="GZ669">
            <v>-2.1773800000041144E-5</v>
          </cell>
          <cell r="HA669">
            <v>4.8320690000019928E-5</v>
          </cell>
          <cell r="HB669">
            <v>-2.9733909999996033E-5</v>
          </cell>
          <cell r="HC669">
            <v>9.3850459999961222E-5</v>
          </cell>
          <cell r="HD669">
            <v>-3.3246429999994609E-5</v>
          </cell>
          <cell r="HE669">
            <v>7.644334900003269E-4</v>
          </cell>
          <cell r="HF669">
            <v>5.5647047000001448E-4</v>
          </cell>
          <cell r="HG669">
            <v>-1.1475856999995648E-4</v>
          </cell>
          <cell r="HH669">
            <v>-1.5990726999998151E-4</v>
          </cell>
          <cell r="HI669">
            <v>7.6306059999975417E-5</v>
          </cell>
          <cell r="HJ669">
            <v>-1.5403452999998568E-4</v>
          </cell>
          <cell r="HK669">
            <v>2.2262169000000775E-4</v>
          </cell>
          <cell r="HL669">
            <v>1.7775800999998703E-4</v>
          </cell>
          <cell r="HM669">
            <v>5.1010348999999677E-4</v>
          </cell>
          <cell r="HN669">
            <v>1.7564174999999682E-4</v>
          </cell>
          <cell r="HO669">
            <v>-3.0783929000002819E-4</v>
          </cell>
          <cell r="HP669">
            <v>-1.3855339000001798E-4</v>
          </cell>
          <cell r="HQ669">
            <v>-7.937493000001461E-5</v>
          </cell>
          <cell r="HR669">
            <v>2.4553865999976665E-4</v>
          </cell>
          <cell r="HS669">
            <v>-2.7930825000002657E-4</v>
          </cell>
          <cell r="HT669">
            <v>5.7489193999998855E-4</v>
          </cell>
          <cell r="HU669">
            <v>3.7186910000014395E-5</v>
          </cell>
          <cell r="HV669">
            <v>1.8896754000002902E-4</v>
          </cell>
          <cell r="HW669">
            <v>-2.030393499999894E-4</v>
          </cell>
          <cell r="HX669">
            <v>4.7483395999997624E-4</v>
          </cell>
          <cell r="HY669">
            <v>6.1794169999998538E-4</v>
          </cell>
          <cell r="HZ669">
            <v>-8.9879484999999537E-4</v>
          </cell>
          <cell r="IA669">
            <v>-1.2184959000000051E-4</v>
          </cell>
          <cell r="IB669">
            <v>-2.2533610000002868E-4</v>
          </cell>
          <cell r="IC669">
            <v>1.1999697999998116E-4</v>
          </cell>
          <cell r="ID669">
            <v>-3.9952230000001032E-5</v>
          </cell>
          <cell r="IE669">
            <v>-3.1905113000041396E-4</v>
          </cell>
          <cell r="IF669">
            <v>-7.148274999999038E-5</v>
          </cell>
          <cell r="IG669">
            <v>-6.7338789999982218E-5</v>
          </cell>
          <cell r="IH669">
            <v>-1.1089465999999937E-4</v>
          </cell>
          <cell r="II669">
            <v>-3.173863199999738E-4</v>
          </cell>
          <cell r="IJ669">
            <v>-3.1382815999997371E-4</v>
          </cell>
          <cell r="IK669">
            <v>5.9834717000001314E-4</v>
          </cell>
          <cell r="IL669">
            <v>-1.6594807999999184E-4</v>
          </cell>
          <cell r="IM669">
            <v>-3.4802179999987581E-5</v>
          </cell>
          <cell r="IN669">
            <v>-2.5459299000002433E-4</v>
          </cell>
          <cell r="IO669">
            <v>3.9749480000000892E-4</v>
          </cell>
          <cell r="IP669">
            <v>1.0572728999999614E-4</v>
          </cell>
          <cell r="IQ669">
            <v>-8.434645999999546E-5</v>
          </cell>
          <cell r="IR669">
            <v>1.6606649000028284E-4</v>
          </cell>
          <cell r="IS669">
            <v>-1.2555426999999453E-4</v>
          </cell>
          <cell r="IT669">
            <v>3.7674329999998202E-4</v>
          </cell>
          <cell r="IU669">
            <v>-7.8775084999999079E-4</v>
          </cell>
          <cell r="IV669">
            <v>3.3527314999995395E-4</v>
          </cell>
          <cell r="IW669">
            <v>-9.6727500000226563E-6</v>
          </cell>
          <cell r="IX669">
            <v>-1.0370700000150723E-6</v>
          </cell>
          <cell r="IY669">
            <v>1.7140849000001068E-4</v>
          </cell>
          <cell r="IZ669">
            <v>3.6279051000001616E-4</v>
          </cell>
          <cell r="JA669">
            <v>-1.9169988999998E-4</v>
          </cell>
          <cell r="JB669">
            <v>-5.4699300000016216E-6</v>
          </cell>
          <cell r="JC669">
            <v>6.2147429999992454E-5</v>
          </cell>
          <cell r="JD669">
            <v>-2.1111630000014703E-5</v>
          </cell>
          <cell r="JE669">
            <v>2.6480679999973944E-4</v>
          </cell>
          <cell r="JF669">
            <v>9.552384800000091E-4</v>
          </cell>
          <cell r="JG669">
            <v>8.0136316000004038E-4</v>
          </cell>
          <cell r="JH669">
            <v>-1.8167626999998632E-4</v>
          </cell>
          <cell r="JI669">
            <v>-1.527402670000011E-3</v>
          </cell>
          <cell r="JJ669">
            <v>-9.660681000001059E-5</v>
          </cell>
          <cell r="JK669">
            <v>7.0442829000000318E-4</v>
          </cell>
          <cell r="JL669">
            <v>-4.461545400000072E-4</v>
          </cell>
          <cell r="JM669">
            <v>4.4285220000001013E-4</v>
          </cell>
          <cell r="JN669">
            <v>1.6140325999999816E-4</v>
          </cell>
          <cell r="JO669">
            <v>-8.355767200000086E-4</v>
          </cell>
          <cell r="JP669">
            <v>-2.4145499999989051E-5</v>
          </cell>
          <cell r="JQ669">
            <v>3.1108392000001039E-4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0</v>
          </cell>
          <cell r="FI670">
            <v>0</v>
          </cell>
          <cell r="FJ670">
            <v>0</v>
          </cell>
          <cell r="FK670">
            <v>0</v>
          </cell>
          <cell r="FL670">
            <v>0</v>
          </cell>
          <cell r="FM670">
            <v>0</v>
          </cell>
          <cell r="FN670">
            <v>0</v>
          </cell>
          <cell r="FO670">
            <v>0</v>
          </cell>
          <cell r="FP670">
            <v>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0</v>
          </cell>
          <cell r="GI670">
            <v>0</v>
          </cell>
          <cell r="GJ670">
            <v>0</v>
          </cell>
          <cell r="GK670">
            <v>0</v>
          </cell>
          <cell r="GL670">
            <v>0</v>
          </cell>
          <cell r="GM670">
            <v>0</v>
          </cell>
          <cell r="GN670">
            <v>0</v>
          </cell>
          <cell r="GO670">
            <v>0</v>
          </cell>
          <cell r="GP670">
            <v>0</v>
          </cell>
          <cell r="GQ670">
            <v>0</v>
          </cell>
          <cell r="GR670">
            <v>0</v>
          </cell>
          <cell r="GS670">
            <v>0</v>
          </cell>
          <cell r="GT670">
            <v>0</v>
          </cell>
          <cell r="GU670">
            <v>0</v>
          </cell>
          <cell r="GV670">
            <v>0</v>
          </cell>
          <cell r="GW670">
            <v>0</v>
          </cell>
          <cell r="GX670">
            <v>0</v>
          </cell>
          <cell r="GY670">
            <v>0</v>
          </cell>
          <cell r="GZ670">
            <v>0</v>
          </cell>
          <cell r="HA670">
            <v>0</v>
          </cell>
          <cell r="HB670">
            <v>0</v>
          </cell>
          <cell r="HC670">
            <v>0</v>
          </cell>
          <cell r="HD670">
            <v>0</v>
          </cell>
          <cell r="HE670">
            <v>0</v>
          </cell>
          <cell r="HF670">
            <v>0</v>
          </cell>
          <cell r="HG670">
            <v>0</v>
          </cell>
          <cell r="HH670">
            <v>0</v>
          </cell>
          <cell r="HI670">
            <v>0</v>
          </cell>
          <cell r="HJ670">
            <v>0</v>
          </cell>
          <cell r="HK670">
            <v>0</v>
          </cell>
          <cell r="HL670">
            <v>0</v>
          </cell>
          <cell r="HM670">
            <v>0</v>
          </cell>
          <cell r="HN670">
            <v>0</v>
          </cell>
          <cell r="HO670">
            <v>0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0</v>
          </cell>
          <cell r="HV670">
            <v>0</v>
          </cell>
          <cell r="HW670">
            <v>0</v>
          </cell>
          <cell r="HX670">
            <v>0</v>
          </cell>
          <cell r="HY670">
            <v>0</v>
          </cell>
          <cell r="HZ670">
            <v>0</v>
          </cell>
          <cell r="IA670">
            <v>0</v>
          </cell>
          <cell r="IB670">
            <v>0</v>
          </cell>
          <cell r="IC670">
            <v>0</v>
          </cell>
          <cell r="ID670">
            <v>0</v>
          </cell>
          <cell r="IE670">
            <v>0</v>
          </cell>
          <cell r="IF670">
            <v>0</v>
          </cell>
          <cell r="IG670">
            <v>0</v>
          </cell>
          <cell r="IH670">
            <v>0</v>
          </cell>
          <cell r="II670">
            <v>0</v>
          </cell>
          <cell r="IJ670">
            <v>0</v>
          </cell>
          <cell r="IK670">
            <v>0</v>
          </cell>
          <cell r="IL670">
            <v>0</v>
          </cell>
          <cell r="IM670">
            <v>0</v>
          </cell>
          <cell r="IN670">
            <v>0</v>
          </cell>
          <cell r="IO670">
            <v>0</v>
          </cell>
          <cell r="IP670">
            <v>0</v>
          </cell>
          <cell r="IQ670">
            <v>0</v>
          </cell>
          <cell r="IR670">
            <v>0</v>
          </cell>
          <cell r="IS670">
            <v>0</v>
          </cell>
          <cell r="IT670">
            <v>0</v>
          </cell>
          <cell r="IU670">
            <v>0</v>
          </cell>
          <cell r="IV670">
            <v>0</v>
          </cell>
          <cell r="IW670">
            <v>0</v>
          </cell>
          <cell r="IX670">
            <v>0</v>
          </cell>
          <cell r="IY670">
            <v>0</v>
          </cell>
          <cell r="IZ670">
            <v>0</v>
          </cell>
          <cell r="JA670">
            <v>0</v>
          </cell>
          <cell r="JB670">
            <v>0</v>
          </cell>
          <cell r="JC670">
            <v>0</v>
          </cell>
          <cell r="JD670">
            <v>0</v>
          </cell>
          <cell r="JE670">
            <v>0</v>
          </cell>
          <cell r="JF670">
            <v>0</v>
          </cell>
          <cell r="JG670">
            <v>0</v>
          </cell>
          <cell r="JH670">
            <v>0</v>
          </cell>
          <cell r="JI670">
            <v>0</v>
          </cell>
          <cell r="JJ670">
            <v>0</v>
          </cell>
          <cell r="JK670">
            <v>0</v>
          </cell>
          <cell r="JL670">
            <v>0</v>
          </cell>
          <cell r="JM670">
            <v>0</v>
          </cell>
          <cell r="JN670">
            <v>0</v>
          </cell>
          <cell r="JO670">
            <v>0</v>
          </cell>
          <cell r="JP670">
            <v>0</v>
          </cell>
          <cell r="JQ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FF671">
            <v>0</v>
          </cell>
          <cell r="FG671">
            <v>0</v>
          </cell>
          <cell r="FH671">
            <v>0</v>
          </cell>
          <cell r="FI671">
            <v>0</v>
          </cell>
          <cell r="FJ671">
            <v>0</v>
          </cell>
          <cell r="FK671">
            <v>0</v>
          </cell>
          <cell r="FL671">
            <v>0</v>
          </cell>
          <cell r="FM671">
            <v>0</v>
          </cell>
          <cell r="FN671">
            <v>0</v>
          </cell>
          <cell r="FO671">
            <v>0</v>
          </cell>
          <cell r="FP671">
            <v>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0</v>
          </cell>
          <cell r="GF671">
            <v>0</v>
          </cell>
          <cell r="GG671">
            <v>0</v>
          </cell>
          <cell r="GH671">
            <v>0</v>
          </cell>
          <cell r="GI671">
            <v>0</v>
          </cell>
          <cell r="GJ671">
            <v>0</v>
          </cell>
          <cell r="GK671">
            <v>0</v>
          </cell>
          <cell r="GL671">
            <v>0</v>
          </cell>
          <cell r="GM671">
            <v>0</v>
          </cell>
          <cell r="GN671">
            <v>0</v>
          </cell>
          <cell r="GO671">
            <v>0</v>
          </cell>
          <cell r="GP671">
            <v>0</v>
          </cell>
          <cell r="GQ671">
            <v>0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I671">
            <v>0</v>
          </cell>
          <cell r="HJ671">
            <v>0</v>
          </cell>
          <cell r="HK671">
            <v>0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  <cell r="HZ671">
            <v>0</v>
          </cell>
          <cell r="IA671">
            <v>0</v>
          </cell>
          <cell r="IB671">
            <v>0</v>
          </cell>
          <cell r="IC671">
            <v>0</v>
          </cell>
          <cell r="ID671">
            <v>0</v>
          </cell>
          <cell r="IE671">
            <v>0</v>
          </cell>
          <cell r="IF671">
            <v>0</v>
          </cell>
          <cell r="IG671">
            <v>0</v>
          </cell>
          <cell r="IH671">
            <v>0</v>
          </cell>
          <cell r="II671">
            <v>0</v>
          </cell>
          <cell r="IJ671">
            <v>0</v>
          </cell>
          <cell r="IK671">
            <v>0</v>
          </cell>
          <cell r="IL671">
            <v>0</v>
          </cell>
          <cell r="IM671">
            <v>0</v>
          </cell>
          <cell r="IN671">
            <v>0</v>
          </cell>
          <cell r="IO671">
            <v>0</v>
          </cell>
          <cell r="IP671">
            <v>0</v>
          </cell>
          <cell r="IQ671">
            <v>0</v>
          </cell>
          <cell r="IR671">
            <v>0</v>
          </cell>
          <cell r="IS671">
            <v>0</v>
          </cell>
          <cell r="IT671">
            <v>0</v>
          </cell>
          <cell r="IU671">
            <v>0</v>
          </cell>
          <cell r="IV671">
            <v>0</v>
          </cell>
          <cell r="IW671">
            <v>0</v>
          </cell>
          <cell r="IX671">
            <v>0</v>
          </cell>
          <cell r="IY671">
            <v>0</v>
          </cell>
          <cell r="IZ671">
            <v>0</v>
          </cell>
          <cell r="JA671">
            <v>0</v>
          </cell>
          <cell r="JB671">
            <v>0</v>
          </cell>
          <cell r="JC671">
            <v>0</v>
          </cell>
          <cell r="JD671">
            <v>0</v>
          </cell>
          <cell r="JE671">
            <v>0</v>
          </cell>
          <cell r="JF671">
            <v>0</v>
          </cell>
          <cell r="JG671">
            <v>0</v>
          </cell>
          <cell r="JH671">
            <v>0</v>
          </cell>
          <cell r="JI671">
            <v>0</v>
          </cell>
          <cell r="JJ671">
            <v>0</v>
          </cell>
          <cell r="JK671">
            <v>0</v>
          </cell>
          <cell r="JL671">
            <v>0</v>
          </cell>
          <cell r="JM671">
            <v>0</v>
          </cell>
          <cell r="JN671">
            <v>0</v>
          </cell>
          <cell r="JO671">
            <v>0</v>
          </cell>
          <cell r="JP671">
            <v>0</v>
          </cell>
          <cell r="JQ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0</v>
          </cell>
          <cell r="FF672">
            <v>0</v>
          </cell>
          <cell r="FG672">
            <v>0</v>
          </cell>
          <cell r="FH672">
            <v>0</v>
          </cell>
          <cell r="FI672">
            <v>0</v>
          </cell>
          <cell r="FJ672">
            <v>0</v>
          </cell>
          <cell r="FK672">
            <v>0</v>
          </cell>
          <cell r="FL672">
            <v>0</v>
          </cell>
          <cell r="FM672">
            <v>0</v>
          </cell>
          <cell r="FN672">
            <v>0</v>
          </cell>
          <cell r="FO672">
            <v>0</v>
          </cell>
          <cell r="FP672">
            <v>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0</v>
          </cell>
          <cell r="GF672">
            <v>0</v>
          </cell>
          <cell r="GG672">
            <v>0</v>
          </cell>
          <cell r="GH672">
            <v>0</v>
          </cell>
          <cell r="GI672">
            <v>0</v>
          </cell>
          <cell r="GJ672">
            <v>0</v>
          </cell>
          <cell r="GK672">
            <v>0</v>
          </cell>
          <cell r="GL672">
            <v>0</v>
          </cell>
          <cell r="GM672">
            <v>0</v>
          </cell>
          <cell r="GN672">
            <v>0</v>
          </cell>
          <cell r="GO672">
            <v>0</v>
          </cell>
          <cell r="GP672">
            <v>0</v>
          </cell>
          <cell r="GQ672">
            <v>0</v>
          </cell>
          <cell r="GR672">
            <v>-9.2600000000243703E-9</v>
          </cell>
          <cell r="GS672">
            <v>0</v>
          </cell>
          <cell r="GT672">
            <v>0</v>
          </cell>
          <cell r="GU672">
            <v>-9.2600000000006533E-9</v>
          </cell>
          <cell r="GV672">
            <v>0</v>
          </cell>
          <cell r="GW672">
            <v>0</v>
          </cell>
          <cell r="GX672">
            <v>0</v>
          </cell>
          <cell r="GY672">
            <v>0</v>
          </cell>
          <cell r="GZ672">
            <v>0</v>
          </cell>
          <cell r="HA672">
            <v>0</v>
          </cell>
          <cell r="HB672">
            <v>0</v>
          </cell>
          <cell r="HC672">
            <v>0</v>
          </cell>
          <cell r="HD672">
            <v>0</v>
          </cell>
          <cell r="HE672">
            <v>0</v>
          </cell>
          <cell r="HF672">
            <v>0</v>
          </cell>
          <cell r="HG672">
            <v>0</v>
          </cell>
          <cell r="HH672">
            <v>0</v>
          </cell>
          <cell r="HI672">
            <v>0</v>
          </cell>
          <cell r="HJ672">
            <v>0</v>
          </cell>
          <cell r="HK672">
            <v>0</v>
          </cell>
          <cell r="HL672">
            <v>0</v>
          </cell>
          <cell r="HM672">
            <v>0</v>
          </cell>
          <cell r="HN672">
            <v>0</v>
          </cell>
          <cell r="HO672">
            <v>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0</v>
          </cell>
          <cell r="HU672">
            <v>0</v>
          </cell>
          <cell r="HV672">
            <v>0</v>
          </cell>
          <cell r="HW672">
            <v>0</v>
          </cell>
          <cell r="HX672">
            <v>0</v>
          </cell>
          <cell r="HY672">
            <v>0</v>
          </cell>
          <cell r="HZ672">
            <v>0</v>
          </cell>
          <cell r="IA672">
            <v>0</v>
          </cell>
          <cell r="IB672">
            <v>0</v>
          </cell>
          <cell r="IC672">
            <v>0</v>
          </cell>
          <cell r="ID672">
            <v>0</v>
          </cell>
          <cell r="IE672">
            <v>0</v>
          </cell>
          <cell r="IF672">
            <v>0</v>
          </cell>
          <cell r="IG672">
            <v>0</v>
          </cell>
          <cell r="IH672">
            <v>0</v>
          </cell>
          <cell r="II672">
            <v>0</v>
          </cell>
          <cell r="IJ672">
            <v>0</v>
          </cell>
          <cell r="IK672">
            <v>0</v>
          </cell>
          <cell r="IL672">
            <v>0</v>
          </cell>
          <cell r="IM672">
            <v>0</v>
          </cell>
          <cell r="IN672">
            <v>0</v>
          </cell>
          <cell r="IO672">
            <v>0</v>
          </cell>
          <cell r="IP672">
            <v>0</v>
          </cell>
          <cell r="IQ672">
            <v>0</v>
          </cell>
          <cell r="IR672">
            <v>2.3599999999970433E-8</v>
          </cell>
          <cell r="IS672">
            <v>0</v>
          </cell>
          <cell r="IT672">
            <v>0</v>
          </cell>
          <cell r="IU672">
            <v>0</v>
          </cell>
          <cell r="IV672">
            <v>0</v>
          </cell>
          <cell r="IW672">
            <v>0</v>
          </cell>
          <cell r="IX672">
            <v>0</v>
          </cell>
          <cell r="IY672">
            <v>0</v>
          </cell>
          <cell r="IZ672">
            <v>0</v>
          </cell>
          <cell r="JA672">
            <v>0</v>
          </cell>
          <cell r="JB672">
            <v>2.3600000000000926E-8</v>
          </cell>
          <cell r="JC672">
            <v>0</v>
          </cell>
          <cell r="JD672">
            <v>0</v>
          </cell>
          <cell r="JE672">
            <v>0</v>
          </cell>
          <cell r="JF672">
            <v>0</v>
          </cell>
          <cell r="JG672">
            <v>0</v>
          </cell>
          <cell r="JH672">
            <v>0</v>
          </cell>
          <cell r="JI672">
            <v>0</v>
          </cell>
          <cell r="JJ672">
            <v>0</v>
          </cell>
          <cell r="JK672">
            <v>0</v>
          </cell>
          <cell r="JL672">
            <v>0</v>
          </cell>
          <cell r="JM672">
            <v>0</v>
          </cell>
          <cell r="JN672">
            <v>0</v>
          </cell>
          <cell r="JO672">
            <v>0</v>
          </cell>
          <cell r="JP672">
            <v>0</v>
          </cell>
          <cell r="JQ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  <cell r="GK673">
            <v>0</v>
          </cell>
          <cell r="GL673">
            <v>0</v>
          </cell>
          <cell r="GM673">
            <v>0</v>
          </cell>
          <cell r="GN673">
            <v>0</v>
          </cell>
          <cell r="GO673">
            <v>0</v>
          </cell>
          <cell r="GP673">
            <v>0</v>
          </cell>
          <cell r="GQ673">
            <v>0</v>
          </cell>
          <cell r="GR673">
            <v>-4.389329399999975E-4</v>
          </cell>
          <cell r="GS673">
            <v>0</v>
          </cell>
          <cell r="GT673">
            <v>-6.2788209999997679E-5</v>
          </cell>
          <cell r="GU673">
            <v>-3.268502399999991E-4</v>
          </cell>
          <cell r="GV673">
            <v>-9.9983030000000417E-5</v>
          </cell>
          <cell r="GW673">
            <v>-1.6155990000000717E-5</v>
          </cell>
          <cell r="GX673">
            <v>4.7330810000002776E-5</v>
          </cell>
          <cell r="GY673">
            <v>-4.5935609999997115E-5</v>
          </cell>
          <cell r="GZ673">
            <v>1.9645382000000114E-4</v>
          </cell>
          <cell r="HA673">
            <v>-1.4227969999999063E-5</v>
          </cell>
          <cell r="HB673">
            <v>-1.1677652000000038E-4</v>
          </cell>
          <cell r="HC673">
            <v>0</v>
          </cell>
          <cell r="HD673">
            <v>0</v>
          </cell>
          <cell r="HE673">
            <v>1.7679663000000345E-4</v>
          </cell>
          <cell r="HF673">
            <v>0</v>
          </cell>
          <cell r="HG673">
            <v>-3.0339090000001262E-5</v>
          </cell>
          <cell r="HH673">
            <v>7.921850999999952E-5</v>
          </cell>
          <cell r="HI673">
            <v>6.0983899999988295E-6</v>
          </cell>
          <cell r="HJ673">
            <v>-1.2646525999999991E-4</v>
          </cell>
          <cell r="HK673">
            <v>6.3242100000002882E-6</v>
          </cell>
          <cell r="HL673">
            <v>5.7193390000001565E-5</v>
          </cell>
          <cell r="HM673">
            <v>-1.9235600000003933E-6</v>
          </cell>
          <cell r="HN673">
            <v>8.8331389999999829E-5</v>
          </cell>
          <cell r="HO673">
            <v>9.8358650000001518E-5</v>
          </cell>
          <cell r="HP673">
            <v>0</v>
          </cell>
          <cell r="HQ673">
            <v>0</v>
          </cell>
          <cell r="HR673">
            <v>-1.5756827999999223E-4</v>
          </cell>
          <cell r="HS673">
            <v>0</v>
          </cell>
          <cell r="HT673">
            <v>0</v>
          </cell>
          <cell r="HU673">
            <v>-7.4153450000004686E-5</v>
          </cell>
          <cell r="HV673">
            <v>-5.7703900000014713E-6</v>
          </cell>
          <cell r="HW673">
            <v>-9.860564000000252E-5</v>
          </cell>
          <cell r="HX673">
            <v>-6.0221250000000795E-5</v>
          </cell>
          <cell r="HY673">
            <v>9.7032600000004909E-6</v>
          </cell>
          <cell r="HZ673">
            <v>-1.6893510999999896E-4</v>
          </cell>
          <cell r="IA673">
            <v>1.1663449999999367E-5</v>
          </cell>
          <cell r="IB673">
            <v>2.654903499999979E-4</v>
          </cell>
          <cell r="IC673">
            <v>-3.6739500000000647E-5</v>
          </cell>
          <cell r="ID673">
            <v>0</v>
          </cell>
          <cell r="IE673">
            <v>-3.6945502000002017E-4</v>
          </cell>
          <cell r="IF673">
            <v>5.4985859999998749E-5</v>
          </cell>
          <cell r="IG673">
            <v>-3.5844600000008164E-6</v>
          </cell>
          <cell r="IH673">
            <v>3.7942432999999755E-4</v>
          </cell>
          <cell r="II673">
            <v>-1.1888025999999725E-4</v>
          </cell>
          <cell r="IJ673">
            <v>1.4499499999999152E-5</v>
          </cell>
          <cell r="IK673">
            <v>-9.7504580000001145E-5</v>
          </cell>
          <cell r="IL673">
            <v>7.7878260000000671E-5</v>
          </cell>
          <cell r="IM673">
            <v>-4.0815658000000095E-4</v>
          </cell>
          <cell r="IN673">
            <v>1.0780110000000592E-5</v>
          </cell>
          <cell r="IO673">
            <v>-1.324170399999991E-4</v>
          </cell>
          <cell r="IP673">
            <v>-1.4648016000000028E-4</v>
          </cell>
          <cell r="IQ673">
            <v>0</v>
          </cell>
          <cell r="IR673">
            <v>-7.9518828000002539E-4</v>
          </cell>
          <cell r="IS673">
            <v>4.0114710000000581E-5</v>
          </cell>
          <cell r="IT673">
            <v>-1.9920110000000435E-4</v>
          </cell>
          <cell r="IU673">
            <v>1.5735923000000096E-4</v>
          </cell>
          <cell r="IV673">
            <v>-1.1271409999999947E-4</v>
          </cell>
          <cell r="IW673">
            <v>-1.9678254999999992E-4</v>
          </cell>
          <cell r="IX673">
            <v>1.3150540000001279E-5</v>
          </cell>
          <cell r="IY673">
            <v>-3.4536544000000023E-4</v>
          </cell>
          <cell r="IZ673">
            <v>-2.3525199999995666E-5</v>
          </cell>
          <cell r="JA673">
            <v>4.2578149999999981E-5</v>
          </cell>
          <cell r="JB673">
            <v>-1.7060404999999848E-4</v>
          </cell>
          <cell r="JC673">
            <v>-1.9847000000058901E-7</v>
          </cell>
          <cell r="JD673">
            <v>0</v>
          </cell>
          <cell r="JE673">
            <v>-1.685716739999954E-3</v>
          </cell>
          <cell r="JF673">
            <v>2.567241599999992E-4</v>
          </cell>
          <cell r="JG673">
            <v>1.9028326000000706E-4</v>
          </cell>
          <cell r="JH673">
            <v>4.7431879000000426E-4</v>
          </cell>
          <cell r="JI673">
            <v>-1.9122577399999924E-3</v>
          </cell>
          <cell r="JJ673">
            <v>-2.2704025999999849E-4</v>
          </cell>
          <cell r="JK673">
            <v>2.1546740000000231E-4</v>
          </cell>
          <cell r="JL673">
            <v>2.1426598999999338E-4</v>
          </cell>
          <cell r="JM673">
            <v>-7.6857509000000102E-4</v>
          </cell>
          <cell r="JN673">
            <v>1.8484710999999709E-4</v>
          </cell>
          <cell r="JO673">
            <v>-3.4099917999999563E-4</v>
          </cell>
          <cell r="JP673">
            <v>2.7248820000019824E-5</v>
          </cell>
          <cell r="JQ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  <cell r="GK674">
            <v>0</v>
          </cell>
          <cell r="GL674">
            <v>0</v>
          </cell>
          <cell r="GM674">
            <v>0</v>
          </cell>
          <cell r="GN674">
            <v>0</v>
          </cell>
          <cell r="GO674">
            <v>0</v>
          </cell>
          <cell r="GP674">
            <v>0</v>
          </cell>
          <cell r="GQ674">
            <v>0</v>
          </cell>
          <cell r="GR674">
            <v>0</v>
          </cell>
          <cell r="GS674">
            <v>0</v>
          </cell>
          <cell r="GT674">
            <v>0</v>
          </cell>
          <cell r="GU674">
            <v>0</v>
          </cell>
          <cell r="GV674">
            <v>0</v>
          </cell>
          <cell r="GW674">
            <v>0</v>
          </cell>
          <cell r="GX674">
            <v>0</v>
          </cell>
          <cell r="GY674">
            <v>0</v>
          </cell>
          <cell r="GZ674">
            <v>0</v>
          </cell>
          <cell r="HA674">
            <v>0</v>
          </cell>
          <cell r="HB674">
            <v>0</v>
          </cell>
          <cell r="HC674">
            <v>0</v>
          </cell>
          <cell r="HD674">
            <v>0</v>
          </cell>
          <cell r="HE674">
            <v>0</v>
          </cell>
          <cell r="HF674">
            <v>0</v>
          </cell>
          <cell r="HG674">
            <v>0</v>
          </cell>
          <cell r="HH674">
            <v>0</v>
          </cell>
          <cell r="HI674">
            <v>0</v>
          </cell>
          <cell r="HJ674">
            <v>0</v>
          </cell>
          <cell r="HK674">
            <v>0</v>
          </cell>
          <cell r="HL674">
            <v>0</v>
          </cell>
          <cell r="HM674">
            <v>0</v>
          </cell>
          <cell r="HN674">
            <v>0</v>
          </cell>
          <cell r="HO674">
            <v>0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0</v>
          </cell>
          <cell r="HU674">
            <v>0</v>
          </cell>
          <cell r="HV674">
            <v>0</v>
          </cell>
          <cell r="HW674">
            <v>0</v>
          </cell>
          <cell r="HX674">
            <v>0</v>
          </cell>
          <cell r="HY674">
            <v>0</v>
          </cell>
          <cell r="HZ674">
            <v>0</v>
          </cell>
          <cell r="IA674">
            <v>0</v>
          </cell>
          <cell r="IB674">
            <v>0</v>
          </cell>
          <cell r="IC674">
            <v>0</v>
          </cell>
          <cell r="ID674">
            <v>0</v>
          </cell>
          <cell r="IE674">
            <v>0</v>
          </cell>
          <cell r="IF674">
            <v>0</v>
          </cell>
          <cell r="IG674">
            <v>0</v>
          </cell>
          <cell r="IH674">
            <v>0</v>
          </cell>
          <cell r="II674">
            <v>0</v>
          </cell>
          <cell r="IJ674">
            <v>0</v>
          </cell>
          <cell r="IK674">
            <v>0</v>
          </cell>
          <cell r="IL674">
            <v>0</v>
          </cell>
          <cell r="IM674">
            <v>0</v>
          </cell>
          <cell r="IN674">
            <v>0</v>
          </cell>
          <cell r="IO674">
            <v>0</v>
          </cell>
          <cell r="IP674">
            <v>0</v>
          </cell>
          <cell r="IQ674">
            <v>0</v>
          </cell>
          <cell r="IR674">
            <v>0</v>
          </cell>
          <cell r="IS674">
            <v>0</v>
          </cell>
          <cell r="IT674">
            <v>0</v>
          </cell>
          <cell r="IU674">
            <v>0</v>
          </cell>
          <cell r="IV674">
            <v>0</v>
          </cell>
          <cell r="IW674">
            <v>0</v>
          </cell>
          <cell r="IX674">
            <v>0</v>
          </cell>
          <cell r="IY674">
            <v>0</v>
          </cell>
          <cell r="IZ674">
            <v>0</v>
          </cell>
          <cell r="JA674">
            <v>0</v>
          </cell>
          <cell r="JB674">
            <v>0</v>
          </cell>
          <cell r="JC674">
            <v>0</v>
          </cell>
          <cell r="JD674">
            <v>0</v>
          </cell>
          <cell r="JE674">
            <v>0</v>
          </cell>
          <cell r="JF674">
            <v>0</v>
          </cell>
          <cell r="JG674">
            <v>0</v>
          </cell>
          <cell r="JH674">
            <v>0</v>
          </cell>
          <cell r="JI674">
            <v>0</v>
          </cell>
          <cell r="JJ674">
            <v>0</v>
          </cell>
          <cell r="JK674">
            <v>0</v>
          </cell>
          <cell r="JL674">
            <v>0</v>
          </cell>
          <cell r="JM674">
            <v>0</v>
          </cell>
          <cell r="JN674">
            <v>0</v>
          </cell>
          <cell r="JO674">
            <v>0</v>
          </cell>
          <cell r="JP674">
            <v>0</v>
          </cell>
          <cell r="JQ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0</v>
          </cell>
          <cell r="FF675">
            <v>0</v>
          </cell>
          <cell r="FG675">
            <v>0</v>
          </cell>
          <cell r="FH675">
            <v>0</v>
          </cell>
          <cell r="FI675">
            <v>0</v>
          </cell>
          <cell r="FJ675">
            <v>0</v>
          </cell>
          <cell r="FK675">
            <v>0</v>
          </cell>
          <cell r="FL675">
            <v>0</v>
          </cell>
          <cell r="FM675">
            <v>0</v>
          </cell>
          <cell r="FN675">
            <v>0</v>
          </cell>
          <cell r="FO675">
            <v>0</v>
          </cell>
          <cell r="FP675">
            <v>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0</v>
          </cell>
          <cell r="GF675">
            <v>0</v>
          </cell>
          <cell r="GG675">
            <v>0</v>
          </cell>
          <cell r="GH675">
            <v>0</v>
          </cell>
          <cell r="GI675">
            <v>0</v>
          </cell>
          <cell r="GJ675">
            <v>0</v>
          </cell>
          <cell r="GK675">
            <v>0</v>
          </cell>
          <cell r="GL675">
            <v>0</v>
          </cell>
          <cell r="GM675">
            <v>0</v>
          </cell>
          <cell r="GN675">
            <v>0</v>
          </cell>
          <cell r="GO675">
            <v>0</v>
          </cell>
          <cell r="GP675">
            <v>0</v>
          </cell>
          <cell r="GQ675">
            <v>0</v>
          </cell>
          <cell r="GR675">
            <v>0</v>
          </cell>
          <cell r="GS675">
            <v>0</v>
          </cell>
          <cell r="GT675">
            <v>0</v>
          </cell>
          <cell r="GU675">
            <v>0</v>
          </cell>
          <cell r="GV675">
            <v>0</v>
          </cell>
          <cell r="GW675">
            <v>0</v>
          </cell>
          <cell r="GX675">
            <v>0</v>
          </cell>
          <cell r="GY675">
            <v>0</v>
          </cell>
          <cell r="GZ675">
            <v>0</v>
          </cell>
          <cell r="HA675">
            <v>0</v>
          </cell>
          <cell r="HB675">
            <v>0</v>
          </cell>
          <cell r="HC675">
            <v>0</v>
          </cell>
          <cell r="HD675">
            <v>0</v>
          </cell>
          <cell r="HE675">
            <v>0</v>
          </cell>
          <cell r="HF675">
            <v>0</v>
          </cell>
          <cell r="HG675">
            <v>0</v>
          </cell>
          <cell r="HH675">
            <v>0</v>
          </cell>
          <cell r="HI675">
            <v>0</v>
          </cell>
          <cell r="HJ675">
            <v>0</v>
          </cell>
          <cell r="HK675">
            <v>0</v>
          </cell>
          <cell r="HL675">
            <v>0</v>
          </cell>
          <cell r="HM675">
            <v>0</v>
          </cell>
          <cell r="HN675">
            <v>0</v>
          </cell>
          <cell r="HO675">
            <v>0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0</v>
          </cell>
          <cell r="HU675">
            <v>0</v>
          </cell>
          <cell r="HV675">
            <v>0</v>
          </cell>
          <cell r="HW675">
            <v>0</v>
          </cell>
          <cell r="HX675">
            <v>0</v>
          </cell>
          <cell r="HY675">
            <v>0</v>
          </cell>
          <cell r="HZ675">
            <v>0</v>
          </cell>
          <cell r="IA675">
            <v>0</v>
          </cell>
          <cell r="IB675">
            <v>0</v>
          </cell>
          <cell r="IC675">
            <v>0</v>
          </cell>
          <cell r="ID675">
            <v>0</v>
          </cell>
          <cell r="IE675">
            <v>0</v>
          </cell>
          <cell r="IF675">
            <v>0</v>
          </cell>
          <cell r="IG675">
            <v>0</v>
          </cell>
          <cell r="IH675">
            <v>0</v>
          </cell>
          <cell r="II675">
            <v>0</v>
          </cell>
          <cell r="IJ675">
            <v>0</v>
          </cell>
          <cell r="IK675">
            <v>0</v>
          </cell>
          <cell r="IL675">
            <v>0</v>
          </cell>
          <cell r="IM675">
            <v>0</v>
          </cell>
          <cell r="IN675">
            <v>0</v>
          </cell>
          <cell r="IO675">
            <v>0</v>
          </cell>
          <cell r="IP675">
            <v>0</v>
          </cell>
          <cell r="IQ675">
            <v>0</v>
          </cell>
          <cell r="IR675">
            <v>0</v>
          </cell>
          <cell r="IS675">
            <v>0</v>
          </cell>
          <cell r="IT675">
            <v>0</v>
          </cell>
          <cell r="IU675">
            <v>0</v>
          </cell>
          <cell r="IV675">
            <v>0</v>
          </cell>
          <cell r="IW675">
            <v>0</v>
          </cell>
          <cell r="IX675">
            <v>0</v>
          </cell>
          <cell r="IY675">
            <v>0</v>
          </cell>
          <cell r="IZ675">
            <v>0</v>
          </cell>
          <cell r="JA675">
            <v>0</v>
          </cell>
          <cell r="JB675">
            <v>0</v>
          </cell>
          <cell r="JC675">
            <v>0</v>
          </cell>
          <cell r="JD675">
            <v>0</v>
          </cell>
          <cell r="JE675">
            <v>0</v>
          </cell>
          <cell r="JF675">
            <v>0</v>
          </cell>
          <cell r="JG675">
            <v>0</v>
          </cell>
          <cell r="JH675">
            <v>0</v>
          </cell>
          <cell r="JI675">
            <v>0</v>
          </cell>
          <cell r="JJ675">
            <v>0</v>
          </cell>
          <cell r="JK675">
            <v>0</v>
          </cell>
          <cell r="JL675">
            <v>0</v>
          </cell>
          <cell r="JM675">
            <v>0</v>
          </cell>
          <cell r="JN675">
            <v>0</v>
          </cell>
          <cell r="JO675">
            <v>0</v>
          </cell>
          <cell r="JP675">
            <v>0</v>
          </cell>
          <cell r="JQ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0</v>
          </cell>
          <cell r="FF676">
            <v>0</v>
          </cell>
          <cell r="FG676">
            <v>0</v>
          </cell>
          <cell r="FH676">
            <v>0</v>
          </cell>
          <cell r="FI676">
            <v>0</v>
          </cell>
          <cell r="FJ676">
            <v>0</v>
          </cell>
          <cell r="FK676">
            <v>0</v>
          </cell>
          <cell r="FL676">
            <v>0</v>
          </cell>
          <cell r="FM676">
            <v>0</v>
          </cell>
          <cell r="FN676">
            <v>0</v>
          </cell>
          <cell r="FO676">
            <v>0</v>
          </cell>
          <cell r="FP676">
            <v>0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0</v>
          </cell>
          <cell r="GD676">
            <v>0</v>
          </cell>
          <cell r="GE676">
            <v>0</v>
          </cell>
          <cell r="GF676">
            <v>0</v>
          </cell>
          <cell r="GG676">
            <v>0</v>
          </cell>
          <cell r="GH676">
            <v>0</v>
          </cell>
          <cell r="GI676">
            <v>0</v>
          </cell>
          <cell r="GJ676">
            <v>0</v>
          </cell>
          <cell r="GK676">
            <v>0</v>
          </cell>
          <cell r="GL676">
            <v>0</v>
          </cell>
          <cell r="GM676">
            <v>0</v>
          </cell>
          <cell r="GN676">
            <v>0</v>
          </cell>
          <cell r="GO676">
            <v>0</v>
          </cell>
          <cell r="GP676">
            <v>0</v>
          </cell>
          <cell r="GQ676">
            <v>0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I676">
            <v>0</v>
          </cell>
          <cell r="HJ676">
            <v>0</v>
          </cell>
          <cell r="HK676">
            <v>0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  <cell r="HZ676">
            <v>0</v>
          </cell>
          <cell r="IA676">
            <v>0</v>
          </cell>
          <cell r="IB676">
            <v>0</v>
          </cell>
          <cell r="IC676">
            <v>0</v>
          </cell>
          <cell r="ID676">
            <v>0</v>
          </cell>
          <cell r="IE676">
            <v>0</v>
          </cell>
          <cell r="IF676">
            <v>0</v>
          </cell>
          <cell r="IG676">
            <v>0</v>
          </cell>
          <cell r="IH676">
            <v>0</v>
          </cell>
          <cell r="II676">
            <v>0</v>
          </cell>
          <cell r="IJ676">
            <v>0</v>
          </cell>
          <cell r="IK676">
            <v>0</v>
          </cell>
          <cell r="IL676">
            <v>0</v>
          </cell>
          <cell r="IM676">
            <v>0</v>
          </cell>
          <cell r="IN676">
            <v>0</v>
          </cell>
          <cell r="IO676">
            <v>0</v>
          </cell>
          <cell r="IP676">
            <v>0</v>
          </cell>
          <cell r="IQ676">
            <v>0</v>
          </cell>
          <cell r="IR676">
            <v>0</v>
          </cell>
          <cell r="IS676">
            <v>0</v>
          </cell>
          <cell r="IT676">
            <v>0</v>
          </cell>
          <cell r="IU676">
            <v>0</v>
          </cell>
          <cell r="IV676">
            <v>0</v>
          </cell>
          <cell r="IW676">
            <v>0</v>
          </cell>
          <cell r="IX676">
            <v>0</v>
          </cell>
          <cell r="IY676">
            <v>0</v>
          </cell>
          <cell r="IZ676">
            <v>0</v>
          </cell>
          <cell r="JA676">
            <v>0</v>
          </cell>
          <cell r="JB676">
            <v>0</v>
          </cell>
          <cell r="JC676">
            <v>0</v>
          </cell>
          <cell r="JD676">
            <v>0</v>
          </cell>
          <cell r="JE676">
            <v>0</v>
          </cell>
          <cell r="JF676">
            <v>0</v>
          </cell>
          <cell r="JG676">
            <v>0</v>
          </cell>
          <cell r="JH676">
            <v>0</v>
          </cell>
          <cell r="JI676">
            <v>0</v>
          </cell>
          <cell r="JJ676">
            <v>0</v>
          </cell>
          <cell r="JK676">
            <v>0</v>
          </cell>
          <cell r="JL676">
            <v>0</v>
          </cell>
          <cell r="JM676">
            <v>0</v>
          </cell>
          <cell r="JN676">
            <v>0</v>
          </cell>
          <cell r="JO676">
            <v>0</v>
          </cell>
          <cell r="JP676">
            <v>0</v>
          </cell>
          <cell r="JQ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0</v>
          </cell>
          <cell r="FF677">
            <v>0</v>
          </cell>
          <cell r="FG677">
            <v>0</v>
          </cell>
          <cell r="FH677">
            <v>0</v>
          </cell>
          <cell r="FI677">
            <v>0</v>
          </cell>
          <cell r="FJ677">
            <v>0</v>
          </cell>
          <cell r="FK677">
            <v>0</v>
          </cell>
          <cell r="FL677">
            <v>0</v>
          </cell>
          <cell r="FM677">
            <v>0</v>
          </cell>
          <cell r="FN677">
            <v>0</v>
          </cell>
          <cell r="FO677">
            <v>0</v>
          </cell>
          <cell r="FP677">
            <v>0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0</v>
          </cell>
          <cell r="GD677">
            <v>0</v>
          </cell>
          <cell r="GE677">
            <v>0</v>
          </cell>
          <cell r="GF677">
            <v>0</v>
          </cell>
          <cell r="GG677">
            <v>0</v>
          </cell>
          <cell r="GH677">
            <v>0</v>
          </cell>
          <cell r="GI677">
            <v>0</v>
          </cell>
          <cell r="GJ677">
            <v>0</v>
          </cell>
          <cell r="GK677">
            <v>0</v>
          </cell>
          <cell r="GL677">
            <v>0</v>
          </cell>
          <cell r="GM677">
            <v>0</v>
          </cell>
          <cell r="GN677">
            <v>0</v>
          </cell>
          <cell r="GO677">
            <v>0</v>
          </cell>
          <cell r="GP677">
            <v>0</v>
          </cell>
          <cell r="GQ677">
            <v>0</v>
          </cell>
          <cell r="GR677">
            <v>6.9550000000000037E-8</v>
          </cell>
          <cell r="GS677">
            <v>0</v>
          </cell>
          <cell r="GT677">
            <v>0</v>
          </cell>
          <cell r="GU677">
            <v>0</v>
          </cell>
          <cell r="GV677">
            <v>6.9550000000000037E-8</v>
          </cell>
          <cell r="GW677">
            <v>0</v>
          </cell>
          <cell r="GX677">
            <v>0</v>
          </cell>
          <cell r="GY677">
            <v>0</v>
          </cell>
          <cell r="GZ677">
            <v>0</v>
          </cell>
          <cell r="HA677">
            <v>0</v>
          </cell>
          <cell r="HB677">
            <v>0</v>
          </cell>
          <cell r="HC677">
            <v>0</v>
          </cell>
          <cell r="HD677">
            <v>0</v>
          </cell>
          <cell r="HE677">
            <v>-4.3889999999993917E-8</v>
          </cell>
          <cell r="HF677">
            <v>0</v>
          </cell>
          <cell r="HG677">
            <v>0</v>
          </cell>
          <cell r="HH677">
            <v>0</v>
          </cell>
          <cell r="HI677">
            <v>0</v>
          </cell>
          <cell r="HJ677">
            <v>0</v>
          </cell>
          <cell r="HK677">
            <v>0</v>
          </cell>
          <cell r="HL677">
            <v>0</v>
          </cell>
          <cell r="HM677">
            <v>0</v>
          </cell>
          <cell r="HN677">
            <v>-4.3890000000000693E-8</v>
          </cell>
          <cell r="HO677">
            <v>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0</v>
          </cell>
          <cell r="HU677">
            <v>0</v>
          </cell>
          <cell r="HV677">
            <v>0</v>
          </cell>
          <cell r="HW677">
            <v>0</v>
          </cell>
          <cell r="HX677">
            <v>0</v>
          </cell>
          <cell r="HY677">
            <v>0</v>
          </cell>
          <cell r="HZ677">
            <v>0</v>
          </cell>
          <cell r="IA677">
            <v>0</v>
          </cell>
          <cell r="IB677">
            <v>0</v>
          </cell>
          <cell r="IC677">
            <v>0</v>
          </cell>
          <cell r="ID677">
            <v>0</v>
          </cell>
          <cell r="IE677">
            <v>0</v>
          </cell>
          <cell r="IF677">
            <v>0</v>
          </cell>
          <cell r="IG677">
            <v>0</v>
          </cell>
          <cell r="IH677">
            <v>0</v>
          </cell>
          <cell r="II677">
            <v>0</v>
          </cell>
          <cell r="IJ677">
            <v>0</v>
          </cell>
          <cell r="IK677">
            <v>0</v>
          </cell>
          <cell r="IL677">
            <v>0</v>
          </cell>
          <cell r="IM677">
            <v>0</v>
          </cell>
          <cell r="IN677">
            <v>0</v>
          </cell>
          <cell r="IO677">
            <v>0</v>
          </cell>
          <cell r="IP677">
            <v>0</v>
          </cell>
          <cell r="IQ677">
            <v>0</v>
          </cell>
          <cell r="IR677">
            <v>-1.2860000000005159E-8</v>
          </cell>
          <cell r="IS677">
            <v>0</v>
          </cell>
          <cell r="IT677">
            <v>0</v>
          </cell>
          <cell r="IU677">
            <v>-1.2859999999998383E-8</v>
          </cell>
          <cell r="IV677">
            <v>0</v>
          </cell>
          <cell r="IW677">
            <v>0</v>
          </cell>
          <cell r="IX677">
            <v>0</v>
          </cell>
          <cell r="IY677">
            <v>0</v>
          </cell>
          <cell r="IZ677">
            <v>0</v>
          </cell>
          <cell r="JA677">
            <v>0</v>
          </cell>
          <cell r="JB677">
            <v>0</v>
          </cell>
          <cell r="JC677">
            <v>0</v>
          </cell>
          <cell r="JD677">
            <v>0</v>
          </cell>
          <cell r="JE677">
            <v>0</v>
          </cell>
          <cell r="JF677">
            <v>0</v>
          </cell>
          <cell r="JG677">
            <v>0</v>
          </cell>
          <cell r="JH677">
            <v>0</v>
          </cell>
          <cell r="JI677">
            <v>0</v>
          </cell>
          <cell r="JJ677">
            <v>0</v>
          </cell>
          <cell r="JK677">
            <v>0</v>
          </cell>
          <cell r="JL677">
            <v>0</v>
          </cell>
          <cell r="JM677">
            <v>0</v>
          </cell>
          <cell r="JN677">
            <v>0</v>
          </cell>
          <cell r="JO677">
            <v>0</v>
          </cell>
          <cell r="JP677">
            <v>0</v>
          </cell>
          <cell r="JQ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0</v>
          </cell>
          <cell r="FI678">
            <v>0</v>
          </cell>
          <cell r="FJ678">
            <v>0</v>
          </cell>
          <cell r="FK678">
            <v>0</v>
          </cell>
          <cell r="FL678">
            <v>0</v>
          </cell>
          <cell r="FM678">
            <v>0</v>
          </cell>
          <cell r="FN678">
            <v>0</v>
          </cell>
          <cell r="FO678">
            <v>0</v>
          </cell>
          <cell r="FP678">
            <v>0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0</v>
          </cell>
          <cell r="GG678">
            <v>0</v>
          </cell>
          <cell r="GH678">
            <v>0</v>
          </cell>
          <cell r="GI678">
            <v>0</v>
          </cell>
          <cell r="GJ678">
            <v>0</v>
          </cell>
          <cell r="GK678">
            <v>0</v>
          </cell>
          <cell r="GL678">
            <v>0</v>
          </cell>
          <cell r="GM678">
            <v>0</v>
          </cell>
          <cell r="GN678">
            <v>0</v>
          </cell>
          <cell r="GO678">
            <v>0</v>
          </cell>
          <cell r="GP678">
            <v>0</v>
          </cell>
          <cell r="GQ678">
            <v>0</v>
          </cell>
          <cell r="GR678">
            <v>1.5713000000000098E-7</v>
          </cell>
          <cell r="GS678">
            <v>0</v>
          </cell>
          <cell r="GT678">
            <v>0</v>
          </cell>
          <cell r="GU678">
            <v>0</v>
          </cell>
          <cell r="GV678">
            <v>1.0465999999999977E-7</v>
          </cell>
          <cell r="GW678">
            <v>5.247000000000121E-8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</v>
          </cell>
          <cell r="HF678">
            <v>0</v>
          </cell>
          <cell r="HG678">
            <v>0</v>
          </cell>
          <cell r="HH678">
            <v>0</v>
          </cell>
          <cell r="HI678">
            <v>0</v>
          </cell>
          <cell r="HJ678">
            <v>0</v>
          </cell>
          <cell r="HK678">
            <v>0</v>
          </cell>
          <cell r="HL678">
            <v>0</v>
          </cell>
          <cell r="HM678">
            <v>0</v>
          </cell>
          <cell r="HN678">
            <v>0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0</v>
          </cell>
          <cell r="HV678">
            <v>0</v>
          </cell>
          <cell r="HW678">
            <v>0</v>
          </cell>
          <cell r="HX678">
            <v>0</v>
          </cell>
          <cell r="HY678">
            <v>0</v>
          </cell>
          <cell r="HZ678">
            <v>0</v>
          </cell>
          <cell r="IA678">
            <v>0</v>
          </cell>
          <cell r="IB678">
            <v>0</v>
          </cell>
          <cell r="IC678">
            <v>0</v>
          </cell>
          <cell r="ID678">
            <v>0</v>
          </cell>
          <cell r="IE678">
            <v>0</v>
          </cell>
          <cell r="IF678">
            <v>0</v>
          </cell>
          <cell r="IG678">
            <v>0</v>
          </cell>
          <cell r="IH678">
            <v>0</v>
          </cell>
          <cell r="II678">
            <v>0</v>
          </cell>
          <cell r="IJ678">
            <v>0</v>
          </cell>
          <cell r="IK678">
            <v>0</v>
          </cell>
          <cell r="IL678">
            <v>0</v>
          </cell>
          <cell r="IM678">
            <v>0</v>
          </cell>
          <cell r="IN678">
            <v>0</v>
          </cell>
          <cell r="IO678">
            <v>0</v>
          </cell>
          <cell r="IP678">
            <v>0</v>
          </cell>
          <cell r="IQ678">
            <v>0</v>
          </cell>
          <cell r="IR678">
            <v>-5.1481399999997457E-5</v>
          </cell>
          <cell r="IS678">
            <v>0</v>
          </cell>
          <cell r="IT678">
            <v>0</v>
          </cell>
          <cell r="IU678">
            <v>1.8436859999999312E-5</v>
          </cell>
          <cell r="IV678">
            <v>-1.9325969999999318E-5</v>
          </cell>
          <cell r="IW678">
            <v>-1.1173299999996805E-6</v>
          </cell>
          <cell r="IX678">
            <v>1.0793800000004003E-6</v>
          </cell>
          <cell r="IY678">
            <v>-6.5994289999999484E-5</v>
          </cell>
          <cell r="IZ678">
            <v>0</v>
          </cell>
          <cell r="JA678">
            <v>0</v>
          </cell>
          <cell r="JB678">
            <v>1.5439950000000445E-5</v>
          </cell>
          <cell r="JC678">
            <v>0</v>
          </cell>
          <cell r="JD678">
            <v>0</v>
          </cell>
          <cell r="JE678">
            <v>-2.0445614400000922E-3</v>
          </cell>
          <cell r="JF678">
            <v>0</v>
          </cell>
          <cell r="JG678">
            <v>4.2766280000001988E-5</v>
          </cell>
          <cell r="JH678">
            <v>-3.1675053000000675E-4</v>
          </cell>
          <cell r="JI678">
            <v>-3.7281515999999099E-4</v>
          </cell>
          <cell r="JJ678">
            <v>-6.1894262999999394E-4</v>
          </cell>
          <cell r="JK678">
            <v>4.9300573999998959E-4</v>
          </cell>
          <cell r="JL678">
            <v>-8.1148922999998985E-4</v>
          </cell>
          <cell r="JM678">
            <v>1.4700739999998214E-5</v>
          </cell>
          <cell r="JN678">
            <v>-3.2885497000000735E-4</v>
          </cell>
          <cell r="JO678">
            <v>-1.4618167999998904E-4</v>
          </cell>
          <cell r="JP678">
            <v>0</v>
          </cell>
          <cell r="JQ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0</v>
          </cell>
          <cell r="FF679">
            <v>0</v>
          </cell>
          <cell r="FG679">
            <v>0</v>
          </cell>
          <cell r="FH679">
            <v>0</v>
          </cell>
          <cell r="FI679">
            <v>0</v>
          </cell>
          <cell r="FJ679">
            <v>0</v>
          </cell>
          <cell r="FK679">
            <v>0</v>
          </cell>
          <cell r="FL679">
            <v>0</v>
          </cell>
          <cell r="FM679">
            <v>0</v>
          </cell>
          <cell r="FN679">
            <v>0</v>
          </cell>
          <cell r="FO679">
            <v>0</v>
          </cell>
          <cell r="FP679">
            <v>0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0</v>
          </cell>
          <cell r="GD679">
            <v>0</v>
          </cell>
          <cell r="GE679">
            <v>0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J679">
            <v>0</v>
          </cell>
          <cell r="GK679">
            <v>0</v>
          </cell>
          <cell r="GL679">
            <v>0</v>
          </cell>
          <cell r="GM679">
            <v>0</v>
          </cell>
          <cell r="GN679">
            <v>0</v>
          </cell>
          <cell r="GO679">
            <v>0</v>
          </cell>
          <cell r="GP679">
            <v>0</v>
          </cell>
          <cell r="GQ679">
            <v>0</v>
          </cell>
          <cell r="GR679">
            <v>0</v>
          </cell>
          <cell r="GS679">
            <v>0</v>
          </cell>
          <cell r="GT679">
            <v>0</v>
          </cell>
          <cell r="GU679">
            <v>0</v>
          </cell>
          <cell r="GV679">
            <v>0</v>
          </cell>
          <cell r="GW679">
            <v>0</v>
          </cell>
          <cell r="GX679">
            <v>0</v>
          </cell>
          <cell r="GY679">
            <v>0</v>
          </cell>
          <cell r="GZ679">
            <v>0</v>
          </cell>
          <cell r="HA679">
            <v>0</v>
          </cell>
          <cell r="HB679">
            <v>0</v>
          </cell>
          <cell r="HC679">
            <v>0</v>
          </cell>
          <cell r="HD679">
            <v>0</v>
          </cell>
          <cell r="HE679">
            <v>0</v>
          </cell>
          <cell r="HF679">
            <v>0</v>
          </cell>
          <cell r="HG679">
            <v>0</v>
          </cell>
          <cell r="HH679">
            <v>0</v>
          </cell>
          <cell r="HI679">
            <v>0</v>
          </cell>
          <cell r="HJ679">
            <v>0</v>
          </cell>
          <cell r="HK679">
            <v>0</v>
          </cell>
          <cell r="HL679">
            <v>0</v>
          </cell>
          <cell r="HM679">
            <v>0</v>
          </cell>
          <cell r="HN679">
            <v>0</v>
          </cell>
          <cell r="HO679">
            <v>0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0</v>
          </cell>
          <cell r="HU679">
            <v>0</v>
          </cell>
          <cell r="HV679">
            <v>0</v>
          </cell>
          <cell r="HW679">
            <v>0</v>
          </cell>
          <cell r="HX679">
            <v>0</v>
          </cell>
          <cell r="HY679">
            <v>0</v>
          </cell>
          <cell r="HZ679">
            <v>0</v>
          </cell>
          <cell r="IA679">
            <v>0</v>
          </cell>
          <cell r="IB679">
            <v>0</v>
          </cell>
          <cell r="IC679">
            <v>0</v>
          </cell>
          <cell r="ID679">
            <v>0</v>
          </cell>
          <cell r="IE679">
            <v>0</v>
          </cell>
          <cell r="IF679">
            <v>0</v>
          </cell>
          <cell r="IG679">
            <v>0</v>
          </cell>
          <cell r="IH679">
            <v>0</v>
          </cell>
          <cell r="II679">
            <v>0</v>
          </cell>
          <cell r="IJ679">
            <v>0</v>
          </cell>
          <cell r="IK679">
            <v>0</v>
          </cell>
          <cell r="IL679">
            <v>0</v>
          </cell>
          <cell r="IM679">
            <v>0</v>
          </cell>
          <cell r="IN679">
            <v>0</v>
          </cell>
          <cell r="IO679">
            <v>0</v>
          </cell>
          <cell r="IP679">
            <v>0</v>
          </cell>
          <cell r="IQ679">
            <v>0</v>
          </cell>
          <cell r="IR679">
            <v>0</v>
          </cell>
          <cell r="IS679">
            <v>0</v>
          </cell>
          <cell r="IT679">
            <v>0</v>
          </cell>
          <cell r="IU679">
            <v>0</v>
          </cell>
          <cell r="IV679">
            <v>0</v>
          </cell>
          <cell r="IW679">
            <v>0</v>
          </cell>
          <cell r="IX679">
            <v>0</v>
          </cell>
          <cell r="IY679">
            <v>0</v>
          </cell>
          <cell r="IZ679">
            <v>0</v>
          </cell>
          <cell r="JA679">
            <v>0</v>
          </cell>
          <cell r="JB679">
            <v>0</v>
          </cell>
          <cell r="JC679">
            <v>0</v>
          </cell>
          <cell r="JD679">
            <v>0</v>
          </cell>
          <cell r="JE679">
            <v>0</v>
          </cell>
          <cell r="JF679">
            <v>0</v>
          </cell>
          <cell r="JG679">
            <v>0</v>
          </cell>
          <cell r="JH679">
            <v>0</v>
          </cell>
          <cell r="JI679">
            <v>0</v>
          </cell>
          <cell r="JJ679">
            <v>0</v>
          </cell>
          <cell r="JK679">
            <v>0</v>
          </cell>
          <cell r="JL679">
            <v>0</v>
          </cell>
          <cell r="JM679">
            <v>0</v>
          </cell>
          <cell r="JN679">
            <v>0</v>
          </cell>
          <cell r="JO679">
            <v>0</v>
          </cell>
          <cell r="JP679">
            <v>0</v>
          </cell>
          <cell r="JQ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0</v>
          </cell>
          <cell r="FF680">
            <v>0</v>
          </cell>
          <cell r="FG680">
            <v>0</v>
          </cell>
          <cell r="FH680">
            <v>0</v>
          </cell>
          <cell r="FI680">
            <v>0</v>
          </cell>
          <cell r="FJ680">
            <v>0</v>
          </cell>
          <cell r="FK680">
            <v>0</v>
          </cell>
          <cell r="FL680">
            <v>0</v>
          </cell>
          <cell r="FM680">
            <v>0</v>
          </cell>
          <cell r="FN680">
            <v>0</v>
          </cell>
          <cell r="FO680">
            <v>0</v>
          </cell>
          <cell r="FP680">
            <v>0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0</v>
          </cell>
          <cell r="GD680">
            <v>0</v>
          </cell>
          <cell r="GE680">
            <v>0</v>
          </cell>
          <cell r="GF680">
            <v>0</v>
          </cell>
          <cell r="GG680">
            <v>0</v>
          </cell>
          <cell r="GH680">
            <v>0</v>
          </cell>
          <cell r="GI680">
            <v>0</v>
          </cell>
          <cell r="GJ680">
            <v>0</v>
          </cell>
          <cell r="GK680">
            <v>0</v>
          </cell>
          <cell r="GL680">
            <v>0</v>
          </cell>
          <cell r="GM680">
            <v>0</v>
          </cell>
          <cell r="GN680">
            <v>0</v>
          </cell>
          <cell r="GO680">
            <v>0</v>
          </cell>
          <cell r="GP680">
            <v>0</v>
          </cell>
          <cell r="GQ680">
            <v>0</v>
          </cell>
          <cell r="GR680">
            <v>7.5069417999973354E-4</v>
          </cell>
          <cell r="GS680">
            <v>0</v>
          </cell>
          <cell r="GT680">
            <v>0</v>
          </cell>
          <cell r="GU680">
            <v>1.4577417000000148E-4</v>
          </cell>
          <cell r="GV680">
            <v>6.896193299999881E-4</v>
          </cell>
          <cell r="GW680">
            <v>0</v>
          </cell>
          <cell r="GX680">
            <v>0</v>
          </cell>
          <cell r="GY680">
            <v>0</v>
          </cell>
          <cell r="GZ680">
            <v>0</v>
          </cell>
          <cell r="HA680">
            <v>-8.469932000000624E-5</v>
          </cell>
          <cell r="HB680">
            <v>0</v>
          </cell>
          <cell r="HC680">
            <v>0</v>
          </cell>
          <cell r="HD680">
            <v>0</v>
          </cell>
          <cell r="HE680">
            <v>-8.223403999996215E-5</v>
          </cell>
          <cell r="HF680">
            <v>0</v>
          </cell>
          <cell r="HG680">
            <v>0</v>
          </cell>
          <cell r="HH680">
            <v>-8.2234040000003783E-5</v>
          </cell>
          <cell r="HI680">
            <v>0</v>
          </cell>
          <cell r="HJ680">
            <v>0</v>
          </cell>
          <cell r="HK680">
            <v>0</v>
          </cell>
          <cell r="HL680">
            <v>0</v>
          </cell>
          <cell r="HM680">
            <v>0</v>
          </cell>
          <cell r="HN680">
            <v>0</v>
          </cell>
          <cell r="HO680">
            <v>0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0</v>
          </cell>
          <cell r="HU680">
            <v>0</v>
          </cell>
          <cell r="HV680">
            <v>0</v>
          </cell>
          <cell r="HW680">
            <v>0</v>
          </cell>
          <cell r="HX680">
            <v>0</v>
          </cell>
          <cell r="HY680">
            <v>0</v>
          </cell>
          <cell r="HZ680">
            <v>0</v>
          </cell>
          <cell r="IA680">
            <v>0</v>
          </cell>
          <cell r="IB680">
            <v>0</v>
          </cell>
          <cell r="IC680">
            <v>0</v>
          </cell>
          <cell r="ID680">
            <v>0</v>
          </cell>
          <cell r="IE680">
            <v>0</v>
          </cell>
          <cell r="IF680">
            <v>0</v>
          </cell>
          <cell r="IG680">
            <v>0</v>
          </cell>
          <cell r="IH680">
            <v>0</v>
          </cell>
          <cell r="II680">
            <v>0</v>
          </cell>
          <cell r="IJ680">
            <v>0</v>
          </cell>
          <cell r="IK680">
            <v>0</v>
          </cell>
          <cell r="IL680">
            <v>0</v>
          </cell>
          <cell r="IM680">
            <v>0</v>
          </cell>
          <cell r="IN680">
            <v>0</v>
          </cell>
          <cell r="IO680">
            <v>0</v>
          </cell>
          <cell r="IP680">
            <v>0</v>
          </cell>
          <cell r="IQ680">
            <v>0</v>
          </cell>
          <cell r="IR680">
            <v>2.8479753999999247E-4</v>
          </cell>
          <cell r="IS680">
            <v>0</v>
          </cell>
          <cell r="IT680">
            <v>3.9257720999999468E-4</v>
          </cell>
          <cell r="IU680">
            <v>0</v>
          </cell>
          <cell r="IV680">
            <v>0</v>
          </cell>
          <cell r="IW680">
            <v>0</v>
          </cell>
          <cell r="IX680">
            <v>0</v>
          </cell>
          <cell r="IY680">
            <v>0</v>
          </cell>
          <cell r="IZ680">
            <v>0</v>
          </cell>
          <cell r="JA680">
            <v>0</v>
          </cell>
          <cell r="JB680">
            <v>-1.0777967000000221E-4</v>
          </cell>
          <cell r="JC680">
            <v>0</v>
          </cell>
          <cell r="JD680">
            <v>0</v>
          </cell>
          <cell r="JE680">
            <v>0</v>
          </cell>
          <cell r="JF680">
            <v>0</v>
          </cell>
          <cell r="JG680">
            <v>0</v>
          </cell>
          <cell r="JH680">
            <v>0</v>
          </cell>
          <cell r="JI680">
            <v>0</v>
          </cell>
          <cell r="JJ680">
            <v>0</v>
          </cell>
          <cell r="JK680">
            <v>0</v>
          </cell>
          <cell r="JL680">
            <v>0</v>
          </cell>
          <cell r="JM680">
            <v>0</v>
          </cell>
          <cell r="JN680">
            <v>0</v>
          </cell>
          <cell r="JO680">
            <v>0</v>
          </cell>
          <cell r="JP680">
            <v>0</v>
          </cell>
          <cell r="JQ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O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G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  <cell r="IH681">
            <v>0</v>
          </cell>
          <cell r="II681">
            <v>0</v>
          </cell>
          <cell r="IJ681">
            <v>0</v>
          </cell>
          <cell r="IK681">
            <v>0</v>
          </cell>
          <cell r="IL681">
            <v>0</v>
          </cell>
          <cell r="IM681">
            <v>0</v>
          </cell>
          <cell r="IN681">
            <v>0</v>
          </cell>
          <cell r="IO681">
            <v>0</v>
          </cell>
          <cell r="IP681">
            <v>0</v>
          </cell>
          <cell r="IQ681">
            <v>0</v>
          </cell>
          <cell r="IR681">
            <v>0</v>
          </cell>
          <cell r="IS681">
            <v>0</v>
          </cell>
          <cell r="IT681">
            <v>0</v>
          </cell>
          <cell r="IU681">
            <v>0</v>
          </cell>
          <cell r="IV681">
            <v>0</v>
          </cell>
          <cell r="IW681">
            <v>0</v>
          </cell>
          <cell r="IX681">
            <v>0</v>
          </cell>
          <cell r="IY681">
            <v>0</v>
          </cell>
          <cell r="IZ681">
            <v>0</v>
          </cell>
          <cell r="JA681">
            <v>0</v>
          </cell>
          <cell r="JB681">
            <v>0</v>
          </cell>
          <cell r="JC681">
            <v>0</v>
          </cell>
          <cell r="JD681">
            <v>0</v>
          </cell>
          <cell r="JE681">
            <v>0</v>
          </cell>
          <cell r="JF681">
            <v>0</v>
          </cell>
          <cell r="JG681">
            <v>0</v>
          </cell>
          <cell r="JH681">
            <v>0</v>
          </cell>
          <cell r="JI681">
            <v>0</v>
          </cell>
          <cell r="JJ681">
            <v>0</v>
          </cell>
          <cell r="JK681">
            <v>0</v>
          </cell>
          <cell r="JL681">
            <v>0</v>
          </cell>
          <cell r="JM681">
            <v>0</v>
          </cell>
          <cell r="JN681">
            <v>0</v>
          </cell>
          <cell r="JO681">
            <v>0</v>
          </cell>
          <cell r="JP681">
            <v>0</v>
          </cell>
          <cell r="JQ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0</v>
          </cell>
          <cell r="FF682">
            <v>0</v>
          </cell>
          <cell r="FG682">
            <v>0</v>
          </cell>
          <cell r="FH682">
            <v>0</v>
          </cell>
          <cell r="FI682">
            <v>0</v>
          </cell>
          <cell r="FJ682">
            <v>0</v>
          </cell>
          <cell r="FK682">
            <v>0</v>
          </cell>
          <cell r="FL682">
            <v>0</v>
          </cell>
          <cell r="FM682">
            <v>0</v>
          </cell>
          <cell r="FN682">
            <v>0</v>
          </cell>
          <cell r="FO682">
            <v>0</v>
          </cell>
          <cell r="FP682">
            <v>0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0</v>
          </cell>
          <cell r="GD682">
            <v>0</v>
          </cell>
          <cell r="GE682">
            <v>0</v>
          </cell>
          <cell r="GF682">
            <v>0</v>
          </cell>
          <cell r="GG682">
            <v>0</v>
          </cell>
          <cell r="GH682">
            <v>0</v>
          </cell>
          <cell r="GI682">
            <v>0</v>
          </cell>
          <cell r="GJ682">
            <v>0</v>
          </cell>
          <cell r="GK682">
            <v>0</v>
          </cell>
          <cell r="GL682">
            <v>0</v>
          </cell>
          <cell r="GM682">
            <v>0</v>
          </cell>
          <cell r="GN682">
            <v>0</v>
          </cell>
          <cell r="GO682">
            <v>0</v>
          </cell>
          <cell r="GP682">
            <v>0</v>
          </cell>
          <cell r="GQ682">
            <v>0</v>
          </cell>
          <cell r="GR682">
            <v>0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0</v>
          </cell>
          <cell r="HU682">
            <v>0</v>
          </cell>
          <cell r="HV682">
            <v>0</v>
          </cell>
          <cell r="HW682">
            <v>0</v>
          </cell>
          <cell r="HX682">
            <v>0</v>
          </cell>
          <cell r="HY682">
            <v>0</v>
          </cell>
          <cell r="HZ682">
            <v>0</v>
          </cell>
          <cell r="IA682">
            <v>0</v>
          </cell>
          <cell r="IB682">
            <v>0</v>
          </cell>
          <cell r="IC682">
            <v>0</v>
          </cell>
          <cell r="ID682">
            <v>0</v>
          </cell>
          <cell r="IE682">
            <v>0</v>
          </cell>
          <cell r="IF682">
            <v>0</v>
          </cell>
          <cell r="IG682">
            <v>0</v>
          </cell>
          <cell r="IH682">
            <v>0</v>
          </cell>
          <cell r="II682">
            <v>0</v>
          </cell>
          <cell r="IJ682">
            <v>0</v>
          </cell>
          <cell r="IK682">
            <v>0</v>
          </cell>
          <cell r="IL682">
            <v>0</v>
          </cell>
          <cell r="IM682">
            <v>0</v>
          </cell>
          <cell r="IN682">
            <v>0</v>
          </cell>
          <cell r="IO682">
            <v>0</v>
          </cell>
          <cell r="IP682">
            <v>0</v>
          </cell>
          <cell r="IQ682">
            <v>0</v>
          </cell>
          <cell r="IR682">
            <v>0</v>
          </cell>
          <cell r="IS682">
            <v>0</v>
          </cell>
          <cell r="IT682">
            <v>0</v>
          </cell>
          <cell r="IU682">
            <v>0</v>
          </cell>
          <cell r="IV682">
            <v>0</v>
          </cell>
          <cell r="IW682">
            <v>0</v>
          </cell>
          <cell r="IX682">
            <v>0</v>
          </cell>
          <cell r="IY682">
            <v>0</v>
          </cell>
          <cell r="IZ682">
            <v>0</v>
          </cell>
          <cell r="JA682">
            <v>0</v>
          </cell>
          <cell r="JB682">
            <v>0</v>
          </cell>
          <cell r="JC682">
            <v>0</v>
          </cell>
          <cell r="JD682">
            <v>0</v>
          </cell>
          <cell r="JE682">
            <v>0</v>
          </cell>
          <cell r="JF682">
            <v>0</v>
          </cell>
          <cell r="JG682">
            <v>0</v>
          </cell>
          <cell r="JH682">
            <v>0</v>
          </cell>
          <cell r="JI682">
            <v>0</v>
          </cell>
          <cell r="JJ682">
            <v>0</v>
          </cell>
          <cell r="JK682">
            <v>0</v>
          </cell>
          <cell r="JL682">
            <v>0</v>
          </cell>
          <cell r="JM682">
            <v>0</v>
          </cell>
          <cell r="JN682">
            <v>0</v>
          </cell>
          <cell r="JO682">
            <v>0</v>
          </cell>
          <cell r="JP682">
            <v>0</v>
          </cell>
          <cell r="JQ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0</v>
          </cell>
          <cell r="FJ683">
            <v>0</v>
          </cell>
          <cell r="FK683">
            <v>0</v>
          </cell>
          <cell r="FL683">
            <v>0</v>
          </cell>
          <cell r="FM683">
            <v>0</v>
          </cell>
          <cell r="FN683">
            <v>0</v>
          </cell>
          <cell r="FO683">
            <v>0</v>
          </cell>
          <cell r="FP683">
            <v>0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0</v>
          </cell>
          <cell r="GH683">
            <v>0</v>
          </cell>
          <cell r="GI683">
            <v>0</v>
          </cell>
          <cell r="GJ683">
            <v>0</v>
          </cell>
          <cell r="GK683">
            <v>0</v>
          </cell>
          <cell r="GL683">
            <v>0</v>
          </cell>
          <cell r="GM683">
            <v>0</v>
          </cell>
          <cell r="GN683">
            <v>0</v>
          </cell>
          <cell r="GO683">
            <v>0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0</v>
          </cell>
          <cell r="GU683">
            <v>0</v>
          </cell>
          <cell r="GV683">
            <v>0</v>
          </cell>
          <cell r="GW683">
            <v>0</v>
          </cell>
          <cell r="GX683">
            <v>0</v>
          </cell>
          <cell r="GY683">
            <v>0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0</v>
          </cell>
          <cell r="HF683">
            <v>0</v>
          </cell>
          <cell r="HG683">
            <v>0</v>
          </cell>
          <cell r="HH683">
            <v>0</v>
          </cell>
          <cell r="HI683">
            <v>0</v>
          </cell>
          <cell r="HJ683">
            <v>0</v>
          </cell>
          <cell r="HK683">
            <v>0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0</v>
          </cell>
          <cell r="HV683">
            <v>0</v>
          </cell>
          <cell r="HW683">
            <v>0</v>
          </cell>
          <cell r="HX683">
            <v>0</v>
          </cell>
          <cell r="HY683">
            <v>0</v>
          </cell>
          <cell r="HZ683">
            <v>0</v>
          </cell>
          <cell r="IA683">
            <v>0</v>
          </cell>
          <cell r="IB683">
            <v>0</v>
          </cell>
          <cell r="IC683">
            <v>0</v>
          </cell>
          <cell r="ID683">
            <v>0</v>
          </cell>
          <cell r="IE683">
            <v>0</v>
          </cell>
          <cell r="IF683">
            <v>0</v>
          </cell>
          <cell r="IG683">
            <v>0</v>
          </cell>
          <cell r="IH683">
            <v>0</v>
          </cell>
          <cell r="II683">
            <v>0</v>
          </cell>
          <cell r="IJ683">
            <v>0</v>
          </cell>
          <cell r="IK683">
            <v>0</v>
          </cell>
          <cell r="IL683">
            <v>0</v>
          </cell>
          <cell r="IM683">
            <v>0</v>
          </cell>
          <cell r="IN683">
            <v>0</v>
          </cell>
          <cell r="IO683">
            <v>0</v>
          </cell>
          <cell r="IP683">
            <v>0</v>
          </cell>
          <cell r="IQ683">
            <v>0</v>
          </cell>
          <cell r="IR683">
            <v>0</v>
          </cell>
          <cell r="IS683">
            <v>0</v>
          </cell>
          <cell r="IT683">
            <v>0</v>
          </cell>
          <cell r="IU683">
            <v>0</v>
          </cell>
          <cell r="IV683">
            <v>0</v>
          </cell>
          <cell r="IW683">
            <v>0</v>
          </cell>
          <cell r="IX683">
            <v>0</v>
          </cell>
          <cell r="IY683">
            <v>0</v>
          </cell>
          <cell r="IZ683">
            <v>0</v>
          </cell>
          <cell r="JA683">
            <v>0</v>
          </cell>
          <cell r="JB683">
            <v>0</v>
          </cell>
          <cell r="JC683">
            <v>0</v>
          </cell>
          <cell r="JD683">
            <v>0</v>
          </cell>
          <cell r="JE683">
            <v>0</v>
          </cell>
          <cell r="JF683">
            <v>0</v>
          </cell>
          <cell r="JG683">
            <v>0</v>
          </cell>
          <cell r="JH683">
            <v>0</v>
          </cell>
          <cell r="JI683">
            <v>0</v>
          </cell>
          <cell r="JJ683">
            <v>0</v>
          </cell>
          <cell r="JK683">
            <v>0</v>
          </cell>
          <cell r="JL683">
            <v>0</v>
          </cell>
          <cell r="JM683">
            <v>0</v>
          </cell>
          <cell r="JN683">
            <v>0</v>
          </cell>
          <cell r="JO683">
            <v>0</v>
          </cell>
          <cell r="JP683">
            <v>0</v>
          </cell>
          <cell r="JQ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0</v>
          </cell>
          <cell r="FL684">
            <v>0</v>
          </cell>
          <cell r="FM684">
            <v>0</v>
          </cell>
          <cell r="FN684">
            <v>0</v>
          </cell>
          <cell r="FO684">
            <v>0</v>
          </cell>
          <cell r="FP684">
            <v>0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J684">
            <v>0</v>
          </cell>
          <cell r="GK684">
            <v>0</v>
          </cell>
          <cell r="GL684">
            <v>0</v>
          </cell>
          <cell r="GM684">
            <v>0</v>
          </cell>
          <cell r="GN684">
            <v>0</v>
          </cell>
          <cell r="GO684">
            <v>0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0</v>
          </cell>
          <cell r="GW684">
            <v>0</v>
          </cell>
          <cell r="GX684">
            <v>0</v>
          </cell>
          <cell r="GY684">
            <v>0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I684">
            <v>0</v>
          </cell>
          <cell r="HJ684">
            <v>0</v>
          </cell>
          <cell r="HK684">
            <v>0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0</v>
          </cell>
          <cell r="HW684">
            <v>0</v>
          </cell>
          <cell r="HX684">
            <v>0</v>
          </cell>
          <cell r="HY684">
            <v>0</v>
          </cell>
          <cell r="HZ684">
            <v>0</v>
          </cell>
          <cell r="IA684">
            <v>0</v>
          </cell>
          <cell r="IB684">
            <v>0</v>
          </cell>
          <cell r="IC684">
            <v>0</v>
          </cell>
          <cell r="ID684">
            <v>0</v>
          </cell>
          <cell r="IE684">
            <v>0</v>
          </cell>
          <cell r="IF684">
            <v>0</v>
          </cell>
          <cell r="IG684">
            <v>0</v>
          </cell>
          <cell r="IH684">
            <v>0</v>
          </cell>
          <cell r="II684">
            <v>0</v>
          </cell>
          <cell r="IJ684">
            <v>0</v>
          </cell>
          <cell r="IK684">
            <v>0</v>
          </cell>
          <cell r="IL684">
            <v>0</v>
          </cell>
          <cell r="IM684">
            <v>0</v>
          </cell>
          <cell r="IN684">
            <v>0</v>
          </cell>
          <cell r="IO684">
            <v>0</v>
          </cell>
          <cell r="IP684">
            <v>0</v>
          </cell>
          <cell r="IQ684">
            <v>0</v>
          </cell>
          <cell r="IR684">
            <v>0</v>
          </cell>
          <cell r="IS684">
            <v>0</v>
          </cell>
          <cell r="IT684">
            <v>0</v>
          </cell>
          <cell r="IU684">
            <v>0</v>
          </cell>
          <cell r="IV684">
            <v>0</v>
          </cell>
          <cell r="IW684">
            <v>0</v>
          </cell>
          <cell r="IX684">
            <v>0</v>
          </cell>
          <cell r="IY684">
            <v>0</v>
          </cell>
          <cell r="IZ684">
            <v>0</v>
          </cell>
          <cell r="JA684">
            <v>0</v>
          </cell>
          <cell r="JB684">
            <v>0</v>
          </cell>
          <cell r="JC684">
            <v>0</v>
          </cell>
          <cell r="JD684">
            <v>0</v>
          </cell>
          <cell r="JE684">
            <v>0</v>
          </cell>
          <cell r="JF684">
            <v>0</v>
          </cell>
          <cell r="JG684">
            <v>0</v>
          </cell>
          <cell r="JH684">
            <v>0</v>
          </cell>
          <cell r="JI684">
            <v>0</v>
          </cell>
          <cell r="JJ684">
            <v>0</v>
          </cell>
          <cell r="JK684">
            <v>0</v>
          </cell>
          <cell r="JL684">
            <v>0</v>
          </cell>
          <cell r="JM684">
            <v>0</v>
          </cell>
          <cell r="JN684">
            <v>0</v>
          </cell>
          <cell r="JO684">
            <v>0</v>
          </cell>
          <cell r="JP684">
            <v>0</v>
          </cell>
          <cell r="JQ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1.5535325899989516E-2</v>
          </cell>
          <cell r="AF685">
            <v>0</v>
          </cell>
          <cell r="AG685">
            <v>-3.5882166000078541E-4</v>
          </cell>
          <cell r="AH685">
            <v>5.3400004418335811E-9</v>
          </cell>
          <cell r="AI685">
            <v>-2.0555525300007815E-3</v>
          </cell>
          <cell r="AJ685">
            <v>1.7949694749997747E-2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2.053345536978668E-2</v>
          </cell>
          <cell r="AS685">
            <v>0</v>
          </cell>
          <cell r="AT685">
            <v>0</v>
          </cell>
          <cell r="AU685">
            <v>2.0714999999995598E-3</v>
          </cell>
          <cell r="AV685">
            <v>0</v>
          </cell>
          <cell r="AW685">
            <v>3.6756078700079797E-3</v>
          </cell>
          <cell r="AX685">
            <v>2.283257100003766E-3</v>
          </cell>
          <cell r="AY685">
            <v>0</v>
          </cell>
          <cell r="AZ685">
            <v>0</v>
          </cell>
          <cell r="BA685">
            <v>5.6915904299899012E-3</v>
          </cell>
          <cell r="BB685">
            <v>6.8114999699844248E-3</v>
          </cell>
          <cell r="BC685">
            <v>0</v>
          </cell>
          <cell r="BD685">
            <v>0</v>
          </cell>
          <cell r="BE685">
            <v>9742.0772883026948</v>
          </cell>
          <cell r="BF685">
            <v>1168.2258110626317</v>
          </cell>
          <cell r="BG685">
            <v>731.21387981498083</v>
          </cell>
          <cell r="BH685">
            <v>836.83275476331983</v>
          </cell>
          <cell r="BI685">
            <v>862.68426359547993</v>
          </cell>
          <cell r="BJ685">
            <v>665.28531568677136</v>
          </cell>
          <cell r="BK685">
            <v>608.12333713742009</v>
          </cell>
          <cell r="BL685">
            <v>416.90477098767042</v>
          </cell>
          <cell r="BM685">
            <v>486.6105347642897</v>
          </cell>
          <cell r="BN685">
            <v>419.94258191591052</v>
          </cell>
          <cell r="BO685">
            <v>1091.8774975179585</v>
          </cell>
          <cell r="BP685">
            <v>1019.4060849697089</v>
          </cell>
          <cell r="BQ685">
            <v>1434.9704560865393</v>
          </cell>
          <cell r="BR685">
            <v>9755.8376189686824</v>
          </cell>
          <cell r="BS685">
            <v>1171.4980702300891</v>
          </cell>
          <cell r="BT685">
            <v>714.33033205950778</v>
          </cell>
          <cell r="BU685">
            <v>815.01956517773942</v>
          </cell>
          <cell r="BV685">
            <v>879.05076542997995</v>
          </cell>
          <cell r="BW685">
            <v>701.06169244851844</v>
          </cell>
          <cell r="BX685">
            <v>565.1690843647084</v>
          </cell>
          <cell r="BY685">
            <v>416.33561562067189</v>
          </cell>
          <cell r="BZ685">
            <v>483.97117632768641</v>
          </cell>
          <cell r="CA685">
            <v>468.20387001704148</v>
          </cell>
          <cell r="CB685">
            <v>1061.9779035585416</v>
          </cell>
          <cell r="CC685">
            <v>1062.0709453935669</v>
          </cell>
          <cell r="CD685">
            <v>1417.1485983406055</v>
          </cell>
          <cell r="CE685">
            <v>10147.347106177942</v>
          </cell>
          <cell r="CF685">
            <v>1209.5458189178389</v>
          </cell>
          <cell r="CG685">
            <v>889.43435407302968</v>
          </cell>
          <cell r="CH685">
            <v>894.28054914090171</v>
          </cell>
          <cell r="CI685">
            <v>783.38538018844338</v>
          </cell>
          <cell r="CJ685">
            <v>669.24231311666517</v>
          </cell>
          <cell r="CK685">
            <v>634.61755813252239</v>
          </cell>
          <cell r="CL685">
            <v>496.10994453795138</v>
          </cell>
          <cell r="CM685">
            <v>505.04599274105567</v>
          </cell>
          <cell r="CN685">
            <v>428.66669074822858</v>
          </cell>
          <cell r="CO685">
            <v>1135.0418925330741</v>
          </cell>
          <cell r="CP685">
            <v>1001.303267256284</v>
          </cell>
          <cell r="CQ685">
            <v>1500.6733447919542</v>
          </cell>
          <cell r="CR685">
            <v>10363.226614585728</v>
          </cell>
          <cell r="CS685">
            <v>1314.9109165831833</v>
          </cell>
          <cell r="CT685">
            <v>826.56687003116167</v>
          </cell>
          <cell r="CU685">
            <v>884.81219220552521</v>
          </cell>
          <cell r="CV685">
            <v>906.94318777419539</v>
          </cell>
          <cell r="CW685">
            <v>644.10145198536338</v>
          </cell>
          <cell r="CX685">
            <v>718.25816052467781</v>
          </cell>
          <cell r="CY685">
            <v>446.05542915949991</v>
          </cell>
          <cell r="CZ685">
            <v>531.87471759954133</v>
          </cell>
          <cell r="DA685">
            <v>461.53723848883965</v>
          </cell>
          <cell r="DB685">
            <v>1126.5786410546716</v>
          </cell>
          <cell r="DC685">
            <v>1005.5954701739975</v>
          </cell>
          <cell r="DD685">
            <v>1495.9923390050899</v>
          </cell>
          <cell r="DE685">
            <v>10428.701026948809</v>
          </cell>
          <cell r="DF685">
            <v>1252.7019602772198</v>
          </cell>
          <cell r="DG685">
            <v>766.17470628186129</v>
          </cell>
          <cell r="DH685">
            <v>939.95686712191673</v>
          </cell>
          <cell r="DI685">
            <v>905.86525322510715</v>
          </cell>
          <cell r="DJ685">
            <v>721.38828868960263</v>
          </cell>
          <cell r="DK685">
            <v>701.59498267630988</v>
          </cell>
          <cell r="DL685">
            <v>487.32709058900946</v>
          </cell>
          <cell r="DM685">
            <v>532.83019564662027</v>
          </cell>
          <cell r="DN685">
            <v>437.48579478149986</v>
          </cell>
          <cell r="DO685">
            <v>1160.1212549091288</v>
          </cell>
          <cell r="DP685">
            <v>1048.7341737788665</v>
          </cell>
          <cell r="DQ685">
            <v>1474.5204589717105</v>
          </cell>
          <cell r="DR685">
            <v>10531.612655524979</v>
          </cell>
          <cell r="DS685">
            <v>1290.036930065995</v>
          </cell>
          <cell r="DT685">
            <v>768.31308582627025</v>
          </cell>
          <cell r="DU685">
            <v>928.14233495174994</v>
          </cell>
          <cell r="DV685">
            <v>1008.0010107750713</v>
          </cell>
          <cell r="DW685">
            <v>683.47531634684856</v>
          </cell>
          <cell r="DX685">
            <v>744.68243022248862</v>
          </cell>
          <cell r="DY685">
            <v>396.87553330756054</v>
          </cell>
          <cell r="DZ685">
            <v>500.35534773529071</v>
          </cell>
          <cell r="EA685">
            <v>447.92646057823731</v>
          </cell>
          <cell r="EB685">
            <v>1164.0142501602095</v>
          </cell>
          <cell r="EC685">
            <v>1088.4412489731913</v>
          </cell>
          <cell r="ED685">
            <v>1511.3487065821319</v>
          </cell>
          <cell r="EE685">
            <v>10773.382812286261</v>
          </cell>
          <cell r="EF685">
            <v>1320.5231620592895</v>
          </cell>
          <cell r="EG685">
            <v>807.51850252946315</v>
          </cell>
          <cell r="EH685">
            <v>948.16005368461629</v>
          </cell>
          <cell r="EI685">
            <v>967.08447854816768</v>
          </cell>
          <cell r="EJ685">
            <v>683.98768180222396</v>
          </cell>
          <cell r="EK685">
            <v>643.68679127432915</v>
          </cell>
          <cell r="EL685">
            <v>471.58306723352871</v>
          </cell>
          <cell r="EM685">
            <v>513.18160101159083</v>
          </cell>
          <cell r="EN685">
            <v>454.9876358804504</v>
          </cell>
          <cell r="EO685">
            <v>1232.5701290898505</v>
          </cell>
          <cell r="EP685">
            <v>1137.0933148270269</v>
          </cell>
          <cell r="EQ685">
            <v>1593.0063943456844</v>
          </cell>
          <cell r="ER685">
            <v>11303.932053674886</v>
          </cell>
          <cell r="ES685">
            <v>1323.3468846444084</v>
          </cell>
          <cell r="ET685">
            <v>842.84303382186044</v>
          </cell>
          <cell r="EU685">
            <v>947.98670570684044</v>
          </cell>
          <cell r="EV685">
            <v>1005.033313743108</v>
          </cell>
          <cell r="EW685">
            <v>784.42199105134205</v>
          </cell>
          <cell r="EX685">
            <v>662.32154278092639</v>
          </cell>
          <cell r="EY685">
            <v>559.02854113516514</v>
          </cell>
          <cell r="EZ685">
            <v>578.73470897087827</v>
          </cell>
          <cell r="FA685">
            <v>618.10126824547842</v>
          </cell>
          <cell r="FB685">
            <v>1128.1629085466266</v>
          </cell>
          <cell r="FC685">
            <v>1289.4547375862239</v>
          </cell>
          <cell r="FD685">
            <v>1564.4964174420238</v>
          </cell>
          <cell r="FE685">
            <v>11398.056324286968</v>
          </cell>
          <cell r="FF685">
            <v>1449.6296831037835</v>
          </cell>
          <cell r="FG685">
            <v>885.44891309393279</v>
          </cell>
          <cell r="FH685">
            <v>995.1440408605049</v>
          </cell>
          <cell r="FI685">
            <v>939.01517813585087</v>
          </cell>
          <cell r="FJ685">
            <v>688.86146126844687</v>
          </cell>
          <cell r="FK685">
            <v>761.05898553681618</v>
          </cell>
          <cell r="FL685">
            <v>580.95463200571612</v>
          </cell>
          <cell r="FM685">
            <v>506.50794599192886</v>
          </cell>
          <cell r="FN685">
            <v>502.68503328995939</v>
          </cell>
          <cell r="FO685">
            <v>1296.1668364141005</v>
          </cell>
          <cell r="FP685">
            <v>1125.7065150732524</v>
          </cell>
          <cell r="FQ685">
            <v>1666.8770995127197</v>
          </cell>
          <cell r="FR685">
            <v>11367.28637491673</v>
          </cell>
          <cell r="FS685">
            <v>1392.3450294140639</v>
          </cell>
          <cell r="FT685">
            <v>923.33257983035583</v>
          </cell>
          <cell r="FU685">
            <v>993.21346492915472</v>
          </cell>
          <cell r="FV685">
            <v>920.97906525094731</v>
          </cell>
          <cell r="FW685">
            <v>734.31829661812662</v>
          </cell>
          <cell r="FX685">
            <v>734.22966643433756</v>
          </cell>
          <cell r="FY685">
            <v>533.98040653320641</v>
          </cell>
          <cell r="FZ685">
            <v>532.4451358074075</v>
          </cell>
          <cell r="GA685">
            <v>526.17369923752267</v>
          </cell>
          <cell r="GB685">
            <v>1290.8039944756674</v>
          </cell>
          <cell r="GC685">
            <v>1119.2394890881114</v>
          </cell>
          <cell r="GD685">
            <v>1666.225547297945</v>
          </cell>
          <cell r="GE685">
            <v>-19.274513598240446</v>
          </cell>
          <cell r="GF685">
            <v>0.70064650195126887</v>
          </cell>
          <cell r="GG685">
            <v>-1.7127028659160715E-2</v>
          </cell>
          <cell r="GH685">
            <v>-0.1184685091538995</v>
          </cell>
          <cell r="GI685">
            <v>-31.877010222327954</v>
          </cell>
          <cell r="GJ685">
            <v>-19.503538216678862</v>
          </cell>
          <cell r="GK685">
            <v>21.961263170080201</v>
          </cell>
          <cell r="GL685">
            <v>0.56332039136032108</v>
          </cell>
          <cell r="GM685">
            <v>16.401817469308298</v>
          </cell>
          <cell r="GN685">
            <v>-0.92714471340514137</v>
          </cell>
          <cell r="GO685">
            <v>-6.4766363679264032</v>
          </cell>
          <cell r="GP685">
            <v>2.9875296168029308E-3</v>
          </cell>
          <cell r="GQ685">
            <v>1.5376397568616085E-2</v>
          </cell>
          <cell r="GR685">
            <v>36.923208306106972</v>
          </cell>
          <cell r="GS685">
            <v>1.6694317408037023</v>
          </cell>
          <cell r="GT685">
            <v>0.28059451012450154</v>
          </cell>
          <cell r="GU685">
            <v>-2.3247875586566806</v>
          </cell>
          <cell r="GV685">
            <v>61.77304371039645</v>
          </cell>
          <cell r="GW685">
            <v>-24.195683022036974</v>
          </cell>
          <cell r="GX685">
            <v>-6.4425865880020865</v>
          </cell>
          <cell r="GY685">
            <v>-0.74088057679182384</v>
          </cell>
          <cell r="GZ685">
            <v>0.91380416087849881</v>
          </cell>
          <cell r="HA685">
            <v>5.656545740645015</v>
          </cell>
          <cell r="HB685">
            <v>0.26233684046383132</v>
          </cell>
          <cell r="HC685">
            <v>6.5879837093234528E-2</v>
          </cell>
          <cell r="HD685">
            <v>5.5095112220442388E-3</v>
          </cell>
          <cell r="HE685">
            <v>-65.872238440802903</v>
          </cell>
          <cell r="HF685">
            <v>1.5851438385616348</v>
          </cell>
          <cell r="HG685">
            <v>0.4842562880312471</v>
          </cell>
          <cell r="HH685">
            <v>-13.086553600920524</v>
          </cell>
          <cell r="HI685">
            <v>-9.7012805077629309</v>
          </cell>
          <cell r="HJ685">
            <v>-62.420925796301162</v>
          </cell>
          <cell r="HK685">
            <v>7.4262224793201312</v>
          </cell>
          <cell r="HL685">
            <v>-0.43421148557081324</v>
          </cell>
          <cell r="HM685">
            <v>5.7329654474187919</v>
          </cell>
          <cell r="HN685">
            <v>3.784221638929921</v>
          </cell>
          <cell r="HO685">
            <v>0.88460556242171151</v>
          </cell>
          <cell r="HP685">
            <v>1.7923214036272839E-3</v>
          </cell>
          <cell r="HQ685">
            <v>-0.12847462635181728</v>
          </cell>
          <cell r="HR685">
            <v>-44.395985813753214</v>
          </cell>
          <cell r="HS685">
            <v>1.7714278492348967E-3</v>
          </cell>
          <cell r="HT685">
            <v>4.294837261113571E-3</v>
          </cell>
          <cell r="HU685">
            <v>-25.679146984770341</v>
          </cell>
          <cell r="HV685">
            <v>-9.6511325223073072</v>
          </cell>
          <cell r="HW685">
            <v>-47.245235953677366</v>
          </cell>
          <cell r="HX685">
            <v>13.819855735098827</v>
          </cell>
          <cell r="HY685">
            <v>23.875059091439653</v>
          </cell>
          <cell r="HZ685">
            <v>0.46636575448974327</v>
          </cell>
          <cell r="IA685">
            <v>6.6063603298971429E-6</v>
          </cell>
          <cell r="IB685">
            <v>5.1081364217679948E-3</v>
          </cell>
          <cell r="IC685">
            <v>1.0133148771274136E-3</v>
          </cell>
          <cell r="ID685">
            <v>6.0547432203748031E-3</v>
          </cell>
          <cell r="IE685">
            <v>-8.1428725601290353</v>
          </cell>
          <cell r="IF685">
            <v>9.9150132558861515E-2</v>
          </cell>
          <cell r="IG685">
            <v>2.8720968093693955E-3</v>
          </cell>
          <cell r="IH685">
            <v>-0.53893835288999981</v>
          </cell>
          <cell r="II685">
            <v>-0.13428813808877749</v>
          </cell>
          <cell r="IJ685">
            <v>-7.235810901160221</v>
          </cell>
          <cell r="IK685">
            <v>-0.34714420585896733</v>
          </cell>
          <cell r="IL685">
            <v>-1.21116179980163E-3</v>
          </cell>
          <cell r="IM685">
            <v>-7.1630678985457052E-4</v>
          </cell>
          <cell r="IN685">
            <v>-5.9456478993524797E-4</v>
          </cell>
          <cell r="IO685">
            <v>2.6826788198377471E-3</v>
          </cell>
          <cell r="IP685">
            <v>7.0108639010868501E-4</v>
          </cell>
          <cell r="IQ685">
            <v>1.0425076680803613E-2</v>
          </cell>
          <cell r="IR685">
            <v>-2.4257371319908998</v>
          </cell>
          <cell r="IS685">
            <v>8.6692305967517314E-4</v>
          </cell>
          <cell r="IT685">
            <v>2.0004867901661783E-3</v>
          </cell>
          <cell r="IU685">
            <v>-1.747416777329363</v>
          </cell>
          <cell r="IV685">
            <v>0.27141983808087389</v>
          </cell>
          <cell r="IW685">
            <v>-0.79600494617943696</v>
          </cell>
          <cell r="IX685">
            <v>0.34357898402981846</v>
          </cell>
          <cell r="IY685">
            <v>-0.35044628343985096</v>
          </cell>
          <cell r="IZ685">
            <v>1.2478563601234782E-3</v>
          </cell>
          <cell r="JA685">
            <v>3.8790532971688663E-4</v>
          </cell>
          <cell r="JB685">
            <v>-0.15479376880148266</v>
          </cell>
          <cell r="JC685">
            <v>-3.8051039155106992E-5</v>
          </cell>
          <cell r="JD685">
            <v>3.4607011502885143E-3</v>
          </cell>
          <cell r="JE685">
            <v>0.79931796157006829</v>
          </cell>
          <cell r="JF685">
            <v>3.1820175699692754E-3</v>
          </cell>
          <cell r="JG685">
            <v>3.7985260700281742E-3</v>
          </cell>
          <cell r="JH685">
            <v>1.6343991429977223E-2</v>
          </cell>
          <cell r="JI685">
            <v>0.10110880473996531</v>
          </cell>
          <cell r="JJ685">
            <v>0.2271345600500041</v>
          </cell>
          <cell r="JK685">
            <v>0.43717087635002372</v>
          </cell>
          <cell r="JL685">
            <v>-1.7279444700051272E-3</v>
          </cell>
          <cell r="JM685">
            <v>-6.6978619983615317E-5</v>
          </cell>
          <cell r="JN685">
            <v>9.6352852000336497E-4</v>
          </cell>
          <cell r="JO685">
            <v>6.5531611000153589E-3</v>
          </cell>
          <cell r="JP685">
            <v>-2.1997070021484433E-5</v>
          </cell>
          <cell r="JQ685">
            <v>4.8794159000635773E-3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0</v>
          </cell>
          <cell r="FM686">
            <v>0</v>
          </cell>
          <cell r="FN686">
            <v>0</v>
          </cell>
          <cell r="FO686">
            <v>0</v>
          </cell>
          <cell r="FP686">
            <v>0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0</v>
          </cell>
          <cell r="GK686">
            <v>0</v>
          </cell>
          <cell r="GL686">
            <v>0</v>
          </cell>
          <cell r="GM686">
            <v>0</v>
          </cell>
          <cell r="GN686">
            <v>0</v>
          </cell>
          <cell r="GO686">
            <v>0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0</v>
          </cell>
          <cell r="GX686">
            <v>0</v>
          </cell>
          <cell r="GY686">
            <v>0</v>
          </cell>
          <cell r="GZ686">
            <v>0</v>
          </cell>
          <cell r="HA686">
            <v>0</v>
          </cell>
          <cell r="HB686">
            <v>0</v>
          </cell>
          <cell r="HC686">
            <v>0</v>
          </cell>
          <cell r="HD686">
            <v>0</v>
          </cell>
          <cell r="HE686">
            <v>0</v>
          </cell>
          <cell r="HF686">
            <v>0</v>
          </cell>
          <cell r="HG686">
            <v>0</v>
          </cell>
          <cell r="HH686">
            <v>0</v>
          </cell>
          <cell r="HI686">
            <v>0</v>
          </cell>
          <cell r="HJ686">
            <v>0</v>
          </cell>
          <cell r="HK686">
            <v>0</v>
          </cell>
          <cell r="HL686">
            <v>0</v>
          </cell>
          <cell r="HM686">
            <v>0</v>
          </cell>
          <cell r="HN686">
            <v>0</v>
          </cell>
          <cell r="HO686">
            <v>0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0</v>
          </cell>
          <cell r="HW686">
            <v>0</v>
          </cell>
          <cell r="HX686">
            <v>0</v>
          </cell>
          <cell r="HY686">
            <v>0</v>
          </cell>
          <cell r="HZ686">
            <v>0</v>
          </cell>
          <cell r="IA686">
            <v>0</v>
          </cell>
          <cell r="IB686">
            <v>0</v>
          </cell>
          <cell r="IC686">
            <v>0</v>
          </cell>
          <cell r="ID686">
            <v>0</v>
          </cell>
          <cell r="IE686">
            <v>0</v>
          </cell>
          <cell r="IF686">
            <v>0</v>
          </cell>
          <cell r="IG686">
            <v>0</v>
          </cell>
          <cell r="IH686">
            <v>0</v>
          </cell>
          <cell r="II686">
            <v>0</v>
          </cell>
          <cell r="IJ686">
            <v>0</v>
          </cell>
          <cell r="IK686">
            <v>0</v>
          </cell>
          <cell r="IL686">
            <v>0</v>
          </cell>
          <cell r="IM686">
            <v>0</v>
          </cell>
          <cell r="IN686">
            <v>0</v>
          </cell>
          <cell r="IO686">
            <v>0</v>
          </cell>
          <cell r="IP686">
            <v>0</v>
          </cell>
          <cell r="IQ686">
            <v>0</v>
          </cell>
          <cell r="IR686">
            <v>0</v>
          </cell>
          <cell r="IS686">
            <v>0</v>
          </cell>
          <cell r="IT686">
            <v>0</v>
          </cell>
          <cell r="IU686">
            <v>0</v>
          </cell>
          <cell r="IV686">
            <v>0</v>
          </cell>
          <cell r="IW686">
            <v>0</v>
          </cell>
          <cell r="IX686">
            <v>0</v>
          </cell>
          <cell r="IY686">
            <v>0</v>
          </cell>
          <cell r="IZ686">
            <v>0</v>
          </cell>
          <cell r="JA686">
            <v>0</v>
          </cell>
          <cell r="JB686">
            <v>0</v>
          </cell>
          <cell r="JC686">
            <v>0</v>
          </cell>
          <cell r="JD686">
            <v>0</v>
          </cell>
          <cell r="JE686">
            <v>0</v>
          </cell>
          <cell r="JF686">
            <v>0</v>
          </cell>
          <cell r="JG686">
            <v>0</v>
          </cell>
          <cell r="JH686">
            <v>0</v>
          </cell>
          <cell r="JI686">
            <v>0</v>
          </cell>
          <cell r="JJ686">
            <v>0</v>
          </cell>
          <cell r="JK686">
            <v>0</v>
          </cell>
          <cell r="JL686">
            <v>0</v>
          </cell>
          <cell r="JM686">
            <v>0</v>
          </cell>
          <cell r="JN686">
            <v>0</v>
          </cell>
          <cell r="JO686">
            <v>0</v>
          </cell>
          <cell r="JP686">
            <v>0</v>
          </cell>
          <cell r="JQ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0</v>
          </cell>
          <cell r="FF687">
            <v>0</v>
          </cell>
          <cell r="FG687">
            <v>0</v>
          </cell>
          <cell r="FH687">
            <v>0</v>
          </cell>
          <cell r="FI687">
            <v>0</v>
          </cell>
          <cell r="FJ687">
            <v>0</v>
          </cell>
          <cell r="FK687">
            <v>0</v>
          </cell>
          <cell r="FL687">
            <v>0</v>
          </cell>
          <cell r="FM687">
            <v>0</v>
          </cell>
          <cell r="FN687">
            <v>0</v>
          </cell>
          <cell r="FO687">
            <v>0</v>
          </cell>
          <cell r="FP687">
            <v>0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0</v>
          </cell>
          <cell r="GD687">
            <v>0</v>
          </cell>
          <cell r="GE687">
            <v>0</v>
          </cell>
          <cell r="GF687">
            <v>0</v>
          </cell>
          <cell r="GG687">
            <v>0</v>
          </cell>
          <cell r="GH687">
            <v>0</v>
          </cell>
          <cell r="GI687">
            <v>0</v>
          </cell>
          <cell r="GJ687">
            <v>0</v>
          </cell>
          <cell r="GK687">
            <v>0</v>
          </cell>
          <cell r="GL687">
            <v>0</v>
          </cell>
          <cell r="GM687">
            <v>0</v>
          </cell>
          <cell r="GN687">
            <v>0</v>
          </cell>
          <cell r="GO687">
            <v>0</v>
          </cell>
          <cell r="GP687">
            <v>0</v>
          </cell>
          <cell r="GQ687">
            <v>0</v>
          </cell>
          <cell r="GR687">
            <v>0</v>
          </cell>
          <cell r="GS687">
            <v>0</v>
          </cell>
          <cell r="GT687">
            <v>0</v>
          </cell>
          <cell r="GU687">
            <v>0</v>
          </cell>
          <cell r="GV687">
            <v>0</v>
          </cell>
          <cell r="GW687">
            <v>0</v>
          </cell>
          <cell r="GX687">
            <v>0</v>
          </cell>
          <cell r="GY687">
            <v>0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I687">
            <v>0</v>
          </cell>
          <cell r="HJ687">
            <v>0</v>
          </cell>
          <cell r="HK687">
            <v>0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0</v>
          </cell>
          <cell r="HU687">
            <v>0</v>
          </cell>
          <cell r="HV687">
            <v>0</v>
          </cell>
          <cell r="HW687">
            <v>0</v>
          </cell>
          <cell r="HX687">
            <v>0</v>
          </cell>
          <cell r="HY687">
            <v>0</v>
          </cell>
          <cell r="HZ687">
            <v>0</v>
          </cell>
          <cell r="IA687">
            <v>0</v>
          </cell>
          <cell r="IB687">
            <v>0</v>
          </cell>
          <cell r="IC687">
            <v>0</v>
          </cell>
          <cell r="ID687">
            <v>0</v>
          </cell>
          <cell r="IE687">
            <v>0</v>
          </cell>
          <cell r="IF687">
            <v>0</v>
          </cell>
          <cell r="IG687">
            <v>0</v>
          </cell>
          <cell r="IH687">
            <v>0</v>
          </cell>
          <cell r="II687">
            <v>0</v>
          </cell>
          <cell r="IJ687">
            <v>0</v>
          </cell>
          <cell r="IK687">
            <v>0</v>
          </cell>
          <cell r="IL687">
            <v>0</v>
          </cell>
          <cell r="IM687">
            <v>0</v>
          </cell>
          <cell r="IN687">
            <v>0</v>
          </cell>
          <cell r="IO687">
            <v>0</v>
          </cell>
          <cell r="IP687">
            <v>0</v>
          </cell>
          <cell r="IQ687">
            <v>0</v>
          </cell>
          <cell r="IR687">
            <v>0</v>
          </cell>
          <cell r="IS687">
            <v>0</v>
          </cell>
          <cell r="IT687">
            <v>0</v>
          </cell>
          <cell r="IU687">
            <v>0</v>
          </cell>
          <cell r="IV687">
            <v>0</v>
          </cell>
          <cell r="IW687">
            <v>0</v>
          </cell>
          <cell r="IX687">
            <v>0</v>
          </cell>
          <cell r="IY687">
            <v>0</v>
          </cell>
          <cell r="IZ687">
            <v>0</v>
          </cell>
          <cell r="JA687">
            <v>0</v>
          </cell>
          <cell r="JB687">
            <v>0</v>
          </cell>
          <cell r="JC687">
            <v>0</v>
          </cell>
          <cell r="JD687">
            <v>0</v>
          </cell>
          <cell r="JE687">
            <v>0</v>
          </cell>
          <cell r="JF687">
            <v>0</v>
          </cell>
          <cell r="JG687">
            <v>0</v>
          </cell>
          <cell r="JH687">
            <v>0</v>
          </cell>
          <cell r="JI687">
            <v>0</v>
          </cell>
          <cell r="JJ687">
            <v>0</v>
          </cell>
          <cell r="JK687">
            <v>0</v>
          </cell>
          <cell r="JL687">
            <v>0</v>
          </cell>
          <cell r="JM687">
            <v>0</v>
          </cell>
          <cell r="JN687">
            <v>0</v>
          </cell>
          <cell r="JO687">
            <v>0</v>
          </cell>
          <cell r="JP687">
            <v>0</v>
          </cell>
          <cell r="JQ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0</v>
          </cell>
          <cell r="FG688">
            <v>0</v>
          </cell>
          <cell r="FH688">
            <v>0</v>
          </cell>
          <cell r="FI688">
            <v>0</v>
          </cell>
          <cell r="FJ688">
            <v>0</v>
          </cell>
          <cell r="FK688">
            <v>0</v>
          </cell>
          <cell r="FL688">
            <v>0</v>
          </cell>
          <cell r="FM688">
            <v>0</v>
          </cell>
          <cell r="FN688">
            <v>0</v>
          </cell>
          <cell r="FO688">
            <v>0</v>
          </cell>
          <cell r="FP688">
            <v>0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0</v>
          </cell>
          <cell r="GE688">
            <v>0</v>
          </cell>
          <cell r="GF688">
            <v>0</v>
          </cell>
          <cell r="GG688">
            <v>0</v>
          </cell>
          <cell r="GH688">
            <v>0</v>
          </cell>
          <cell r="GI688">
            <v>0</v>
          </cell>
          <cell r="GJ688">
            <v>0</v>
          </cell>
          <cell r="GK688">
            <v>0</v>
          </cell>
          <cell r="GL688">
            <v>0</v>
          </cell>
          <cell r="GM688">
            <v>0</v>
          </cell>
          <cell r="GN688">
            <v>0</v>
          </cell>
          <cell r="GO688">
            <v>0</v>
          </cell>
          <cell r="GP688">
            <v>0</v>
          </cell>
          <cell r="GQ688">
            <v>0</v>
          </cell>
          <cell r="GR688">
            <v>0</v>
          </cell>
          <cell r="GS688">
            <v>0</v>
          </cell>
          <cell r="GT688">
            <v>0</v>
          </cell>
          <cell r="GU688">
            <v>0</v>
          </cell>
          <cell r="GV688">
            <v>0</v>
          </cell>
          <cell r="GW688">
            <v>0</v>
          </cell>
          <cell r="GX688">
            <v>0</v>
          </cell>
          <cell r="GY688">
            <v>0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I688">
            <v>0</v>
          </cell>
          <cell r="HJ688">
            <v>0</v>
          </cell>
          <cell r="HK688">
            <v>0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0</v>
          </cell>
          <cell r="HU688">
            <v>0</v>
          </cell>
          <cell r="HV688">
            <v>0</v>
          </cell>
          <cell r="HW688">
            <v>0</v>
          </cell>
          <cell r="HX688">
            <v>0</v>
          </cell>
          <cell r="HY688">
            <v>0</v>
          </cell>
          <cell r="HZ688">
            <v>0</v>
          </cell>
          <cell r="IA688">
            <v>0</v>
          </cell>
          <cell r="IB688">
            <v>0</v>
          </cell>
          <cell r="IC688">
            <v>0</v>
          </cell>
          <cell r="ID688">
            <v>0</v>
          </cell>
          <cell r="IE688">
            <v>0</v>
          </cell>
          <cell r="IF688">
            <v>0</v>
          </cell>
          <cell r="IG688">
            <v>0</v>
          </cell>
          <cell r="IH688">
            <v>0</v>
          </cell>
          <cell r="II688">
            <v>0</v>
          </cell>
          <cell r="IJ688">
            <v>0</v>
          </cell>
          <cell r="IK688">
            <v>0</v>
          </cell>
          <cell r="IL688">
            <v>0</v>
          </cell>
          <cell r="IM688">
            <v>0</v>
          </cell>
          <cell r="IN688">
            <v>0</v>
          </cell>
          <cell r="IO688">
            <v>0</v>
          </cell>
          <cell r="IP688">
            <v>0</v>
          </cell>
          <cell r="IQ688">
            <v>0</v>
          </cell>
          <cell r="IR688">
            <v>0</v>
          </cell>
          <cell r="IS688">
            <v>0</v>
          </cell>
          <cell r="IT688">
            <v>0</v>
          </cell>
          <cell r="IU688">
            <v>0</v>
          </cell>
          <cell r="IV688">
            <v>0</v>
          </cell>
          <cell r="IW688">
            <v>0</v>
          </cell>
          <cell r="IX688">
            <v>0</v>
          </cell>
          <cell r="IY688">
            <v>0</v>
          </cell>
          <cell r="IZ688">
            <v>0</v>
          </cell>
          <cell r="JA688">
            <v>0</v>
          </cell>
          <cell r="JB688">
            <v>0</v>
          </cell>
          <cell r="JC688">
            <v>0</v>
          </cell>
          <cell r="JD688">
            <v>0</v>
          </cell>
          <cell r="JE688">
            <v>0</v>
          </cell>
          <cell r="JF688">
            <v>0</v>
          </cell>
          <cell r="JG688">
            <v>0</v>
          </cell>
          <cell r="JH688">
            <v>0</v>
          </cell>
          <cell r="JI688">
            <v>0</v>
          </cell>
          <cell r="JJ688">
            <v>0</v>
          </cell>
          <cell r="JK688">
            <v>0</v>
          </cell>
          <cell r="JL688">
            <v>0</v>
          </cell>
          <cell r="JM688">
            <v>0</v>
          </cell>
          <cell r="JN688">
            <v>0</v>
          </cell>
          <cell r="JO688">
            <v>0</v>
          </cell>
          <cell r="JP688">
            <v>0</v>
          </cell>
          <cell r="JQ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-2.5929424750000041E-2</v>
          </cell>
          <cell r="BS689">
            <v>0</v>
          </cell>
          <cell r="BT689">
            <v>-1.4748907000000002E-3</v>
          </cell>
          <cell r="BU689">
            <v>-2.073898109999972E-3</v>
          </cell>
          <cell r="BV689">
            <v>-2.0439583009999984E-2</v>
          </cell>
          <cell r="BW689">
            <v>-1.9410915499999959E-3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3.8620000003541932E-8</v>
          </cell>
          <cell r="CC689">
            <v>0</v>
          </cell>
          <cell r="CD689">
            <v>0</v>
          </cell>
          <cell r="CE689">
            <v>-1.4220453300000102E-3</v>
          </cell>
          <cell r="CF689">
            <v>0</v>
          </cell>
          <cell r="CG689">
            <v>-9.3126799999999899E-4</v>
          </cell>
          <cell r="CH689">
            <v>-3.0546221999999679E-4</v>
          </cell>
          <cell r="CI689">
            <v>-2.9302870999980968E-4</v>
          </cell>
          <cell r="CJ689">
            <v>-9.4352013000009727E-4</v>
          </cell>
          <cell r="CK689">
            <v>6.2317822000035328E-4</v>
          </cell>
          <cell r="CL689">
            <v>0</v>
          </cell>
          <cell r="CM689">
            <v>-2.1652789999992983E-5</v>
          </cell>
          <cell r="CN689">
            <v>0</v>
          </cell>
          <cell r="CO689">
            <v>4.4970829999999018E-4</v>
          </cell>
          <cell r="CP689">
            <v>0</v>
          </cell>
          <cell r="CQ689">
            <v>0</v>
          </cell>
          <cell r="CR689">
            <v>-6.4372722500003476E-3</v>
          </cell>
          <cell r="CS689">
            <v>0</v>
          </cell>
          <cell r="CT689">
            <v>-5.6330770000000141E-4</v>
          </cell>
          <cell r="CU689">
            <v>-2.3527977600000805E-3</v>
          </cell>
          <cell r="CV689">
            <v>-1.3860194500000533E-3</v>
          </cell>
          <cell r="CW689">
            <v>-1.4383498499999092E-3</v>
          </cell>
          <cell r="CX689">
            <v>1.7248020999982572E-4</v>
          </cell>
          <cell r="CY689">
            <v>-8.9083508000009637E-4</v>
          </cell>
          <cell r="CZ689">
            <v>-9.8442619999916658E-5</v>
          </cell>
          <cell r="DA689">
            <v>1.2000000000012001E-4</v>
          </cell>
          <cell r="DB689">
            <v>0</v>
          </cell>
          <cell r="DC689">
            <v>0</v>
          </cell>
          <cell r="DD689">
            <v>0</v>
          </cell>
          <cell r="DE689">
            <v>-3.6154481000139072E-4</v>
          </cell>
          <cell r="DF689">
            <v>0</v>
          </cell>
          <cell r="DG689">
            <v>-1.5090263000000492E-4</v>
          </cell>
          <cell r="DH689">
            <v>2.7152490899999826E-3</v>
          </cell>
          <cell r="DI689">
            <v>-8.7817403000012284E-4</v>
          </cell>
          <cell r="DJ689">
            <v>-1.7433825199999475E-3</v>
          </cell>
          <cell r="DK689">
            <v>-3.0437231000002285E-4</v>
          </cell>
          <cell r="DL689">
            <v>0</v>
          </cell>
          <cell r="DM689">
            <v>0</v>
          </cell>
          <cell r="DN689">
            <v>0</v>
          </cell>
          <cell r="DO689">
            <v>3.7590000001586077E-8</v>
          </cell>
          <cell r="DP689">
            <v>0</v>
          </cell>
          <cell r="DQ689">
            <v>0</v>
          </cell>
          <cell r="DR689">
            <v>-2.2994995000003016E-3</v>
          </cell>
          <cell r="DS689">
            <v>0</v>
          </cell>
          <cell r="DT689">
            <v>7.5227244000000693E-4</v>
          </cell>
          <cell r="DU689">
            <v>1.1652224000013867E-4</v>
          </cell>
          <cell r="DV689">
            <v>-4.9648496400002129E-3</v>
          </cell>
          <cell r="DW689">
            <v>1.8226140200001684E-3</v>
          </cell>
          <cell r="DX689">
            <v>-5.497591999992224E-5</v>
          </cell>
          <cell r="DY689">
            <v>3.0420589999913261E-5</v>
          </cell>
          <cell r="DZ689">
            <v>-1.5032300000328291E-6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-3.3118394000020146E-4</v>
          </cell>
          <cell r="EF689">
            <v>0</v>
          </cell>
          <cell r="EG689">
            <v>3.2500934000000148E-4</v>
          </cell>
          <cell r="EH689">
            <v>-7.2401115000009231E-4</v>
          </cell>
          <cell r="EI689">
            <v>-7.804640000053098E-6</v>
          </cell>
          <cell r="EJ689">
            <v>4.4217160000137312E-5</v>
          </cell>
          <cell r="EK689">
            <v>4.9136170000130264E-5</v>
          </cell>
          <cell r="EL689">
            <v>-5.883600000533562E-7</v>
          </cell>
          <cell r="EM689">
            <v>0</v>
          </cell>
          <cell r="EN689">
            <v>-1.7142460000008075E-5</v>
          </cell>
          <cell r="EO689">
            <v>0</v>
          </cell>
          <cell r="EP689">
            <v>0</v>
          </cell>
          <cell r="EQ689">
            <v>0</v>
          </cell>
          <cell r="ER689">
            <v>5.7391534000039712E-4</v>
          </cell>
          <cell r="ES689">
            <v>0</v>
          </cell>
          <cell r="ET689">
            <v>1.2685010799999979E-3</v>
          </cell>
          <cell r="EU689">
            <v>3.2447709999994245E-5</v>
          </cell>
          <cell r="EV689">
            <v>1.2038159000005155E-4</v>
          </cell>
          <cell r="EW689">
            <v>-8.4741504000018786E-4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-3.0923999999999952E-3</v>
          </cell>
          <cell r="FF689">
            <v>0</v>
          </cell>
          <cell r="FG689">
            <v>0</v>
          </cell>
          <cell r="FH689">
            <v>1.343999999999998E-4</v>
          </cell>
          <cell r="FI689">
            <v>-3.2267999999999984E-3</v>
          </cell>
          <cell r="FJ689">
            <v>0</v>
          </cell>
          <cell r="FK689">
            <v>0</v>
          </cell>
          <cell r="FL689">
            <v>0</v>
          </cell>
          <cell r="FM689">
            <v>0</v>
          </cell>
          <cell r="FN689">
            <v>0</v>
          </cell>
          <cell r="FO689">
            <v>0</v>
          </cell>
          <cell r="FP689">
            <v>0</v>
          </cell>
          <cell r="FQ689">
            <v>0</v>
          </cell>
          <cell r="FR689">
            <v>-5.6957977000000881E-4</v>
          </cell>
          <cell r="FS689">
            <v>0</v>
          </cell>
          <cell r="FT689">
            <v>0</v>
          </cell>
          <cell r="FU689">
            <v>0</v>
          </cell>
          <cell r="FV689">
            <v>-5.031457300000014E-4</v>
          </cell>
          <cell r="FW689">
            <v>-6.6434040000000472E-5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0</v>
          </cell>
          <cell r="GE689">
            <v>-3.9386625600000072E-3</v>
          </cell>
          <cell r="GF689">
            <v>0</v>
          </cell>
          <cell r="GG689">
            <v>0</v>
          </cell>
          <cell r="GH689">
            <v>-5.3223726999999769E-4</v>
          </cell>
          <cell r="GI689">
            <v>-2.8714407700000007E-3</v>
          </cell>
          <cell r="GJ689">
            <v>-5.3498452000000016E-4</v>
          </cell>
          <cell r="GK689">
            <v>0</v>
          </cell>
          <cell r="GL689">
            <v>0</v>
          </cell>
          <cell r="GM689">
            <v>0</v>
          </cell>
          <cell r="GN689">
            <v>0</v>
          </cell>
          <cell r="GO689">
            <v>0</v>
          </cell>
          <cell r="GP689">
            <v>0</v>
          </cell>
          <cell r="GQ689">
            <v>0</v>
          </cell>
          <cell r="GR689">
            <v>0</v>
          </cell>
          <cell r="GS689">
            <v>0</v>
          </cell>
          <cell r="GT689">
            <v>0</v>
          </cell>
          <cell r="GU689">
            <v>0</v>
          </cell>
          <cell r="GV689">
            <v>0</v>
          </cell>
          <cell r="GW689">
            <v>0</v>
          </cell>
          <cell r="GX689">
            <v>0</v>
          </cell>
          <cell r="GY689">
            <v>0</v>
          </cell>
          <cell r="GZ689">
            <v>0</v>
          </cell>
          <cell r="HA689">
            <v>0</v>
          </cell>
          <cell r="HB689">
            <v>0</v>
          </cell>
          <cell r="HC689">
            <v>0</v>
          </cell>
          <cell r="HD689">
            <v>0</v>
          </cell>
          <cell r="HE689">
            <v>0</v>
          </cell>
          <cell r="HF689">
            <v>0</v>
          </cell>
          <cell r="HG689">
            <v>0</v>
          </cell>
          <cell r="HH689">
            <v>0</v>
          </cell>
          <cell r="HI689">
            <v>0</v>
          </cell>
          <cell r="HJ689">
            <v>0</v>
          </cell>
          <cell r="HK689">
            <v>0</v>
          </cell>
          <cell r="HL689">
            <v>0</v>
          </cell>
          <cell r="HM689">
            <v>0</v>
          </cell>
          <cell r="HN689">
            <v>0</v>
          </cell>
          <cell r="HO689">
            <v>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0</v>
          </cell>
          <cell r="HU689">
            <v>0</v>
          </cell>
          <cell r="HV689">
            <v>0</v>
          </cell>
          <cell r="HW689">
            <v>0</v>
          </cell>
          <cell r="HX689">
            <v>0</v>
          </cell>
          <cell r="HY689">
            <v>0</v>
          </cell>
          <cell r="HZ689">
            <v>0</v>
          </cell>
          <cell r="IA689">
            <v>0</v>
          </cell>
          <cell r="IB689">
            <v>0</v>
          </cell>
          <cell r="IC689">
            <v>0</v>
          </cell>
          <cell r="ID689">
            <v>0</v>
          </cell>
          <cell r="IE689">
            <v>0</v>
          </cell>
          <cell r="IF689">
            <v>0</v>
          </cell>
          <cell r="IG689">
            <v>0</v>
          </cell>
          <cell r="IH689">
            <v>0</v>
          </cell>
          <cell r="II689">
            <v>0</v>
          </cell>
          <cell r="IJ689">
            <v>0</v>
          </cell>
          <cell r="IK689">
            <v>0</v>
          </cell>
          <cell r="IL689">
            <v>0</v>
          </cell>
          <cell r="IM689">
            <v>0</v>
          </cell>
          <cell r="IN689">
            <v>0</v>
          </cell>
          <cell r="IO689">
            <v>0</v>
          </cell>
          <cell r="IP689">
            <v>0</v>
          </cell>
          <cell r="IQ689">
            <v>0</v>
          </cell>
          <cell r="IR689">
            <v>0</v>
          </cell>
          <cell r="IS689">
            <v>0</v>
          </cell>
          <cell r="IT689">
            <v>0</v>
          </cell>
          <cell r="IU689">
            <v>0</v>
          </cell>
          <cell r="IV689">
            <v>0</v>
          </cell>
          <cell r="IW689">
            <v>0</v>
          </cell>
          <cell r="IX689">
            <v>0</v>
          </cell>
          <cell r="IY689">
            <v>0</v>
          </cell>
          <cell r="IZ689">
            <v>0</v>
          </cell>
          <cell r="JA689">
            <v>0</v>
          </cell>
          <cell r="JB689">
            <v>0</v>
          </cell>
          <cell r="JC689">
            <v>0</v>
          </cell>
          <cell r="JD689">
            <v>0</v>
          </cell>
          <cell r="JE689">
            <v>0</v>
          </cell>
          <cell r="JF689">
            <v>0</v>
          </cell>
          <cell r="JG689">
            <v>0</v>
          </cell>
          <cell r="JH689">
            <v>0</v>
          </cell>
          <cell r="JI689">
            <v>0</v>
          </cell>
          <cell r="JJ689">
            <v>0</v>
          </cell>
          <cell r="JK689">
            <v>0</v>
          </cell>
          <cell r="JL689">
            <v>0</v>
          </cell>
          <cell r="JM689">
            <v>0</v>
          </cell>
          <cell r="JN689">
            <v>0</v>
          </cell>
          <cell r="JO689">
            <v>0</v>
          </cell>
          <cell r="JP689">
            <v>0</v>
          </cell>
          <cell r="JQ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6.4815489400000814E-3</v>
          </cell>
          <cell r="CF690">
            <v>0</v>
          </cell>
          <cell r="CG690">
            <v>-1.3385831600000064E-2</v>
          </cell>
          <cell r="CH690">
            <v>-5.4144831199998689E-3</v>
          </cell>
          <cell r="CI690">
            <v>-3.2158379899999423E-3</v>
          </cell>
          <cell r="CJ690">
            <v>2.8077950400000329E-3</v>
          </cell>
          <cell r="CK690">
            <v>1.170884277999984E-2</v>
          </cell>
          <cell r="CL690">
            <v>3.6980284400001118E-3</v>
          </cell>
          <cell r="CM690">
            <v>-2.1379425500001048E-3</v>
          </cell>
          <cell r="CN690">
            <v>-9.2028525299999719E-3</v>
          </cell>
          <cell r="CO690">
            <v>-8.5609833299998828E-3</v>
          </cell>
          <cell r="CP690">
            <v>1.8876046449999739E-2</v>
          </cell>
          <cell r="CQ690">
            <v>1.1308767349999971E-2</v>
          </cell>
          <cell r="CR690">
            <v>-3.4721155180001517E-2</v>
          </cell>
          <cell r="CS690">
            <v>0</v>
          </cell>
          <cell r="CT690">
            <v>-3.9771704600000124E-3</v>
          </cell>
          <cell r="CU690">
            <v>-2.121164259999947E-3</v>
          </cell>
          <cell r="CV690">
            <v>-1.2695244170000015E-2</v>
          </cell>
          <cell r="CW690">
            <v>9.7833327999999331E-4</v>
          </cell>
          <cell r="CX690">
            <v>-4.2770274019999943E-2</v>
          </cell>
          <cell r="CY690">
            <v>1.2275934360000074E-2</v>
          </cell>
          <cell r="CZ690">
            <v>6.2499721800000074E-3</v>
          </cell>
          <cell r="DA690">
            <v>-1.3073561800001077E-3</v>
          </cell>
          <cell r="DB690">
            <v>-4.1450335000000615E-3</v>
          </cell>
          <cell r="DC690">
            <v>5.625567369999751E-3</v>
          </cell>
          <cell r="DD690">
            <v>7.1652802199997367E-3</v>
          </cell>
          <cell r="DE690">
            <v>2.1435593769999706E-2</v>
          </cell>
          <cell r="DF690">
            <v>0</v>
          </cell>
          <cell r="DG690">
            <v>-1.9368758800000219E-3</v>
          </cell>
          <cell r="DH690">
            <v>-3.1183033999999943E-3</v>
          </cell>
          <cell r="DI690">
            <v>-2.9664878100000014E-3</v>
          </cell>
          <cell r="DJ690">
            <v>-9.9180425200000311E-3</v>
          </cell>
          <cell r="DK690">
            <v>-6.6302621099999515E-3</v>
          </cell>
          <cell r="DL690">
            <v>-6.4930791200001892E-3</v>
          </cell>
          <cell r="DM690">
            <v>-1.1298097900001025E-3</v>
          </cell>
          <cell r="DN690">
            <v>4.6040619999998533E-4</v>
          </cell>
          <cell r="DO690">
            <v>-6.6982675599999708E-3</v>
          </cell>
          <cell r="DP690">
            <v>2.7038842130000074E-2</v>
          </cell>
          <cell r="DQ690">
            <v>3.2827473630000048E-2</v>
          </cell>
          <cell r="DR690">
            <v>-1.8668729149999841E-2</v>
          </cell>
          <cell r="DS690">
            <v>0</v>
          </cell>
          <cell r="DT690">
            <v>-1.6668216479999998E-2</v>
          </cell>
          <cell r="DU690">
            <v>-1.287673360000019E-3</v>
          </cell>
          <cell r="DV690">
            <v>-6.5452496100000257E-3</v>
          </cell>
          <cell r="DW690">
            <v>-1.3812422320000003E-2</v>
          </cell>
          <cell r="DX690">
            <v>1.0737093900000383E-3</v>
          </cell>
          <cell r="DY690">
            <v>-2.7825998999997381E-4</v>
          </cell>
          <cell r="DZ690">
            <v>-3.0343116900000133E-3</v>
          </cell>
          <cell r="EA690">
            <v>4.683799809999778E-3</v>
          </cell>
          <cell r="EB690">
            <v>3.1522406009999782E-2</v>
          </cell>
          <cell r="EC690">
            <v>-5.6247723100001368E-3</v>
          </cell>
          <cell r="ED690">
            <v>-8.6977386000002266E-3</v>
          </cell>
          <cell r="EE690">
            <v>1.3639262099989224E-3</v>
          </cell>
          <cell r="EF690">
            <v>0</v>
          </cell>
          <cell r="EG690">
            <v>2.7853288800000486E-3</v>
          </cell>
          <cell r="EH690">
            <v>-5.2974484100000163E-3</v>
          </cell>
          <cell r="EI690">
            <v>-9.8387372199999629E-3</v>
          </cell>
          <cell r="EJ690">
            <v>5.1406812000000177E-3</v>
          </cell>
          <cell r="EK690">
            <v>-2.5606939500000259E-3</v>
          </cell>
          <cell r="EL690">
            <v>-8.0677263800001953E-3</v>
          </cell>
          <cell r="EM690">
            <v>5.1856827500003089E-3</v>
          </cell>
          <cell r="EN690">
            <v>-4.8530078500002016E-3</v>
          </cell>
          <cell r="EO690">
            <v>6.418894220000082E-3</v>
          </cell>
          <cell r="EP690">
            <v>8.7140229099998967E-3</v>
          </cell>
          <cell r="EQ690">
            <v>3.7369300599998656E-3</v>
          </cell>
          <cell r="ER690">
            <v>4.0038514649999968E-2</v>
          </cell>
          <cell r="ES690">
            <v>0</v>
          </cell>
          <cell r="ET690">
            <v>1.837560448000003E-2</v>
          </cell>
          <cell r="EU690">
            <v>-6.1713667800000205E-3</v>
          </cell>
          <cell r="EV690">
            <v>3.7956393300000169E-3</v>
          </cell>
          <cell r="EW690">
            <v>1.517802000001664E-5</v>
          </cell>
          <cell r="EX690">
            <v>-2.5080355299999801E-3</v>
          </cell>
          <cell r="EY690">
            <v>1.4293328000003491E-4</v>
          </cell>
          <cell r="EZ690">
            <v>1.0229420850000226E-2</v>
          </cell>
          <cell r="FA690">
            <v>3.2451195800000665E-3</v>
          </cell>
          <cell r="FB690">
            <v>5.6066312299999366E-3</v>
          </cell>
          <cell r="FC690">
            <v>-5.2463411100001078E-3</v>
          </cell>
          <cell r="FD690">
            <v>1.2553731300000148E-2</v>
          </cell>
          <cell r="FE690">
            <v>-3.134113177000053E-2</v>
          </cell>
          <cell r="FF690">
            <v>0</v>
          </cell>
          <cell r="FG690">
            <v>-1.3815833940000022E-2</v>
          </cell>
          <cell r="FH690">
            <v>2.7207953000008001E-4</v>
          </cell>
          <cell r="FI690">
            <v>-2.3278874799999988E-3</v>
          </cell>
          <cell r="FJ690">
            <v>-1.1660073399999971E-3</v>
          </cell>
          <cell r="FK690">
            <v>-2.551437200000034E-4</v>
          </cell>
          <cell r="FL690">
            <v>-2.626280340000231E-3</v>
          </cell>
          <cell r="FM690">
            <v>-3.4668584000008273E-4</v>
          </cell>
          <cell r="FN690">
            <v>5.2103820999982453E-4</v>
          </cell>
          <cell r="FO690">
            <v>8.6013707999998967E-4</v>
          </cell>
          <cell r="FP690">
            <v>3.0845940999997268E-3</v>
          </cell>
          <cell r="FQ690">
            <v>-1.5541142030000232E-2</v>
          </cell>
          <cell r="FR690">
            <v>3.9222140199992594E-3</v>
          </cell>
          <cell r="FS690">
            <v>0</v>
          </cell>
          <cell r="FT690">
            <v>1.7697004760000024E-2</v>
          </cell>
          <cell r="FU690">
            <v>-6.7525100600001053E-3</v>
          </cell>
          <cell r="FV690">
            <v>-4.8411890999999763E-4</v>
          </cell>
          <cell r="FW690">
            <v>5.6326458099999477E-3</v>
          </cell>
          <cell r="FX690">
            <v>-2.2651999999345751E-7</v>
          </cell>
          <cell r="FY690">
            <v>-4.6619289599998393E-3</v>
          </cell>
          <cell r="FZ690">
            <v>-4.1215310500000157E-3</v>
          </cell>
          <cell r="GA690">
            <v>6.7795862999986412E-4</v>
          </cell>
          <cell r="GB690">
            <v>-7.8252744500000304E-3</v>
          </cell>
          <cell r="GC690">
            <v>3.4900891800002665E-3</v>
          </cell>
          <cell r="GD690">
            <v>2.7010559000006928E-4</v>
          </cell>
          <cell r="GE690">
            <v>-2.386316859000015E-2</v>
          </cell>
          <cell r="GF690">
            <v>0</v>
          </cell>
          <cell r="GG690">
            <v>-5.4890782900000046E-3</v>
          </cell>
          <cell r="GH690">
            <v>3.5127317800000002E-2</v>
          </cell>
          <cell r="GI690">
            <v>-1.1320429799999976E-3</v>
          </cell>
          <cell r="GJ690">
            <v>-7.4461799000002937E-4</v>
          </cell>
          <cell r="GK690">
            <v>-6.0984000002650696E-7</v>
          </cell>
          <cell r="GL690">
            <v>4.9167748999989769E-4</v>
          </cell>
          <cell r="GM690">
            <v>-3.3081676699995288E-3</v>
          </cell>
          <cell r="GN690">
            <v>-1.5184912400001416E-3</v>
          </cell>
          <cell r="GO690">
            <v>-2.2346922640000044E-2</v>
          </cell>
          <cell r="GP690">
            <v>-1.9184455210000007E-2</v>
          </cell>
          <cell r="GQ690">
            <v>-5.7577780199997708E-3</v>
          </cell>
          <cell r="GR690">
            <v>0.1012160287499988</v>
          </cell>
          <cell r="GS690">
            <v>0</v>
          </cell>
          <cell r="GT690">
            <v>-4.6699986999999554E-3</v>
          </cell>
          <cell r="GU690">
            <v>-3.5075929399999151E-3</v>
          </cell>
          <cell r="GV690">
            <v>2.4246999800000002E-3</v>
          </cell>
          <cell r="GW690">
            <v>1.0972241999999965E-2</v>
          </cell>
          <cell r="GX690">
            <v>1.0357394749999971E-2</v>
          </cell>
          <cell r="GY690">
            <v>-1.2377896830000124E-2</v>
          </cell>
          <cell r="GZ690">
            <v>-1.0635515399999296E-3</v>
          </cell>
          <cell r="HA690">
            <v>3.1811166899999854E-3</v>
          </cell>
          <cell r="HB690">
            <v>9.5436897499999729E-3</v>
          </cell>
          <cell r="HC690">
            <v>9.9952516000001435E-3</v>
          </cell>
          <cell r="HD690">
            <v>7.6360673990000016E-2</v>
          </cell>
          <cell r="HE690">
            <v>1.2679158430000115E-2</v>
          </cell>
          <cell r="HF690">
            <v>0</v>
          </cell>
          <cell r="HG690">
            <v>-5.8654043999994965E-4</v>
          </cell>
          <cell r="HH690">
            <v>-3.0892735099998792E-3</v>
          </cell>
          <cell r="HI690">
            <v>-5.0374022700000187E-3</v>
          </cell>
          <cell r="HJ690">
            <v>1.2693178800000024E-3</v>
          </cell>
          <cell r="HK690">
            <v>-2.2130216999999841E-3</v>
          </cell>
          <cell r="HL690">
            <v>-3.3377212599996486E-3</v>
          </cell>
          <cell r="HM690">
            <v>4.5490985600007416E-3</v>
          </cell>
          <cell r="HN690">
            <v>1.4942388830000208E-2</v>
          </cell>
          <cell r="HO690">
            <v>-1.3563182920000028E-2</v>
          </cell>
          <cell r="HP690">
            <v>1.9840251180000212E-2</v>
          </cell>
          <cell r="HQ690">
            <v>-9.4755920000189064E-5</v>
          </cell>
          <cell r="HR690">
            <v>6.8426103409995775E-2</v>
          </cell>
          <cell r="HS690">
            <v>0</v>
          </cell>
          <cell r="HT690">
            <v>-3.3128590100000022E-3</v>
          </cell>
          <cell r="HU690">
            <v>-2.3648293700002654E-3</v>
          </cell>
          <cell r="HV690">
            <v>-5.0087926700000951E-3</v>
          </cell>
          <cell r="HW690">
            <v>1.9829488800000017E-3</v>
          </cell>
          <cell r="HX690">
            <v>-5.8064368999999338E-4</v>
          </cell>
          <cell r="HY690">
            <v>3.2070087999991337E-4</v>
          </cell>
          <cell r="HZ690">
            <v>2.9686660699996814E-3</v>
          </cell>
          <cell r="IA690">
            <v>4.6102735999986599E-4</v>
          </cell>
          <cell r="IB690">
            <v>6.8120580670000042E-2</v>
          </cell>
          <cell r="IC690">
            <v>1.1639309370000017E-2</v>
          </cell>
          <cell r="ID690">
            <v>-5.8000050800000036E-3</v>
          </cell>
          <cell r="IE690">
            <v>-5.3341261239998161E-2</v>
          </cell>
          <cell r="IF690">
            <v>0</v>
          </cell>
          <cell r="IG690">
            <v>-1.2168786050000047E-2</v>
          </cell>
          <cell r="IH690">
            <v>-5.2429146299997065E-3</v>
          </cell>
          <cell r="II690">
            <v>-9.7587498699999164E-3</v>
          </cell>
          <cell r="IJ690">
            <v>-6.871377830000025E-3</v>
          </cell>
          <cell r="IK690">
            <v>2.3360081000001198E-4</v>
          </cell>
          <cell r="IL690">
            <v>6.5373126000034532E-4</v>
          </cell>
          <cell r="IM690">
            <v>1.0979812199999328E-2</v>
          </cell>
          <cell r="IN690">
            <v>-1.5224510600004848E-3</v>
          </cell>
          <cell r="IO690">
            <v>6.5353379199998285E-3</v>
          </cell>
          <cell r="IP690">
            <v>-5.4593260149999656E-2</v>
          </cell>
          <cell r="IQ690">
            <v>1.841379615999994E-2</v>
          </cell>
          <cell r="IR690">
            <v>-7.8668177750001789E-2</v>
          </cell>
          <cell r="IS690">
            <v>0</v>
          </cell>
          <cell r="IT690">
            <v>-1.6035763500000799E-3</v>
          </cell>
          <cell r="IU690">
            <v>-9.0197558000002509E-3</v>
          </cell>
          <cell r="IV690">
            <v>-1.1088533000000456E-3</v>
          </cell>
          <cell r="IW690">
            <v>-3.2971357500000131E-3</v>
          </cell>
          <cell r="IX690">
            <v>5.6424380839999955E-2</v>
          </cell>
          <cell r="IY690">
            <v>2.4793338799999898E-3</v>
          </cell>
          <cell r="IZ690">
            <v>-1.4535081909999414E-2</v>
          </cell>
          <cell r="JA690">
            <v>-6.3918764999981725E-4</v>
          </cell>
          <cell r="JB690">
            <v>1.2583245859999925E-2</v>
          </cell>
          <cell r="JC690">
            <v>3.9783592220000052E-2</v>
          </cell>
          <cell r="JD690">
            <v>-0.15973513978999998</v>
          </cell>
          <cell r="JE690">
            <v>0.29179644523999926</v>
          </cell>
          <cell r="JF690">
            <v>0</v>
          </cell>
          <cell r="JG690">
            <v>0</v>
          </cell>
          <cell r="JH690">
            <v>6.4212351400000034E-2</v>
          </cell>
          <cell r="JI690">
            <v>3.5727216600000555E-3</v>
          </cell>
          <cell r="JJ690">
            <v>1.3803738700000068E-3</v>
          </cell>
          <cell r="JK690">
            <v>-1.6163246280000015E-2</v>
          </cell>
          <cell r="JL690">
            <v>1.6700869699999288E-3</v>
          </cell>
          <cell r="JM690">
            <v>1.1820721799999934E-3</v>
          </cell>
          <cell r="JN690">
            <v>4.2902212500000036E-3</v>
          </cell>
          <cell r="JO690">
            <v>0.1313883349799998</v>
          </cell>
          <cell r="JP690">
            <v>1.1817139520000186E-2</v>
          </cell>
          <cell r="JQ690">
            <v>8.8446389690000071E-2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0</v>
          </cell>
          <cell r="FH691">
            <v>0</v>
          </cell>
          <cell r="FI691">
            <v>0</v>
          </cell>
          <cell r="FJ691">
            <v>0</v>
          </cell>
          <cell r="FK691">
            <v>0</v>
          </cell>
          <cell r="FL691">
            <v>0</v>
          </cell>
          <cell r="FM691">
            <v>0</v>
          </cell>
          <cell r="FN691">
            <v>0</v>
          </cell>
          <cell r="FO691">
            <v>0</v>
          </cell>
          <cell r="FP691">
            <v>0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0</v>
          </cell>
          <cell r="GF691">
            <v>0</v>
          </cell>
          <cell r="GG691">
            <v>0</v>
          </cell>
          <cell r="GH691">
            <v>0</v>
          </cell>
          <cell r="GI691">
            <v>0</v>
          </cell>
          <cell r="GJ691">
            <v>0</v>
          </cell>
          <cell r="GK691">
            <v>0</v>
          </cell>
          <cell r="GL691">
            <v>0</v>
          </cell>
          <cell r="GM691">
            <v>0</v>
          </cell>
          <cell r="GN691">
            <v>0</v>
          </cell>
          <cell r="GO691">
            <v>0</v>
          </cell>
          <cell r="GP691">
            <v>0</v>
          </cell>
          <cell r="GQ691">
            <v>0</v>
          </cell>
          <cell r="GR691">
            <v>0</v>
          </cell>
          <cell r="GS691">
            <v>0</v>
          </cell>
          <cell r="GT691">
            <v>0</v>
          </cell>
          <cell r="GU691">
            <v>0</v>
          </cell>
          <cell r="GV691">
            <v>0</v>
          </cell>
          <cell r="GW691">
            <v>0</v>
          </cell>
          <cell r="GX691">
            <v>0</v>
          </cell>
          <cell r="GY691">
            <v>0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0</v>
          </cell>
          <cell r="HG691">
            <v>0</v>
          </cell>
          <cell r="HH691">
            <v>0</v>
          </cell>
          <cell r="HI691">
            <v>0</v>
          </cell>
          <cell r="HJ691">
            <v>0</v>
          </cell>
          <cell r="HK691">
            <v>0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0</v>
          </cell>
          <cell r="HU691">
            <v>0</v>
          </cell>
          <cell r="HV691">
            <v>0</v>
          </cell>
          <cell r="HW691">
            <v>0</v>
          </cell>
          <cell r="HX691">
            <v>0</v>
          </cell>
          <cell r="HY691">
            <v>0</v>
          </cell>
          <cell r="HZ691">
            <v>0</v>
          </cell>
          <cell r="IA691">
            <v>0</v>
          </cell>
          <cell r="IB691">
            <v>0</v>
          </cell>
          <cell r="IC691">
            <v>0</v>
          </cell>
          <cell r="ID691">
            <v>0</v>
          </cell>
          <cell r="IE691">
            <v>0</v>
          </cell>
          <cell r="IF691">
            <v>0</v>
          </cell>
          <cell r="IG691">
            <v>0</v>
          </cell>
          <cell r="IH691">
            <v>0</v>
          </cell>
          <cell r="II691">
            <v>0</v>
          </cell>
          <cell r="IJ691">
            <v>0</v>
          </cell>
          <cell r="IK691">
            <v>0</v>
          </cell>
          <cell r="IL691">
            <v>0</v>
          </cell>
          <cell r="IM691">
            <v>0</v>
          </cell>
          <cell r="IN691">
            <v>0</v>
          </cell>
          <cell r="IO691">
            <v>0</v>
          </cell>
          <cell r="IP691">
            <v>0</v>
          </cell>
          <cell r="IQ691">
            <v>0</v>
          </cell>
          <cell r="IR691">
            <v>0</v>
          </cell>
          <cell r="IS691">
            <v>0</v>
          </cell>
          <cell r="IT691">
            <v>0</v>
          </cell>
          <cell r="IU691">
            <v>0</v>
          </cell>
          <cell r="IV691">
            <v>0</v>
          </cell>
          <cell r="IW691">
            <v>0</v>
          </cell>
          <cell r="IX691">
            <v>0</v>
          </cell>
          <cell r="IY691">
            <v>0</v>
          </cell>
          <cell r="IZ691">
            <v>0</v>
          </cell>
          <cell r="JA691">
            <v>0</v>
          </cell>
          <cell r="JB691">
            <v>0</v>
          </cell>
          <cell r="JC691">
            <v>0</v>
          </cell>
          <cell r="JD691">
            <v>0</v>
          </cell>
          <cell r="JE691">
            <v>0</v>
          </cell>
          <cell r="JF691">
            <v>0</v>
          </cell>
          <cell r="JG691">
            <v>0</v>
          </cell>
          <cell r="JH691">
            <v>0</v>
          </cell>
          <cell r="JI691">
            <v>0</v>
          </cell>
          <cell r="JJ691">
            <v>0</v>
          </cell>
          <cell r="JK691">
            <v>0</v>
          </cell>
          <cell r="JL691">
            <v>0</v>
          </cell>
          <cell r="JM691">
            <v>0</v>
          </cell>
          <cell r="JN691">
            <v>0</v>
          </cell>
          <cell r="JO691">
            <v>0</v>
          </cell>
          <cell r="JP691">
            <v>0</v>
          </cell>
          <cell r="JQ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0</v>
          </cell>
          <cell r="FF692">
            <v>0</v>
          </cell>
          <cell r="FG692">
            <v>0</v>
          </cell>
          <cell r="FH692">
            <v>0</v>
          </cell>
          <cell r="FI692">
            <v>0</v>
          </cell>
          <cell r="FJ692">
            <v>0</v>
          </cell>
          <cell r="FK692">
            <v>0</v>
          </cell>
          <cell r="FL692">
            <v>0</v>
          </cell>
          <cell r="FM692">
            <v>0</v>
          </cell>
          <cell r="FN692">
            <v>0</v>
          </cell>
          <cell r="FO692">
            <v>0</v>
          </cell>
          <cell r="FP692">
            <v>0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0</v>
          </cell>
          <cell r="GD692">
            <v>0</v>
          </cell>
          <cell r="GE692">
            <v>0</v>
          </cell>
          <cell r="GF692">
            <v>0</v>
          </cell>
          <cell r="GG692">
            <v>0</v>
          </cell>
          <cell r="GH692">
            <v>0</v>
          </cell>
          <cell r="GI692">
            <v>0</v>
          </cell>
          <cell r="GJ692">
            <v>0</v>
          </cell>
          <cell r="GK692">
            <v>0</v>
          </cell>
          <cell r="GL692">
            <v>0</v>
          </cell>
          <cell r="GM692">
            <v>0</v>
          </cell>
          <cell r="GN692">
            <v>0</v>
          </cell>
          <cell r="GO692">
            <v>0</v>
          </cell>
          <cell r="GP692">
            <v>0</v>
          </cell>
          <cell r="GQ692">
            <v>0</v>
          </cell>
          <cell r="GR692">
            <v>0</v>
          </cell>
          <cell r="GS692">
            <v>0</v>
          </cell>
          <cell r="GT692">
            <v>0</v>
          </cell>
          <cell r="GU692">
            <v>0</v>
          </cell>
          <cell r="GV692">
            <v>0</v>
          </cell>
          <cell r="GW692">
            <v>0</v>
          </cell>
          <cell r="GX692">
            <v>0</v>
          </cell>
          <cell r="GY692">
            <v>0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I692">
            <v>0</v>
          </cell>
          <cell r="HJ692">
            <v>0</v>
          </cell>
          <cell r="HK692">
            <v>0</v>
          </cell>
          <cell r="HL692">
            <v>0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0</v>
          </cell>
          <cell r="HU692">
            <v>0</v>
          </cell>
          <cell r="HV692">
            <v>0</v>
          </cell>
          <cell r="HW692">
            <v>0</v>
          </cell>
          <cell r="HX692">
            <v>0</v>
          </cell>
          <cell r="HY692">
            <v>0</v>
          </cell>
          <cell r="HZ692">
            <v>0</v>
          </cell>
          <cell r="IA692">
            <v>0</v>
          </cell>
          <cell r="IB692">
            <v>0</v>
          </cell>
          <cell r="IC692">
            <v>0</v>
          </cell>
          <cell r="ID692">
            <v>0</v>
          </cell>
          <cell r="IE692">
            <v>0</v>
          </cell>
          <cell r="IF692">
            <v>0</v>
          </cell>
          <cell r="IG692">
            <v>0</v>
          </cell>
          <cell r="IH692">
            <v>0</v>
          </cell>
          <cell r="II692">
            <v>0</v>
          </cell>
          <cell r="IJ692">
            <v>0</v>
          </cell>
          <cell r="IK692">
            <v>0</v>
          </cell>
          <cell r="IL692">
            <v>0</v>
          </cell>
          <cell r="IM692">
            <v>0</v>
          </cell>
          <cell r="IN692">
            <v>0</v>
          </cell>
          <cell r="IO692">
            <v>0</v>
          </cell>
          <cell r="IP692">
            <v>0</v>
          </cell>
          <cell r="IQ692">
            <v>0</v>
          </cell>
          <cell r="IR692">
            <v>0</v>
          </cell>
          <cell r="IS692">
            <v>0</v>
          </cell>
          <cell r="IT692">
            <v>0</v>
          </cell>
          <cell r="IU692">
            <v>0</v>
          </cell>
          <cell r="IV692">
            <v>0</v>
          </cell>
          <cell r="IW692">
            <v>0</v>
          </cell>
          <cell r="IX692">
            <v>0</v>
          </cell>
          <cell r="IY692">
            <v>0</v>
          </cell>
          <cell r="IZ692">
            <v>0</v>
          </cell>
          <cell r="JA692">
            <v>0</v>
          </cell>
          <cell r="JB692">
            <v>0</v>
          </cell>
          <cell r="JC692">
            <v>0</v>
          </cell>
          <cell r="JD692">
            <v>0</v>
          </cell>
          <cell r="JE692">
            <v>0</v>
          </cell>
          <cell r="JF692">
            <v>0</v>
          </cell>
          <cell r="JG692">
            <v>0</v>
          </cell>
          <cell r="JH692">
            <v>0</v>
          </cell>
          <cell r="JI692">
            <v>0</v>
          </cell>
          <cell r="JJ692">
            <v>0</v>
          </cell>
          <cell r="JK692">
            <v>0</v>
          </cell>
          <cell r="JL692">
            <v>0</v>
          </cell>
          <cell r="JM692">
            <v>0</v>
          </cell>
          <cell r="JN692">
            <v>0</v>
          </cell>
          <cell r="JO692">
            <v>0</v>
          </cell>
          <cell r="JP692">
            <v>0</v>
          </cell>
          <cell r="JQ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0</v>
          </cell>
          <cell r="FF693">
            <v>0</v>
          </cell>
          <cell r="FG693">
            <v>0</v>
          </cell>
          <cell r="FH693">
            <v>0</v>
          </cell>
          <cell r="FI693">
            <v>0</v>
          </cell>
          <cell r="FJ693">
            <v>0</v>
          </cell>
          <cell r="FK693">
            <v>0</v>
          </cell>
          <cell r="FL693">
            <v>0</v>
          </cell>
          <cell r="FM693">
            <v>0</v>
          </cell>
          <cell r="FN693">
            <v>0</v>
          </cell>
          <cell r="FO693">
            <v>0</v>
          </cell>
          <cell r="FP693">
            <v>0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0</v>
          </cell>
          <cell r="GD693">
            <v>0</v>
          </cell>
          <cell r="GE693">
            <v>0</v>
          </cell>
          <cell r="GF693">
            <v>0</v>
          </cell>
          <cell r="GG693">
            <v>0</v>
          </cell>
          <cell r="GH693">
            <v>0</v>
          </cell>
          <cell r="GI693">
            <v>0</v>
          </cell>
          <cell r="GJ693">
            <v>0</v>
          </cell>
          <cell r="GK693">
            <v>0</v>
          </cell>
          <cell r="GL693">
            <v>0</v>
          </cell>
          <cell r="GM693">
            <v>0</v>
          </cell>
          <cell r="GN693">
            <v>0</v>
          </cell>
          <cell r="GO693">
            <v>0</v>
          </cell>
          <cell r="GP693">
            <v>0</v>
          </cell>
          <cell r="GQ693">
            <v>0</v>
          </cell>
          <cell r="GR693">
            <v>0</v>
          </cell>
          <cell r="GS693">
            <v>0</v>
          </cell>
          <cell r="GT693">
            <v>0</v>
          </cell>
          <cell r="GU693">
            <v>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0</v>
          </cell>
          <cell r="HU693">
            <v>0</v>
          </cell>
          <cell r="HV693">
            <v>0</v>
          </cell>
          <cell r="HW693">
            <v>0</v>
          </cell>
          <cell r="HX693">
            <v>0</v>
          </cell>
          <cell r="HY693">
            <v>0</v>
          </cell>
          <cell r="HZ693">
            <v>0</v>
          </cell>
          <cell r="IA693">
            <v>0</v>
          </cell>
          <cell r="IB693">
            <v>0</v>
          </cell>
          <cell r="IC693">
            <v>0</v>
          </cell>
          <cell r="ID693">
            <v>0</v>
          </cell>
          <cell r="IE693">
            <v>0</v>
          </cell>
          <cell r="IF693">
            <v>0</v>
          </cell>
          <cell r="IG693">
            <v>0</v>
          </cell>
          <cell r="IH693">
            <v>0</v>
          </cell>
          <cell r="II693">
            <v>0</v>
          </cell>
          <cell r="IJ693">
            <v>0</v>
          </cell>
          <cell r="IK693">
            <v>0</v>
          </cell>
          <cell r="IL693">
            <v>0</v>
          </cell>
          <cell r="IM693">
            <v>0</v>
          </cell>
          <cell r="IN693">
            <v>0</v>
          </cell>
          <cell r="IO693">
            <v>0</v>
          </cell>
          <cell r="IP693">
            <v>0</v>
          </cell>
          <cell r="IQ693">
            <v>0</v>
          </cell>
          <cell r="IR693">
            <v>0</v>
          </cell>
          <cell r="IS693">
            <v>0</v>
          </cell>
          <cell r="IT693">
            <v>0</v>
          </cell>
          <cell r="IU693">
            <v>0</v>
          </cell>
          <cell r="IV693">
            <v>0</v>
          </cell>
          <cell r="IW693">
            <v>0</v>
          </cell>
          <cell r="IX693">
            <v>0</v>
          </cell>
          <cell r="IY693">
            <v>0</v>
          </cell>
          <cell r="IZ693">
            <v>0</v>
          </cell>
          <cell r="JA693">
            <v>0</v>
          </cell>
          <cell r="JB693">
            <v>0</v>
          </cell>
          <cell r="JC693">
            <v>0</v>
          </cell>
          <cell r="JD693">
            <v>0</v>
          </cell>
          <cell r="JE693">
            <v>0</v>
          </cell>
          <cell r="JF693">
            <v>0</v>
          </cell>
          <cell r="JG693">
            <v>0</v>
          </cell>
          <cell r="JH693">
            <v>0</v>
          </cell>
          <cell r="JI693">
            <v>0</v>
          </cell>
          <cell r="JJ693">
            <v>0</v>
          </cell>
          <cell r="JK693">
            <v>0</v>
          </cell>
          <cell r="JL693">
            <v>0</v>
          </cell>
          <cell r="JM693">
            <v>0</v>
          </cell>
          <cell r="JN693">
            <v>0</v>
          </cell>
          <cell r="JO693">
            <v>0</v>
          </cell>
          <cell r="JP693">
            <v>0</v>
          </cell>
          <cell r="JQ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0</v>
          </cell>
          <cell r="FF694">
            <v>0</v>
          </cell>
          <cell r="FG694">
            <v>0</v>
          </cell>
          <cell r="FH694">
            <v>0</v>
          </cell>
          <cell r="FI694">
            <v>0</v>
          </cell>
          <cell r="FJ694">
            <v>0</v>
          </cell>
          <cell r="FK694">
            <v>0</v>
          </cell>
          <cell r="FL694">
            <v>0</v>
          </cell>
          <cell r="FM694">
            <v>0</v>
          </cell>
          <cell r="FN694">
            <v>0</v>
          </cell>
          <cell r="FO694">
            <v>0</v>
          </cell>
          <cell r="FP694">
            <v>0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0</v>
          </cell>
          <cell r="GD694">
            <v>0</v>
          </cell>
          <cell r="GE694">
            <v>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0</v>
          </cell>
          <cell r="GN694">
            <v>0</v>
          </cell>
          <cell r="GO694">
            <v>0</v>
          </cell>
          <cell r="GP694">
            <v>0</v>
          </cell>
          <cell r="GQ694">
            <v>0</v>
          </cell>
          <cell r="GR694">
            <v>0</v>
          </cell>
          <cell r="GS694">
            <v>0</v>
          </cell>
          <cell r="GT694">
            <v>0</v>
          </cell>
          <cell r="GU694">
            <v>0</v>
          </cell>
          <cell r="GV694">
            <v>0</v>
          </cell>
          <cell r="GW694">
            <v>0</v>
          </cell>
          <cell r="GX694">
            <v>0</v>
          </cell>
          <cell r="GY694">
            <v>0</v>
          </cell>
          <cell r="GZ694">
            <v>0</v>
          </cell>
          <cell r="HA694">
            <v>0</v>
          </cell>
          <cell r="HB694">
            <v>0</v>
          </cell>
          <cell r="HC694">
            <v>0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0</v>
          </cell>
          <cell r="HN694">
            <v>0</v>
          </cell>
          <cell r="HO694">
            <v>0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0</v>
          </cell>
          <cell r="HU694">
            <v>0</v>
          </cell>
          <cell r="HV694">
            <v>0</v>
          </cell>
          <cell r="HW694">
            <v>0</v>
          </cell>
          <cell r="HX694">
            <v>0</v>
          </cell>
          <cell r="HY694">
            <v>0</v>
          </cell>
          <cell r="HZ694">
            <v>0</v>
          </cell>
          <cell r="IA694">
            <v>0</v>
          </cell>
          <cell r="IB694">
            <v>0</v>
          </cell>
          <cell r="IC694">
            <v>0</v>
          </cell>
          <cell r="ID694">
            <v>0</v>
          </cell>
          <cell r="IE694">
            <v>0</v>
          </cell>
          <cell r="IF694">
            <v>0</v>
          </cell>
          <cell r="IG694">
            <v>0</v>
          </cell>
          <cell r="IH694">
            <v>0</v>
          </cell>
          <cell r="II694">
            <v>0</v>
          </cell>
          <cell r="IJ694">
            <v>0</v>
          </cell>
          <cell r="IK694">
            <v>0</v>
          </cell>
          <cell r="IL694">
            <v>0</v>
          </cell>
          <cell r="IM694">
            <v>0</v>
          </cell>
          <cell r="IN694">
            <v>0</v>
          </cell>
          <cell r="IO694">
            <v>0</v>
          </cell>
          <cell r="IP694">
            <v>0</v>
          </cell>
          <cell r="IQ694">
            <v>0</v>
          </cell>
          <cell r="IR694">
            <v>0</v>
          </cell>
          <cell r="IS694">
            <v>0</v>
          </cell>
          <cell r="IT694">
            <v>0</v>
          </cell>
          <cell r="IU694">
            <v>0</v>
          </cell>
          <cell r="IV694">
            <v>0</v>
          </cell>
          <cell r="IW694">
            <v>0</v>
          </cell>
          <cell r="IX694">
            <v>0</v>
          </cell>
          <cell r="IY694">
            <v>0</v>
          </cell>
          <cell r="IZ694">
            <v>0</v>
          </cell>
          <cell r="JA694">
            <v>0</v>
          </cell>
          <cell r="JB694">
            <v>0</v>
          </cell>
          <cell r="JC694">
            <v>0</v>
          </cell>
          <cell r="JD694">
            <v>0</v>
          </cell>
          <cell r="JE694">
            <v>0</v>
          </cell>
          <cell r="JF694">
            <v>0</v>
          </cell>
          <cell r="JG694">
            <v>0</v>
          </cell>
          <cell r="JH694">
            <v>0</v>
          </cell>
          <cell r="JI694">
            <v>0</v>
          </cell>
          <cell r="JJ694">
            <v>0</v>
          </cell>
          <cell r="JK694">
            <v>0</v>
          </cell>
          <cell r="JL694">
            <v>0</v>
          </cell>
          <cell r="JM694">
            <v>0</v>
          </cell>
          <cell r="JN694">
            <v>0</v>
          </cell>
          <cell r="JO694">
            <v>0</v>
          </cell>
          <cell r="JP694">
            <v>0</v>
          </cell>
          <cell r="JQ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0</v>
          </cell>
          <cell r="FF695">
            <v>0</v>
          </cell>
          <cell r="FG695">
            <v>0</v>
          </cell>
          <cell r="FH695">
            <v>0</v>
          </cell>
          <cell r="FI695">
            <v>0</v>
          </cell>
          <cell r="FJ695">
            <v>0</v>
          </cell>
          <cell r="FK695">
            <v>0</v>
          </cell>
          <cell r="FL695">
            <v>0</v>
          </cell>
          <cell r="FM695">
            <v>0</v>
          </cell>
          <cell r="FN695">
            <v>0</v>
          </cell>
          <cell r="FO695">
            <v>0</v>
          </cell>
          <cell r="FP695">
            <v>0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0</v>
          </cell>
          <cell r="GD695">
            <v>0</v>
          </cell>
          <cell r="GE695">
            <v>0</v>
          </cell>
          <cell r="GF695">
            <v>0</v>
          </cell>
          <cell r="GG695">
            <v>0</v>
          </cell>
          <cell r="GH695">
            <v>0</v>
          </cell>
          <cell r="GI695">
            <v>0</v>
          </cell>
          <cell r="GJ695">
            <v>0</v>
          </cell>
          <cell r="GK695">
            <v>0</v>
          </cell>
          <cell r="GL695">
            <v>0</v>
          </cell>
          <cell r="GM695">
            <v>0</v>
          </cell>
          <cell r="GN695">
            <v>0</v>
          </cell>
          <cell r="GO695">
            <v>0</v>
          </cell>
          <cell r="GP695">
            <v>0</v>
          </cell>
          <cell r="GQ695">
            <v>0</v>
          </cell>
          <cell r="GR695">
            <v>0</v>
          </cell>
          <cell r="GS695">
            <v>0</v>
          </cell>
          <cell r="GT695">
            <v>0</v>
          </cell>
          <cell r="GU695">
            <v>0</v>
          </cell>
          <cell r="GV695">
            <v>0</v>
          </cell>
          <cell r="GW695">
            <v>0</v>
          </cell>
          <cell r="GX695">
            <v>0</v>
          </cell>
          <cell r="GY695">
            <v>0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I695">
            <v>0</v>
          </cell>
          <cell r="HJ695">
            <v>0</v>
          </cell>
          <cell r="HK695">
            <v>0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0</v>
          </cell>
          <cell r="HU695">
            <v>0</v>
          </cell>
          <cell r="HV695">
            <v>0</v>
          </cell>
          <cell r="HW695">
            <v>0</v>
          </cell>
          <cell r="HX695">
            <v>0</v>
          </cell>
          <cell r="HY695">
            <v>0</v>
          </cell>
          <cell r="HZ695">
            <v>0</v>
          </cell>
          <cell r="IA695">
            <v>0</v>
          </cell>
          <cell r="IB695">
            <v>0</v>
          </cell>
          <cell r="IC695">
            <v>0</v>
          </cell>
          <cell r="ID695">
            <v>0</v>
          </cell>
          <cell r="IE695">
            <v>0</v>
          </cell>
          <cell r="IF695">
            <v>0</v>
          </cell>
          <cell r="IG695">
            <v>0</v>
          </cell>
          <cell r="IH695">
            <v>0</v>
          </cell>
          <cell r="II695">
            <v>0</v>
          </cell>
          <cell r="IJ695">
            <v>0</v>
          </cell>
          <cell r="IK695">
            <v>0</v>
          </cell>
          <cell r="IL695">
            <v>0</v>
          </cell>
          <cell r="IM695">
            <v>0</v>
          </cell>
          <cell r="IN695">
            <v>0</v>
          </cell>
          <cell r="IO695">
            <v>0</v>
          </cell>
          <cell r="IP695">
            <v>0</v>
          </cell>
          <cell r="IQ695">
            <v>0</v>
          </cell>
          <cell r="IR695">
            <v>0</v>
          </cell>
          <cell r="IS695">
            <v>0</v>
          </cell>
          <cell r="IT695">
            <v>0</v>
          </cell>
          <cell r="IU695">
            <v>0</v>
          </cell>
          <cell r="IV695">
            <v>0</v>
          </cell>
          <cell r="IW695">
            <v>0</v>
          </cell>
          <cell r="IX695">
            <v>0</v>
          </cell>
          <cell r="IY695">
            <v>0</v>
          </cell>
          <cell r="IZ695">
            <v>0</v>
          </cell>
          <cell r="JA695">
            <v>0</v>
          </cell>
          <cell r="JB695">
            <v>0</v>
          </cell>
          <cell r="JC695">
            <v>0</v>
          </cell>
          <cell r="JD695">
            <v>0</v>
          </cell>
          <cell r="JE695">
            <v>0</v>
          </cell>
          <cell r="JF695">
            <v>0</v>
          </cell>
          <cell r="JG695">
            <v>0</v>
          </cell>
          <cell r="JH695">
            <v>0</v>
          </cell>
          <cell r="JI695">
            <v>0</v>
          </cell>
          <cell r="JJ695">
            <v>0</v>
          </cell>
          <cell r="JK695">
            <v>0</v>
          </cell>
          <cell r="JL695">
            <v>0</v>
          </cell>
          <cell r="JM695">
            <v>0</v>
          </cell>
          <cell r="JN695">
            <v>0</v>
          </cell>
          <cell r="JO695">
            <v>0</v>
          </cell>
          <cell r="JP695">
            <v>0</v>
          </cell>
          <cell r="JQ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0</v>
          </cell>
          <cell r="FF696">
            <v>0</v>
          </cell>
          <cell r="FG696">
            <v>0</v>
          </cell>
          <cell r="FH696">
            <v>0</v>
          </cell>
          <cell r="FI696">
            <v>0</v>
          </cell>
          <cell r="FJ696">
            <v>0</v>
          </cell>
          <cell r="FK696">
            <v>0</v>
          </cell>
          <cell r="FL696">
            <v>0</v>
          </cell>
          <cell r="FM696">
            <v>0</v>
          </cell>
          <cell r="FN696">
            <v>0</v>
          </cell>
          <cell r="FO696">
            <v>0</v>
          </cell>
          <cell r="FP696">
            <v>0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0</v>
          </cell>
          <cell r="GD696">
            <v>0</v>
          </cell>
          <cell r="GE696">
            <v>0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0</v>
          </cell>
          <cell r="GN696">
            <v>0</v>
          </cell>
          <cell r="GO696">
            <v>0</v>
          </cell>
          <cell r="GP696">
            <v>0</v>
          </cell>
          <cell r="GQ696">
            <v>0</v>
          </cell>
          <cell r="GR696">
            <v>0</v>
          </cell>
          <cell r="GS696">
            <v>0</v>
          </cell>
          <cell r="GT696">
            <v>0</v>
          </cell>
          <cell r="GU696">
            <v>0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0</v>
          </cell>
          <cell r="HD696">
            <v>0</v>
          </cell>
          <cell r="HE696">
            <v>0</v>
          </cell>
          <cell r="HF696">
            <v>0</v>
          </cell>
          <cell r="HG696">
            <v>0</v>
          </cell>
          <cell r="HH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0</v>
          </cell>
          <cell r="HN696">
            <v>0</v>
          </cell>
          <cell r="HO696">
            <v>0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0</v>
          </cell>
          <cell r="HU696">
            <v>0</v>
          </cell>
          <cell r="HV696">
            <v>0</v>
          </cell>
          <cell r="HW696">
            <v>0</v>
          </cell>
          <cell r="HX696">
            <v>0</v>
          </cell>
          <cell r="HY696">
            <v>0</v>
          </cell>
          <cell r="HZ696">
            <v>0</v>
          </cell>
          <cell r="IA696">
            <v>0</v>
          </cell>
          <cell r="IB696">
            <v>0</v>
          </cell>
          <cell r="IC696">
            <v>0</v>
          </cell>
          <cell r="ID696">
            <v>0</v>
          </cell>
          <cell r="IE696">
            <v>0</v>
          </cell>
          <cell r="IF696">
            <v>0</v>
          </cell>
          <cell r="IG696">
            <v>0</v>
          </cell>
          <cell r="IH696">
            <v>0</v>
          </cell>
          <cell r="II696">
            <v>0</v>
          </cell>
          <cell r="IJ696">
            <v>0</v>
          </cell>
          <cell r="IK696">
            <v>0</v>
          </cell>
          <cell r="IL696">
            <v>0</v>
          </cell>
          <cell r="IM696">
            <v>0</v>
          </cell>
          <cell r="IN696">
            <v>0</v>
          </cell>
          <cell r="IO696">
            <v>0</v>
          </cell>
          <cell r="IP696">
            <v>0</v>
          </cell>
          <cell r="IQ696">
            <v>0</v>
          </cell>
          <cell r="IR696">
            <v>0</v>
          </cell>
          <cell r="IS696">
            <v>0</v>
          </cell>
          <cell r="IT696">
            <v>0</v>
          </cell>
          <cell r="IU696">
            <v>0</v>
          </cell>
          <cell r="IV696">
            <v>0</v>
          </cell>
          <cell r="IW696">
            <v>0</v>
          </cell>
          <cell r="IX696">
            <v>0</v>
          </cell>
          <cell r="IY696">
            <v>0</v>
          </cell>
          <cell r="IZ696">
            <v>0</v>
          </cell>
          <cell r="JA696">
            <v>0</v>
          </cell>
          <cell r="JB696">
            <v>0</v>
          </cell>
          <cell r="JC696">
            <v>0</v>
          </cell>
          <cell r="JD696">
            <v>0</v>
          </cell>
          <cell r="JE696">
            <v>0</v>
          </cell>
          <cell r="JF696">
            <v>0</v>
          </cell>
          <cell r="JG696">
            <v>0</v>
          </cell>
          <cell r="JH696">
            <v>0</v>
          </cell>
          <cell r="JI696">
            <v>0</v>
          </cell>
          <cell r="JJ696">
            <v>0</v>
          </cell>
          <cell r="JK696">
            <v>0</v>
          </cell>
          <cell r="JL696">
            <v>0</v>
          </cell>
          <cell r="JM696">
            <v>0</v>
          </cell>
          <cell r="JN696">
            <v>0</v>
          </cell>
          <cell r="JO696">
            <v>0</v>
          </cell>
          <cell r="JP696">
            <v>0</v>
          </cell>
          <cell r="JQ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-2.5929424750000041E-2</v>
          </cell>
          <cell r="BS697">
            <v>0</v>
          </cell>
          <cell r="BT697">
            <v>-1.4748907000000002E-3</v>
          </cell>
          <cell r="BU697">
            <v>-2.073898109999972E-3</v>
          </cell>
          <cell r="BV697">
            <v>-2.0439583009999984E-2</v>
          </cell>
          <cell r="BW697">
            <v>-1.9410915499999959E-3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3.8620000003541932E-8</v>
          </cell>
          <cell r="CC697">
            <v>0</v>
          </cell>
          <cell r="CD697">
            <v>0</v>
          </cell>
          <cell r="CE697">
            <v>5.0595036100006263E-3</v>
          </cell>
          <cell r="CF697">
            <v>0</v>
          </cell>
          <cell r="CG697">
            <v>-1.4317099600000049E-2</v>
          </cell>
          <cell r="CH697">
            <v>-5.7199453399998657E-3</v>
          </cell>
          <cell r="CI697">
            <v>-3.5088666999997242E-3</v>
          </cell>
          <cell r="CJ697">
            <v>1.8642749099999634E-3</v>
          </cell>
          <cell r="CK697">
            <v>1.2332021000000193E-2</v>
          </cell>
          <cell r="CL697">
            <v>3.6980284400001118E-3</v>
          </cell>
          <cell r="CM697">
            <v>-2.1595953400000978E-3</v>
          </cell>
          <cell r="CN697">
            <v>-9.2028525299999719E-3</v>
          </cell>
          <cell r="CO697">
            <v>-8.1112750299999203E-3</v>
          </cell>
          <cell r="CP697">
            <v>1.8876046449999739E-2</v>
          </cell>
          <cell r="CQ697">
            <v>1.1308767349999971E-2</v>
          </cell>
          <cell r="CR697">
            <v>-4.1158427429999977E-2</v>
          </cell>
          <cell r="CS697">
            <v>0</v>
          </cell>
          <cell r="CT697">
            <v>-4.5404781600000277E-3</v>
          </cell>
          <cell r="CU697">
            <v>-4.4739620200000552E-3</v>
          </cell>
          <cell r="CV697">
            <v>-1.4081263620000062E-2</v>
          </cell>
          <cell r="CW697">
            <v>-4.6001656999994367E-4</v>
          </cell>
          <cell r="CX697">
            <v>-4.2597793809999951E-2</v>
          </cell>
          <cell r="CY697">
            <v>1.1385099279999977E-2</v>
          </cell>
          <cell r="CZ697">
            <v>6.1515295600000908E-3</v>
          </cell>
          <cell r="DA697">
            <v>-1.1873561799999877E-3</v>
          </cell>
          <cell r="DB697">
            <v>-4.1450335000000615E-3</v>
          </cell>
          <cell r="DC697">
            <v>5.625567369999751E-3</v>
          </cell>
          <cell r="DD697">
            <v>7.1652802199997367E-3</v>
          </cell>
          <cell r="DE697">
            <v>2.1074048959999869E-2</v>
          </cell>
          <cell r="DF697">
            <v>0</v>
          </cell>
          <cell r="DG697">
            <v>-2.0877785100000268E-3</v>
          </cell>
          <cell r="DH697">
            <v>-4.0305431000003944E-4</v>
          </cell>
          <cell r="DI697">
            <v>-3.8446618400000965E-3</v>
          </cell>
          <cell r="DJ697">
            <v>-1.1661425040000006E-2</v>
          </cell>
          <cell r="DK697">
            <v>-6.9346344199998633E-3</v>
          </cell>
          <cell r="DL697">
            <v>-6.4930791200001892E-3</v>
          </cell>
          <cell r="DM697">
            <v>-1.1298097900001025E-3</v>
          </cell>
          <cell r="DN697">
            <v>4.6040619999998533E-4</v>
          </cell>
          <cell r="DO697">
            <v>-6.6982299699999692E-3</v>
          </cell>
          <cell r="DP697">
            <v>2.7038842130000074E-2</v>
          </cell>
          <cell r="DQ697">
            <v>3.2827473630000048E-2</v>
          </cell>
          <cell r="DR697">
            <v>-2.0968228650000809E-2</v>
          </cell>
          <cell r="DS697">
            <v>0</v>
          </cell>
          <cell r="DT697">
            <v>-1.5915944040000019E-2</v>
          </cell>
          <cell r="DU697">
            <v>-1.1711511199998803E-3</v>
          </cell>
          <cell r="DV697">
            <v>-1.1510099250000239E-2</v>
          </cell>
          <cell r="DW697">
            <v>-1.1989808299999849E-2</v>
          </cell>
          <cell r="DX697">
            <v>1.0187334700002548E-3</v>
          </cell>
          <cell r="DY697">
            <v>-2.4783940000006055E-4</v>
          </cell>
          <cell r="DZ697">
            <v>-3.0358149200000462E-3</v>
          </cell>
          <cell r="EA697">
            <v>4.683799809999778E-3</v>
          </cell>
          <cell r="EB697">
            <v>3.1522406009999782E-2</v>
          </cell>
          <cell r="EC697">
            <v>-5.6247723100001368E-3</v>
          </cell>
          <cell r="ED697">
            <v>-8.6977386000002266E-3</v>
          </cell>
          <cell r="EE697">
            <v>1.0327422700009414E-3</v>
          </cell>
          <cell r="EF697">
            <v>0</v>
          </cell>
          <cell r="EG697">
            <v>3.110338220000064E-3</v>
          </cell>
          <cell r="EH697">
            <v>-6.0214595600001086E-3</v>
          </cell>
          <cell r="EI697">
            <v>-9.8465418600000021E-3</v>
          </cell>
          <cell r="EJ697">
            <v>5.1848983600002452E-3</v>
          </cell>
          <cell r="EK697">
            <v>-2.5115577799998956E-3</v>
          </cell>
          <cell r="EL697">
            <v>-8.0683147400002486E-3</v>
          </cell>
          <cell r="EM697">
            <v>5.1856827500003089E-3</v>
          </cell>
          <cell r="EN697">
            <v>-4.8701503100002652E-3</v>
          </cell>
          <cell r="EO697">
            <v>6.418894220000082E-3</v>
          </cell>
          <cell r="EP697">
            <v>8.7140229099998967E-3</v>
          </cell>
          <cell r="EQ697">
            <v>3.7369300599998656E-3</v>
          </cell>
          <cell r="ER697">
            <v>4.0612429990000365E-2</v>
          </cell>
          <cell r="ES697">
            <v>0</v>
          </cell>
          <cell r="ET697">
            <v>1.9644105560000014E-2</v>
          </cell>
          <cell r="EU697">
            <v>-6.1389190700000817E-3</v>
          </cell>
          <cell r="EV697">
            <v>3.9160209200002072E-3</v>
          </cell>
          <cell r="EW697">
            <v>-8.3223702000023714E-4</v>
          </cell>
          <cell r="EX697">
            <v>-2.5080355299999801E-3</v>
          </cell>
          <cell r="EY697">
            <v>1.4293328000003491E-4</v>
          </cell>
          <cell r="EZ697">
            <v>1.0229420850000226E-2</v>
          </cell>
          <cell r="FA697">
            <v>3.2451195800000665E-3</v>
          </cell>
          <cell r="FB697">
            <v>5.6066312299999366E-3</v>
          </cell>
          <cell r="FC697">
            <v>-5.2463411100001078E-3</v>
          </cell>
          <cell r="FD697">
            <v>1.2553731300000148E-2</v>
          </cell>
          <cell r="FE697">
            <v>-3.4433531770001302E-2</v>
          </cell>
          <cell r="FF697">
            <v>0</v>
          </cell>
          <cell r="FG697">
            <v>-1.3815833940000022E-2</v>
          </cell>
          <cell r="FH697">
            <v>4.064795300001145E-4</v>
          </cell>
          <cell r="FI697">
            <v>-5.5546874800000007E-3</v>
          </cell>
          <cell r="FJ697">
            <v>-1.1660073399999971E-3</v>
          </cell>
          <cell r="FK697">
            <v>-2.551437200000034E-4</v>
          </cell>
          <cell r="FL697">
            <v>-2.626280340000231E-3</v>
          </cell>
          <cell r="FM697">
            <v>-3.4668584000008273E-4</v>
          </cell>
          <cell r="FN697">
            <v>5.2103820999982453E-4</v>
          </cell>
          <cell r="FO697">
            <v>8.6013707999998967E-4</v>
          </cell>
          <cell r="FP697">
            <v>3.0845940999997268E-3</v>
          </cell>
          <cell r="FQ697">
            <v>-1.5541142030000232E-2</v>
          </cell>
          <cell r="FR697">
            <v>3.3526342500005413E-3</v>
          </cell>
          <cell r="FS697">
            <v>0</v>
          </cell>
          <cell r="FT697">
            <v>1.7697004760000024E-2</v>
          </cell>
          <cell r="FU697">
            <v>-6.7525100600001053E-3</v>
          </cell>
          <cell r="FV697">
            <v>-9.8726463999999903E-4</v>
          </cell>
          <cell r="FW697">
            <v>5.5662117699999403E-3</v>
          </cell>
          <cell r="FX697">
            <v>-2.2651999999345751E-7</v>
          </cell>
          <cell r="FY697">
            <v>-4.6619289599998393E-3</v>
          </cell>
          <cell r="FZ697">
            <v>-4.1215310500000157E-3</v>
          </cell>
          <cell r="GA697">
            <v>6.7795862999986412E-4</v>
          </cell>
          <cell r="GB697">
            <v>-7.8252744500000304E-3</v>
          </cell>
          <cell r="GC697">
            <v>3.4900891800002665E-3</v>
          </cell>
          <cell r="GD697">
            <v>2.7010559000006928E-4</v>
          </cell>
          <cell r="GE697">
            <v>-2.7801831150001455E-2</v>
          </cell>
          <cell r="GF697">
            <v>0</v>
          </cell>
          <cell r="GG697">
            <v>-5.4890782900000046E-3</v>
          </cell>
          <cell r="GH697">
            <v>3.4595080529999989E-2</v>
          </cell>
          <cell r="GI697">
            <v>-4.0034837500000087E-3</v>
          </cell>
          <cell r="GJ697">
            <v>-1.279602510000033E-3</v>
          </cell>
          <cell r="GK697">
            <v>-6.0984000002650696E-7</v>
          </cell>
          <cell r="GL697">
            <v>4.9167748999989769E-4</v>
          </cell>
          <cell r="GM697">
            <v>-3.3081676699995288E-3</v>
          </cell>
          <cell r="GN697">
            <v>-1.5184912400001416E-3</v>
          </cell>
          <cell r="GO697">
            <v>-2.2346922640000044E-2</v>
          </cell>
          <cell r="GP697">
            <v>-1.9184455210000007E-2</v>
          </cell>
          <cell r="GQ697">
            <v>-5.7577780199997708E-3</v>
          </cell>
          <cell r="GR697">
            <v>0.1012160287499988</v>
          </cell>
          <cell r="GS697">
            <v>0</v>
          </cell>
          <cell r="GT697">
            <v>-4.6699986999999554E-3</v>
          </cell>
          <cell r="GU697">
            <v>-3.5075929399999151E-3</v>
          </cell>
          <cell r="GV697">
            <v>2.4246999800000002E-3</v>
          </cell>
          <cell r="GW697">
            <v>1.0972241999999965E-2</v>
          </cell>
          <cell r="GX697">
            <v>1.0357394749999971E-2</v>
          </cell>
          <cell r="GY697">
            <v>-1.2377896830000124E-2</v>
          </cell>
          <cell r="GZ697">
            <v>-1.0635515399999296E-3</v>
          </cell>
          <cell r="HA697">
            <v>3.1811166899999854E-3</v>
          </cell>
          <cell r="HB697">
            <v>9.5436897499999729E-3</v>
          </cell>
          <cell r="HC697">
            <v>9.9952516000001435E-3</v>
          </cell>
          <cell r="HD697">
            <v>7.6360673990000016E-2</v>
          </cell>
          <cell r="HE697">
            <v>1.2679158430000115E-2</v>
          </cell>
          <cell r="HF697">
            <v>0</v>
          </cell>
          <cell r="HG697">
            <v>-5.8654043999994965E-4</v>
          </cell>
          <cell r="HH697">
            <v>-3.0892735099998792E-3</v>
          </cell>
          <cell r="HI697">
            <v>-5.0374022700000187E-3</v>
          </cell>
          <cell r="HJ697">
            <v>1.2693178800000024E-3</v>
          </cell>
          <cell r="HK697">
            <v>-2.2130216999999841E-3</v>
          </cell>
          <cell r="HL697">
            <v>-3.3377212599996486E-3</v>
          </cell>
          <cell r="HM697">
            <v>4.5490985600007416E-3</v>
          </cell>
          <cell r="HN697">
            <v>1.4942388830000208E-2</v>
          </cell>
          <cell r="HO697">
            <v>-1.3563182920000028E-2</v>
          </cell>
          <cell r="HP697">
            <v>1.9840251180000212E-2</v>
          </cell>
          <cell r="HQ697">
            <v>-9.4755920000189064E-5</v>
          </cell>
          <cell r="HR697">
            <v>6.8426103409995775E-2</v>
          </cell>
          <cell r="HS697">
            <v>0</v>
          </cell>
          <cell r="HT697">
            <v>-3.3128590100000022E-3</v>
          </cell>
          <cell r="HU697">
            <v>-2.3648293700002654E-3</v>
          </cell>
          <cell r="HV697">
            <v>-5.0087926700000951E-3</v>
          </cell>
          <cell r="HW697">
            <v>1.9829488800000017E-3</v>
          </cell>
          <cell r="HX697">
            <v>-5.8064368999999338E-4</v>
          </cell>
          <cell r="HY697">
            <v>3.2070087999991337E-4</v>
          </cell>
          <cell r="HZ697">
            <v>2.9686660699996814E-3</v>
          </cell>
          <cell r="IA697">
            <v>4.6102735999986599E-4</v>
          </cell>
          <cell r="IB697">
            <v>6.8120580670000042E-2</v>
          </cell>
          <cell r="IC697">
            <v>1.1639309370000017E-2</v>
          </cell>
          <cell r="ID697">
            <v>-5.8000050800000036E-3</v>
          </cell>
          <cell r="IE697">
            <v>-5.3341261239998161E-2</v>
          </cell>
          <cell r="IF697">
            <v>0</v>
          </cell>
          <cell r="IG697">
            <v>-1.2168786050000047E-2</v>
          </cell>
          <cell r="IH697">
            <v>-5.2429146299997065E-3</v>
          </cell>
          <cell r="II697">
            <v>-9.7587498699999164E-3</v>
          </cell>
          <cell r="IJ697">
            <v>-6.871377830000025E-3</v>
          </cell>
          <cell r="IK697">
            <v>2.3360081000001198E-4</v>
          </cell>
          <cell r="IL697">
            <v>6.5373126000034532E-4</v>
          </cell>
          <cell r="IM697">
            <v>1.0979812199999328E-2</v>
          </cell>
          <cell r="IN697">
            <v>-1.5224510600004848E-3</v>
          </cell>
          <cell r="IO697">
            <v>6.5353379199998285E-3</v>
          </cell>
          <cell r="IP697">
            <v>-5.4593260149999656E-2</v>
          </cell>
          <cell r="IQ697">
            <v>1.841379615999994E-2</v>
          </cell>
          <cell r="IR697">
            <v>-7.8668177750001789E-2</v>
          </cell>
          <cell r="IS697">
            <v>0</v>
          </cell>
          <cell r="IT697">
            <v>-1.6035763500000799E-3</v>
          </cell>
          <cell r="IU697">
            <v>-9.0197558000002509E-3</v>
          </cell>
          <cell r="IV697">
            <v>-1.1088533000000456E-3</v>
          </cell>
          <cell r="IW697">
            <v>-3.2971357500000131E-3</v>
          </cell>
          <cell r="IX697">
            <v>5.6424380839999955E-2</v>
          </cell>
          <cell r="IY697">
            <v>2.4793338799999898E-3</v>
          </cell>
          <cell r="IZ697">
            <v>-1.4535081909999414E-2</v>
          </cell>
          <cell r="JA697">
            <v>-6.3918764999981725E-4</v>
          </cell>
          <cell r="JB697">
            <v>1.2583245859999925E-2</v>
          </cell>
          <cell r="JC697">
            <v>3.9783592220000052E-2</v>
          </cell>
          <cell r="JD697">
            <v>-0.15973513978999998</v>
          </cell>
          <cell r="JE697">
            <v>0.29179644523999926</v>
          </cell>
          <cell r="JF697">
            <v>0</v>
          </cell>
          <cell r="JG697">
            <v>0</v>
          </cell>
          <cell r="JH697">
            <v>6.4212351400000034E-2</v>
          </cell>
          <cell r="JI697">
            <v>3.5727216600000555E-3</v>
          </cell>
          <cell r="JJ697">
            <v>1.3803738700000068E-3</v>
          </cell>
          <cell r="JK697">
            <v>-1.6163246280000015E-2</v>
          </cell>
          <cell r="JL697">
            <v>1.6700869699999288E-3</v>
          </cell>
          <cell r="JM697">
            <v>1.1820721799999934E-3</v>
          </cell>
          <cell r="JN697">
            <v>4.2902212500000036E-3</v>
          </cell>
          <cell r="JO697">
            <v>0.1313883349799998</v>
          </cell>
          <cell r="JP697">
            <v>1.1817139520000186E-2</v>
          </cell>
          <cell r="JQ697">
            <v>8.8446389690000071E-2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0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0</v>
          </cell>
          <cell r="GJ699">
            <v>0</v>
          </cell>
          <cell r="GK699">
            <v>0</v>
          </cell>
          <cell r="GL699">
            <v>0</v>
          </cell>
          <cell r="GM699">
            <v>0</v>
          </cell>
          <cell r="GN699">
            <v>0</v>
          </cell>
          <cell r="GO699">
            <v>0</v>
          </cell>
          <cell r="GP699">
            <v>0</v>
          </cell>
          <cell r="GQ699">
            <v>0</v>
          </cell>
          <cell r="GR699">
            <v>0</v>
          </cell>
          <cell r="GS699">
            <v>0</v>
          </cell>
          <cell r="GT699">
            <v>0</v>
          </cell>
          <cell r="GU699">
            <v>0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0</v>
          </cell>
          <cell r="HB699">
            <v>0</v>
          </cell>
          <cell r="HC699">
            <v>0</v>
          </cell>
          <cell r="HD699">
            <v>0</v>
          </cell>
          <cell r="HE699">
            <v>0</v>
          </cell>
          <cell r="HF699">
            <v>0</v>
          </cell>
          <cell r="HG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0</v>
          </cell>
          <cell r="HO699">
            <v>0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0</v>
          </cell>
          <cell r="HU699">
            <v>0</v>
          </cell>
          <cell r="HV699">
            <v>0</v>
          </cell>
          <cell r="HW699">
            <v>0</v>
          </cell>
          <cell r="HX699">
            <v>0</v>
          </cell>
          <cell r="HY699">
            <v>0</v>
          </cell>
          <cell r="HZ699">
            <v>0</v>
          </cell>
          <cell r="IA699">
            <v>0</v>
          </cell>
          <cell r="IB699">
            <v>0</v>
          </cell>
          <cell r="IC699">
            <v>0</v>
          </cell>
          <cell r="ID699">
            <v>0</v>
          </cell>
          <cell r="IE699">
            <v>0</v>
          </cell>
          <cell r="IF699">
            <v>0</v>
          </cell>
          <cell r="IG699">
            <v>0</v>
          </cell>
          <cell r="IH699">
            <v>0</v>
          </cell>
          <cell r="II699">
            <v>0</v>
          </cell>
          <cell r="IJ699">
            <v>0</v>
          </cell>
          <cell r="IK699">
            <v>0</v>
          </cell>
          <cell r="IL699">
            <v>0</v>
          </cell>
          <cell r="IM699">
            <v>0</v>
          </cell>
          <cell r="IN699">
            <v>0</v>
          </cell>
          <cell r="IO699">
            <v>0</v>
          </cell>
          <cell r="IP699">
            <v>0</v>
          </cell>
          <cell r="IQ699">
            <v>0</v>
          </cell>
          <cell r="IR699">
            <v>0</v>
          </cell>
          <cell r="IS699">
            <v>0</v>
          </cell>
          <cell r="IT699">
            <v>0</v>
          </cell>
          <cell r="IU699">
            <v>0</v>
          </cell>
          <cell r="IV699">
            <v>0</v>
          </cell>
          <cell r="IW699">
            <v>0</v>
          </cell>
          <cell r="IX699">
            <v>0</v>
          </cell>
          <cell r="IY699">
            <v>0</v>
          </cell>
          <cell r="IZ699">
            <v>0</v>
          </cell>
          <cell r="JA699">
            <v>0</v>
          </cell>
          <cell r="JB699">
            <v>0</v>
          </cell>
          <cell r="JC699">
            <v>0</v>
          </cell>
          <cell r="JD699">
            <v>0</v>
          </cell>
          <cell r="JE699">
            <v>0</v>
          </cell>
          <cell r="JF699">
            <v>0</v>
          </cell>
          <cell r="JG699">
            <v>0</v>
          </cell>
          <cell r="JH699">
            <v>0</v>
          </cell>
          <cell r="JI699">
            <v>0</v>
          </cell>
          <cell r="JJ699">
            <v>0</v>
          </cell>
          <cell r="JK699">
            <v>0</v>
          </cell>
          <cell r="JL699">
            <v>0</v>
          </cell>
          <cell r="JM699">
            <v>0</v>
          </cell>
          <cell r="JN699">
            <v>0</v>
          </cell>
          <cell r="JO699">
            <v>0</v>
          </cell>
          <cell r="JP699">
            <v>0</v>
          </cell>
          <cell r="JQ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0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0</v>
          </cell>
          <cell r="GJ700">
            <v>0</v>
          </cell>
          <cell r="GK700">
            <v>0</v>
          </cell>
          <cell r="GL700">
            <v>0</v>
          </cell>
          <cell r="GM700">
            <v>0</v>
          </cell>
          <cell r="GN700">
            <v>0</v>
          </cell>
          <cell r="GO700">
            <v>0</v>
          </cell>
          <cell r="GP700">
            <v>0</v>
          </cell>
          <cell r="GQ700">
            <v>0</v>
          </cell>
          <cell r="GR700">
            <v>0</v>
          </cell>
          <cell r="GS700">
            <v>0</v>
          </cell>
          <cell r="GT700">
            <v>0</v>
          </cell>
          <cell r="GU700">
            <v>0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0</v>
          </cell>
          <cell r="HB700">
            <v>0</v>
          </cell>
          <cell r="HC700">
            <v>0</v>
          </cell>
          <cell r="HD700">
            <v>0</v>
          </cell>
          <cell r="HE700">
            <v>0</v>
          </cell>
          <cell r="HF700">
            <v>0</v>
          </cell>
          <cell r="HG700">
            <v>0</v>
          </cell>
          <cell r="HH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0</v>
          </cell>
          <cell r="HN700">
            <v>0</v>
          </cell>
          <cell r="HO700">
            <v>0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0</v>
          </cell>
          <cell r="HU700">
            <v>0</v>
          </cell>
          <cell r="HV700">
            <v>0</v>
          </cell>
          <cell r="HW700">
            <v>0</v>
          </cell>
          <cell r="HX700">
            <v>0</v>
          </cell>
          <cell r="HY700">
            <v>0</v>
          </cell>
          <cell r="HZ700">
            <v>0</v>
          </cell>
          <cell r="IA700">
            <v>0</v>
          </cell>
          <cell r="IB700">
            <v>0</v>
          </cell>
          <cell r="IC700">
            <v>0</v>
          </cell>
          <cell r="ID700">
            <v>0</v>
          </cell>
          <cell r="IE700">
            <v>0</v>
          </cell>
          <cell r="IF700">
            <v>0</v>
          </cell>
          <cell r="IG700">
            <v>0</v>
          </cell>
          <cell r="IH700">
            <v>0</v>
          </cell>
          <cell r="II700">
            <v>0</v>
          </cell>
          <cell r="IJ700">
            <v>0</v>
          </cell>
          <cell r="IK700">
            <v>0</v>
          </cell>
          <cell r="IL700">
            <v>0</v>
          </cell>
          <cell r="IM700">
            <v>0</v>
          </cell>
          <cell r="IN700">
            <v>0</v>
          </cell>
          <cell r="IO700">
            <v>0</v>
          </cell>
          <cell r="IP700">
            <v>0</v>
          </cell>
          <cell r="IQ700">
            <v>0</v>
          </cell>
          <cell r="IR700">
            <v>0</v>
          </cell>
          <cell r="IS700">
            <v>0</v>
          </cell>
          <cell r="IT700">
            <v>0</v>
          </cell>
          <cell r="IU700">
            <v>0</v>
          </cell>
          <cell r="IV700">
            <v>0</v>
          </cell>
          <cell r="IW700">
            <v>0</v>
          </cell>
          <cell r="IX700">
            <v>0</v>
          </cell>
          <cell r="IY700">
            <v>0</v>
          </cell>
          <cell r="IZ700">
            <v>0</v>
          </cell>
          <cell r="JA700">
            <v>0</v>
          </cell>
          <cell r="JB700">
            <v>0</v>
          </cell>
          <cell r="JC700">
            <v>0</v>
          </cell>
          <cell r="JD700">
            <v>0</v>
          </cell>
          <cell r="JE700">
            <v>0</v>
          </cell>
          <cell r="JF700">
            <v>0</v>
          </cell>
          <cell r="JG700">
            <v>0</v>
          </cell>
          <cell r="JH700">
            <v>0</v>
          </cell>
          <cell r="JI700">
            <v>0</v>
          </cell>
          <cell r="JJ700">
            <v>0</v>
          </cell>
          <cell r="JK700">
            <v>0</v>
          </cell>
          <cell r="JL700">
            <v>0</v>
          </cell>
          <cell r="JM700">
            <v>0</v>
          </cell>
          <cell r="JN700">
            <v>0</v>
          </cell>
          <cell r="JO700">
            <v>0</v>
          </cell>
          <cell r="JP700">
            <v>0</v>
          </cell>
          <cell r="JQ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0</v>
          </cell>
          <cell r="FF701">
            <v>0</v>
          </cell>
          <cell r="FG701">
            <v>0</v>
          </cell>
          <cell r="FH701">
            <v>0</v>
          </cell>
          <cell r="FI701">
            <v>0</v>
          </cell>
          <cell r="FJ701">
            <v>0</v>
          </cell>
          <cell r="FK701">
            <v>0</v>
          </cell>
          <cell r="FL701">
            <v>0</v>
          </cell>
          <cell r="FM701">
            <v>0</v>
          </cell>
          <cell r="FN701">
            <v>0</v>
          </cell>
          <cell r="FO701">
            <v>0</v>
          </cell>
          <cell r="FP701">
            <v>0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0</v>
          </cell>
          <cell r="GD701">
            <v>0</v>
          </cell>
          <cell r="GE701">
            <v>0</v>
          </cell>
          <cell r="GF701">
            <v>0</v>
          </cell>
          <cell r="GG701">
            <v>0</v>
          </cell>
          <cell r="GH701">
            <v>0</v>
          </cell>
          <cell r="GI701">
            <v>0</v>
          </cell>
          <cell r="GJ701">
            <v>0</v>
          </cell>
          <cell r="GK701">
            <v>0</v>
          </cell>
          <cell r="GL701">
            <v>0</v>
          </cell>
          <cell r="GM701">
            <v>0</v>
          </cell>
          <cell r="GN701">
            <v>0</v>
          </cell>
          <cell r="GO701">
            <v>0</v>
          </cell>
          <cell r="GP701">
            <v>0</v>
          </cell>
          <cell r="GQ701">
            <v>0</v>
          </cell>
          <cell r="GR701">
            <v>0</v>
          </cell>
          <cell r="GS701">
            <v>0</v>
          </cell>
          <cell r="GT701">
            <v>0</v>
          </cell>
          <cell r="GU701">
            <v>0</v>
          </cell>
          <cell r="GV701">
            <v>0</v>
          </cell>
          <cell r="GW701">
            <v>0</v>
          </cell>
          <cell r="GX701">
            <v>0</v>
          </cell>
          <cell r="GY701">
            <v>0</v>
          </cell>
          <cell r="GZ701">
            <v>0</v>
          </cell>
          <cell r="HA701">
            <v>0</v>
          </cell>
          <cell r="HB701">
            <v>0</v>
          </cell>
          <cell r="HC701">
            <v>0</v>
          </cell>
          <cell r="HD701">
            <v>0</v>
          </cell>
          <cell r="HE701">
            <v>0</v>
          </cell>
          <cell r="HF701">
            <v>0</v>
          </cell>
          <cell r="HG701">
            <v>0</v>
          </cell>
          <cell r="HH701">
            <v>0</v>
          </cell>
          <cell r="HI701">
            <v>0</v>
          </cell>
          <cell r="HJ701">
            <v>0</v>
          </cell>
          <cell r="HK701">
            <v>0</v>
          </cell>
          <cell r="HL701">
            <v>0</v>
          </cell>
          <cell r="HM701">
            <v>0</v>
          </cell>
          <cell r="HN701">
            <v>0</v>
          </cell>
          <cell r="HO701">
            <v>0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0</v>
          </cell>
          <cell r="HU701">
            <v>0</v>
          </cell>
          <cell r="HV701">
            <v>0</v>
          </cell>
          <cell r="HW701">
            <v>0</v>
          </cell>
          <cell r="HX701">
            <v>0</v>
          </cell>
          <cell r="HY701">
            <v>0</v>
          </cell>
          <cell r="HZ701">
            <v>0</v>
          </cell>
          <cell r="IA701">
            <v>0</v>
          </cell>
          <cell r="IB701">
            <v>0</v>
          </cell>
          <cell r="IC701">
            <v>0</v>
          </cell>
          <cell r="ID701">
            <v>0</v>
          </cell>
          <cell r="IE701">
            <v>0</v>
          </cell>
          <cell r="IF701">
            <v>0</v>
          </cell>
          <cell r="IG701">
            <v>0</v>
          </cell>
          <cell r="IH701">
            <v>0</v>
          </cell>
          <cell r="II701">
            <v>0</v>
          </cell>
          <cell r="IJ701">
            <v>0</v>
          </cell>
          <cell r="IK701">
            <v>0</v>
          </cell>
          <cell r="IL701">
            <v>0</v>
          </cell>
          <cell r="IM701">
            <v>0</v>
          </cell>
          <cell r="IN701">
            <v>0</v>
          </cell>
          <cell r="IO701">
            <v>0</v>
          </cell>
          <cell r="IP701">
            <v>0</v>
          </cell>
          <cell r="IQ701">
            <v>0</v>
          </cell>
          <cell r="IR701">
            <v>0</v>
          </cell>
          <cell r="IS701">
            <v>0</v>
          </cell>
          <cell r="IT701">
            <v>0</v>
          </cell>
          <cell r="IU701">
            <v>0</v>
          </cell>
          <cell r="IV701">
            <v>0</v>
          </cell>
          <cell r="IW701">
            <v>0</v>
          </cell>
          <cell r="IX701">
            <v>0</v>
          </cell>
          <cell r="IY701">
            <v>0</v>
          </cell>
          <cell r="IZ701">
            <v>0</v>
          </cell>
          <cell r="JA701">
            <v>0</v>
          </cell>
          <cell r="JB701">
            <v>0</v>
          </cell>
          <cell r="JC701">
            <v>0</v>
          </cell>
          <cell r="JD701">
            <v>0</v>
          </cell>
          <cell r="JE701">
            <v>0</v>
          </cell>
          <cell r="JF701">
            <v>0</v>
          </cell>
          <cell r="JG701">
            <v>0</v>
          </cell>
          <cell r="JH701">
            <v>0</v>
          </cell>
          <cell r="JI701">
            <v>0</v>
          </cell>
          <cell r="JJ701">
            <v>0</v>
          </cell>
          <cell r="JK701">
            <v>0</v>
          </cell>
          <cell r="JL701">
            <v>0</v>
          </cell>
          <cell r="JM701">
            <v>0</v>
          </cell>
          <cell r="JN701">
            <v>0</v>
          </cell>
          <cell r="JO701">
            <v>0</v>
          </cell>
          <cell r="JP701">
            <v>0</v>
          </cell>
          <cell r="JQ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0</v>
          </cell>
          <cell r="FF702">
            <v>0</v>
          </cell>
          <cell r="FG702">
            <v>0</v>
          </cell>
          <cell r="FH702">
            <v>0</v>
          </cell>
          <cell r="FI702">
            <v>0</v>
          </cell>
          <cell r="FJ702">
            <v>0</v>
          </cell>
          <cell r="FK702">
            <v>0</v>
          </cell>
          <cell r="FL702">
            <v>0</v>
          </cell>
          <cell r="FM702">
            <v>0</v>
          </cell>
          <cell r="FN702">
            <v>0</v>
          </cell>
          <cell r="FO702">
            <v>0</v>
          </cell>
          <cell r="FP702">
            <v>0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0</v>
          </cell>
          <cell r="GD702">
            <v>0</v>
          </cell>
          <cell r="GE702">
            <v>0</v>
          </cell>
          <cell r="GF702">
            <v>0</v>
          </cell>
          <cell r="GG702">
            <v>0</v>
          </cell>
          <cell r="GH702">
            <v>0</v>
          </cell>
          <cell r="GI702">
            <v>0</v>
          </cell>
          <cell r="GJ702">
            <v>0</v>
          </cell>
          <cell r="GK702">
            <v>0</v>
          </cell>
          <cell r="GL702">
            <v>0</v>
          </cell>
          <cell r="GM702">
            <v>0</v>
          </cell>
          <cell r="GN702">
            <v>0</v>
          </cell>
          <cell r="GO702">
            <v>0</v>
          </cell>
          <cell r="GP702">
            <v>0</v>
          </cell>
          <cell r="GQ702">
            <v>0</v>
          </cell>
          <cell r="GR702">
            <v>0</v>
          </cell>
          <cell r="GS702">
            <v>0</v>
          </cell>
          <cell r="GT702">
            <v>0</v>
          </cell>
          <cell r="GU702">
            <v>0</v>
          </cell>
          <cell r="GV702">
            <v>0</v>
          </cell>
          <cell r="GW702">
            <v>0</v>
          </cell>
          <cell r="GX702">
            <v>0</v>
          </cell>
          <cell r="GY702">
            <v>0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I702">
            <v>0</v>
          </cell>
          <cell r="HJ702">
            <v>0</v>
          </cell>
          <cell r="HK702">
            <v>0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0</v>
          </cell>
          <cell r="HU702">
            <v>0</v>
          </cell>
          <cell r="HV702">
            <v>0</v>
          </cell>
          <cell r="HW702">
            <v>0</v>
          </cell>
          <cell r="HX702">
            <v>0</v>
          </cell>
          <cell r="HY702">
            <v>0</v>
          </cell>
          <cell r="HZ702">
            <v>0</v>
          </cell>
          <cell r="IA702">
            <v>0</v>
          </cell>
          <cell r="IB702">
            <v>0</v>
          </cell>
          <cell r="IC702">
            <v>0</v>
          </cell>
          <cell r="ID702">
            <v>0</v>
          </cell>
          <cell r="IE702">
            <v>0</v>
          </cell>
          <cell r="IF702">
            <v>0</v>
          </cell>
          <cell r="IG702">
            <v>0</v>
          </cell>
          <cell r="IH702">
            <v>0</v>
          </cell>
          <cell r="II702">
            <v>0</v>
          </cell>
          <cell r="IJ702">
            <v>0</v>
          </cell>
          <cell r="IK702">
            <v>0</v>
          </cell>
          <cell r="IL702">
            <v>0</v>
          </cell>
          <cell r="IM702">
            <v>0</v>
          </cell>
          <cell r="IN702">
            <v>0</v>
          </cell>
          <cell r="IO702">
            <v>0</v>
          </cell>
          <cell r="IP702">
            <v>0</v>
          </cell>
          <cell r="IQ702">
            <v>0</v>
          </cell>
          <cell r="IR702">
            <v>0</v>
          </cell>
          <cell r="IS702">
            <v>0</v>
          </cell>
          <cell r="IT702">
            <v>0</v>
          </cell>
          <cell r="IU702">
            <v>0</v>
          </cell>
          <cell r="IV702">
            <v>0</v>
          </cell>
          <cell r="IW702">
            <v>0</v>
          </cell>
          <cell r="IX702">
            <v>0</v>
          </cell>
          <cell r="IY702">
            <v>0</v>
          </cell>
          <cell r="IZ702">
            <v>0</v>
          </cell>
          <cell r="JA702">
            <v>0</v>
          </cell>
          <cell r="JB702">
            <v>0</v>
          </cell>
          <cell r="JC702">
            <v>0</v>
          </cell>
          <cell r="JD702">
            <v>0</v>
          </cell>
          <cell r="JE702">
            <v>0</v>
          </cell>
          <cell r="JF702">
            <v>0</v>
          </cell>
          <cell r="JG702">
            <v>0</v>
          </cell>
          <cell r="JH702">
            <v>0</v>
          </cell>
          <cell r="JI702">
            <v>0</v>
          </cell>
          <cell r="JJ702">
            <v>0</v>
          </cell>
          <cell r="JK702">
            <v>0</v>
          </cell>
          <cell r="JL702">
            <v>0</v>
          </cell>
          <cell r="JM702">
            <v>0</v>
          </cell>
          <cell r="JN702">
            <v>0</v>
          </cell>
          <cell r="JO702">
            <v>0</v>
          </cell>
          <cell r="JP702">
            <v>0</v>
          </cell>
          <cell r="JQ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0</v>
          </cell>
          <cell r="FF703">
            <v>0</v>
          </cell>
          <cell r="FG703">
            <v>0</v>
          </cell>
          <cell r="FH703">
            <v>0</v>
          </cell>
          <cell r="FI703">
            <v>0</v>
          </cell>
          <cell r="FJ703">
            <v>0</v>
          </cell>
          <cell r="FK703">
            <v>0</v>
          </cell>
          <cell r="FL703">
            <v>0</v>
          </cell>
          <cell r="FM703">
            <v>0</v>
          </cell>
          <cell r="FN703">
            <v>0</v>
          </cell>
          <cell r="FO703">
            <v>0</v>
          </cell>
          <cell r="FP703">
            <v>0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0</v>
          </cell>
          <cell r="GD703">
            <v>0</v>
          </cell>
          <cell r="GE703">
            <v>0</v>
          </cell>
          <cell r="GF703">
            <v>0</v>
          </cell>
          <cell r="GG703">
            <v>0</v>
          </cell>
          <cell r="GH703">
            <v>0</v>
          </cell>
          <cell r="GI703">
            <v>0</v>
          </cell>
          <cell r="GJ703">
            <v>0</v>
          </cell>
          <cell r="GK703">
            <v>0</v>
          </cell>
          <cell r="GL703">
            <v>0</v>
          </cell>
          <cell r="GM703">
            <v>0</v>
          </cell>
          <cell r="GN703">
            <v>0</v>
          </cell>
          <cell r="GO703">
            <v>0</v>
          </cell>
          <cell r="GP703">
            <v>0</v>
          </cell>
          <cell r="GQ703">
            <v>0</v>
          </cell>
          <cell r="GR703">
            <v>0</v>
          </cell>
          <cell r="GS703">
            <v>0</v>
          </cell>
          <cell r="GT703">
            <v>0</v>
          </cell>
          <cell r="GU703">
            <v>0</v>
          </cell>
          <cell r="GV703">
            <v>0</v>
          </cell>
          <cell r="GW703">
            <v>0</v>
          </cell>
          <cell r="GX703">
            <v>0</v>
          </cell>
          <cell r="GY703">
            <v>0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I703">
            <v>0</v>
          </cell>
          <cell r="HJ703">
            <v>0</v>
          </cell>
          <cell r="HK703">
            <v>0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0</v>
          </cell>
          <cell r="HU703">
            <v>0</v>
          </cell>
          <cell r="HV703">
            <v>0</v>
          </cell>
          <cell r="HW703">
            <v>0</v>
          </cell>
          <cell r="HX703">
            <v>0</v>
          </cell>
          <cell r="HY703">
            <v>0</v>
          </cell>
          <cell r="HZ703">
            <v>0</v>
          </cell>
          <cell r="IA703">
            <v>0</v>
          </cell>
          <cell r="IB703">
            <v>0</v>
          </cell>
          <cell r="IC703">
            <v>0</v>
          </cell>
          <cell r="ID703">
            <v>0</v>
          </cell>
          <cell r="IE703">
            <v>0</v>
          </cell>
          <cell r="IF703">
            <v>0</v>
          </cell>
          <cell r="IG703">
            <v>0</v>
          </cell>
          <cell r="IH703">
            <v>0</v>
          </cell>
          <cell r="II703">
            <v>0</v>
          </cell>
          <cell r="IJ703">
            <v>0</v>
          </cell>
          <cell r="IK703">
            <v>0</v>
          </cell>
          <cell r="IL703">
            <v>0</v>
          </cell>
          <cell r="IM703">
            <v>0</v>
          </cell>
          <cell r="IN703">
            <v>0</v>
          </cell>
          <cell r="IO703">
            <v>0</v>
          </cell>
          <cell r="IP703">
            <v>0</v>
          </cell>
          <cell r="IQ703">
            <v>0</v>
          </cell>
          <cell r="IR703">
            <v>0</v>
          </cell>
          <cell r="IS703">
            <v>0</v>
          </cell>
          <cell r="IT703">
            <v>0</v>
          </cell>
          <cell r="IU703">
            <v>0</v>
          </cell>
          <cell r="IV703">
            <v>0</v>
          </cell>
          <cell r="IW703">
            <v>0</v>
          </cell>
          <cell r="IX703">
            <v>0</v>
          </cell>
          <cell r="IY703">
            <v>0</v>
          </cell>
          <cell r="IZ703">
            <v>0</v>
          </cell>
          <cell r="JA703">
            <v>0</v>
          </cell>
          <cell r="JB703">
            <v>0</v>
          </cell>
          <cell r="JC703">
            <v>0</v>
          </cell>
          <cell r="JD703">
            <v>0</v>
          </cell>
          <cell r="JE703">
            <v>0</v>
          </cell>
          <cell r="JF703">
            <v>0</v>
          </cell>
          <cell r="JG703">
            <v>0</v>
          </cell>
          <cell r="JH703">
            <v>0</v>
          </cell>
          <cell r="JI703">
            <v>0</v>
          </cell>
          <cell r="JJ703">
            <v>0</v>
          </cell>
          <cell r="JK703">
            <v>0</v>
          </cell>
          <cell r="JL703">
            <v>0</v>
          </cell>
          <cell r="JM703">
            <v>0</v>
          </cell>
          <cell r="JN703">
            <v>0</v>
          </cell>
          <cell r="JO703">
            <v>0</v>
          </cell>
          <cell r="JP703">
            <v>0</v>
          </cell>
          <cell r="JQ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  <cell r="GK704">
            <v>0</v>
          </cell>
          <cell r="GL704">
            <v>0</v>
          </cell>
          <cell r="GM704">
            <v>0</v>
          </cell>
          <cell r="GN704">
            <v>0</v>
          </cell>
          <cell r="GO704">
            <v>0</v>
          </cell>
          <cell r="GP704">
            <v>0</v>
          </cell>
          <cell r="GQ704">
            <v>0</v>
          </cell>
          <cell r="GR704">
            <v>0</v>
          </cell>
          <cell r="GS704">
            <v>0</v>
          </cell>
          <cell r="GT704">
            <v>0</v>
          </cell>
          <cell r="GU704">
            <v>0</v>
          </cell>
          <cell r="GV704">
            <v>0</v>
          </cell>
          <cell r="GW704">
            <v>0</v>
          </cell>
          <cell r="GX704">
            <v>0</v>
          </cell>
          <cell r="GY704">
            <v>0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I704">
            <v>0</v>
          </cell>
          <cell r="HJ704">
            <v>0</v>
          </cell>
          <cell r="HK704">
            <v>0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0</v>
          </cell>
          <cell r="HU704">
            <v>0</v>
          </cell>
          <cell r="HV704">
            <v>0</v>
          </cell>
          <cell r="HW704">
            <v>0</v>
          </cell>
          <cell r="HX704">
            <v>0</v>
          </cell>
          <cell r="HY704">
            <v>0</v>
          </cell>
          <cell r="HZ704">
            <v>0</v>
          </cell>
          <cell r="IA704">
            <v>0</v>
          </cell>
          <cell r="IB704">
            <v>0</v>
          </cell>
          <cell r="IC704">
            <v>0</v>
          </cell>
          <cell r="ID704">
            <v>0</v>
          </cell>
          <cell r="IE704">
            <v>0</v>
          </cell>
          <cell r="IF704">
            <v>0</v>
          </cell>
          <cell r="IG704">
            <v>0</v>
          </cell>
          <cell r="IH704">
            <v>0</v>
          </cell>
          <cell r="II704">
            <v>0</v>
          </cell>
          <cell r="IJ704">
            <v>0</v>
          </cell>
          <cell r="IK704">
            <v>0</v>
          </cell>
          <cell r="IL704">
            <v>0</v>
          </cell>
          <cell r="IM704">
            <v>0</v>
          </cell>
          <cell r="IN704">
            <v>0</v>
          </cell>
          <cell r="IO704">
            <v>0</v>
          </cell>
          <cell r="IP704">
            <v>0</v>
          </cell>
          <cell r="IQ704">
            <v>0</v>
          </cell>
          <cell r="IR704">
            <v>0</v>
          </cell>
          <cell r="IS704">
            <v>0</v>
          </cell>
          <cell r="IT704">
            <v>0</v>
          </cell>
          <cell r="IU704">
            <v>0</v>
          </cell>
          <cell r="IV704">
            <v>0</v>
          </cell>
          <cell r="IW704">
            <v>0</v>
          </cell>
          <cell r="IX704">
            <v>0</v>
          </cell>
          <cell r="IY704">
            <v>0</v>
          </cell>
          <cell r="IZ704">
            <v>0</v>
          </cell>
          <cell r="JA704">
            <v>0</v>
          </cell>
          <cell r="JB704">
            <v>0</v>
          </cell>
          <cell r="JC704">
            <v>0</v>
          </cell>
          <cell r="JD704">
            <v>0</v>
          </cell>
          <cell r="JE704">
            <v>0</v>
          </cell>
          <cell r="JF704">
            <v>0</v>
          </cell>
          <cell r="JG704">
            <v>0</v>
          </cell>
          <cell r="JH704">
            <v>0</v>
          </cell>
          <cell r="JI704">
            <v>0</v>
          </cell>
          <cell r="JJ704">
            <v>0</v>
          </cell>
          <cell r="JK704">
            <v>0</v>
          </cell>
          <cell r="JL704">
            <v>0</v>
          </cell>
          <cell r="JM704">
            <v>0</v>
          </cell>
          <cell r="JN704">
            <v>0</v>
          </cell>
          <cell r="JO704">
            <v>0</v>
          </cell>
          <cell r="JP704">
            <v>0</v>
          </cell>
          <cell r="JQ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0</v>
          </cell>
          <cell r="FF705">
            <v>0</v>
          </cell>
          <cell r="FG705">
            <v>0</v>
          </cell>
          <cell r="FH705">
            <v>0</v>
          </cell>
          <cell r="FI705">
            <v>0</v>
          </cell>
          <cell r="FJ705">
            <v>0</v>
          </cell>
          <cell r="FK705">
            <v>0</v>
          </cell>
          <cell r="FL705">
            <v>0</v>
          </cell>
          <cell r="FM705">
            <v>0</v>
          </cell>
          <cell r="FN705">
            <v>0</v>
          </cell>
          <cell r="FO705">
            <v>0</v>
          </cell>
          <cell r="FP705">
            <v>0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0</v>
          </cell>
          <cell r="GD705">
            <v>0</v>
          </cell>
          <cell r="GE705">
            <v>0</v>
          </cell>
          <cell r="GF705">
            <v>0</v>
          </cell>
          <cell r="GG705">
            <v>0</v>
          </cell>
          <cell r="GH705">
            <v>0</v>
          </cell>
          <cell r="GI705">
            <v>0</v>
          </cell>
          <cell r="GJ705">
            <v>0</v>
          </cell>
          <cell r="GK705">
            <v>0</v>
          </cell>
          <cell r="GL705">
            <v>0</v>
          </cell>
          <cell r="GM705">
            <v>0</v>
          </cell>
          <cell r="GN705">
            <v>0</v>
          </cell>
          <cell r="GO705">
            <v>0</v>
          </cell>
          <cell r="GP705">
            <v>0</v>
          </cell>
          <cell r="GQ705">
            <v>0</v>
          </cell>
          <cell r="GR705">
            <v>0</v>
          </cell>
          <cell r="GS705">
            <v>0</v>
          </cell>
          <cell r="GT705">
            <v>0</v>
          </cell>
          <cell r="GU705">
            <v>0</v>
          </cell>
          <cell r="GV705">
            <v>0</v>
          </cell>
          <cell r="GW705">
            <v>0</v>
          </cell>
          <cell r="GX705">
            <v>0</v>
          </cell>
          <cell r="GY705">
            <v>0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I705">
            <v>0</v>
          </cell>
          <cell r="HJ705">
            <v>0</v>
          </cell>
          <cell r="HK705">
            <v>0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0</v>
          </cell>
          <cell r="HU705">
            <v>0</v>
          </cell>
          <cell r="HV705">
            <v>0</v>
          </cell>
          <cell r="HW705">
            <v>0</v>
          </cell>
          <cell r="HX705">
            <v>0</v>
          </cell>
          <cell r="HY705">
            <v>0</v>
          </cell>
          <cell r="HZ705">
            <v>0</v>
          </cell>
          <cell r="IA705">
            <v>0</v>
          </cell>
          <cell r="IB705">
            <v>0</v>
          </cell>
          <cell r="IC705">
            <v>0</v>
          </cell>
          <cell r="ID705">
            <v>0</v>
          </cell>
          <cell r="IE705">
            <v>0</v>
          </cell>
          <cell r="IF705">
            <v>0</v>
          </cell>
          <cell r="IG705">
            <v>0</v>
          </cell>
          <cell r="IH705">
            <v>0</v>
          </cell>
          <cell r="II705">
            <v>0</v>
          </cell>
          <cell r="IJ705">
            <v>0</v>
          </cell>
          <cell r="IK705">
            <v>0</v>
          </cell>
          <cell r="IL705">
            <v>0</v>
          </cell>
          <cell r="IM705">
            <v>0</v>
          </cell>
          <cell r="IN705">
            <v>0</v>
          </cell>
          <cell r="IO705">
            <v>0</v>
          </cell>
          <cell r="IP705">
            <v>0</v>
          </cell>
          <cell r="IQ705">
            <v>0</v>
          </cell>
          <cell r="IR705">
            <v>0</v>
          </cell>
          <cell r="IS705">
            <v>0</v>
          </cell>
          <cell r="IT705">
            <v>0</v>
          </cell>
          <cell r="IU705">
            <v>0</v>
          </cell>
          <cell r="IV705">
            <v>0</v>
          </cell>
          <cell r="IW705">
            <v>0</v>
          </cell>
          <cell r="IX705">
            <v>0</v>
          </cell>
          <cell r="IY705">
            <v>0</v>
          </cell>
          <cell r="IZ705">
            <v>0</v>
          </cell>
          <cell r="JA705">
            <v>0</v>
          </cell>
          <cell r="JB705">
            <v>0</v>
          </cell>
          <cell r="JC705">
            <v>0</v>
          </cell>
          <cell r="JD705">
            <v>0</v>
          </cell>
          <cell r="JE705">
            <v>0</v>
          </cell>
          <cell r="JF705">
            <v>0</v>
          </cell>
          <cell r="JG705">
            <v>0</v>
          </cell>
          <cell r="JH705">
            <v>0</v>
          </cell>
          <cell r="JI705">
            <v>0</v>
          </cell>
          <cell r="JJ705">
            <v>0</v>
          </cell>
          <cell r="JK705">
            <v>0</v>
          </cell>
          <cell r="JL705">
            <v>0</v>
          </cell>
          <cell r="JM705">
            <v>0</v>
          </cell>
          <cell r="JN705">
            <v>0</v>
          </cell>
          <cell r="JO705">
            <v>0</v>
          </cell>
          <cell r="JP705">
            <v>0</v>
          </cell>
          <cell r="JQ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0</v>
          </cell>
          <cell r="FF706">
            <v>0</v>
          </cell>
          <cell r="FG706">
            <v>0</v>
          </cell>
          <cell r="FH706">
            <v>0</v>
          </cell>
          <cell r="FI706">
            <v>0</v>
          </cell>
          <cell r="FJ706">
            <v>0</v>
          </cell>
          <cell r="FK706">
            <v>0</v>
          </cell>
          <cell r="FL706">
            <v>0</v>
          </cell>
          <cell r="FM706">
            <v>0</v>
          </cell>
          <cell r="FN706">
            <v>0</v>
          </cell>
          <cell r="FO706">
            <v>0</v>
          </cell>
          <cell r="FP706">
            <v>0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0</v>
          </cell>
          <cell r="GD706">
            <v>0</v>
          </cell>
          <cell r="GE706">
            <v>0</v>
          </cell>
          <cell r="GF706">
            <v>0</v>
          </cell>
          <cell r="GG706">
            <v>0</v>
          </cell>
          <cell r="GH706">
            <v>0</v>
          </cell>
          <cell r="GI706">
            <v>0</v>
          </cell>
          <cell r="GJ706">
            <v>0</v>
          </cell>
          <cell r="GK706">
            <v>0</v>
          </cell>
          <cell r="GL706">
            <v>0</v>
          </cell>
          <cell r="GM706">
            <v>0</v>
          </cell>
          <cell r="GN706">
            <v>0</v>
          </cell>
          <cell r="GO706">
            <v>0</v>
          </cell>
          <cell r="GP706">
            <v>0</v>
          </cell>
          <cell r="GQ706">
            <v>0</v>
          </cell>
          <cell r="GR706">
            <v>0</v>
          </cell>
          <cell r="GS706">
            <v>0</v>
          </cell>
          <cell r="GT706">
            <v>0</v>
          </cell>
          <cell r="GU706">
            <v>0</v>
          </cell>
          <cell r="GV706">
            <v>0</v>
          </cell>
          <cell r="GW706">
            <v>0</v>
          </cell>
          <cell r="GX706">
            <v>0</v>
          </cell>
          <cell r="GY706">
            <v>0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0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I706">
            <v>0</v>
          </cell>
          <cell r="HJ706">
            <v>0</v>
          </cell>
          <cell r="HK706">
            <v>0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0</v>
          </cell>
          <cell r="HU706">
            <v>0</v>
          </cell>
          <cell r="HV706">
            <v>0</v>
          </cell>
          <cell r="HW706">
            <v>0</v>
          </cell>
          <cell r="HX706">
            <v>0</v>
          </cell>
          <cell r="HY706">
            <v>0</v>
          </cell>
          <cell r="HZ706">
            <v>0</v>
          </cell>
          <cell r="IA706">
            <v>0</v>
          </cell>
          <cell r="IB706">
            <v>0</v>
          </cell>
          <cell r="IC706">
            <v>0</v>
          </cell>
          <cell r="ID706">
            <v>0</v>
          </cell>
          <cell r="IE706">
            <v>0</v>
          </cell>
          <cell r="IF706">
            <v>0</v>
          </cell>
          <cell r="IG706">
            <v>0</v>
          </cell>
          <cell r="IH706">
            <v>0</v>
          </cell>
          <cell r="II706">
            <v>0</v>
          </cell>
          <cell r="IJ706">
            <v>0</v>
          </cell>
          <cell r="IK706">
            <v>0</v>
          </cell>
          <cell r="IL706">
            <v>0</v>
          </cell>
          <cell r="IM706">
            <v>0</v>
          </cell>
          <cell r="IN706">
            <v>0</v>
          </cell>
          <cell r="IO706">
            <v>0</v>
          </cell>
          <cell r="IP706">
            <v>0</v>
          </cell>
          <cell r="IQ706">
            <v>0</v>
          </cell>
          <cell r="IR706">
            <v>0</v>
          </cell>
          <cell r="IS706">
            <v>0</v>
          </cell>
          <cell r="IT706">
            <v>0</v>
          </cell>
          <cell r="IU706">
            <v>0</v>
          </cell>
          <cell r="IV706">
            <v>0</v>
          </cell>
          <cell r="IW706">
            <v>0</v>
          </cell>
          <cell r="IX706">
            <v>0</v>
          </cell>
          <cell r="IY706">
            <v>0</v>
          </cell>
          <cell r="IZ706">
            <v>0</v>
          </cell>
          <cell r="JA706">
            <v>0</v>
          </cell>
          <cell r="JB706">
            <v>0</v>
          </cell>
          <cell r="JC706">
            <v>0</v>
          </cell>
          <cell r="JD706">
            <v>0</v>
          </cell>
          <cell r="JE706">
            <v>0</v>
          </cell>
          <cell r="JF706">
            <v>0</v>
          </cell>
          <cell r="JG706">
            <v>0</v>
          </cell>
          <cell r="JH706">
            <v>0</v>
          </cell>
          <cell r="JI706">
            <v>0</v>
          </cell>
          <cell r="JJ706">
            <v>0</v>
          </cell>
          <cell r="JK706">
            <v>0</v>
          </cell>
          <cell r="JL706">
            <v>0</v>
          </cell>
          <cell r="JM706">
            <v>0</v>
          </cell>
          <cell r="JN706">
            <v>0</v>
          </cell>
          <cell r="JO706">
            <v>0</v>
          </cell>
          <cell r="JP706">
            <v>0</v>
          </cell>
          <cell r="JQ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0</v>
          </cell>
          <cell r="FF707">
            <v>0</v>
          </cell>
          <cell r="FG707">
            <v>0</v>
          </cell>
          <cell r="FH707">
            <v>0</v>
          </cell>
          <cell r="FI707">
            <v>0</v>
          </cell>
          <cell r="FJ707">
            <v>0</v>
          </cell>
          <cell r="FK707">
            <v>0</v>
          </cell>
          <cell r="FL707">
            <v>0</v>
          </cell>
          <cell r="FM707">
            <v>0</v>
          </cell>
          <cell r="FN707">
            <v>0</v>
          </cell>
          <cell r="FO707">
            <v>0</v>
          </cell>
          <cell r="FP707">
            <v>0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0</v>
          </cell>
          <cell r="GD707">
            <v>0</v>
          </cell>
          <cell r="GE707">
            <v>0</v>
          </cell>
          <cell r="GF707">
            <v>0</v>
          </cell>
          <cell r="GG707">
            <v>0</v>
          </cell>
          <cell r="GH707">
            <v>0</v>
          </cell>
          <cell r="GI707">
            <v>0</v>
          </cell>
          <cell r="GJ707">
            <v>0</v>
          </cell>
          <cell r="GK707">
            <v>0</v>
          </cell>
          <cell r="GL707">
            <v>0</v>
          </cell>
          <cell r="GM707">
            <v>0</v>
          </cell>
          <cell r="GN707">
            <v>0</v>
          </cell>
          <cell r="GO707">
            <v>0</v>
          </cell>
          <cell r="GP707">
            <v>0</v>
          </cell>
          <cell r="GQ707">
            <v>0</v>
          </cell>
          <cell r="GR707">
            <v>0</v>
          </cell>
          <cell r="GS707">
            <v>0</v>
          </cell>
          <cell r="GT707">
            <v>0</v>
          </cell>
          <cell r="GU707">
            <v>0</v>
          </cell>
          <cell r="GV707">
            <v>0</v>
          </cell>
          <cell r="GW707">
            <v>0</v>
          </cell>
          <cell r="GX707">
            <v>0</v>
          </cell>
          <cell r="GY707">
            <v>0</v>
          </cell>
          <cell r="GZ707">
            <v>0</v>
          </cell>
          <cell r="HA707">
            <v>0</v>
          </cell>
          <cell r="HB707">
            <v>0</v>
          </cell>
          <cell r="HC707">
            <v>0</v>
          </cell>
          <cell r="HD707">
            <v>0</v>
          </cell>
          <cell r="HE707">
            <v>0</v>
          </cell>
          <cell r="HF707">
            <v>0</v>
          </cell>
          <cell r="HG707">
            <v>0</v>
          </cell>
          <cell r="HH707">
            <v>0</v>
          </cell>
          <cell r="HI707">
            <v>0</v>
          </cell>
          <cell r="HJ707">
            <v>0</v>
          </cell>
          <cell r="HK707">
            <v>0</v>
          </cell>
          <cell r="HL707">
            <v>0</v>
          </cell>
          <cell r="HM707">
            <v>0</v>
          </cell>
          <cell r="HN707">
            <v>0</v>
          </cell>
          <cell r="HO707">
            <v>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0</v>
          </cell>
          <cell r="HU707">
            <v>0</v>
          </cell>
          <cell r="HV707">
            <v>0</v>
          </cell>
          <cell r="HW707">
            <v>0</v>
          </cell>
          <cell r="HX707">
            <v>0</v>
          </cell>
          <cell r="HY707">
            <v>0</v>
          </cell>
          <cell r="HZ707">
            <v>0</v>
          </cell>
          <cell r="IA707">
            <v>0</v>
          </cell>
          <cell r="IB707">
            <v>0</v>
          </cell>
          <cell r="IC707">
            <v>0</v>
          </cell>
          <cell r="ID707">
            <v>0</v>
          </cell>
          <cell r="IE707">
            <v>0</v>
          </cell>
          <cell r="IF707">
            <v>0</v>
          </cell>
          <cell r="IG707">
            <v>0</v>
          </cell>
          <cell r="IH707">
            <v>0</v>
          </cell>
          <cell r="II707">
            <v>0</v>
          </cell>
          <cell r="IJ707">
            <v>0</v>
          </cell>
          <cell r="IK707">
            <v>0</v>
          </cell>
          <cell r="IL707">
            <v>0</v>
          </cell>
          <cell r="IM707">
            <v>0</v>
          </cell>
          <cell r="IN707">
            <v>0</v>
          </cell>
          <cell r="IO707">
            <v>0</v>
          </cell>
          <cell r="IP707">
            <v>0</v>
          </cell>
          <cell r="IQ707">
            <v>0</v>
          </cell>
          <cell r="IR707">
            <v>0</v>
          </cell>
          <cell r="IS707">
            <v>0</v>
          </cell>
          <cell r="IT707">
            <v>0</v>
          </cell>
          <cell r="IU707">
            <v>0</v>
          </cell>
          <cell r="IV707">
            <v>0</v>
          </cell>
          <cell r="IW707">
            <v>0</v>
          </cell>
          <cell r="IX707">
            <v>0</v>
          </cell>
          <cell r="IY707">
            <v>0</v>
          </cell>
          <cell r="IZ707">
            <v>0</v>
          </cell>
          <cell r="JA707">
            <v>0</v>
          </cell>
          <cell r="JB707">
            <v>0</v>
          </cell>
          <cell r="JC707">
            <v>0</v>
          </cell>
          <cell r="JD707">
            <v>0</v>
          </cell>
          <cell r="JE707">
            <v>0</v>
          </cell>
          <cell r="JF707">
            <v>0</v>
          </cell>
          <cell r="JG707">
            <v>0</v>
          </cell>
          <cell r="JH707">
            <v>0</v>
          </cell>
          <cell r="JI707">
            <v>0</v>
          </cell>
          <cell r="JJ707">
            <v>0</v>
          </cell>
          <cell r="JK707">
            <v>0</v>
          </cell>
          <cell r="JL707">
            <v>0</v>
          </cell>
          <cell r="JM707">
            <v>0</v>
          </cell>
          <cell r="JN707">
            <v>0</v>
          </cell>
          <cell r="JO707">
            <v>0</v>
          </cell>
          <cell r="JP707">
            <v>0</v>
          </cell>
          <cell r="JQ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0</v>
          </cell>
          <cell r="FG708">
            <v>0</v>
          </cell>
          <cell r="FH708">
            <v>0</v>
          </cell>
          <cell r="FI708">
            <v>0</v>
          </cell>
          <cell r="FJ708">
            <v>0</v>
          </cell>
          <cell r="FK708">
            <v>0</v>
          </cell>
          <cell r="FL708">
            <v>0</v>
          </cell>
          <cell r="FM708">
            <v>0</v>
          </cell>
          <cell r="FN708">
            <v>0</v>
          </cell>
          <cell r="FO708">
            <v>0</v>
          </cell>
          <cell r="FP708">
            <v>0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0</v>
          </cell>
          <cell r="GE708">
            <v>0</v>
          </cell>
          <cell r="GF708">
            <v>0</v>
          </cell>
          <cell r="GG708">
            <v>0</v>
          </cell>
          <cell r="GH708">
            <v>0</v>
          </cell>
          <cell r="GI708">
            <v>0</v>
          </cell>
          <cell r="GJ708">
            <v>0</v>
          </cell>
          <cell r="GK708">
            <v>0</v>
          </cell>
          <cell r="GL708">
            <v>0</v>
          </cell>
          <cell r="GM708">
            <v>0</v>
          </cell>
          <cell r="GN708">
            <v>0</v>
          </cell>
          <cell r="GO708">
            <v>0</v>
          </cell>
          <cell r="GP708">
            <v>0</v>
          </cell>
          <cell r="GQ708">
            <v>0</v>
          </cell>
          <cell r="GR708">
            <v>0</v>
          </cell>
          <cell r="GS708">
            <v>0</v>
          </cell>
          <cell r="GT708">
            <v>0</v>
          </cell>
          <cell r="GU708">
            <v>0</v>
          </cell>
          <cell r="GV708">
            <v>0</v>
          </cell>
          <cell r="GW708">
            <v>0</v>
          </cell>
          <cell r="GX708">
            <v>0</v>
          </cell>
          <cell r="GY708">
            <v>0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I708">
            <v>0</v>
          </cell>
          <cell r="HJ708">
            <v>0</v>
          </cell>
          <cell r="HK708">
            <v>0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0</v>
          </cell>
          <cell r="HU708">
            <v>0</v>
          </cell>
          <cell r="HV708">
            <v>0</v>
          </cell>
          <cell r="HW708">
            <v>0</v>
          </cell>
          <cell r="HX708">
            <v>0</v>
          </cell>
          <cell r="HY708">
            <v>0</v>
          </cell>
          <cell r="HZ708">
            <v>0</v>
          </cell>
          <cell r="IA708">
            <v>0</v>
          </cell>
          <cell r="IB708">
            <v>0</v>
          </cell>
          <cell r="IC708">
            <v>0</v>
          </cell>
          <cell r="ID708">
            <v>0</v>
          </cell>
          <cell r="IE708">
            <v>0</v>
          </cell>
          <cell r="IF708">
            <v>0</v>
          </cell>
          <cell r="IG708">
            <v>0</v>
          </cell>
          <cell r="IH708">
            <v>0</v>
          </cell>
          <cell r="II708">
            <v>0</v>
          </cell>
          <cell r="IJ708">
            <v>0</v>
          </cell>
          <cell r="IK708">
            <v>0</v>
          </cell>
          <cell r="IL708">
            <v>0</v>
          </cell>
          <cell r="IM708">
            <v>0</v>
          </cell>
          <cell r="IN708">
            <v>0</v>
          </cell>
          <cell r="IO708">
            <v>0</v>
          </cell>
          <cell r="IP708">
            <v>0</v>
          </cell>
          <cell r="IQ708">
            <v>0</v>
          </cell>
          <cell r="IR708">
            <v>0</v>
          </cell>
          <cell r="IS708">
            <v>0</v>
          </cell>
          <cell r="IT708">
            <v>0</v>
          </cell>
          <cell r="IU708">
            <v>0</v>
          </cell>
          <cell r="IV708">
            <v>0</v>
          </cell>
          <cell r="IW708">
            <v>0</v>
          </cell>
          <cell r="IX708">
            <v>0</v>
          </cell>
          <cell r="IY708">
            <v>0</v>
          </cell>
          <cell r="IZ708">
            <v>0</v>
          </cell>
          <cell r="JA708">
            <v>0</v>
          </cell>
          <cell r="JB708">
            <v>0</v>
          </cell>
          <cell r="JC708">
            <v>0</v>
          </cell>
          <cell r="JD708">
            <v>0</v>
          </cell>
          <cell r="JE708">
            <v>0</v>
          </cell>
          <cell r="JF708">
            <v>0</v>
          </cell>
          <cell r="JG708">
            <v>0</v>
          </cell>
          <cell r="JH708">
            <v>0</v>
          </cell>
          <cell r="JI708">
            <v>0</v>
          </cell>
          <cell r="JJ708">
            <v>0</v>
          </cell>
          <cell r="JK708">
            <v>0</v>
          </cell>
          <cell r="JL708">
            <v>0</v>
          </cell>
          <cell r="JM708">
            <v>0</v>
          </cell>
          <cell r="JN708">
            <v>0</v>
          </cell>
          <cell r="JO708">
            <v>0</v>
          </cell>
          <cell r="JP708">
            <v>0</v>
          </cell>
          <cell r="JQ708">
            <v>0</v>
          </cell>
        </row>
        <row r="709">
          <cell r="D709" t="str">
            <v>BAT.PX.COR._.ITC.Li_ion_4hr_Local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O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B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G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  <cell r="IH709">
            <v>0</v>
          </cell>
          <cell r="II709">
            <v>0</v>
          </cell>
          <cell r="IJ709">
            <v>0</v>
          </cell>
          <cell r="IK709">
            <v>0</v>
          </cell>
          <cell r="IL709">
            <v>0</v>
          </cell>
          <cell r="IM709">
            <v>0</v>
          </cell>
          <cell r="IN709">
            <v>0</v>
          </cell>
          <cell r="IO709">
            <v>0</v>
          </cell>
          <cell r="IP709">
            <v>0</v>
          </cell>
          <cell r="IQ709">
            <v>0</v>
          </cell>
          <cell r="IR709">
            <v>0</v>
          </cell>
          <cell r="IS709">
            <v>0</v>
          </cell>
          <cell r="IT709">
            <v>0</v>
          </cell>
          <cell r="IU709">
            <v>0</v>
          </cell>
          <cell r="IV709">
            <v>0</v>
          </cell>
          <cell r="IW709">
            <v>0</v>
          </cell>
          <cell r="IX709">
            <v>0</v>
          </cell>
          <cell r="IY709">
            <v>0</v>
          </cell>
          <cell r="IZ709">
            <v>0</v>
          </cell>
          <cell r="JA709">
            <v>0</v>
          </cell>
          <cell r="JB709">
            <v>0</v>
          </cell>
          <cell r="JC709">
            <v>0</v>
          </cell>
          <cell r="JD709">
            <v>0</v>
          </cell>
          <cell r="JE709">
            <v>0</v>
          </cell>
          <cell r="JF709">
            <v>0</v>
          </cell>
          <cell r="JG709">
            <v>0</v>
          </cell>
          <cell r="JH709">
            <v>0</v>
          </cell>
          <cell r="JI709">
            <v>0</v>
          </cell>
          <cell r="JJ709">
            <v>0</v>
          </cell>
          <cell r="JK709">
            <v>0</v>
          </cell>
          <cell r="JL709">
            <v>0</v>
          </cell>
          <cell r="JM709">
            <v>0</v>
          </cell>
          <cell r="JN709">
            <v>0</v>
          </cell>
          <cell r="JO709">
            <v>0</v>
          </cell>
          <cell r="JP709">
            <v>0</v>
          </cell>
          <cell r="JQ709">
            <v>0</v>
          </cell>
        </row>
        <row r="710">
          <cell r="D710" t="str">
            <v>BAT.PX.DJW._.ITC.Li_ion_4hr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0</v>
          </cell>
          <cell r="FF710">
            <v>0</v>
          </cell>
          <cell r="FG710">
            <v>0</v>
          </cell>
          <cell r="FH710">
            <v>0</v>
          </cell>
          <cell r="FI710">
            <v>0</v>
          </cell>
          <cell r="FJ710">
            <v>0</v>
          </cell>
          <cell r="FK710">
            <v>0</v>
          </cell>
          <cell r="FL710">
            <v>0</v>
          </cell>
          <cell r="FM710">
            <v>0</v>
          </cell>
          <cell r="FN710">
            <v>0</v>
          </cell>
          <cell r="FO710">
            <v>0</v>
          </cell>
          <cell r="FP710">
            <v>0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0</v>
          </cell>
          <cell r="GD710">
            <v>0</v>
          </cell>
          <cell r="GE710">
            <v>0</v>
          </cell>
          <cell r="GF710">
            <v>0</v>
          </cell>
          <cell r="GG710">
            <v>0</v>
          </cell>
          <cell r="GH710">
            <v>0</v>
          </cell>
          <cell r="GI710">
            <v>0</v>
          </cell>
          <cell r="GJ710">
            <v>0</v>
          </cell>
          <cell r="GK710">
            <v>0</v>
          </cell>
          <cell r="GL710">
            <v>0</v>
          </cell>
          <cell r="GM710">
            <v>0</v>
          </cell>
          <cell r="GN710">
            <v>0</v>
          </cell>
          <cell r="GO710">
            <v>0</v>
          </cell>
          <cell r="GP710">
            <v>0</v>
          </cell>
          <cell r="GQ710">
            <v>0</v>
          </cell>
          <cell r="GR710">
            <v>0</v>
          </cell>
          <cell r="GS710">
            <v>0</v>
          </cell>
          <cell r="GT710">
            <v>0</v>
          </cell>
          <cell r="GU710">
            <v>0</v>
          </cell>
          <cell r="GV710">
            <v>0</v>
          </cell>
          <cell r="GW710">
            <v>0</v>
          </cell>
          <cell r="GX710">
            <v>0</v>
          </cell>
          <cell r="GY710">
            <v>0</v>
          </cell>
          <cell r="GZ710">
            <v>0</v>
          </cell>
          <cell r="HA710">
            <v>0</v>
          </cell>
          <cell r="HB710">
            <v>0</v>
          </cell>
          <cell r="HC710">
            <v>0</v>
          </cell>
          <cell r="HD710">
            <v>0</v>
          </cell>
          <cell r="HE710">
            <v>0</v>
          </cell>
          <cell r="HF710">
            <v>0</v>
          </cell>
          <cell r="HG710">
            <v>0</v>
          </cell>
          <cell r="HH710">
            <v>0</v>
          </cell>
          <cell r="HI710">
            <v>0</v>
          </cell>
          <cell r="HJ710">
            <v>0</v>
          </cell>
          <cell r="HK710">
            <v>0</v>
          </cell>
          <cell r="HL710">
            <v>0</v>
          </cell>
          <cell r="HM710">
            <v>0</v>
          </cell>
          <cell r="HN710">
            <v>0</v>
          </cell>
          <cell r="HO710">
            <v>0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0</v>
          </cell>
          <cell r="HU710">
            <v>0</v>
          </cell>
          <cell r="HV710">
            <v>0</v>
          </cell>
          <cell r="HW710">
            <v>0</v>
          </cell>
          <cell r="HX710">
            <v>0</v>
          </cell>
          <cell r="HY710">
            <v>0</v>
          </cell>
          <cell r="HZ710">
            <v>0</v>
          </cell>
          <cell r="IA710">
            <v>0</v>
          </cell>
          <cell r="IB710">
            <v>0</v>
          </cell>
          <cell r="IC710">
            <v>0</v>
          </cell>
          <cell r="ID710">
            <v>0</v>
          </cell>
          <cell r="IE710">
            <v>0</v>
          </cell>
          <cell r="IF710">
            <v>0</v>
          </cell>
          <cell r="IG710">
            <v>0</v>
          </cell>
          <cell r="IH710">
            <v>0</v>
          </cell>
          <cell r="II710">
            <v>0</v>
          </cell>
          <cell r="IJ710">
            <v>0</v>
          </cell>
          <cell r="IK710">
            <v>0</v>
          </cell>
          <cell r="IL710">
            <v>0</v>
          </cell>
          <cell r="IM710">
            <v>0</v>
          </cell>
          <cell r="IN710">
            <v>0</v>
          </cell>
          <cell r="IO710">
            <v>0</v>
          </cell>
          <cell r="IP710">
            <v>0</v>
          </cell>
          <cell r="IQ710">
            <v>0</v>
          </cell>
          <cell r="IR710">
            <v>0</v>
          </cell>
          <cell r="IS710">
            <v>0</v>
          </cell>
          <cell r="IT710">
            <v>0</v>
          </cell>
          <cell r="IU710">
            <v>0</v>
          </cell>
          <cell r="IV710">
            <v>0</v>
          </cell>
          <cell r="IW710">
            <v>0</v>
          </cell>
          <cell r="IX710">
            <v>0</v>
          </cell>
          <cell r="IY710">
            <v>0</v>
          </cell>
          <cell r="IZ710">
            <v>0</v>
          </cell>
          <cell r="JA710">
            <v>0</v>
          </cell>
          <cell r="JB710">
            <v>0</v>
          </cell>
          <cell r="JC710">
            <v>0</v>
          </cell>
          <cell r="JD710">
            <v>0</v>
          </cell>
          <cell r="JE710">
            <v>0</v>
          </cell>
          <cell r="JF710">
            <v>0</v>
          </cell>
          <cell r="JG710">
            <v>0</v>
          </cell>
          <cell r="JH710">
            <v>0</v>
          </cell>
          <cell r="JI710">
            <v>0</v>
          </cell>
          <cell r="JJ710">
            <v>0</v>
          </cell>
          <cell r="JK710">
            <v>0</v>
          </cell>
          <cell r="JL710">
            <v>0</v>
          </cell>
          <cell r="JM710">
            <v>0</v>
          </cell>
          <cell r="JN710">
            <v>0</v>
          </cell>
          <cell r="JO710">
            <v>0</v>
          </cell>
          <cell r="JP710">
            <v>0</v>
          </cell>
          <cell r="JQ710">
            <v>0</v>
          </cell>
        </row>
        <row r="711">
          <cell r="D711" t="str">
            <v>BAT.PX.GOE._.ITC.Li_ion_4hr_Local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0</v>
          </cell>
          <cell r="FG711">
            <v>0</v>
          </cell>
          <cell r="FH711">
            <v>0</v>
          </cell>
          <cell r="FI711">
            <v>0</v>
          </cell>
          <cell r="FJ711">
            <v>0</v>
          </cell>
          <cell r="FK711">
            <v>0</v>
          </cell>
          <cell r="FL711">
            <v>0</v>
          </cell>
          <cell r="FM711">
            <v>0</v>
          </cell>
          <cell r="FN711">
            <v>0</v>
          </cell>
          <cell r="FO711">
            <v>0</v>
          </cell>
          <cell r="FP711">
            <v>0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0</v>
          </cell>
          <cell r="GE711">
            <v>0</v>
          </cell>
          <cell r="GF711">
            <v>0</v>
          </cell>
          <cell r="GG711">
            <v>0</v>
          </cell>
          <cell r="GH711">
            <v>0</v>
          </cell>
          <cell r="GI711">
            <v>0</v>
          </cell>
          <cell r="GJ711">
            <v>0</v>
          </cell>
          <cell r="GK711">
            <v>0</v>
          </cell>
          <cell r="GL711">
            <v>0</v>
          </cell>
          <cell r="GM711">
            <v>0</v>
          </cell>
          <cell r="GN711">
            <v>0</v>
          </cell>
          <cell r="GO711">
            <v>0</v>
          </cell>
          <cell r="GP711">
            <v>0</v>
          </cell>
          <cell r="GQ711">
            <v>0</v>
          </cell>
          <cell r="GR711">
            <v>0</v>
          </cell>
          <cell r="GS711">
            <v>0</v>
          </cell>
          <cell r="GT711">
            <v>0</v>
          </cell>
          <cell r="GU711">
            <v>0</v>
          </cell>
          <cell r="GV711">
            <v>0</v>
          </cell>
          <cell r="GW711">
            <v>0</v>
          </cell>
          <cell r="GX711">
            <v>0</v>
          </cell>
          <cell r="GY711">
            <v>0</v>
          </cell>
          <cell r="GZ711">
            <v>0</v>
          </cell>
          <cell r="HA711">
            <v>0</v>
          </cell>
          <cell r="HB711">
            <v>0</v>
          </cell>
          <cell r="HC711">
            <v>0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0</v>
          </cell>
          <cell r="HI711">
            <v>0</v>
          </cell>
          <cell r="HJ711">
            <v>0</v>
          </cell>
          <cell r="HK711">
            <v>0</v>
          </cell>
          <cell r="HL711">
            <v>0</v>
          </cell>
          <cell r="HM711">
            <v>0</v>
          </cell>
          <cell r="HN711">
            <v>0</v>
          </cell>
          <cell r="HO711">
            <v>0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0</v>
          </cell>
          <cell r="HU711">
            <v>0</v>
          </cell>
          <cell r="HV711">
            <v>0</v>
          </cell>
          <cell r="HW711">
            <v>0</v>
          </cell>
          <cell r="HX711">
            <v>0</v>
          </cell>
          <cell r="HY711">
            <v>0</v>
          </cell>
          <cell r="HZ711">
            <v>0</v>
          </cell>
          <cell r="IA711">
            <v>0</v>
          </cell>
          <cell r="IB711">
            <v>0</v>
          </cell>
          <cell r="IC711">
            <v>0</v>
          </cell>
          <cell r="ID711">
            <v>0</v>
          </cell>
          <cell r="IE711">
            <v>0</v>
          </cell>
          <cell r="IF711">
            <v>0</v>
          </cell>
          <cell r="IG711">
            <v>0</v>
          </cell>
          <cell r="IH711">
            <v>0</v>
          </cell>
          <cell r="II711">
            <v>0</v>
          </cell>
          <cell r="IJ711">
            <v>0</v>
          </cell>
          <cell r="IK711">
            <v>0</v>
          </cell>
          <cell r="IL711">
            <v>0</v>
          </cell>
          <cell r="IM711">
            <v>0</v>
          </cell>
          <cell r="IN711">
            <v>0</v>
          </cell>
          <cell r="IO711">
            <v>0</v>
          </cell>
          <cell r="IP711">
            <v>0</v>
          </cell>
          <cell r="IQ711">
            <v>0</v>
          </cell>
          <cell r="IR711">
            <v>0</v>
          </cell>
          <cell r="IS711">
            <v>0</v>
          </cell>
          <cell r="IT711">
            <v>0</v>
          </cell>
          <cell r="IU711">
            <v>0</v>
          </cell>
          <cell r="IV711">
            <v>0</v>
          </cell>
          <cell r="IW711">
            <v>0</v>
          </cell>
          <cell r="IX711">
            <v>0</v>
          </cell>
          <cell r="IY711">
            <v>0</v>
          </cell>
          <cell r="IZ711">
            <v>0</v>
          </cell>
          <cell r="JA711">
            <v>0</v>
          </cell>
          <cell r="JB711">
            <v>0</v>
          </cell>
          <cell r="JC711">
            <v>0</v>
          </cell>
          <cell r="JD711">
            <v>0</v>
          </cell>
          <cell r="JE711">
            <v>0</v>
          </cell>
          <cell r="JF711">
            <v>0</v>
          </cell>
          <cell r="JG711">
            <v>0</v>
          </cell>
          <cell r="JH711">
            <v>0</v>
          </cell>
          <cell r="JI711">
            <v>0</v>
          </cell>
          <cell r="JJ711">
            <v>0</v>
          </cell>
          <cell r="JK711">
            <v>0</v>
          </cell>
          <cell r="JL711">
            <v>0</v>
          </cell>
          <cell r="JM711">
            <v>0</v>
          </cell>
          <cell r="JN711">
            <v>0</v>
          </cell>
          <cell r="JO711">
            <v>0</v>
          </cell>
          <cell r="JP711">
            <v>0</v>
          </cell>
          <cell r="JQ711">
            <v>0</v>
          </cell>
        </row>
        <row r="712">
          <cell r="D712" t="str">
            <v>BAT.PX.HTG._.ITC.Li_ion_4hr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0</v>
          </cell>
          <cell r="GJ712">
            <v>0</v>
          </cell>
          <cell r="GK712">
            <v>0</v>
          </cell>
          <cell r="GL712">
            <v>0</v>
          </cell>
          <cell r="GM712">
            <v>0</v>
          </cell>
          <cell r="GN712">
            <v>0</v>
          </cell>
          <cell r="GO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0</v>
          </cell>
          <cell r="GW712">
            <v>0</v>
          </cell>
          <cell r="GX712">
            <v>0</v>
          </cell>
          <cell r="GY712">
            <v>0</v>
          </cell>
          <cell r="GZ712">
            <v>0</v>
          </cell>
          <cell r="HA712">
            <v>0</v>
          </cell>
          <cell r="HB712">
            <v>0</v>
          </cell>
          <cell r="HC712">
            <v>0</v>
          </cell>
          <cell r="HD712">
            <v>0</v>
          </cell>
          <cell r="HE712">
            <v>0</v>
          </cell>
          <cell r="HF712">
            <v>0</v>
          </cell>
          <cell r="HG712">
            <v>0</v>
          </cell>
          <cell r="HH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0</v>
          </cell>
          <cell r="HN712">
            <v>0</v>
          </cell>
          <cell r="HO712">
            <v>0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0</v>
          </cell>
          <cell r="HW712">
            <v>0</v>
          </cell>
          <cell r="HX712">
            <v>0</v>
          </cell>
          <cell r="HY712">
            <v>0</v>
          </cell>
          <cell r="HZ712">
            <v>0</v>
          </cell>
          <cell r="IA712">
            <v>0</v>
          </cell>
          <cell r="IB712">
            <v>0</v>
          </cell>
          <cell r="IC712">
            <v>0</v>
          </cell>
          <cell r="ID712">
            <v>0</v>
          </cell>
          <cell r="IE712">
            <v>0</v>
          </cell>
          <cell r="IF712">
            <v>0</v>
          </cell>
          <cell r="IG712">
            <v>0</v>
          </cell>
          <cell r="IH712">
            <v>0</v>
          </cell>
          <cell r="II712">
            <v>0</v>
          </cell>
          <cell r="IJ712">
            <v>0</v>
          </cell>
          <cell r="IK712">
            <v>0</v>
          </cell>
          <cell r="IL712">
            <v>0</v>
          </cell>
          <cell r="IM712">
            <v>0</v>
          </cell>
          <cell r="IN712">
            <v>0</v>
          </cell>
          <cell r="IO712">
            <v>0</v>
          </cell>
          <cell r="IP712">
            <v>0</v>
          </cell>
          <cell r="IQ712">
            <v>0</v>
          </cell>
          <cell r="IR712">
            <v>0</v>
          </cell>
          <cell r="IS712">
            <v>0</v>
          </cell>
          <cell r="IT712">
            <v>0</v>
          </cell>
          <cell r="IU712">
            <v>0</v>
          </cell>
          <cell r="IV712">
            <v>0</v>
          </cell>
          <cell r="IW712">
            <v>0</v>
          </cell>
          <cell r="IX712">
            <v>0</v>
          </cell>
          <cell r="IY712">
            <v>0</v>
          </cell>
          <cell r="IZ712">
            <v>0</v>
          </cell>
          <cell r="JA712">
            <v>0</v>
          </cell>
          <cell r="JB712">
            <v>0</v>
          </cell>
          <cell r="JC712">
            <v>0</v>
          </cell>
          <cell r="JD712">
            <v>0</v>
          </cell>
          <cell r="JE712">
            <v>0</v>
          </cell>
          <cell r="JF712">
            <v>0</v>
          </cell>
          <cell r="JG712">
            <v>0</v>
          </cell>
          <cell r="JH712">
            <v>0</v>
          </cell>
          <cell r="JI712">
            <v>0</v>
          </cell>
          <cell r="JJ712">
            <v>0</v>
          </cell>
          <cell r="JK712">
            <v>0</v>
          </cell>
          <cell r="JL712">
            <v>0</v>
          </cell>
          <cell r="JM712">
            <v>0</v>
          </cell>
          <cell r="JN712">
            <v>0</v>
          </cell>
          <cell r="JO712">
            <v>0</v>
          </cell>
          <cell r="JP712">
            <v>0</v>
          </cell>
          <cell r="JQ712">
            <v>0</v>
          </cell>
        </row>
        <row r="713">
          <cell r="D713" t="str">
            <v>BAT.PX.NTN._.ITC.Li_ion_4hr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0</v>
          </cell>
          <cell r="FL713">
            <v>0</v>
          </cell>
          <cell r="FM713">
            <v>0</v>
          </cell>
          <cell r="FN713">
            <v>0</v>
          </cell>
          <cell r="FO713">
            <v>0</v>
          </cell>
          <cell r="FP713">
            <v>0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0</v>
          </cell>
          <cell r="GJ713">
            <v>0</v>
          </cell>
          <cell r="GK713">
            <v>0</v>
          </cell>
          <cell r="GL713">
            <v>0</v>
          </cell>
          <cell r="GM713">
            <v>0</v>
          </cell>
          <cell r="GN713">
            <v>0</v>
          </cell>
          <cell r="GO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0</v>
          </cell>
          <cell r="GW713">
            <v>0</v>
          </cell>
          <cell r="GX713">
            <v>0</v>
          </cell>
          <cell r="GY713">
            <v>0</v>
          </cell>
          <cell r="GZ713">
            <v>0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I713">
            <v>0</v>
          </cell>
          <cell r="HJ713">
            <v>0</v>
          </cell>
          <cell r="HK713">
            <v>0</v>
          </cell>
          <cell r="HL713">
            <v>0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0</v>
          </cell>
          <cell r="HW713">
            <v>0</v>
          </cell>
          <cell r="HX713">
            <v>0</v>
          </cell>
          <cell r="HY713">
            <v>0</v>
          </cell>
          <cell r="HZ713">
            <v>0</v>
          </cell>
          <cell r="IA713">
            <v>0</v>
          </cell>
          <cell r="IB713">
            <v>0</v>
          </cell>
          <cell r="IC713">
            <v>0</v>
          </cell>
          <cell r="ID713">
            <v>0</v>
          </cell>
          <cell r="IE713">
            <v>0</v>
          </cell>
          <cell r="IF713">
            <v>0</v>
          </cell>
          <cell r="IG713">
            <v>0</v>
          </cell>
          <cell r="IH713">
            <v>0</v>
          </cell>
          <cell r="II713">
            <v>0</v>
          </cell>
          <cell r="IJ713">
            <v>0</v>
          </cell>
          <cell r="IK713">
            <v>0</v>
          </cell>
          <cell r="IL713">
            <v>0</v>
          </cell>
          <cell r="IM713">
            <v>0</v>
          </cell>
          <cell r="IN713">
            <v>0</v>
          </cell>
          <cell r="IO713">
            <v>0</v>
          </cell>
          <cell r="IP713">
            <v>0</v>
          </cell>
          <cell r="IQ713">
            <v>0</v>
          </cell>
          <cell r="IR713">
            <v>0</v>
          </cell>
          <cell r="IS713">
            <v>0</v>
          </cell>
          <cell r="IT713">
            <v>0</v>
          </cell>
          <cell r="IU713">
            <v>0</v>
          </cell>
          <cell r="IV713">
            <v>0</v>
          </cell>
          <cell r="IW713">
            <v>0</v>
          </cell>
          <cell r="IX713">
            <v>0</v>
          </cell>
          <cell r="IY713">
            <v>0</v>
          </cell>
          <cell r="IZ713">
            <v>0</v>
          </cell>
          <cell r="JA713">
            <v>0</v>
          </cell>
          <cell r="JB713">
            <v>0</v>
          </cell>
          <cell r="JC713">
            <v>0</v>
          </cell>
          <cell r="JD713">
            <v>0</v>
          </cell>
          <cell r="JE713">
            <v>0</v>
          </cell>
          <cell r="JF713">
            <v>0</v>
          </cell>
          <cell r="JG713">
            <v>0</v>
          </cell>
          <cell r="JH713">
            <v>0</v>
          </cell>
          <cell r="JI713">
            <v>0</v>
          </cell>
          <cell r="JJ713">
            <v>0</v>
          </cell>
          <cell r="JK713">
            <v>0</v>
          </cell>
          <cell r="JL713">
            <v>0</v>
          </cell>
          <cell r="JM713">
            <v>0</v>
          </cell>
          <cell r="JN713">
            <v>0</v>
          </cell>
          <cell r="JO713">
            <v>0</v>
          </cell>
          <cell r="JP713">
            <v>0</v>
          </cell>
          <cell r="JQ713">
            <v>0</v>
          </cell>
        </row>
        <row r="714">
          <cell r="D714" t="str">
            <v>BAT.PX.NUT._.ITC.Li_ion_4hr_Local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0</v>
          </cell>
          <cell r="FF714">
            <v>0</v>
          </cell>
          <cell r="FG714">
            <v>0</v>
          </cell>
          <cell r="FH714">
            <v>0</v>
          </cell>
          <cell r="FI714">
            <v>0</v>
          </cell>
          <cell r="FJ714">
            <v>0</v>
          </cell>
          <cell r="FK714">
            <v>0</v>
          </cell>
          <cell r="FL714">
            <v>0</v>
          </cell>
          <cell r="FM714">
            <v>0</v>
          </cell>
          <cell r="FN714">
            <v>0</v>
          </cell>
          <cell r="FO714">
            <v>0</v>
          </cell>
          <cell r="FP714">
            <v>0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0</v>
          </cell>
          <cell r="GD714">
            <v>0</v>
          </cell>
          <cell r="GE714">
            <v>0</v>
          </cell>
          <cell r="GF714">
            <v>0</v>
          </cell>
          <cell r="GG714">
            <v>0</v>
          </cell>
          <cell r="GH714">
            <v>0</v>
          </cell>
          <cell r="GI714">
            <v>0</v>
          </cell>
          <cell r="GJ714">
            <v>0</v>
          </cell>
          <cell r="GK714">
            <v>0</v>
          </cell>
          <cell r="GL714">
            <v>0</v>
          </cell>
          <cell r="GM714">
            <v>0</v>
          </cell>
          <cell r="GN714">
            <v>0</v>
          </cell>
          <cell r="GO714">
            <v>0</v>
          </cell>
          <cell r="GP714">
            <v>0</v>
          </cell>
          <cell r="GQ714">
            <v>0</v>
          </cell>
          <cell r="GR714">
            <v>0</v>
          </cell>
          <cell r="GS714">
            <v>0</v>
          </cell>
          <cell r="GT714">
            <v>0</v>
          </cell>
          <cell r="GU714">
            <v>0</v>
          </cell>
          <cell r="GV714">
            <v>0</v>
          </cell>
          <cell r="GW714">
            <v>0</v>
          </cell>
          <cell r="GX714">
            <v>0</v>
          </cell>
          <cell r="GY714">
            <v>0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I714">
            <v>0</v>
          </cell>
          <cell r="HJ714">
            <v>0</v>
          </cell>
          <cell r="HK714">
            <v>0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0</v>
          </cell>
          <cell r="HU714">
            <v>0</v>
          </cell>
          <cell r="HV714">
            <v>0</v>
          </cell>
          <cell r="HW714">
            <v>0</v>
          </cell>
          <cell r="HX714">
            <v>0</v>
          </cell>
          <cell r="HY714">
            <v>0</v>
          </cell>
          <cell r="HZ714">
            <v>0</v>
          </cell>
          <cell r="IA714">
            <v>0</v>
          </cell>
          <cell r="IB714">
            <v>0</v>
          </cell>
          <cell r="IC714">
            <v>0</v>
          </cell>
          <cell r="ID714">
            <v>0</v>
          </cell>
          <cell r="IE714">
            <v>0</v>
          </cell>
          <cell r="IF714">
            <v>0</v>
          </cell>
          <cell r="IG714">
            <v>0</v>
          </cell>
          <cell r="IH714">
            <v>0</v>
          </cell>
          <cell r="II714">
            <v>0</v>
          </cell>
          <cell r="IJ714">
            <v>0</v>
          </cell>
          <cell r="IK714">
            <v>0</v>
          </cell>
          <cell r="IL714">
            <v>0</v>
          </cell>
          <cell r="IM714">
            <v>0</v>
          </cell>
          <cell r="IN714">
            <v>0</v>
          </cell>
          <cell r="IO714">
            <v>0</v>
          </cell>
          <cell r="IP714">
            <v>0</v>
          </cell>
          <cell r="IQ714">
            <v>0</v>
          </cell>
          <cell r="IR714">
            <v>0</v>
          </cell>
          <cell r="IS714">
            <v>0</v>
          </cell>
          <cell r="IT714">
            <v>0</v>
          </cell>
          <cell r="IU714">
            <v>0</v>
          </cell>
          <cell r="IV714">
            <v>0</v>
          </cell>
          <cell r="IW714">
            <v>0</v>
          </cell>
          <cell r="IX714">
            <v>0</v>
          </cell>
          <cell r="IY714">
            <v>0</v>
          </cell>
          <cell r="IZ714">
            <v>0</v>
          </cell>
          <cell r="JA714">
            <v>0</v>
          </cell>
          <cell r="JB714">
            <v>0</v>
          </cell>
          <cell r="JC714">
            <v>0</v>
          </cell>
          <cell r="JD714">
            <v>0</v>
          </cell>
          <cell r="JE714">
            <v>0</v>
          </cell>
          <cell r="JF714">
            <v>0</v>
          </cell>
          <cell r="JG714">
            <v>0</v>
          </cell>
          <cell r="JH714">
            <v>0</v>
          </cell>
          <cell r="JI714">
            <v>0</v>
          </cell>
          <cell r="JJ714">
            <v>0</v>
          </cell>
          <cell r="JK714">
            <v>0</v>
          </cell>
          <cell r="JL714">
            <v>0</v>
          </cell>
          <cell r="JM714">
            <v>0</v>
          </cell>
          <cell r="JN714">
            <v>0</v>
          </cell>
          <cell r="JO714">
            <v>0</v>
          </cell>
          <cell r="JP714">
            <v>0</v>
          </cell>
          <cell r="JQ714">
            <v>0</v>
          </cell>
        </row>
        <row r="715">
          <cell r="D715" t="str">
            <v>BAT.PX.PNC._.ITC.Li_ion_4hr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0</v>
          </cell>
          <cell r="FF715">
            <v>0</v>
          </cell>
          <cell r="FG715">
            <v>0</v>
          </cell>
          <cell r="FH715">
            <v>0</v>
          </cell>
          <cell r="FI715">
            <v>0</v>
          </cell>
          <cell r="FJ715">
            <v>0</v>
          </cell>
          <cell r="FK715">
            <v>0</v>
          </cell>
          <cell r="FL715">
            <v>0</v>
          </cell>
          <cell r="FM715">
            <v>0</v>
          </cell>
          <cell r="FN715">
            <v>0</v>
          </cell>
          <cell r="FO715">
            <v>0</v>
          </cell>
          <cell r="FP715">
            <v>0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0</v>
          </cell>
          <cell r="GD715">
            <v>0</v>
          </cell>
          <cell r="GE715">
            <v>0</v>
          </cell>
          <cell r="GF715">
            <v>0</v>
          </cell>
          <cell r="GG715">
            <v>0</v>
          </cell>
          <cell r="GH715">
            <v>0</v>
          </cell>
          <cell r="GI715">
            <v>0</v>
          </cell>
          <cell r="GJ715">
            <v>0</v>
          </cell>
          <cell r="GK715">
            <v>0</v>
          </cell>
          <cell r="GL715">
            <v>0</v>
          </cell>
          <cell r="GM715">
            <v>0</v>
          </cell>
          <cell r="GN715">
            <v>0</v>
          </cell>
          <cell r="GO715">
            <v>0</v>
          </cell>
          <cell r="GP715">
            <v>0</v>
          </cell>
          <cell r="GQ715">
            <v>0</v>
          </cell>
          <cell r="GR715">
            <v>0</v>
          </cell>
          <cell r="GS715">
            <v>0</v>
          </cell>
          <cell r="GT715">
            <v>0</v>
          </cell>
          <cell r="GU715">
            <v>0</v>
          </cell>
          <cell r="GV715">
            <v>0</v>
          </cell>
          <cell r="GW715">
            <v>0</v>
          </cell>
          <cell r="GX715">
            <v>0</v>
          </cell>
          <cell r="GY715">
            <v>0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I715">
            <v>0</v>
          </cell>
          <cell r="HJ715">
            <v>0</v>
          </cell>
          <cell r="HK715">
            <v>0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0</v>
          </cell>
          <cell r="HU715">
            <v>0</v>
          </cell>
          <cell r="HV715">
            <v>0</v>
          </cell>
          <cell r="HW715">
            <v>0</v>
          </cell>
          <cell r="HX715">
            <v>0</v>
          </cell>
          <cell r="HY715">
            <v>0</v>
          </cell>
          <cell r="HZ715">
            <v>0</v>
          </cell>
          <cell r="IA715">
            <v>0</v>
          </cell>
          <cell r="IB715">
            <v>0</v>
          </cell>
          <cell r="IC715">
            <v>0</v>
          </cell>
          <cell r="ID715">
            <v>0</v>
          </cell>
          <cell r="IE715">
            <v>0</v>
          </cell>
          <cell r="IF715">
            <v>0</v>
          </cell>
          <cell r="IG715">
            <v>0</v>
          </cell>
          <cell r="IH715">
            <v>0</v>
          </cell>
          <cell r="II715">
            <v>0</v>
          </cell>
          <cell r="IJ715">
            <v>0</v>
          </cell>
          <cell r="IK715">
            <v>0</v>
          </cell>
          <cell r="IL715">
            <v>0</v>
          </cell>
          <cell r="IM715">
            <v>0</v>
          </cell>
          <cell r="IN715">
            <v>0</v>
          </cell>
          <cell r="IO715">
            <v>0</v>
          </cell>
          <cell r="IP715">
            <v>0</v>
          </cell>
          <cell r="IQ715">
            <v>0</v>
          </cell>
          <cell r="IR715">
            <v>0</v>
          </cell>
          <cell r="IS715">
            <v>0</v>
          </cell>
          <cell r="IT715">
            <v>0</v>
          </cell>
          <cell r="IU715">
            <v>0</v>
          </cell>
          <cell r="IV715">
            <v>0</v>
          </cell>
          <cell r="IW715">
            <v>0</v>
          </cell>
          <cell r="IX715">
            <v>0</v>
          </cell>
          <cell r="IY715">
            <v>0</v>
          </cell>
          <cell r="IZ715">
            <v>0</v>
          </cell>
          <cell r="JA715">
            <v>0</v>
          </cell>
          <cell r="JB715">
            <v>0</v>
          </cell>
          <cell r="JC715">
            <v>0</v>
          </cell>
          <cell r="JD715">
            <v>0</v>
          </cell>
          <cell r="JE715">
            <v>0</v>
          </cell>
          <cell r="JF715">
            <v>0</v>
          </cell>
          <cell r="JG715">
            <v>0</v>
          </cell>
          <cell r="JH715">
            <v>0</v>
          </cell>
          <cell r="JI715">
            <v>0</v>
          </cell>
          <cell r="JJ715">
            <v>0</v>
          </cell>
          <cell r="JK715">
            <v>0</v>
          </cell>
          <cell r="JL715">
            <v>0</v>
          </cell>
          <cell r="JM715">
            <v>0</v>
          </cell>
          <cell r="JN715">
            <v>0</v>
          </cell>
          <cell r="JO715">
            <v>0</v>
          </cell>
          <cell r="JP715">
            <v>0</v>
          </cell>
          <cell r="JQ715">
            <v>0</v>
          </cell>
        </row>
        <row r="716">
          <cell r="D716" t="str">
            <v>BAT.PX.PNC._.ITC.Li_ion_4hr_Local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0</v>
          </cell>
          <cell r="FG716">
            <v>0</v>
          </cell>
          <cell r="FH716">
            <v>0</v>
          </cell>
          <cell r="FI716">
            <v>0</v>
          </cell>
          <cell r="FJ716">
            <v>0</v>
          </cell>
          <cell r="FK716">
            <v>0</v>
          </cell>
          <cell r="FL716">
            <v>0</v>
          </cell>
          <cell r="FM716">
            <v>0</v>
          </cell>
          <cell r="FN716">
            <v>0</v>
          </cell>
          <cell r="FO716">
            <v>0</v>
          </cell>
          <cell r="FP716">
            <v>0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0</v>
          </cell>
          <cell r="GE716">
            <v>0</v>
          </cell>
          <cell r="GF716">
            <v>0</v>
          </cell>
          <cell r="GG716">
            <v>0</v>
          </cell>
          <cell r="GH716">
            <v>0</v>
          </cell>
          <cell r="GI716">
            <v>0</v>
          </cell>
          <cell r="GJ716">
            <v>0</v>
          </cell>
          <cell r="GK716">
            <v>0</v>
          </cell>
          <cell r="GL716">
            <v>0</v>
          </cell>
          <cell r="GM716">
            <v>0</v>
          </cell>
          <cell r="GN716">
            <v>0</v>
          </cell>
          <cell r="GO716">
            <v>0</v>
          </cell>
          <cell r="GP716">
            <v>0</v>
          </cell>
          <cell r="GQ716">
            <v>0</v>
          </cell>
          <cell r="GR716">
            <v>0</v>
          </cell>
          <cell r="GS716">
            <v>0</v>
          </cell>
          <cell r="GT716">
            <v>0</v>
          </cell>
          <cell r="GU716">
            <v>0</v>
          </cell>
          <cell r="GV716">
            <v>0</v>
          </cell>
          <cell r="GW716">
            <v>0</v>
          </cell>
          <cell r="GX716">
            <v>0</v>
          </cell>
          <cell r="GY716">
            <v>0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0</v>
          </cell>
          <cell r="HF716">
            <v>0</v>
          </cell>
          <cell r="HG716">
            <v>0</v>
          </cell>
          <cell r="HH716">
            <v>0</v>
          </cell>
          <cell r="HI716">
            <v>0</v>
          </cell>
          <cell r="HJ716">
            <v>0</v>
          </cell>
          <cell r="HK716">
            <v>0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0</v>
          </cell>
          <cell r="HU716">
            <v>0</v>
          </cell>
          <cell r="HV716">
            <v>0</v>
          </cell>
          <cell r="HW716">
            <v>0</v>
          </cell>
          <cell r="HX716">
            <v>0</v>
          </cell>
          <cell r="HY716">
            <v>0</v>
          </cell>
          <cell r="HZ716">
            <v>0</v>
          </cell>
          <cell r="IA716">
            <v>0</v>
          </cell>
          <cell r="IB716">
            <v>0</v>
          </cell>
          <cell r="IC716">
            <v>0</v>
          </cell>
          <cell r="ID716">
            <v>0</v>
          </cell>
          <cell r="IE716">
            <v>0</v>
          </cell>
          <cell r="IF716">
            <v>0</v>
          </cell>
          <cell r="IG716">
            <v>0</v>
          </cell>
          <cell r="IH716">
            <v>0</v>
          </cell>
          <cell r="II716">
            <v>0</v>
          </cell>
          <cell r="IJ716">
            <v>0</v>
          </cell>
          <cell r="IK716">
            <v>0</v>
          </cell>
          <cell r="IL716">
            <v>0</v>
          </cell>
          <cell r="IM716">
            <v>0</v>
          </cell>
          <cell r="IN716">
            <v>0</v>
          </cell>
          <cell r="IO716">
            <v>0</v>
          </cell>
          <cell r="IP716">
            <v>0</v>
          </cell>
          <cell r="IQ716">
            <v>0</v>
          </cell>
          <cell r="IR716">
            <v>0</v>
          </cell>
          <cell r="IS716">
            <v>0</v>
          </cell>
          <cell r="IT716">
            <v>0</v>
          </cell>
          <cell r="IU716">
            <v>0</v>
          </cell>
          <cell r="IV716">
            <v>0</v>
          </cell>
          <cell r="IW716">
            <v>0</v>
          </cell>
          <cell r="IX716">
            <v>0</v>
          </cell>
          <cell r="IY716">
            <v>0</v>
          </cell>
          <cell r="IZ716">
            <v>0</v>
          </cell>
          <cell r="JA716">
            <v>0</v>
          </cell>
          <cell r="JB716">
            <v>0</v>
          </cell>
          <cell r="JC716">
            <v>0</v>
          </cell>
          <cell r="JD716">
            <v>0</v>
          </cell>
          <cell r="JE716">
            <v>0</v>
          </cell>
          <cell r="JF716">
            <v>0</v>
          </cell>
          <cell r="JG716">
            <v>0</v>
          </cell>
          <cell r="JH716">
            <v>0</v>
          </cell>
          <cell r="JI716">
            <v>0</v>
          </cell>
          <cell r="JJ716">
            <v>0</v>
          </cell>
          <cell r="JK716">
            <v>0</v>
          </cell>
          <cell r="JL716">
            <v>0</v>
          </cell>
          <cell r="JM716">
            <v>0</v>
          </cell>
          <cell r="JN716">
            <v>0</v>
          </cell>
          <cell r="JO716">
            <v>0</v>
          </cell>
          <cell r="JP716">
            <v>0</v>
          </cell>
          <cell r="JQ716">
            <v>0</v>
          </cell>
        </row>
        <row r="717">
          <cell r="D717" t="str">
            <v>BAT.PX.SOR._.ITC.Li_ion_4hr_Local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0</v>
          </cell>
          <cell r="FG717">
            <v>0</v>
          </cell>
          <cell r="FH717">
            <v>0</v>
          </cell>
          <cell r="FI717">
            <v>0</v>
          </cell>
          <cell r="FJ717">
            <v>0</v>
          </cell>
          <cell r="FK717">
            <v>0</v>
          </cell>
          <cell r="FL717">
            <v>0</v>
          </cell>
          <cell r="FM717">
            <v>0</v>
          </cell>
          <cell r="FN717">
            <v>0</v>
          </cell>
          <cell r="FO717">
            <v>0</v>
          </cell>
          <cell r="FP717">
            <v>0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0</v>
          </cell>
          <cell r="GE717">
            <v>0</v>
          </cell>
          <cell r="GF717">
            <v>0</v>
          </cell>
          <cell r="GG717">
            <v>0</v>
          </cell>
          <cell r="GH717">
            <v>0</v>
          </cell>
          <cell r="GI717">
            <v>0</v>
          </cell>
          <cell r="GJ717">
            <v>0</v>
          </cell>
          <cell r="GK717">
            <v>0</v>
          </cell>
          <cell r="GL717">
            <v>0</v>
          </cell>
          <cell r="GM717">
            <v>0</v>
          </cell>
          <cell r="GN717">
            <v>0</v>
          </cell>
          <cell r="GO717">
            <v>0</v>
          </cell>
          <cell r="GP717">
            <v>0</v>
          </cell>
          <cell r="GQ717">
            <v>0</v>
          </cell>
          <cell r="GR717">
            <v>0</v>
          </cell>
          <cell r="GS717">
            <v>0</v>
          </cell>
          <cell r="GT717">
            <v>0</v>
          </cell>
          <cell r="GU717">
            <v>0</v>
          </cell>
          <cell r="GV717">
            <v>0</v>
          </cell>
          <cell r="GW717">
            <v>0</v>
          </cell>
          <cell r="GX717">
            <v>0</v>
          </cell>
          <cell r="GY717">
            <v>0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I717">
            <v>0</v>
          </cell>
          <cell r="HJ717">
            <v>0</v>
          </cell>
          <cell r="HK717">
            <v>0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0</v>
          </cell>
          <cell r="HU717">
            <v>0</v>
          </cell>
          <cell r="HV717">
            <v>0</v>
          </cell>
          <cell r="HW717">
            <v>0</v>
          </cell>
          <cell r="HX717">
            <v>0</v>
          </cell>
          <cell r="HY717">
            <v>0</v>
          </cell>
          <cell r="HZ717">
            <v>0</v>
          </cell>
          <cell r="IA717">
            <v>0</v>
          </cell>
          <cell r="IB717">
            <v>0</v>
          </cell>
          <cell r="IC717">
            <v>0</v>
          </cell>
          <cell r="ID717">
            <v>0</v>
          </cell>
          <cell r="IE717">
            <v>0</v>
          </cell>
          <cell r="IF717">
            <v>0</v>
          </cell>
          <cell r="IG717">
            <v>0</v>
          </cell>
          <cell r="IH717">
            <v>0</v>
          </cell>
          <cell r="II717">
            <v>0</v>
          </cell>
          <cell r="IJ717">
            <v>0</v>
          </cell>
          <cell r="IK717">
            <v>0</v>
          </cell>
          <cell r="IL717">
            <v>0</v>
          </cell>
          <cell r="IM717">
            <v>0</v>
          </cell>
          <cell r="IN717">
            <v>0</v>
          </cell>
          <cell r="IO717">
            <v>0</v>
          </cell>
          <cell r="IP717">
            <v>0</v>
          </cell>
          <cell r="IQ717">
            <v>0</v>
          </cell>
          <cell r="IR717">
            <v>0</v>
          </cell>
          <cell r="IS717">
            <v>0</v>
          </cell>
          <cell r="IT717">
            <v>0</v>
          </cell>
          <cell r="IU717">
            <v>0</v>
          </cell>
          <cell r="IV717">
            <v>0</v>
          </cell>
          <cell r="IW717">
            <v>0</v>
          </cell>
          <cell r="IX717">
            <v>0</v>
          </cell>
          <cell r="IY717">
            <v>0</v>
          </cell>
          <cell r="IZ717">
            <v>0</v>
          </cell>
          <cell r="JA717">
            <v>0</v>
          </cell>
          <cell r="JB717">
            <v>0</v>
          </cell>
          <cell r="JC717">
            <v>0</v>
          </cell>
          <cell r="JD717">
            <v>0</v>
          </cell>
          <cell r="JE717">
            <v>0</v>
          </cell>
          <cell r="JF717">
            <v>0</v>
          </cell>
          <cell r="JG717">
            <v>0</v>
          </cell>
          <cell r="JH717">
            <v>0</v>
          </cell>
          <cell r="JI717">
            <v>0</v>
          </cell>
          <cell r="JJ717">
            <v>0</v>
          </cell>
          <cell r="JK717">
            <v>0</v>
          </cell>
          <cell r="JL717">
            <v>0</v>
          </cell>
          <cell r="JM717">
            <v>0</v>
          </cell>
          <cell r="JN717">
            <v>0</v>
          </cell>
          <cell r="JO717">
            <v>0</v>
          </cell>
          <cell r="JP717">
            <v>0</v>
          </cell>
          <cell r="JQ717">
            <v>0</v>
          </cell>
        </row>
        <row r="718">
          <cell r="D718" t="str">
            <v>BAT.PX.UTS._.ITC.Li_ion_4hr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0</v>
          </cell>
          <cell r="FH718">
            <v>0</v>
          </cell>
          <cell r="FI718">
            <v>0</v>
          </cell>
          <cell r="FJ718">
            <v>0</v>
          </cell>
          <cell r="FK718">
            <v>0</v>
          </cell>
          <cell r="FL718">
            <v>0</v>
          </cell>
          <cell r="FM718">
            <v>0</v>
          </cell>
          <cell r="FN718">
            <v>0</v>
          </cell>
          <cell r="FO718">
            <v>0</v>
          </cell>
          <cell r="FP718">
            <v>0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0</v>
          </cell>
          <cell r="GF718">
            <v>0</v>
          </cell>
          <cell r="GG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0</v>
          </cell>
          <cell r="GN718">
            <v>0</v>
          </cell>
          <cell r="GO718">
            <v>0</v>
          </cell>
          <cell r="GP718">
            <v>0</v>
          </cell>
          <cell r="GQ718">
            <v>0</v>
          </cell>
          <cell r="GR718">
            <v>0</v>
          </cell>
          <cell r="GS718">
            <v>0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0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0</v>
          </cell>
          <cell r="HF718">
            <v>0</v>
          </cell>
          <cell r="HG718">
            <v>0</v>
          </cell>
          <cell r="HH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0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0</v>
          </cell>
          <cell r="HU718">
            <v>0</v>
          </cell>
          <cell r="HV718">
            <v>0</v>
          </cell>
          <cell r="HW718">
            <v>0</v>
          </cell>
          <cell r="HX718">
            <v>0</v>
          </cell>
          <cell r="HY718">
            <v>0</v>
          </cell>
          <cell r="HZ718">
            <v>0</v>
          </cell>
          <cell r="IA718">
            <v>0</v>
          </cell>
          <cell r="IB718">
            <v>0</v>
          </cell>
          <cell r="IC718">
            <v>0</v>
          </cell>
          <cell r="ID718">
            <v>0</v>
          </cell>
          <cell r="IE718">
            <v>0</v>
          </cell>
          <cell r="IF718">
            <v>0</v>
          </cell>
          <cell r="IG718">
            <v>0</v>
          </cell>
          <cell r="IH718">
            <v>0</v>
          </cell>
          <cell r="II718">
            <v>0</v>
          </cell>
          <cell r="IJ718">
            <v>0</v>
          </cell>
          <cell r="IK718">
            <v>0</v>
          </cell>
          <cell r="IL718">
            <v>0</v>
          </cell>
          <cell r="IM718">
            <v>0</v>
          </cell>
          <cell r="IN718">
            <v>0</v>
          </cell>
          <cell r="IO718">
            <v>0</v>
          </cell>
          <cell r="IP718">
            <v>0</v>
          </cell>
          <cell r="IQ718">
            <v>0</v>
          </cell>
          <cell r="IR718">
            <v>0</v>
          </cell>
          <cell r="IS718">
            <v>0</v>
          </cell>
          <cell r="IT718">
            <v>0</v>
          </cell>
          <cell r="IU718">
            <v>0</v>
          </cell>
          <cell r="IV718">
            <v>0</v>
          </cell>
          <cell r="IW718">
            <v>0</v>
          </cell>
          <cell r="IX718">
            <v>0</v>
          </cell>
          <cell r="IY718">
            <v>0</v>
          </cell>
          <cell r="IZ718">
            <v>0</v>
          </cell>
          <cell r="JA718">
            <v>0</v>
          </cell>
          <cell r="JB718">
            <v>0</v>
          </cell>
          <cell r="JC718">
            <v>0</v>
          </cell>
          <cell r="JD718">
            <v>0</v>
          </cell>
          <cell r="JE718">
            <v>0</v>
          </cell>
          <cell r="JF718">
            <v>0</v>
          </cell>
          <cell r="JG718">
            <v>0</v>
          </cell>
          <cell r="JH718">
            <v>0</v>
          </cell>
          <cell r="JI718">
            <v>0</v>
          </cell>
          <cell r="JJ718">
            <v>0</v>
          </cell>
          <cell r="JK718">
            <v>0</v>
          </cell>
          <cell r="JL718">
            <v>0</v>
          </cell>
          <cell r="JM718">
            <v>0</v>
          </cell>
          <cell r="JN718">
            <v>0</v>
          </cell>
          <cell r="JO718">
            <v>0</v>
          </cell>
          <cell r="JP718">
            <v>0</v>
          </cell>
          <cell r="JQ718">
            <v>0</v>
          </cell>
        </row>
        <row r="719">
          <cell r="D719" t="str">
            <v>BAT.PX.UTS._.ITC.Li_ion_4hr_Local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0</v>
          </cell>
          <cell r="FF719">
            <v>0</v>
          </cell>
          <cell r="FG719">
            <v>0</v>
          </cell>
          <cell r="FH719">
            <v>0</v>
          </cell>
          <cell r="FI719">
            <v>0</v>
          </cell>
          <cell r="FJ719">
            <v>0</v>
          </cell>
          <cell r="FK719">
            <v>0</v>
          </cell>
          <cell r="FL719">
            <v>0</v>
          </cell>
          <cell r="FM719">
            <v>0</v>
          </cell>
          <cell r="FN719">
            <v>0</v>
          </cell>
          <cell r="FO719">
            <v>0</v>
          </cell>
          <cell r="FP719">
            <v>0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0</v>
          </cell>
          <cell r="GD719">
            <v>0</v>
          </cell>
          <cell r="GE719">
            <v>0</v>
          </cell>
          <cell r="GF719">
            <v>0</v>
          </cell>
          <cell r="GG719">
            <v>0</v>
          </cell>
          <cell r="GH719">
            <v>0</v>
          </cell>
          <cell r="GI719">
            <v>0</v>
          </cell>
          <cell r="GJ719">
            <v>0</v>
          </cell>
          <cell r="GK719">
            <v>0</v>
          </cell>
          <cell r="GL719">
            <v>0</v>
          </cell>
          <cell r="GM719">
            <v>0</v>
          </cell>
          <cell r="GN719">
            <v>0</v>
          </cell>
          <cell r="GO719">
            <v>0</v>
          </cell>
          <cell r="GP719">
            <v>0</v>
          </cell>
          <cell r="GQ719">
            <v>0</v>
          </cell>
          <cell r="GR719">
            <v>0</v>
          </cell>
          <cell r="GS719">
            <v>0</v>
          </cell>
          <cell r="GT719">
            <v>0</v>
          </cell>
          <cell r="GU719">
            <v>0</v>
          </cell>
          <cell r="GV719">
            <v>0</v>
          </cell>
          <cell r="GW719">
            <v>0</v>
          </cell>
          <cell r="GX719">
            <v>0</v>
          </cell>
          <cell r="GY719">
            <v>0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I719">
            <v>0</v>
          </cell>
          <cell r="HJ719">
            <v>0</v>
          </cell>
          <cell r="HK719">
            <v>0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0</v>
          </cell>
          <cell r="HU719">
            <v>0</v>
          </cell>
          <cell r="HV719">
            <v>0</v>
          </cell>
          <cell r="HW719">
            <v>0</v>
          </cell>
          <cell r="HX719">
            <v>0</v>
          </cell>
          <cell r="HY719">
            <v>0</v>
          </cell>
          <cell r="HZ719">
            <v>0</v>
          </cell>
          <cell r="IA719">
            <v>0</v>
          </cell>
          <cell r="IB719">
            <v>0</v>
          </cell>
          <cell r="IC719">
            <v>0</v>
          </cell>
          <cell r="ID719">
            <v>0</v>
          </cell>
          <cell r="IE719">
            <v>0</v>
          </cell>
          <cell r="IF719">
            <v>0</v>
          </cell>
          <cell r="IG719">
            <v>0</v>
          </cell>
          <cell r="IH719">
            <v>0</v>
          </cell>
          <cell r="II719">
            <v>0</v>
          </cell>
          <cell r="IJ719">
            <v>0</v>
          </cell>
          <cell r="IK719">
            <v>0</v>
          </cell>
          <cell r="IL719">
            <v>0</v>
          </cell>
          <cell r="IM719">
            <v>0</v>
          </cell>
          <cell r="IN719">
            <v>0</v>
          </cell>
          <cell r="IO719">
            <v>0</v>
          </cell>
          <cell r="IP719">
            <v>0</v>
          </cell>
          <cell r="IQ719">
            <v>0</v>
          </cell>
          <cell r="IR719">
            <v>0</v>
          </cell>
          <cell r="IS719">
            <v>0</v>
          </cell>
          <cell r="IT719">
            <v>0</v>
          </cell>
          <cell r="IU719">
            <v>0</v>
          </cell>
          <cell r="IV719">
            <v>0</v>
          </cell>
          <cell r="IW719">
            <v>0</v>
          </cell>
          <cell r="IX719">
            <v>0</v>
          </cell>
          <cell r="IY719">
            <v>0</v>
          </cell>
          <cell r="IZ719">
            <v>0</v>
          </cell>
          <cell r="JA719">
            <v>0</v>
          </cell>
          <cell r="JB719">
            <v>0</v>
          </cell>
          <cell r="JC719">
            <v>0</v>
          </cell>
          <cell r="JD719">
            <v>0</v>
          </cell>
          <cell r="JE719">
            <v>0</v>
          </cell>
          <cell r="JF719">
            <v>0</v>
          </cell>
          <cell r="JG719">
            <v>0</v>
          </cell>
          <cell r="JH719">
            <v>0</v>
          </cell>
          <cell r="JI719">
            <v>0</v>
          </cell>
          <cell r="JJ719">
            <v>0</v>
          </cell>
          <cell r="JK719">
            <v>0</v>
          </cell>
          <cell r="JL719">
            <v>0</v>
          </cell>
          <cell r="JM719">
            <v>0</v>
          </cell>
          <cell r="JN719">
            <v>0</v>
          </cell>
          <cell r="JO719">
            <v>0</v>
          </cell>
          <cell r="JP719">
            <v>0</v>
          </cell>
          <cell r="JQ719">
            <v>0</v>
          </cell>
        </row>
        <row r="720">
          <cell r="D720" t="str">
            <v>BAT.PX.WMV._.ITC.Li_ion_4hr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0</v>
          </cell>
          <cell r="FF720">
            <v>0</v>
          </cell>
          <cell r="FG720">
            <v>0</v>
          </cell>
          <cell r="FH720">
            <v>0</v>
          </cell>
          <cell r="FI720">
            <v>0</v>
          </cell>
          <cell r="FJ720">
            <v>0</v>
          </cell>
          <cell r="FK720">
            <v>0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0</v>
          </cell>
          <cell r="GD720">
            <v>0</v>
          </cell>
          <cell r="GE720">
            <v>0</v>
          </cell>
          <cell r="GF720">
            <v>0</v>
          </cell>
          <cell r="GG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0</v>
          </cell>
          <cell r="GN720">
            <v>0</v>
          </cell>
          <cell r="GO720">
            <v>0</v>
          </cell>
          <cell r="GP720">
            <v>0</v>
          </cell>
          <cell r="GQ720">
            <v>0</v>
          </cell>
          <cell r="GR720">
            <v>0</v>
          </cell>
          <cell r="GS720">
            <v>0</v>
          </cell>
          <cell r="GT720">
            <v>0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0</v>
          </cell>
          <cell r="HU720">
            <v>0</v>
          </cell>
          <cell r="HV720">
            <v>0</v>
          </cell>
          <cell r="HW720">
            <v>0</v>
          </cell>
          <cell r="HX720">
            <v>0</v>
          </cell>
          <cell r="HY720">
            <v>0</v>
          </cell>
          <cell r="HZ720">
            <v>0</v>
          </cell>
          <cell r="IA720">
            <v>0</v>
          </cell>
          <cell r="IB720">
            <v>0</v>
          </cell>
          <cell r="IC720">
            <v>0</v>
          </cell>
          <cell r="ID720">
            <v>0</v>
          </cell>
          <cell r="IE720">
            <v>0</v>
          </cell>
          <cell r="IF720">
            <v>0</v>
          </cell>
          <cell r="IG720">
            <v>0</v>
          </cell>
          <cell r="IH720">
            <v>0</v>
          </cell>
          <cell r="II720">
            <v>0</v>
          </cell>
          <cell r="IJ720">
            <v>0</v>
          </cell>
          <cell r="IK720">
            <v>0</v>
          </cell>
          <cell r="IL720">
            <v>0</v>
          </cell>
          <cell r="IM720">
            <v>0</v>
          </cell>
          <cell r="IN720">
            <v>0</v>
          </cell>
          <cell r="IO720">
            <v>0</v>
          </cell>
          <cell r="IP720">
            <v>0</v>
          </cell>
          <cell r="IQ720">
            <v>0</v>
          </cell>
          <cell r="IR720">
            <v>0</v>
          </cell>
          <cell r="IS720">
            <v>0</v>
          </cell>
          <cell r="IT720">
            <v>0</v>
          </cell>
          <cell r="IU720">
            <v>0</v>
          </cell>
          <cell r="IV720">
            <v>0</v>
          </cell>
          <cell r="IW720">
            <v>0</v>
          </cell>
          <cell r="IX720">
            <v>0</v>
          </cell>
          <cell r="IY720">
            <v>0</v>
          </cell>
          <cell r="IZ720">
            <v>0</v>
          </cell>
          <cell r="JA720">
            <v>0</v>
          </cell>
          <cell r="JB720">
            <v>0</v>
          </cell>
          <cell r="JC720">
            <v>0</v>
          </cell>
          <cell r="JD720">
            <v>0</v>
          </cell>
          <cell r="JE720">
            <v>0</v>
          </cell>
          <cell r="JF720">
            <v>0</v>
          </cell>
          <cell r="JG720">
            <v>0</v>
          </cell>
          <cell r="JH720">
            <v>0</v>
          </cell>
          <cell r="JI720">
            <v>0</v>
          </cell>
          <cell r="JJ720">
            <v>0</v>
          </cell>
          <cell r="JK720">
            <v>0</v>
          </cell>
          <cell r="JL720">
            <v>0</v>
          </cell>
          <cell r="JM720">
            <v>0</v>
          </cell>
          <cell r="JN720">
            <v>0</v>
          </cell>
          <cell r="JO720">
            <v>0</v>
          </cell>
          <cell r="JP720">
            <v>0</v>
          </cell>
          <cell r="JQ720">
            <v>0</v>
          </cell>
        </row>
        <row r="721">
          <cell r="D721" t="str">
            <v>BAT.PX.WMV._.ITC.Li_ion_4hr_Local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0</v>
          </cell>
          <cell r="GN721">
            <v>0</v>
          </cell>
          <cell r="GO721">
            <v>0</v>
          </cell>
          <cell r="GP721">
            <v>0</v>
          </cell>
          <cell r="GQ721">
            <v>0</v>
          </cell>
          <cell r="GR721">
            <v>0</v>
          </cell>
          <cell r="GS721">
            <v>0</v>
          </cell>
          <cell r="GT721">
            <v>0</v>
          </cell>
          <cell r="GU721">
            <v>0</v>
          </cell>
          <cell r="GV721">
            <v>0</v>
          </cell>
          <cell r="GW721">
            <v>0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0</v>
          </cell>
          <cell r="HU721">
            <v>0</v>
          </cell>
          <cell r="HV721">
            <v>0</v>
          </cell>
          <cell r="HW721">
            <v>0</v>
          </cell>
          <cell r="HX721">
            <v>0</v>
          </cell>
          <cell r="HY721">
            <v>0</v>
          </cell>
          <cell r="HZ721">
            <v>0</v>
          </cell>
          <cell r="IA721">
            <v>0</v>
          </cell>
          <cell r="IB721">
            <v>0</v>
          </cell>
          <cell r="IC721">
            <v>0</v>
          </cell>
          <cell r="ID721">
            <v>0</v>
          </cell>
          <cell r="IE721">
            <v>0</v>
          </cell>
          <cell r="IF721">
            <v>0</v>
          </cell>
          <cell r="IG721">
            <v>0</v>
          </cell>
          <cell r="IH721">
            <v>0</v>
          </cell>
          <cell r="II721">
            <v>0</v>
          </cell>
          <cell r="IJ721">
            <v>0</v>
          </cell>
          <cell r="IK721">
            <v>0</v>
          </cell>
          <cell r="IL721">
            <v>0</v>
          </cell>
          <cell r="IM721">
            <v>0</v>
          </cell>
          <cell r="IN721">
            <v>0</v>
          </cell>
          <cell r="IO721">
            <v>0</v>
          </cell>
          <cell r="IP721">
            <v>0</v>
          </cell>
          <cell r="IQ721">
            <v>0</v>
          </cell>
          <cell r="IR721">
            <v>0</v>
          </cell>
          <cell r="IS721">
            <v>0</v>
          </cell>
          <cell r="IT721">
            <v>0</v>
          </cell>
          <cell r="IU721">
            <v>0</v>
          </cell>
          <cell r="IV721">
            <v>0</v>
          </cell>
          <cell r="IW721">
            <v>0</v>
          </cell>
          <cell r="IX721">
            <v>0</v>
          </cell>
          <cell r="IY721">
            <v>0</v>
          </cell>
          <cell r="IZ721">
            <v>0</v>
          </cell>
          <cell r="JA721">
            <v>0</v>
          </cell>
          <cell r="JB721">
            <v>0</v>
          </cell>
          <cell r="JC721">
            <v>0</v>
          </cell>
          <cell r="JD721">
            <v>0</v>
          </cell>
          <cell r="JE721">
            <v>0</v>
          </cell>
          <cell r="JF721">
            <v>0</v>
          </cell>
          <cell r="JG721">
            <v>0</v>
          </cell>
          <cell r="JH721">
            <v>0</v>
          </cell>
          <cell r="JI721">
            <v>0</v>
          </cell>
          <cell r="JJ721">
            <v>0</v>
          </cell>
          <cell r="JK721">
            <v>0</v>
          </cell>
          <cell r="JL721">
            <v>0</v>
          </cell>
          <cell r="JM721">
            <v>0</v>
          </cell>
          <cell r="JN721">
            <v>0</v>
          </cell>
          <cell r="JO721">
            <v>0</v>
          </cell>
          <cell r="JP721">
            <v>0</v>
          </cell>
          <cell r="JQ721">
            <v>0</v>
          </cell>
        </row>
        <row r="722">
          <cell r="D722" t="str">
            <v>BAT.PX.WSF._.ITC.Li_ion_4hr_Local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0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G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0</v>
          </cell>
          <cell r="GN722">
            <v>0</v>
          </cell>
          <cell r="GO722">
            <v>0</v>
          </cell>
          <cell r="GP722">
            <v>0</v>
          </cell>
          <cell r="GQ722">
            <v>0</v>
          </cell>
          <cell r="GR722">
            <v>0</v>
          </cell>
          <cell r="GS722">
            <v>0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0</v>
          </cell>
          <cell r="HF722">
            <v>0</v>
          </cell>
          <cell r="HG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0</v>
          </cell>
          <cell r="HU722">
            <v>0</v>
          </cell>
          <cell r="HV722">
            <v>0</v>
          </cell>
          <cell r="HW722">
            <v>0</v>
          </cell>
          <cell r="HX722">
            <v>0</v>
          </cell>
          <cell r="HY722">
            <v>0</v>
          </cell>
          <cell r="HZ722">
            <v>0</v>
          </cell>
          <cell r="IA722">
            <v>0</v>
          </cell>
          <cell r="IB722">
            <v>0</v>
          </cell>
          <cell r="IC722">
            <v>0</v>
          </cell>
          <cell r="ID722">
            <v>0</v>
          </cell>
          <cell r="IE722">
            <v>0</v>
          </cell>
          <cell r="IF722">
            <v>0</v>
          </cell>
          <cell r="IG722">
            <v>0</v>
          </cell>
          <cell r="IH722">
            <v>0</v>
          </cell>
          <cell r="II722">
            <v>0</v>
          </cell>
          <cell r="IJ722">
            <v>0</v>
          </cell>
          <cell r="IK722">
            <v>0</v>
          </cell>
          <cell r="IL722">
            <v>0</v>
          </cell>
          <cell r="IM722">
            <v>0</v>
          </cell>
          <cell r="IN722">
            <v>0</v>
          </cell>
          <cell r="IO722">
            <v>0</v>
          </cell>
          <cell r="IP722">
            <v>0</v>
          </cell>
          <cell r="IQ722">
            <v>0</v>
          </cell>
          <cell r="IR722">
            <v>0</v>
          </cell>
          <cell r="IS722">
            <v>0</v>
          </cell>
          <cell r="IT722">
            <v>0</v>
          </cell>
          <cell r="IU722">
            <v>0</v>
          </cell>
          <cell r="IV722">
            <v>0</v>
          </cell>
          <cell r="IW722">
            <v>0</v>
          </cell>
          <cell r="IX722">
            <v>0</v>
          </cell>
          <cell r="IY722">
            <v>0</v>
          </cell>
          <cell r="IZ722">
            <v>0</v>
          </cell>
          <cell r="JA722">
            <v>0</v>
          </cell>
          <cell r="JB722">
            <v>0</v>
          </cell>
          <cell r="JC722">
            <v>0</v>
          </cell>
          <cell r="JD722">
            <v>0</v>
          </cell>
          <cell r="JE722">
            <v>0</v>
          </cell>
          <cell r="JF722">
            <v>0</v>
          </cell>
          <cell r="JG722">
            <v>0</v>
          </cell>
          <cell r="JH722">
            <v>0</v>
          </cell>
          <cell r="JI722">
            <v>0</v>
          </cell>
          <cell r="JJ722">
            <v>0</v>
          </cell>
          <cell r="JK722">
            <v>0</v>
          </cell>
          <cell r="JL722">
            <v>0</v>
          </cell>
          <cell r="JM722">
            <v>0</v>
          </cell>
          <cell r="JN722">
            <v>0</v>
          </cell>
          <cell r="JO722">
            <v>0</v>
          </cell>
          <cell r="JP722">
            <v>0</v>
          </cell>
          <cell r="JQ722">
            <v>0</v>
          </cell>
        </row>
        <row r="723">
          <cell r="D723" t="str">
            <v>BAT.PX.WWA._.ITC.Li_ion_4hr_Local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0</v>
          </cell>
          <cell r="FF723">
            <v>0</v>
          </cell>
          <cell r="FG723">
            <v>0</v>
          </cell>
          <cell r="FH723">
            <v>0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0</v>
          </cell>
          <cell r="GD723">
            <v>0</v>
          </cell>
          <cell r="GE723">
            <v>0</v>
          </cell>
          <cell r="GF723">
            <v>0</v>
          </cell>
          <cell r="GG723">
            <v>0</v>
          </cell>
          <cell r="GH723">
            <v>0</v>
          </cell>
          <cell r="GI723">
            <v>0</v>
          </cell>
          <cell r="GJ723">
            <v>0</v>
          </cell>
          <cell r="GK723">
            <v>0</v>
          </cell>
          <cell r="GL723">
            <v>0</v>
          </cell>
          <cell r="GM723">
            <v>0</v>
          </cell>
          <cell r="GN723">
            <v>0</v>
          </cell>
          <cell r="GO723">
            <v>0</v>
          </cell>
          <cell r="GP723">
            <v>0</v>
          </cell>
          <cell r="GQ723">
            <v>0</v>
          </cell>
          <cell r="GR723">
            <v>0</v>
          </cell>
          <cell r="GS723">
            <v>0</v>
          </cell>
          <cell r="GT723">
            <v>0</v>
          </cell>
          <cell r="GU723">
            <v>0</v>
          </cell>
          <cell r="GV723">
            <v>0</v>
          </cell>
          <cell r="GW723">
            <v>0</v>
          </cell>
          <cell r="GX723">
            <v>0</v>
          </cell>
          <cell r="GY723">
            <v>0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I723">
            <v>0</v>
          </cell>
          <cell r="HJ723">
            <v>0</v>
          </cell>
          <cell r="HK723">
            <v>0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0</v>
          </cell>
          <cell r="HU723">
            <v>0</v>
          </cell>
          <cell r="HV723">
            <v>0</v>
          </cell>
          <cell r="HW723">
            <v>0</v>
          </cell>
          <cell r="HX723">
            <v>0</v>
          </cell>
          <cell r="HY723">
            <v>0</v>
          </cell>
          <cell r="HZ723">
            <v>0</v>
          </cell>
          <cell r="IA723">
            <v>0</v>
          </cell>
          <cell r="IB723">
            <v>0</v>
          </cell>
          <cell r="IC723">
            <v>0</v>
          </cell>
          <cell r="ID723">
            <v>0</v>
          </cell>
          <cell r="IE723">
            <v>0</v>
          </cell>
          <cell r="IF723">
            <v>0</v>
          </cell>
          <cell r="IG723">
            <v>0</v>
          </cell>
          <cell r="IH723">
            <v>0</v>
          </cell>
          <cell r="II723">
            <v>0</v>
          </cell>
          <cell r="IJ723">
            <v>0</v>
          </cell>
          <cell r="IK723">
            <v>0</v>
          </cell>
          <cell r="IL723">
            <v>0</v>
          </cell>
          <cell r="IM723">
            <v>0</v>
          </cell>
          <cell r="IN723">
            <v>0</v>
          </cell>
          <cell r="IO723">
            <v>0</v>
          </cell>
          <cell r="IP723">
            <v>0</v>
          </cell>
          <cell r="IQ723">
            <v>0</v>
          </cell>
          <cell r="IR723">
            <v>0</v>
          </cell>
          <cell r="IS723">
            <v>0</v>
          </cell>
          <cell r="IT723">
            <v>0</v>
          </cell>
          <cell r="IU723">
            <v>0</v>
          </cell>
          <cell r="IV723">
            <v>0</v>
          </cell>
          <cell r="IW723">
            <v>0</v>
          </cell>
          <cell r="IX723">
            <v>0</v>
          </cell>
          <cell r="IY723">
            <v>0</v>
          </cell>
          <cell r="IZ723">
            <v>0</v>
          </cell>
          <cell r="JA723">
            <v>0</v>
          </cell>
          <cell r="JB723">
            <v>0</v>
          </cell>
          <cell r="JC723">
            <v>0</v>
          </cell>
          <cell r="JD723">
            <v>0</v>
          </cell>
          <cell r="JE723">
            <v>0</v>
          </cell>
          <cell r="JF723">
            <v>0</v>
          </cell>
          <cell r="JG723">
            <v>0</v>
          </cell>
          <cell r="JH723">
            <v>0</v>
          </cell>
          <cell r="JI723">
            <v>0</v>
          </cell>
          <cell r="JJ723">
            <v>0</v>
          </cell>
          <cell r="JK723">
            <v>0</v>
          </cell>
          <cell r="JL723">
            <v>0</v>
          </cell>
          <cell r="JM723">
            <v>0</v>
          </cell>
          <cell r="JN723">
            <v>0</v>
          </cell>
          <cell r="JO723">
            <v>0</v>
          </cell>
          <cell r="JP723">
            <v>0</v>
          </cell>
          <cell r="JQ723">
            <v>0</v>
          </cell>
        </row>
        <row r="724">
          <cell r="D724" t="str">
            <v>BAT.PX.WYC._.ITC.Li_ion_4hr_Local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0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G724">
            <v>0</v>
          </cell>
          <cell r="GH724">
            <v>0</v>
          </cell>
          <cell r="GI724">
            <v>0</v>
          </cell>
          <cell r="GJ724">
            <v>0</v>
          </cell>
          <cell r="GK724">
            <v>0</v>
          </cell>
          <cell r="GL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0</v>
          </cell>
          <cell r="GS724">
            <v>0</v>
          </cell>
          <cell r="GT724">
            <v>0</v>
          </cell>
          <cell r="GU724">
            <v>0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0</v>
          </cell>
          <cell r="HC724">
            <v>0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0</v>
          </cell>
          <cell r="HN724">
            <v>0</v>
          </cell>
          <cell r="HO724">
            <v>0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0</v>
          </cell>
          <cell r="HU724">
            <v>0</v>
          </cell>
          <cell r="HV724">
            <v>0</v>
          </cell>
          <cell r="HW724">
            <v>0</v>
          </cell>
          <cell r="HX724">
            <v>0</v>
          </cell>
          <cell r="HY724">
            <v>0</v>
          </cell>
          <cell r="HZ724">
            <v>0</v>
          </cell>
          <cell r="IA724">
            <v>0</v>
          </cell>
          <cell r="IB724">
            <v>0</v>
          </cell>
          <cell r="IC724">
            <v>0</v>
          </cell>
          <cell r="ID724">
            <v>0</v>
          </cell>
          <cell r="IE724">
            <v>0</v>
          </cell>
          <cell r="IF724">
            <v>0</v>
          </cell>
          <cell r="IG724">
            <v>0</v>
          </cell>
          <cell r="IH724">
            <v>0</v>
          </cell>
          <cell r="II724">
            <v>0</v>
          </cell>
          <cell r="IJ724">
            <v>0</v>
          </cell>
          <cell r="IK724">
            <v>0</v>
          </cell>
          <cell r="IL724">
            <v>0</v>
          </cell>
          <cell r="IM724">
            <v>0</v>
          </cell>
          <cell r="IN724">
            <v>0</v>
          </cell>
          <cell r="IO724">
            <v>0</v>
          </cell>
          <cell r="IP724">
            <v>0</v>
          </cell>
          <cell r="IQ724">
            <v>0</v>
          </cell>
          <cell r="IR724">
            <v>0</v>
          </cell>
          <cell r="IS724">
            <v>0</v>
          </cell>
          <cell r="IT724">
            <v>0</v>
          </cell>
          <cell r="IU724">
            <v>0</v>
          </cell>
          <cell r="IV724">
            <v>0</v>
          </cell>
          <cell r="IW724">
            <v>0</v>
          </cell>
          <cell r="IX724">
            <v>0</v>
          </cell>
          <cell r="IY724">
            <v>0</v>
          </cell>
          <cell r="IZ724">
            <v>0</v>
          </cell>
          <cell r="JA724">
            <v>0</v>
          </cell>
          <cell r="JB724">
            <v>0</v>
          </cell>
          <cell r="JC724">
            <v>0</v>
          </cell>
          <cell r="JD724">
            <v>0</v>
          </cell>
          <cell r="JE724">
            <v>0</v>
          </cell>
          <cell r="JF724">
            <v>0</v>
          </cell>
          <cell r="JG724">
            <v>0</v>
          </cell>
          <cell r="JH724">
            <v>0</v>
          </cell>
          <cell r="JI724">
            <v>0</v>
          </cell>
          <cell r="JJ724">
            <v>0</v>
          </cell>
          <cell r="JK724">
            <v>0</v>
          </cell>
          <cell r="JL724">
            <v>0</v>
          </cell>
          <cell r="JM724">
            <v>0</v>
          </cell>
          <cell r="JN724">
            <v>0</v>
          </cell>
          <cell r="JO724">
            <v>0</v>
          </cell>
          <cell r="JP724">
            <v>0</v>
          </cell>
          <cell r="JQ724">
            <v>0</v>
          </cell>
        </row>
        <row r="725">
          <cell r="D725" t="str">
            <v>BAT.PX.WYE._.ITC.Li_ion_4hr_Local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G725">
            <v>0</v>
          </cell>
          <cell r="GH725">
            <v>0</v>
          </cell>
          <cell r="GI725">
            <v>0</v>
          </cell>
          <cell r="GJ725">
            <v>0</v>
          </cell>
          <cell r="GK725">
            <v>0</v>
          </cell>
          <cell r="GL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0</v>
          </cell>
          <cell r="GT725">
            <v>0</v>
          </cell>
          <cell r="GU725">
            <v>0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0</v>
          </cell>
          <cell r="HN725">
            <v>0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0</v>
          </cell>
          <cell r="HV725">
            <v>0</v>
          </cell>
          <cell r="HW725">
            <v>0</v>
          </cell>
          <cell r="HX725">
            <v>0</v>
          </cell>
          <cell r="HY725">
            <v>0</v>
          </cell>
          <cell r="HZ725">
            <v>0</v>
          </cell>
          <cell r="IA725">
            <v>0</v>
          </cell>
          <cell r="IB725">
            <v>0</v>
          </cell>
          <cell r="IC725">
            <v>0</v>
          </cell>
          <cell r="ID725">
            <v>0</v>
          </cell>
          <cell r="IE725">
            <v>0</v>
          </cell>
          <cell r="IF725">
            <v>0</v>
          </cell>
          <cell r="IG725">
            <v>0</v>
          </cell>
          <cell r="IH725">
            <v>0</v>
          </cell>
          <cell r="II725">
            <v>0</v>
          </cell>
          <cell r="IJ725">
            <v>0</v>
          </cell>
          <cell r="IK725">
            <v>0</v>
          </cell>
          <cell r="IL725">
            <v>0</v>
          </cell>
          <cell r="IM725">
            <v>0</v>
          </cell>
          <cell r="IN725">
            <v>0</v>
          </cell>
          <cell r="IO725">
            <v>0</v>
          </cell>
          <cell r="IP725">
            <v>0</v>
          </cell>
          <cell r="IQ725">
            <v>0</v>
          </cell>
          <cell r="IR725">
            <v>0</v>
          </cell>
          <cell r="IS725">
            <v>0</v>
          </cell>
          <cell r="IT725">
            <v>0</v>
          </cell>
          <cell r="IU725">
            <v>0</v>
          </cell>
          <cell r="IV725">
            <v>0</v>
          </cell>
          <cell r="IW725">
            <v>0</v>
          </cell>
          <cell r="IX725">
            <v>0</v>
          </cell>
          <cell r="IY725">
            <v>0</v>
          </cell>
          <cell r="IZ725">
            <v>0</v>
          </cell>
          <cell r="JA725">
            <v>0</v>
          </cell>
          <cell r="JB725">
            <v>0</v>
          </cell>
          <cell r="JC725">
            <v>0</v>
          </cell>
          <cell r="JD725">
            <v>0</v>
          </cell>
          <cell r="JE725">
            <v>0</v>
          </cell>
          <cell r="JF725">
            <v>0</v>
          </cell>
          <cell r="JG725">
            <v>0</v>
          </cell>
          <cell r="JH725">
            <v>0</v>
          </cell>
          <cell r="JI725">
            <v>0</v>
          </cell>
          <cell r="JJ725">
            <v>0</v>
          </cell>
          <cell r="JK725">
            <v>0</v>
          </cell>
          <cell r="JL725">
            <v>0</v>
          </cell>
          <cell r="JM725">
            <v>0</v>
          </cell>
          <cell r="JN725">
            <v>0</v>
          </cell>
          <cell r="JO725">
            <v>0</v>
          </cell>
          <cell r="JP725">
            <v>0</v>
          </cell>
          <cell r="JQ725">
            <v>0</v>
          </cell>
        </row>
        <row r="726">
          <cell r="D726" t="str">
            <v>BAT.PX.WYN._.ITC.Li_ion_4hr_Local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0</v>
          </cell>
          <cell r="FF726">
            <v>0</v>
          </cell>
          <cell r="FG726">
            <v>0</v>
          </cell>
          <cell r="FH726">
            <v>0</v>
          </cell>
          <cell r="FI726">
            <v>0</v>
          </cell>
          <cell r="FJ726">
            <v>0</v>
          </cell>
          <cell r="FK726">
            <v>0</v>
          </cell>
          <cell r="FL726">
            <v>0</v>
          </cell>
          <cell r="FM726">
            <v>0</v>
          </cell>
          <cell r="FN726">
            <v>0</v>
          </cell>
          <cell r="FO726">
            <v>0</v>
          </cell>
          <cell r="FP726">
            <v>0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0</v>
          </cell>
          <cell r="GD726">
            <v>0</v>
          </cell>
          <cell r="GE726">
            <v>0</v>
          </cell>
          <cell r="GF726">
            <v>0</v>
          </cell>
          <cell r="GG726">
            <v>0</v>
          </cell>
          <cell r="GH726">
            <v>0</v>
          </cell>
          <cell r="GI726">
            <v>0</v>
          </cell>
          <cell r="GJ726">
            <v>0</v>
          </cell>
          <cell r="GK726">
            <v>0</v>
          </cell>
          <cell r="GL726">
            <v>0</v>
          </cell>
          <cell r="GM726">
            <v>0</v>
          </cell>
          <cell r="GN726">
            <v>0</v>
          </cell>
          <cell r="GO726">
            <v>0</v>
          </cell>
          <cell r="GP726">
            <v>0</v>
          </cell>
          <cell r="GQ726">
            <v>0</v>
          </cell>
          <cell r="GR726">
            <v>0</v>
          </cell>
          <cell r="GS726">
            <v>0</v>
          </cell>
          <cell r="GT726">
            <v>0</v>
          </cell>
          <cell r="GU726">
            <v>0</v>
          </cell>
          <cell r="GV726">
            <v>0</v>
          </cell>
          <cell r="GW726">
            <v>0</v>
          </cell>
          <cell r="GX726">
            <v>0</v>
          </cell>
          <cell r="GY726">
            <v>0</v>
          </cell>
          <cell r="GZ726">
            <v>0</v>
          </cell>
          <cell r="HA726">
            <v>0</v>
          </cell>
          <cell r="HB726">
            <v>0</v>
          </cell>
          <cell r="HC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I726">
            <v>0</v>
          </cell>
          <cell r="HJ726">
            <v>0</v>
          </cell>
          <cell r="HK726">
            <v>0</v>
          </cell>
          <cell r="HL726">
            <v>0</v>
          </cell>
          <cell r="HM726">
            <v>0</v>
          </cell>
          <cell r="HN726">
            <v>0</v>
          </cell>
          <cell r="HO726">
            <v>0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0</v>
          </cell>
          <cell r="HU726">
            <v>0</v>
          </cell>
          <cell r="HV726">
            <v>0</v>
          </cell>
          <cell r="HW726">
            <v>0</v>
          </cell>
          <cell r="HX726">
            <v>0</v>
          </cell>
          <cell r="HY726">
            <v>0</v>
          </cell>
          <cell r="HZ726">
            <v>0</v>
          </cell>
          <cell r="IA726">
            <v>0</v>
          </cell>
          <cell r="IB726">
            <v>0</v>
          </cell>
          <cell r="IC726">
            <v>0</v>
          </cell>
          <cell r="ID726">
            <v>0</v>
          </cell>
          <cell r="IE726">
            <v>0</v>
          </cell>
          <cell r="IF726">
            <v>0</v>
          </cell>
          <cell r="IG726">
            <v>0</v>
          </cell>
          <cell r="IH726">
            <v>0</v>
          </cell>
          <cell r="II726">
            <v>0</v>
          </cell>
          <cell r="IJ726">
            <v>0</v>
          </cell>
          <cell r="IK726">
            <v>0</v>
          </cell>
          <cell r="IL726">
            <v>0</v>
          </cell>
          <cell r="IM726">
            <v>0</v>
          </cell>
          <cell r="IN726">
            <v>0</v>
          </cell>
          <cell r="IO726">
            <v>0</v>
          </cell>
          <cell r="IP726">
            <v>0</v>
          </cell>
          <cell r="IQ726">
            <v>0</v>
          </cell>
          <cell r="IR726">
            <v>0</v>
          </cell>
          <cell r="IS726">
            <v>0</v>
          </cell>
          <cell r="IT726">
            <v>0</v>
          </cell>
          <cell r="IU726">
            <v>0</v>
          </cell>
          <cell r="IV726">
            <v>0</v>
          </cell>
          <cell r="IW726">
            <v>0</v>
          </cell>
          <cell r="IX726">
            <v>0</v>
          </cell>
          <cell r="IY726">
            <v>0</v>
          </cell>
          <cell r="IZ726">
            <v>0</v>
          </cell>
          <cell r="JA726">
            <v>0</v>
          </cell>
          <cell r="JB726">
            <v>0</v>
          </cell>
          <cell r="JC726">
            <v>0</v>
          </cell>
          <cell r="JD726">
            <v>0</v>
          </cell>
          <cell r="JE726">
            <v>0</v>
          </cell>
          <cell r="JF726">
            <v>0</v>
          </cell>
          <cell r="JG726">
            <v>0</v>
          </cell>
          <cell r="JH726">
            <v>0</v>
          </cell>
          <cell r="JI726">
            <v>0</v>
          </cell>
          <cell r="JJ726">
            <v>0</v>
          </cell>
          <cell r="JK726">
            <v>0</v>
          </cell>
          <cell r="JL726">
            <v>0</v>
          </cell>
          <cell r="JM726">
            <v>0</v>
          </cell>
          <cell r="JN726">
            <v>0</v>
          </cell>
          <cell r="JO726">
            <v>0</v>
          </cell>
          <cell r="JP726">
            <v>0</v>
          </cell>
          <cell r="JQ726">
            <v>0</v>
          </cell>
        </row>
        <row r="727">
          <cell r="D727" t="str">
            <v>BAT.PX.YAK._.ITC.Li_ion_4hr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0</v>
          </cell>
          <cell r="FF727">
            <v>0</v>
          </cell>
          <cell r="FG727">
            <v>0</v>
          </cell>
          <cell r="FH727">
            <v>0</v>
          </cell>
          <cell r="FI727">
            <v>0</v>
          </cell>
          <cell r="FJ727">
            <v>0</v>
          </cell>
          <cell r="FK727">
            <v>0</v>
          </cell>
          <cell r="FL727">
            <v>0</v>
          </cell>
          <cell r="FM727">
            <v>0</v>
          </cell>
          <cell r="FN727">
            <v>0</v>
          </cell>
          <cell r="FO727">
            <v>0</v>
          </cell>
          <cell r="FP727">
            <v>0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0</v>
          </cell>
          <cell r="GD727">
            <v>0</v>
          </cell>
          <cell r="GE727">
            <v>0</v>
          </cell>
          <cell r="GF727">
            <v>0</v>
          </cell>
          <cell r="GG727">
            <v>0</v>
          </cell>
          <cell r="GH727">
            <v>0</v>
          </cell>
          <cell r="GI727">
            <v>0</v>
          </cell>
          <cell r="GJ727">
            <v>0</v>
          </cell>
          <cell r="GK727">
            <v>0</v>
          </cell>
          <cell r="GL727">
            <v>0</v>
          </cell>
          <cell r="GM727">
            <v>0</v>
          </cell>
          <cell r="GN727">
            <v>0</v>
          </cell>
          <cell r="GO727">
            <v>0</v>
          </cell>
          <cell r="GP727">
            <v>0</v>
          </cell>
          <cell r="GQ727">
            <v>0</v>
          </cell>
          <cell r="GR727">
            <v>0</v>
          </cell>
          <cell r="GS727">
            <v>0</v>
          </cell>
          <cell r="GT727">
            <v>0</v>
          </cell>
          <cell r="GU727">
            <v>0</v>
          </cell>
          <cell r="GV727">
            <v>0</v>
          </cell>
          <cell r="GW727">
            <v>0</v>
          </cell>
          <cell r="GX727">
            <v>0</v>
          </cell>
          <cell r="GY727">
            <v>0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I727">
            <v>0</v>
          </cell>
          <cell r="HJ727">
            <v>0</v>
          </cell>
          <cell r="HK727">
            <v>0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0</v>
          </cell>
          <cell r="HU727">
            <v>0</v>
          </cell>
          <cell r="HV727">
            <v>0</v>
          </cell>
          <cell r="HW727">
            <v>0</v>
          </cell>
          <cell r="HX727">
            <v>0</v>
          </cell>
          <cell r="HY727">
            <v>0</v>
          </cell>
          <cell r="HZ727">
            <v>0</v>
          </cell>
          <cell r="IA727">
            <v>0</v>
          </cell>
          <cell r="IB727">
            <v>0</v>
          </cell>
          <cell r="IC727">
            <v>0</v>
          </cell>
          <cell r="ID727">
            <v>0</v>
          </cell>
          <cell r="IE727">
            <v>0</v>
          </cell>
          <cell r="IF727">
            <v>0</v>
          </cell>
          <cell r="IG727">
            <v>0</v>
          </cell>
          <cell r="IH727">
            <v>0</v>
          </cell>
          <cell r="II727">
            <v>0</v>
          </cell>
          <cell r="IJ727">
            <v>0</v>
          </cell>
          <cell r="IK727">
            <v>0</v>
          </cell>
          <cell r="IL727">
            <v>0</v>
          </cell>
          <cell r="IM727">
            <v>0</v>
          </cell>
          <cell r="IN727">
            <v>0</v>
          </cell>
          <cell r="IO727">
            <v>0</v>
          </cell>
          <cell r="IP727">
            <v>0</v>
          </cell>
          <cell r="IQ727">
            <v>0</v>
          </cell>
          <cell r="IR727">
            <v>0</v>
          </cell>
          <cell r="IS727">
            <v>0</v>
          </cell>
          <cell r="IT727">
            <v>0</v>
          </cell>
          <cell r="IU727">
            <v>0</v>
          </cell>
          <cell r="IV727">
            <v>0</v>
          </cell>
          <cell r="IW727">
            <v>0</v>
          </cell>
          <cell r="IX727">
            <v>0</v>
          </cell>
          <cell r="IY727">
            <v>0</v>
          </cell>
          <cell r="IZ727">
            <v>0</v>
          </cell>
          <cell r="JA727">
            <v>0</v>
          </cell>
          <cell r="JB727">
            <v>0</v>
          </cell>
          <cell r="JC727">
            <v>0</v>
          </cell>
          <cell r="JD727">
            <v>0</v>
          </cell>
          <cell r="JE727">
            <v>0</v>
          </cell>
          <cell r="JF727">
            <v>0</v>
          </cell>
          <cell r="JG727">
            <v>0</v>
          </cell>
          <cell r="JH727">
            <v>0</v>
          </cell>
          <cell r="JI727">
            <v>0</v>
          </cell>
          <cell r="JJ727">
            <v>0</v>
          </cell>
          <cell r="JK727">
            <v>0</v>
          </cell>
          <cell r="JL727">
            <v>0</v>
          </cell>
          <cell r="JM727">
            <v>0</v>
          </cell>
          <cell r="JN727">
            <v>0</v>
          </cell>
          <cell r="JO727">
            <v>0</v>
          </cell>
          <cell r="JP727">
            <v>0</v>
          </cell>
          <cell r="JQ727">
            <v>0</v>
          </cell>
        </row>
        <row r="728">
          <cell r="D728" t="str">
            <v>BAT.PX.YAK._.ITC.Li_ion_4hr_Local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0</v>
          </cell>
          <cell r="FF728">
            <v>0</v>
          </cell>
          <cell r="FG728">
            <v>0</v>
          </cell>
          <cell r="FH728">
            <v>0</v>
          </cell>
          <cell r="FI728">
            <v>0</v>
          </cell>
          <cell r="FJ728">
            <v>0</v>
          </cell>
          <cell r="FK728">
            <v>0</v>
          </cell>
          <cell r="FL728">
            <v>0</v>
          </cell>
          <cell r="FM728">
            <v>0</v>
          </cell>
          <cell r="FN728">
            <v>0</v>
          </cell>
          <cell r="FO728">
            <v>0</v>
          </cell>
          <cell r="FP728">
            <v>0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0</v>
          </cell>
          <cell r="GD728">
            <v>0</v>
          </cell>
          <cell r="GE728">
            <v>0</v>
          </cell>
          <cell r="GF728">
            <v>0</v>
          </cell>
          <cell r="GG728">
            <v>0</v>
          </cell>
          <cell r="GH728">
            <v>0</v>
          </cell>
          <cell r="GI728">
            <v>0</v>
          </cell>
          <cell r="GJ728">
            <v>0</v>
          </cell>
          <cell r="GK728">
            <v>0</v>
          </cell>
          <cell r="GL728">
            <v>0</v>
          </cell>
          <cell r="GM728">
            <v>0</v>
          </cell>
          <cell r="GN728">
            <v>0</v>
          </cell>
          <cell r="GO728">
            <v>0</v>
          </cell>
          <cell r="GP728">
            <v>0</v>
          </cell>
          <cell r="GQ728">
            <v>0</v>
          </cell>
          <cell r="GR728">
            <v>0</v>
          </cell>
          <cell r="GS728">
            <v>0</v>
          </cell>
          <cell r="GT728">
            <v>0</v>
          </cell>
          <cell r="GU728">
            <v>0</v>
          </cell>
          <cell r="GV728">
            <v>0</v>
          </cell>
          <cell r="GW728">
            <v>0</v>
          </cell>
          <cell r="GX728">
            <v>0</v>
          </cell>
          <cell r="GY728">
            <v>0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I728">
            <v>0</v>
          </cell>
          <cell r="HJ728">
            <v>0</v>
          </cell>
          <cell r="HK728">
            <v>0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0</v>
          </cell>
          <cell r="HU728">
            <v>0</v>
          </cell>
          <cell r="HV728">
            <v>0</v>
          </cell>
          <cell r="HW728">
            <v>0</v>
          </cell>
          <cell r="HX728">
            <v>0</v>
          </cell>
          <cell r="HY728">
            <v>0</v>
          </cell>
          <cell r="HZ728">
            <v>0</v>
          </cell>
          <cell r="IA728">
            <v>0</v>
          </cell>
          <cell r="IB728">
            <v>0</v>
          </cell>
          <cell r="IC728">
            <v>0</v>
          </cell>
          <cell r="ID728">
            <v>0</v>
          </cell>
          <cell r="IE728">
            <v>0</v>
          </cell>
          <cell r="IF728">
            <v>0</v>
          </cell>
          <cell r="IG728">
            <v>0</v>
          </cell>
          <cell r="IH728">
            <v>0</v>
          </cell>
          <cell r="II728">
            <v>0</v>
          </cell>
          <cell r="IJ728">
            <v>0</v>
          </cell>
          <cell r="IK728">
            <v>0</v>
          </cell>
          <cell r="IL728">
            <v>0</v>
          </cell>
          <cell r="IM728">
            <v>0</v>
          </cell>
          <cell r="IN728">
            <v>0</v>
          </cell>
          <cell r="IO728">
            <v>0</v>
          </cell>
          <cell r="IP728">
            <v>0</v>
          </cell>
          <cell r="IQ728">
            <v>0</v>
          </cell>
          <cell r="IR728">
            <v>0</v>
          </cell>
          <cell r="IS728">
            <v>0</v>
          </cell>
          <cell r="IT728">
            <v>0</v>
          </cell>
          <cell r="IU728">
            <v>0</v>
          </cell>
          <cell r="IV728">
            <v>0</v>
          </cell>
          <cell r="IW728">
            <v>0</v>
          </cell>
          <cell r="IX728">
            <v>0</v>
          </cell>
          <cell r="IY728">
            <v>0</v>
          </cell>
          <cell r="IZ728">
            <v>0</v>
          </cell>
          <cell r="JA728">
            <v>0</v>
          </cell>
          <cell r="JB728">
            <v>0</v>
          </cell>
          <cell r="JC728">
            <v>0</v>
          </cell>
          <cell r="JD728">
            <v>0</v>
          </cell>
          <cell r="JE728">
            <v>0</v>
          </cell>
          <cell r="JF728">
            <v>0</v>
          </cell>
          <cell r="JG728">
            <v>0</v>
          </cell>
          <cell r="JH728">
            <v>0</v>
          </cell>
          <cell r="JI728">
            <v>0</v>
          </cell>
          <cell r="JJ728">
            <v>0</v>
          </cell>
          <cell r="JK728">
            <v>0</v>
          </cell>
          <cell r="JL728">
            <v>0</v>
          </cell>
          <cell r="JM728">
            <v>0</v>
          </cell>
          <cell r="JN728">
            <v>0</v>
          </cell>
          <cell r="JO728">
            <v>0</v>
          </cell>
          <cell r="JP728">
            <v>0</v>
          </cell>
          <cell r="JQ728">
            <v>0</v>
          </cell>
        </row>
        <row r="729">
          <cell r="D729" t="str">
            <v>BAT.PX.BDG._.ITC.Li_ion_8hr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0</v>
          </cell>
          <cell r="FF729">
            <v>0</v>
          </cell>
          <cell r="FG729">
            <v>0</v>
          </cell>
          <cell r="FH729">
            <v>0</v>
          </cell>
          <cell r="FI729">
            <v>0</v>
          </cell>
          <cell r="FJ729">
            <v>0</v>
          </cell>
          <cell r="FK729">
            <v>0</v>
          </cell>
          <cell r="FL729">
            <v>0</v>
          </cell>
          <cell r="FM729">
            <v>0</v>
          </cell>
          <cell r="FN729">
            <v>0</v>
          </cell>
          <cell r="FO729">
            <v>0</v>
          </cell>
          <cell r="FP729">
            <v>0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0</v>
          </cell>
          <cell r="GD729">
            <v>0</v>
          </cell>
          <cell r="GE729">
            <v>0</v>
          </cell>
          <cell r="GF729">
            <v>0</v>
          </cell>
          <cell r="GG729">
            <v>0</v>
          </cell>
          <cell r="GH729">
            <v>0</v>
          </cell>
          <cell r="GI729">
            <v>0</v>
          </cell>
          <cell r="GJ729">
            <v>0</v>
          </cell>
          <cell r="GK729">
            <v>0</v>
          </cell>
          <cell r="GL729">
            <v>0</v>
          </cell>
          <cell r="GM729">
            <v>0</v>
          </cell>
          <cell r="GN729">
            <v>0</v>
          </cell>
          <cell r="GO729">
            <v>0</v>
          </cell>
          <cell r="GP729">
            <v>0</v>
          </cell>
          <cell r="GQ729">
            <v>0</v>
          </cell>
          <cell r="GR729">
            <v>0</v>
          </cell>
          <cell r="GS729">
            <v>0</v>
          </cell>
          <cell r="GT729">
            <v>0</v>
          </cell>
          <cell r="GU729">
            <v>0</v>
          </cell>
          <cell r="GV729">
            <v>0</v>
          </cell>
          <cell r="GW729">
            <v>0</v>
          </cell>
          <cell r="GX729">
            <v>0</v>
          </cell>
          <cell r="GY729">
            <v>0</v>
          </cell>
          <cell r="GZ729">
            <v>0</v>
          </cell>
          <cell r="HA729">
            <v>0</v>
          </cell>
          <cell r="HB729">
            <v>0</v>
          </cell>
          <cell r="HC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I729">
            <v>0</v>
          </cell>
          <cell r="HJ729">
            <v>0</v>
          </cell>
          <cell r="HK729">
            <v>0</v>
          </cell>
          <cell r="HL729">
            <v>0</v>
          </cell>
          <cell r="HM729">
            <v>0</v>
          </cell>
          <cell r="HN729">
            <v>0</v>
          </cell>
          <cell r="HO729">
            <v>0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0</v>
          </cell>
          <cell r="HU729">
            <v>0</v>
          </cell>
          <cell r="HV729">
            <v>0</v>
          </cell>
          <cell r="HW729">
            <v>0</v>
          </cell>
          <cell r="HX729">
            <v>0</v>
          </cell>
          <cell r="HY729">
            <v>0</v>
          </cell>
          <cell r="HZ729">
            <v>0</v>
          </cell>
          <cell r="IA729">
            <v>0</v>
          </cell>
          <cell r="IB729">
            <v>0</v>
          </cell>
          <cell r="IC729">
            <v>0</v>
          </cell>
          <cell r="ID729">
            <v>0</v>
          </cell>
          <cell r="IE729">
            <v>0</v>
          </cell>
          <cell r="IF729">
            <v>0</v>
          </cell>
          <cell r="IG729">
            <v>0</v>
          </cell>
          <cell r="IH729">
            <v>0</v>
          </cell>
          <cell r="II729">
            <v>0</v>
          </cell>
          <cell r="IJ729">
            <v>0</v>
          </cell>
          <cell r="IK729">
            <v>0</v>
          </cell>
          <cell r="IL729">
            <v>0</v>
          </cell>
          <cell r="IM729">
            <v>0</v>
          </cell>
          <cell r="IN729">
            <v>0</v>
          </cell>
          <cell r="IO729">
            <v>0</v>
          </cell>
          <cell r="IP729">
            <v>0</v>
          </cell>
          <cell r="IQ729">
            <v>0</v>
          </cell>
          <cell r="IR729">
            <v>0</v>
          </cell>
          <cell r="IS729">
            <v>0</v>
          </cell>
          <cell r="IT729">
            <v>0</v>
          </cell>
          <cell r="IU729">
            <v>0</v>
          </cell>
          <cell r="IV729">
            <v>0</v>
          </cell>
          <cell r="IW729">
            <v>0</v>
          </cell>
          <cell r="IX729">
            <v>0</v>
          </cell>
          <cell r="IY729">
            <v>0</v>
          </cell>
          <cell r="IZ729">
            <v>0</v>
          </cell>
          <cell r="JA729">
            <v>0</v>
          </cell>
          <cell r="JB729">
            <v>0</v>
          </cell>
          <cell r="JC729">
            <v>0</v>
          </cell>
          <cell r="JD729">
            <v>0</v>
          </cell>
          <cell r="JE729">
            <v>0</v>
          </cell>
          <cell r="JF729">
            <v>0</v>
          </cell>
          <cell r="JG729">
            <v>0</v>
          </cell>
          <cell r="JH729">
            <v>0</v>
          </cell>
          <cell r="JI729">
            <v>0</v>
          </cell>
          <cell r="JJ729">
            <v>0</v>
          </cell>
          <cell r="JK729">
            <v>0</v>
          </cell>
          <cell r="JL729">
            <v>0</v>
          </cell>
          <cell r="JM729">
            <v>0</v>
          </cell>
          <cell r="JN729">
            <v>0</v>
          </cell>
          <cell r="JO729">
            <v>0</v>
          </cell>
          <cell r="JP729">
            <v>0</v>
          </cell>
          <cell r="JQ729">
            <v>0</v>
          </cell>
        </row>
        <row r="730">
          <cell r="D730" t="str">
            <v>BAT.PX.COR._.ITC.Li_ion_8hr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0</v>
          </cell>
          <cell r="FF730">
            <v>0</v>
          </cell>
          <cell r="FG730">
            <v>0</v>
          </cell>
          <cell r="FH730">
            <v>0</v>
          </cell>
          <cell r="FI730">
            <v>0</v>
          </cell>
          <cell r="FJ730">
            <v>0</v>
          </cell>
          <cell r="FK730">
            <v>0</v>
          </cell>
          <cell r="FL730">
            <v>0</v>
          </cell>
          <cell r="FM730">
            <v>0</v>
          </cell>
          <cell r="FN730">
            <v>0</v>
          </cell>
          <cell r="FO730">
            <v>0</v>
          </cell>
          <cell r="FP730">
            <v>0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0</v>
          </cell>
          <cell r="GD730">
            <v>0</v>
          </cell>
          <cell r="GE730">
            <v>0</v>
          </cell>
          <cell r="GF730">
            <v>0</v>
          </cell>
          <cell r="GG730">
            <v>0</v>
          </cell>
          <cell r="GH730">
            <v>0</v>
          </cell>
          <cell r="GI730">
            <v>0</v>
          </cell>
          <cell r="GJ730">
            <v>0</v>
          </cell>
          <cell r="GK730">
            <v>0</v>
          </cell>
          <cell r="GL730">
            <v>0</v>
          </cell>
          <cell r="GM730">
            <v>0</v>
          </cell>
          <cell r="GN730">
            <v>0</v>
          </cell>
          <cell r="GO730">
            <v>0</v>
          </cell>
          <cell r="GP730">
            <v>0</v>
          </cell>
          <cell r="GQ730">
            <v>0</v>
          </cell>
          <cell r="GR730">
            <v>0</v>
          </cell>
          <cell r="GS730">
            <v>0</v>
          </cell>
          <cell r="GT730">
            <v>0</v>
          </cell>
          <cell r="GU730">
            <v>0</v>
          </cell>
          <cell r="GV730">
            <v>0</v>
          </cell>
          <cell r="GW730">
            <v>0</v>
          </cell>
          <cell r="GX730">
            <v>0</v>
          </cell>
          <cell r="GY730">
            <v>0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I730">
            <v>0</v>
          </cell>
          <cell r="HJ730">
            <v>0</v>
          </cell>
          <cell r="HK730">
            <v>0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0</v>
          </cell>
          <cell r="HU730">
            <v>0</v>
          </cell>
          <cell r="HV730">
            <v>0</v>
          </cell>
          <cell r="HW730">
            <v>0</v>
          </cell>
          <cell r="HX730">
            <v>0</v>
          </cell>
          <cell r="HY730">
            <v>0</v>
          </cell>
          <cell r="HZ730">
            <v>0</v>
          </cell>
          <cell r="IA730">
            <v>0</v>
          </cell>
          <cell r="IB730">
            <v>0</v>
          </cell>
          <cell r="IC730">
            <v>0</v>
          </cell>
          <cell r="ID730">
            <v>0</v>
          </cell>
          <cell r="IE730">
            <v>0</v>
          </cell>
          <cell r="IF730">
            <v>0</v>
          </cell>
          <cell r="IG730">
            <v>0</v>
          </cell>
          <cell r="IH730">
            <v>0</v>
          </cell>
          <cell r="II730">
            <v>0</v>
          </cell>
          <cell r="IJ730">
            <v>0</v>
          </cell>
          <cell r="IK730">
            <v>0</v>
          </cell>
          <cell r="IL730">
            <v>0</v>
          </cell>
          <cell r="IM730">
            <v>0</v>
          </cell>
          <cell r="IN730">
            <v>0</v>
          </cell>
          <cell r="IO730">
            <v>0</v>
          </cell>
          <cell r="IP730">
            <v>0</v>
          </cell>
          <cell r="IQ730">
            <v>0</v>
          </cell>
          <cell r="IR730">
            <v>0</v>
          </cell>
          <cell r="IS730">
            <v>0</v>
          </cell>
          <cell r="IT730">
            <v>0</v>
          </cell>
          <cell r="IU730">
            <v>0</v>
          </cell>
          <cell r="IV730">
            <v>0</v>
          </cell>
          <cell r="IW730">
            <v>0</v>
          </cell>
          <cell r="IX730">
            <v>0</v>
          </cell>
          <cell r="IY730">
            <v>0</v>
          </cell>
          <cell r="IZ730">
            <v>0</v>
          </cell>
          <cell r="JA730">
            <v>0</v>
          </cell>
          <cell r="JB730">
            <v>0</v>
          </cell>
          <cell r="JC730">
            <v>0</v>
          </cell>
          <cell r="JD730">
            <v>0</v>
          </cell>
          <cell r="JE730">
            <v>0</v>
          </cell>
          <cell r="JF730">
            <v>0</v>
          </cell>
          <cell r="JG730">
            <v>0</v>
          </cell>
          <cell r="JH730">
            <v>0</v>
          </cell>
          <cell r="JI730">
            <v>0</v>
          </cell>
          <cell r="JJ730">
            <v>0</v>
          </cell>
          <cell r="JK730">
            <v>0</v>
          </cell>
          <cell r="JL730">
            <v>0</v>
          </cell>
          <cell r="JM730">
            <v>0</v>
          </cell>
          <cell r="JN730">
            <v>0</v>
          </cell>
          <cell r="JO730">
            <v>0</v>
          </cell>
          <cell r="JP730">
            <v>0</v>
          </cell>
          <cell r="JQ730">
            <v>0</v>
          </cell>
        </row>
        <row r="731">
          <cell r="D731" t="str">
            <v>BAT.PX.DJW._.ITC.Li_ion_8hr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0</v>
          </cell>
          <cell r="FF731">
            <v>0</v>
          </cell>
          <cell r="FG731">
            <v>0</v>
          </cell>
          <cell r="FH731">
            <v>0</v>
          </cell>
          <cell r="FI731">
            <v>0</v>
          </cell>
          <cell r="FJ731">
            <v>0</v>
          </cell>
          <cell r="FK731">
            <v>0</v>
          </cell>
          <cell r="FL731">
            <v>0</v>
          </cell>
          <cell r="FM731">
            <v>0</v>
          </cell>
          <cell r="FN731">
            <v>0</v>
          </cell>
          <cell r="FO731">
            <v>0</v>
          </cell>
          <cell r="FP731">
            <v>0</v>
          </cell>
          <cell r="FQ731">
            <v>0</v>
          </cell>
          <cell r="FR731">
            <v>0</v>
          </cell>
          <cell r="FS731">
            <v>0</v>
          </cell>
          <cell r="FT731">
            <v>0</v>
          </cell>
          <cell r="FU731">
            <v>0</v>
          </cell>
          <cell r="FV731">
            <v>0</v>
          </cell>
          <cell r="FW731">
            <v>0</v>
          </cell>
          <cell r="FX731">
            <v>0</v>
          </cell>
          <cell r="FY731">
            <v>0</v>
          </cell>
          <cell r="FZ731">
            <v>0</v>
          </cell>
          <cell r="GA731">
            <v>0</v>
          </cell>
          <cell r="GB731">
            <v>0</v>
          </cell>
          <cell r="GC731">
            <v>0</v>
          </cell>
          <cell r="GD731">
            <v>0</v>
          </cell>
          <cell r="GE731">
            <v>0</v>
          </cell>
          <cell r="GF731">
            <v>0</v>
          </cell>
          <cell r="GG731">
            <v>0</v>
          </cell>
          <cell r="GH731">
            <v>0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O731">
            <v>0</v>
          </cell>
          <cell r="GP731">
            <v>0</v>
          </cell>
          <cell r="GQ731">
            <v>0</v>
          </cell>
          <cell r="GR731">
            <v>0</v>
          </cell>
          <cell r="GS731">
            <v>0</v>
          </cell>
          <cell r="GT731">
            <v>0</v>
          </cell>
          <cell r="GU731">
            <v>0</v>
          </cell>
          <cell r="GV731">
            <v>0</v>
          </cell>
          <cell r="GW731">
            <v>0</v>
          </cell>
          <cell r="GX731">
            <v>0</v>
          </cell>
          <cell r="GY731">
            <v>0</v>
          </cell>
          <cell r="GZ731">
            <v>0</v>
          </cell>
          <cell r="HA731">
            <v>0</v>
          </cell>
          <cell r="HB731">
            <v>0</v>
          </cell>
          <cell r="HC731">
            <v>0</v>
          </cell>
          <cell r="HD731">
            <v>0</v>
          </cell>
          <cell r="HE731">
            <v>0</v>
          </cell>
          <cell r="HF731">
            <v>0</v>
          </cell>
          <cell r="HG731">
            <v>0</v>
          </cell>
          <cell r="HH731">
            <v>0</v>
          </cell>
          <cell r="HI731">
            <v>0</v>
          </cell>
          <cell r="HJ731">
            <v>0</v>
          </cell>
          <cell r="HK731">
            <v>0</v>
          </cell>
          <cell r="HL731">
            <v>0</v>
          </cell>
          <cell r="HM731">
            <v>0</v>
          </cell>
          <cell r="HN731">
            <v>0</v>
          </cell>
          <cell r="HO731">
            <v>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0</v>
          </cell>
          <cell r="HU731">
            <v>0</v>
          </cell>
          <cell r="HV731">
            <v>0</v>
          </cell>
          <cell r="HW731">
            <v>0</v>
          </cell>
          <cell r="HX731">
            <v>0</v>
          </cell>
          <cell r="HY731">
            <v>0</v>
          </cell>
          <cell r="HZ731">
            <v>0</v>
          </cell>
          <cell r="IA731">
            <v>0</v>
          </cell>
          <cell r="IB731">
            <v>0</v>
          </cell>
          <cell r="IC731">
            <v>0</v>
          </cell>
          <cell r="ID731">
            <v>0</v>
          </cell>
          <cell r="IE731">
            <v>0</v>
          </cell>
          <cell r="IF731">
            <v>0</v>
          </cell>
          <cell r="IG731">
            <v>0</v>
          </cell>
          <cell r="IH731">
            <v>0</v>
          </cell>
          <cell r="II731">
            <v>0</v>
          </cell>
          <cell r="IJ731">
            <v>0</v>
          </cell>
          <cell r="IK731">
            <v>0</v>
          </cell>
          <cell r="IL731">
            <v>0</v>
          </cell>
          <cell r="IM731">
            <v>0</v>
          </cell>
          <cell r="IN731">
            <v>0</v>
          </cell>
          <cell r="IO731">
            <v>0</v>
          </cell>
          <cell r="IP731">
            <v>0</v>
          </cell>
          <cell r="IQ731">
            <v>0</v>
          </cell>
          <cell r="IR731">
            <v>0</v>
          </cell>
          <cell r="IS731">
            <v>0</v>
          </cell>
          <cell r="IT731">
            <v>0</v>
          </cell>
          <cell r="IU731">
            <v>0</v>
          </cell>
          <cell r="IV731">
            <v>0</v>
          </cell>
          <cell r="IW731">
            <v>0</v>
          </cell>
          <cell r="IX731">
            <v>0</v>
          </cell>
          <cell r="IY731">
            <v>0</v>
          </cell>
          <cell r="IZ731">
            <v>0</v>
          </cell>
          <cell r="JA731">
            <v>0</v>
          </cell>
          <cell r="JB731">
            <v>0</v>
          </cell>
          <cell r="JC731">
            <v>0</v>
          </cell>
          <cell r="JD731">
            <v>0</v>
          </cell>
          <cell r="JE731">
            <v>0</v>
          </cell>
          <cell r="JF731">
            <v>0</v>
          </cell>
          <cell r="JG731">
            <v>0</v>
          </cell>
          <cell r="JH731">
            <v>0</v>
          </cell>
          <cell r="JI731">
            <v>0</v>
          </cell>
          <cell r="JJ731">
            <v>0</v>
          </cell>
          <cell r="JK731">
            <v>0</v>
          </cell>
          <cell r="JL731">
            <v>0</v>
          </cell>
          <cell r="JM731">
            <v>0</v>
          </cell>
          <cell r="JN731">
            <v>0</v>
          </cell>
          <cell r="JO731">
            <v>0</v>
          </cell>
          <cell r="JP731">
            <v>0</v>
          </cell>
          <cell r="JQ731">
            <v>0</v>
          </cell>
        </row>
        <row r="732">
          <cell r="D732" t="str">
            <v>BAT.PX.HTG._.ITC.Li_ion_8hr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0</v>
          </cell>
          <cell r="FF732">
            <v>0</v>
          </cell>
          <cell r="FG732">
            <v>0</v>
          </cell>
          <cell r="FH732">
            <v>0</v>
          </cell>
          <cell r="FI732">
            <v>0</v>
          </cell>
          <cell r="FJ732">
            <v>0</v>
          </cell>
          <cell r="FK732">
            <v>0</v>
          </cell>
          <cell r="FL732">
            <v>0</v>
          </cell>
          <cell r="FM732">
            <v>0</v>
          </cell>
          <cell r="FN732">
            <v>0</v>
          </cell>
          <cell r="FO732">
            <v>0</v>
          </cell>
          <cell r="FP732">
            <v>0</v>
          </cell>
          <cell r="FQ732">
            <v>0</v>
          </cell>
          <cell r="FR732">
            <v>0</v>
          </cell>
          <cell r="FS732">
            <v>0</v>
          </cell>
          <cell r="FT732">
            <v>0</v>
          </cell>
          <cell r="FU732">
            <v>0</v>
          </cell>
          <cell r="FV732">
            <v>0</v>
          </cell>
          <cell r="FW732">
            <v>0</v>
          </cell>
          <cell r="FX732">
            <v>0</v>
          </cell>
          <cell r="FY732">
            <v>0</v>
          </cell>
          <cell r="FZ732">
            <v>0</v>
          </cell>
          <cell r="GA732">
            <v>0</v>
          </cell>
          <cell r="GB732">
            <v>0</v>
          </cell>
          <cell r="GC732">
            <v>0</v>
          </cell>
          <cell r="GD732">
            <v>0</v>
          </cell>
          <cell r="GE732">
            <v>0</v>
          </cell>
          <cell r="GF732">
            <v>0</v>
          </cell>
          <cell r="GG732">
            <v>0</v>
          </cell>
          <cell r="GH732">
            <v>0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O732">
            <v>0</v>
          </cell>
          <cell r="GP732">
            <v>0</v>
          </cell>
          <cell r="GQ732">
            <v>0</v>
          </cell>
          <cell r="GR732">
            <v>0</v>
          </cell>
          <cell r="GS732">
            <v>0</v>
          </cell>
          <cell r="GT732">
            <v>0</v>
          </cell>
          <cell r="GU732">
            <v>0</v>
          </cell>
          <cell r="GV732">
            <v>0</v>
          </cell>
          <cell r="GW732">
            <v>0</v>
          </cell>
          <cell r="GX732">
            <v>0</v>
          </cell>
          <cell r="GY732">
            <v>0</v>
          </cell>
          <cell r="GZ732">
            <v>0</v>
          </cell>
          <cell r="HA732">
            <v>0</v>
          </cell>
          <cell r="HB732">
            <v>0</v>
          </cell>
          <cell r="HC732">
            <v>0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I732">
            <v>0</v>
          </cell>
          <cell r="HJ732">
            <v>0</v>
          </cell>
          <cell r="HK732">
            <v>0</v>
          </cell>
          <cell r="HL732">
            <v>0</v>
          </cell>
          <cell r="HM732">
            <v>0</v>
          </cell>
          <cell r="HN732">
            <v>0</v>
          </cell>
          <cell r="HO732">
            <v>0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0</v>
          </cell>
          <cell r="HU732">
            <v>0</v>
          </cell>
          <cell r="HV732">
            <v>0</v>
          </cell>
          <cell r="HW732">
            <v>0</v>
          </cell>
          <cell r="HX732">
            <v>0</v>
          </cell>
          <cell r="HY732">
            <v>0</v>
          </cell>
          <cell r="HZ732">
            <v>0</v>
          </cell>
          <cell r="IA732">
            <v>0</v>
          </cell>
          <cell r="IB732">
            <v>0</v>
          </cell>
          <cell r="IC732">
            <v>0</v>
          </cell>
          <cell r="ID732">
            <v>0</v>
          </cell>
          <cell r="IE732">
            <v>0</v>
          </cell>
          <cell r="IF732">
            <v>0</v>
          </cell>
          <cell r="IG732">
            <v>0</v>
          </cell>
          <cell r="IH732">
            <v>0</v>
          </cell>
          <cell r="II732">
            <v>0</v>
          </cell>
          <cell r="IJ732">
            <v>0</v>
          </cell>
          <cell r="IK732">
            <v>0</v>
          </cell>
          <cell r="IL732">
            <v>0</v>
          </cell>
          <cell r="IM732">
            <v>0</v>
          </cell>
          <cell r="IN732">
            <v>0</v>
          </cell>
          <cell r="IO732">
            <v>0</v>
          </cell>
          <cell r="IP732">
            <v>0</v>
          </cell>
          <cell r="IQ732">
            <v>0</v>
          </cell>
          <cell r="IR732">
            <v>0</v>
          </cell>
          <cell r="IS732">
            <v>0</v>
          </cell>
          <cell r="IT732">
            <v>0</v>
          </cell>
          <cell r="IU732">
            <v>0</v>
          </cell>
          <cell r="IV732">
            <v>0</v>
          </cell>
          <cell r="IW732">
            <v>0</v>
          </cell>
          <cell r="IX732">
            <v>0</v>
          </cell>
          <cell r="IY732">
            <v>0</v>
          </cell>
          <cell r="IZ732">
            <v>0</v>
          </cell>
          <cell r="JA732">
            <v>0</v>
          </cell>
          <cell r="JB732">
            <v>0</v>
          </cell>
          <cell r="JC732">
            <v>0</v>
          </cell>
          <cell r="JD732">
            <v>0</v>
          </cell>
          <cell r="JE732">
            <v>0</v>
          </cell>
          <cell r="JF732">
            <v>0</v>
          </cell>
          <cell r="JG732">
            <v>0</v>
          </cell>
          <cell r="JH732">
            <v>0</v>
          </cell>
          <cell r="JI732">
            <v>0</v>
          </cell>
          <cell r="JJ732">
            <v>0</v>
          </cell>
          <cell r="JK732">
            <v>0</v>
          </cell>
          <cell r="JL732">
            <v>0</v>
          </cell>
          <cell r="JM732">
            <v>0</v>
          </cell>
          <cell r="JN732">
            <v>0</v>
          </cell>
          <cell r="JO732">
            <v>0</v>
          </cell>
          <cell r="JP732">
            <v>0</v>
          </cell>
          <cell r="JQ732">
            <v>0</v>
          </cell>
        </row>
        <row r="733">
          <cell r="D733" t="str">
            <v>BAT.PX.NTN._.ITC.Li_ion_8hr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0</v>
          </cell>
          <cell r="FF733">
            <v>0</v>
          </cell>
          <cell r="FG733">
            <v>0</v>
          </cell>
          <cell r="FH733">
            <v>0</v>
          </cell>
          <cell r="FI733">
            <v>0</v>
          </cell>
          <cell r="FJ733">
            <v>0</v>
          </cell>
          <cell r="FK733">
            <v>0</v>
          </cell>
          <cell r="FL733">
            <v>0</v>
          </cell>
          <cell r="FM733">
            <v>0</v>
          </cell>
          <cell r="FN733">
            <v>0</v>
          </cell>
          <cell r="FO733">
            <v>0</v>
          </cell>
          <cell r="FP733">
            <v>0</v>
          </cell>
          <cell r="FQ733">
            <v>0</v>
          </cell>
          <cell r="FR733">
            <v>0</v>
          </cell>
          <cell r="FS733">
            <v>0</v>
          </cell>
          <cell r="FT733">
            <v>0</v>
          </cell>
          <cell r="FU733">
            <v>0</v>
          </cell>
          <cell r="FV733">
            <v>0</v>
          </cell>
          <cell r="FW733">
            <v>0</v>
          </cell>
          <cell r="FX733">
            <v>0</v>
          </cell>
          <cell r="FY733">
            <v>0</v>
          </cell>
          <cell r="FZ733">
            <v>0</v>
          </cell>
          <cell r="GA733">
            <v>0</v>
          </cell>
          <cell r="GB733">
            <v>0</v>
          </cell>
          <cell r="GC733">
            <v>0</v>
          </cell>
          <cell r="GD733">
            <v>0</v>
          </cell>
          <cell r="GE733">
            <v>0</v>
          </cell>
          <cell r="GF733">
            <v>0</v>
          </cell>
          <cell r="GG733">
            <v>0</v>
          </cell>
          <cell r="GH733">
            <v>0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O733">
            <v>0</v>
          </cell>
          <cell r="GP733">
            <v>0</v>
          </cell>
          <cell r="GQ733">
            <v>0</v>
          </cell>
          <cell r="GR733">
            <v>0</v>
          </cell>
          <cell r="GS733">
            <v>0</v>
          </cell>
          <cell r="GT733">
            <v>0</v>
          </cell>
          <cell r="GU733">
            <v>0</v>
          </cell>
          <cell r="GV733">
            <v>0</v>
          </cell>
          <cell r="GW733">
            <v>0</v>
          </cell>
          <cell r="GX733">
            <v>0</v>
          </cell>
          <cell r="GY733">
            <v>0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I733">
            <v>0</v>
          </cell>
          <cell r="HJ733">
            <v>0</v>
          </cell>
          <cell r="HK733">
            <v>0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0</v>
          </cell>
          <cell r="HU733">
            <v>0</v>
          </cell>
          <cell r="HV733">
            <v>0</v>
          </cell>
          <cell r="HW733">
            <v>0</v>
          </cell>
          <cell r="HX733">
            <v>0</v>
          </cell>
          <cell r="HY733">
            <v>0</v>
          </cell>
          <cell r="HZ733">
            <v>0</v>
          </cell>
          <cell r="IA733">
            <v>0</v>
          </cell>
          <cell r="IB733">
            <v>0</v>
          </cell>
          <cell r="IC733">
            <v>0</v>
          </cell>
          <cell r="ID733">
            <v>0</v>
          </cell>
          <cell r="IE733">
            <v>0</v>
          </cell>
          <cell r="IF733">
            <v>0</v>
          </cell>
          <cell r="IG733">
            <v>0</v>
          </cell>
          <cell r="IH733">
            <v>0</v>
          </cell>
          <cell r="II733">
            <v>0</v>
          </cell>
          <cell r="IJ733">
            <v>0</v>
          </cell>
          <cell r="IK733">
            <v>0</v>
          </cell>
          <cell r="IL733">
            <v>0</v>
          </cell>
          <cell r="IM733">
            <v>0</v>
          </cell>
          <cell r="IN733">
            <v>0</v>
          </cell>
          <cell r="IO733">
            <v>0</v>
          </cell>
          <cell r="IP733">
            <v>0</v>
          </cell>
          <cell r="IQ733">
            <v>0</v>
          </cell>
          <cell r="IR733">
            <v>0</v>
          </cell>
          <cell r="IS733">
            <v>0</v>
          </cell>
          <cell r="IT733">
            <v>0</v>
          </cell>
          <cell r="IU733">
            <v>0</v>
          </cell>
          <cell r="IV733">
            <v>0</v>
          </cell>
          <cell r="IW733">
            <v>0</v>
          </cell>
          <cell r="IX733">
            <v>0</v>
          </cell>
          <cell r="IY733">
            <v>0</v>
          </cell>
          <cell r="IZ733">
            <v>0</v>
          </cell>
          <cell r="JA733">
            <v>0</v>
          </cell>
          <cell r="JB733">
            <v>0</v>
          </cell>
          <cell r="JC733">
            <v>0</v>
          </cell>
          <cell r="JD733">
            <v>0</v>
          </cell>
          <cell r="JE733">
            <v>0</v>
          </cell>
          <cell r="JF733">
            <v>0</v>
          </cell>
          <cell r="JG733">
            <v>0</v>
          </cell>
          <cell r="JH733">
            <v>0</v>
          </cell>
          <cell r="JI733">
            <v>0</v>
          </cell>
          <cell r="JJ733">
            <v>0</v>
          </cell>
          <cell r="JK733">
            <v>0</v>
          </cell>
          <cell r="JL733">
            <v>0</v>
          </cell>
          <cell r="JM733">
            <v>0</v>
          </cell>
          <cell r="JN733">
            <v>0</v>
          </cell>
          <cell r="JO733">
            <v>0</v>
          </cell>
          <cell r="JP733">
            <v>0</v>
          </cell>
          <cell r="JQ733">
            <v>0</v>
          </cell>
        </row>
        <row r="734">
          <cell r="D734" t="str">
            <v>BAT.PX.PNC._.ITC.Li_ion_8hr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0</v>
          </cell>
          <cell r="FF734">
            <v>0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Q734">
            <v>0</v>
          </cell>
          <cell r="FR734">
            <v>0</v>
          </cell>
          <cell r="FS734">
            <v>0</v>
          </cell>
          <cell r="FT734">
            <v>0</v>
          </cell>
          <cell r="FU734">
            <v>0</v>
          </cell>
          <cell r="FV734">
            <v>0</v>
          </cell>
          <cell r="FW734">
            <v>0</v>
          </cell>
          <cell r="FX734">
            <v>0</v>
          </cell>
          <cell r="FY734">
            <v>0</v>
          </cell>
          <cell r="FZ734">
            <v>0</v>
          </cell>
          <cell r="GA734">
            <v>0</v>
          </cell>
          <cell r="GB734">
            <v>0</v>
          </cell>
          <cell r="GC734">
            <v>0</v>
          </cell>
          <cell r="GD734">
            <v>0</v>
          </cell>
          <cell r="GE734">
            <v>0</v>
          </cell>
          <cell r="GF734">
            <v>0</v>
          </cell>
          <cell r="GG734">
            <v>0</v>
          </cell>
          <cell r="GH734">
            <v>0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0</v>
          </cell>
          <cell r="GS734">
            <v>0</v>
          </cell>
          <cell r="GT734">
            <v>0</v>
          </cell>
          <cell r="GU734">
            <v>0</v>
          </cell>
          <cell r="GV734">
            <v>0</v>
          </cell>
          <cell r="GW734">
            <v>0</v>
          </cell>
          <cell r="GX734">
            <v>0</v>
          </cell>
          <cell r="GY734">
            <v>0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0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0</v>
          </cell>
          <cell r="HU734">
            <v>0</v>
          </cell>
          <cell r="HV734">
            <v>0</v>
          </cell>
          <cell r="HW734">
            <v>0</v>
          </cell>
          <cell r="HX734">
            <v>0</v>
          </cell>
          <cell r="HY734">
            <v>0</v>
          </cell>
          <cell r="HZ734">
            <v>0</v>
          </cell>
          <cell r="IA734">
            <v>0</v>
          </cell>
          <cell r="IB734">
            <v>0</v>
          </cell>
          <cell r="IC734">
            <v>0</v>
          </cell>
          <cell r="ID734">
            <v>0</v>
          </cell>
          <cell r="IE734">
            <v>0</v>
          </cell>
          <cell r="IF734">
            <v>0</v>
          </cell>
          <cell r="IG734">
            <v>0</v>
          </cell>
          <cell r="IH734">
            <v>0</v>
          </cell>
          <cell r="II734">
            <v>0</v>
          </cell>
          <cell r="IJ734">
            <v>0</v>
          </cell>
          <cell r="IK734">
            <v>0</v>
          </cell>
          <cell r="IL734">
            <v>0</v>
          </cell>
          <cell r="IM734">
            <v>0</v>
          </cell>
          <cell r="IN734">
            <v>0</v>
          </cell>
          <cell r="IO734">
            <v>0</v>
          </cell>
          <cell r="IP734">
            <v>0</v>
          </cell>
          <cell r="IQ734">
            <v>0</v>
          </cell>
          <cell r="IR734">
            <v>0</v>
          </cell>
          <cell r="IS734">
            <v>0</v>
          </cell>
          <cell r="IT734">
            <v>0</v>
          </cell>
          <cell r="IU734">
            <v>0</v>
          </cell>
          <cell r="IV734">
            <v>0</v>
          </cell>
          <cell r="IW734">
            <v>0</v>
          </cell>
          <cell r="IX734">
            <v>0</v>
          </cell>
          <cell r="IY734">
            <v>0</v>
          </cell>
          <cell r="IZ734">
            <v>0</v>
          </cell>
          <cell r="JA734">
            <v>0</v>
          </cell>
          <cell r="JB734">
            <v>0</v>
          </cell>
          <cell r="JC734">
            <v>0</v>
          </cell>
          <cell r="JD734">
            <v>0</v>
          </cell>
          <cell r="JE734">
            <v>0</v>
          </cell>
          <cell r="JF734">
            <v>0</v>
          </cell>
          <cell r="JG734">
            <v>0</v>
          </cell>
          <cell r="JH734">
            <v>0</v>
          </cell>
          <cell r="JI734">
            <v>0</v>
          </cell>
          <cell r="JJ734">
            <v>0</v>
          </cell>
          <cell r="JK734">
            <v>0</v>
          </cell>
          <cell r="JL734">
            <v>0</v>
          </cell>
          <cell r="JM734">
            <v>0</v>
          </cell>
          <cell r="JN734">
            <v>0</v>
          </cell>
          <cell r="JO734">
            <v>0</v>
          </cell>
          <cell r="JP734">
            <v>0</v>
          </cell>
          <cell r="JQ734">
            <v>0</v>
          </cell>
        </row>
        <row r="735">
          <cell r="D735" t="str">
            <v>BAT.PX.SUM._.ITC.Li_ion_8hr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Q735">
            <v>0</v>
          </cell>
          <cell r="FR735">
            <v>0</v>
          </cell>
          <cell r="FS735">
            <v>0</v>
          </cell>
          <cell r="FT735">
            <v>0</v>
          </cell>
          <cell r="FU735">
            <v>0</v>
          </cell>
          <cell r="FV735">
            <v>0</v>
          </cell>
          <cell r="FW735">
            <v>0</v>
          </cell>
          <cell r="FX735">
            <v>0</v>
          </cell>
          <cell r="FY735">
            <v>0</v>
          </cell>
          <cell r="FZ735">
            <v>0</v>
          </cell>
          <cell r="GA735">
            <v>0</v>
          </cell>
          <cell r="GB735">
            <v>0</v>
          </cell>
          <cell r="GC735">
            <v>0</v>
          </cell>
          <cell r="GD735">
            <v>0</v>
          </cell>
          <cell r="GE735">
            <v>0</v>
          </cell>
          <cell r="GF735">
            <v>0</v>
          </cell>
          <cell r="GG735">
            <v>0</v>
          </cell>
          <cell r="GH735">
            <v>0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0</v>
          </cell>
          <cell r="GT735">
            <v>0</v>
          </cell>
          <cell r="GU735">
            <v>0</v>
          </cell>
          <cell r="GV735">
            <v>0</v>
          </cell>
          <cell r="GW735">
            <v>0</v>
          </cell>
          <cell r="GX735">
            <v>0</v>
          </cell>
          <cell r="GY735">
            <v>0</v>
          </cell>
          <cell r="GZ735">
            <v>0</v>
          </cell>
          <cell r="HA735">
            <v>0</v>
          </cell>
          <cell r="HB735">
            <v>0</v>
          </cell>
          <cell r="HC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0</v>
          </cell>
          <cell r="HN735">
            <v>0</v>
          </cell>
          <cell r="HO735">
            <v>0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0</v>
          </cell>
          <cell r="HV735">
            <v>0</v>
          </cell>
          <cell r="HW735">
            <v>0</v>
          </cell>
          <cell r="HX735">
            <v>0</v>
          </cell>
          <cell r="HY735">
            <v>0</v>
          </cell>
          <cell r="HZ735">
            <v>0</v>
          </cell>
          <cell r="IA735">
            <v>0</v>
          </cell>
          <cell r="IB735">
            <v>0</v>
          </cell>
          <cell r="IC735">
            <v>0</v>
          </cell>
          <cell r="ID735">
            <v>0</v>
          </cell>
          <cell r="IE735">
            <v>0</v>
          </cell>
          <cell r="IF735">
            <v>0</v>
          </cell>
          <cell r="IG735">
            <v>0</v>
          </cell>
          <cell r="IH735">
            <v>0</v>
          </cell>
          <cell r="II735">
            <v>0</v>
          </cell>
          <cell r="IJ735">
            <v>0</v>
          </cell>
          <cell r="IK735">
            <v>0</v>
          </cell>
          <cell r="IL735">
            <v>0</v>
          </cell>
          <cell r="IM735">
            <v>0</v>
          </cell>
          <cell r="IN735">
            <v>0</v>
          </cell>
          <cell r="IO735">
            <v>0</v>
          </cell>
          <cell r="IP735">
            <v>0</v>
          </cell>
          <cell r="IQ735">
            <v>0</v>
          </cell>
          <cell r="IR735">
            <v>0</v>
          </cell>
          <cell r="IS735">
            <v>0</v>
          </cell>
          <cell r="IT735">
            <v>0</v>
          </cell>
          <cell r="IU735">
            <v>0</v>
          </cell>
          <cell r="IV735">
            <v>0</v>
          </cell>
          <cell r="IW735">
            <v>0</v>
          </cell>
          <cell r="IX735">
            <v>0</v>
          </cell>
          <cell r="IY735">
            <v>0</v>
          </cell>
          <cell r="IZ735">
            <v>0</v>
          </cell>
          <cell r="JA735">
            <v>0</v>
          </cell>
          <cell r="JB735">
            <v>0</v>
          </cell>
          <cell r="JC735">
            <v>0</v>
          </cell>
          <cell r="JD735">
            <v>0</v>
          </cell>
          <cell r="JE735">
            <v>0</v>
          </cell>
          <cell r="JF735">
            <v>0</v>
          </cell>
          <cell r="JG735">
            <v>0</v>
          </cell>
          <cell r="JH735">
            <v>0</v>
          </cell>
          <cell r="JI735">
            <v>0</v>
          </cell>
          <cell r="JJ735">
            <v>0</v>
          </cell>
          <cell r="JK735">
            <v>0</v>
          </cell>
          <cell r="JL735">
            <v>0</v>
          </cell>
          <cell r="JM735">
            <v>0</v>
          </cell>
          <cell r="JN735">
            <v>0</v>
          </cell>
          <cell r="JO735">
            <v>0</v>
          </cell>
          <cell r="JP735">
            <v>0</v>
          </cell>
          <cell r="JQ735">
            <v>0</v>
          </cell>
        </row>
        <row r="736">
          <cell r="D736" t="str">
            <v>BAT.PX.UTS._.ITC.Li_ion_8hr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  <cell r="IH736">
            <v>0</v>
          </cell>
          <cell r="II736">
            <v>0</v>
          </cell>
          <cell r="IJ736">
            <v>0</v>
          </cell>
          <cell r="IK736">
            <v>0</v>
          </cell>
          <cell r="IL736">
            <v>0</v>
          </cell>
          <cell r="IM736">
            <v>0</v>
          </cell>
          <cell r="IN736">
            <v>0</v>
          </cell>
          <cell r="IO736">
            <v>0</v>
          </cell>
          <cell r="IP736">
            <v>0</v>
          </cell>
          <cell r="IQ736">
            <v>0</v>
          </cell>
          <cell r="IR736">
            <v>0</v>
          </cell>
          <cell r="IS736">
            <v>0</v>
          </cell>
          <cell r="IT736">
            <v>0</v>
          </cell>
          <cell r="IU736">
            <v>0</v>
          </cell>
          <cell r="IV736">
            <v>0</v>
          </cell>
          <cell r="IW736">
            <v>0</v>
          </cell>
          <cell r="IX736">
            <v>0</v>
          </cell>
          <cell r="IY736">
            <v>0</v>
          </cell>
          <cell r="IZ736">
            <v>0</v>
          </cell>
          <cell r="JA736">
            <v>0</v>
          </cell>
          <cell r="JB736">
            <v>0</v>
          </cell>
          <cell r="JC736">
            <v>0</v>
          </cell>
          <cell r="JD736">
            <v>0</v>
          </cell>
          <cell r="JE736">
            <v>0</v>
          </cell>
          <cell r="JF736">
            <v>0</v>
          </cell>
          <cell r="JG736">
            <v>0</v>
          </cell>
          <cell r="JH736">
            <v>0</v>
          </cell>
          <cell r="JI736">
            <v>0</v>
          </cell>
          <cell r="JJ736">
            <v>0</v>
          </cell>
          <cell r="JK736">
            <v>0</v>
          </cell>
          <cell r="JL736">
            <v>0</v>
          </cell>
          <cell r="JM736">
            <v>0</v>
          </cell>
          <cell r="JN736">
            <v>0</v>
          </cell>
          <cell r="JO736">
            <v>0</v>
          </cell>
          <cell r="JP736">
            <v>0</v>
          </cell>
          <cell r="JQ736">
            <v>0</v>
          </cell>
        </row>
        <row r="737">
          <cell r="D737" t="str">
            <v>BAT.PX.WMV._.ITC.Li_ion_8hr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0</v>
          </cell>
          <cell r="FF737">
            <v>0</v>
          </cell>
          <cell r="FG737">
            <v>0</v>
          </cell>
          <cell r="FH737">
            <v>0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Q737">
            <v>0</v>
          </cell>
          <cell r="FR737">
            <v>0</v>
          </cell>
          <cell r="FS737">
            <v>0</v>
          </cell>
          <cell r="FT737">
            <v>0</v>
          </cell>
          <cell r="FU737">
            <v>0</v>
          </cell>
          <cell r="FV737">
            <v>0</v>
          </cell>
          <cell r="FW737">
            <v>0</v>
          </cell>
          <cell r="FX737">
            <v>0</v>
          </cell>
          <cell r="FY737">
            <v>0</v>
          </cell>
          <cell r="FZ737">
            <v>0</v>
          </cell>
          <cell r="GA737">
            <v>0</v>
          </cell>
          <cell r="GB737">
            <v>0</v>
          </cell>
          <cell r="GC737">
            <v>0</v>
          </cell>
          <cell r="GD737">
            <v>0</v>
          </cell>
          <cell r="GE737">
            <v>0</v>
          </cell>
          <cell r="GF737">
            <v>0</v>
          </cell>
          <cell r="GG737">
            <v>0</v>
          </cell>
          <cell r="GH737">
            <v>0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0</v>
          </cell>
          <cell r="GS737">
            <v>0</v>
          </cell>
          <cell r="GT737">
            <v>0</v>
          </cell>
          <cell r="GU737">
            <v>0</v>
          </cell>
          <cell r="GV737">
            <v>0</v>
          </cell>
          <cell r="GW737">
            <v>0</v>
          </cell>
          <cell r="GX737">
            <v>0</v>
          </cell>
          <cell r="GY737">
            <v>0</v>
          </cell>
          <cell r="GZ737">
            <v>0</v>
          </cell>
          <cell r="HA737">
            <v>0</v>
          </cell>
          <cell r="HB737">
            <v>0</v>
          </cell>
          <cell r="HC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0</v>
          </cell>
          <cell r="HH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0</v>
          </cell>
          <cell r="HN737">
            <v>0</v>
          </cell>
          <cell r="HO737">
            <v>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0</v>
          </cell>
          <cell r="HU737">
            <v>0</v>
          </cell>
          <cell r="HV737">
            <v>0</v>
          </cell>
          <cell r="HW737">
            <v>0</v>
          </cell>
          <cell r="HX737">
            <v>0</v>
          </cell>
          <cell r="HY737">
            <v>0</v>
          </cell>
          <cell r="HZ737">
            <v>0</v>
          </cell>
          <cell r="IA737">
            <v>0</v>
          </cell>
          <cell r="IB737">
            <v>0</v>
          </cell>
          <cell r="IC737">
            <v>0</v>
          </cell>
          <cell r="ID737">
            <v>0</v>
          </cell>
          <cell r="IE737">
            <v>0</v>
          </cell>
          <cell r="IF737">
            <v>0</v>
          </cell>
          <cell r="IG737">
            <v>0</v>
          </cell>
          <cell r="IH737">
            <v>0</v>
          </cell>
          <cell r="II737">
            <v>0</v>
          </cell>
          <cell r="IJ737">
            <v>0</v>
          </cell>
          <cell r="IK737">
            <v>0</v>
          </cell>
          <cell r="IL737">
            <v>0</v>
          </cell>
          <cell r="IM737">
            <v>0</v>
          </cell>
          <cell r="IN737">
            <v>0</v>
          </cell>
          <cell r="IO737">
            <v>0</v>
          </cell>
          <cell r="IP737">
            <v>0</v>
          </cell>
          <cell r="IQ737">
            <v>0</v>
          </cell>
          <cell r="IR737">
            <v>0</v>
          </cell>
          <cell r="IS737">
            <v>0</v>
          </cell>
          <cell r="IT737">
            <v>0</v>
          </cell>
          <cell r="IU737">
            <v>0</v>
          </cell>
          <cell r="IV737">
            <v>0</v>
          </cell>
          <cell r="IW737">
            <v>0</v>
          </cell>
          <cell r="IX737">
            <v>0</v>
          </cell>
          <cell r="IY737">
            <v>0</v>
          </cell>
          <cell r="IZ737">
            <v>0</v>
          </cell>
          <cell r="JA737">
            <v>0</v>
          </cell>
          <cell r="JB737">
            <v>0</v>
          </cell>
          <cell r="JC737">
            <v>0</v>
          </cell>
          <cell r="JD737">
            <v>0</v>
          </cell>
          <cell r="JE737">
            <v>0</v>
          </cell>
          <cell r="JF737">
            <v>0</v>
          </cell>
          <cell r="JG737">
            <v>0</v>
          </cell>
          <cell r="JH737">
            <v>0</v>
          </cell>
          <cell r="JI737">
            <v>0</v>
          </cell>
          <cell r="JJ737">
            <v>0</v>
          </cell>
          <cell r="JK737">
            <v>0</v>
          </cell>
          <cell r="JL737">
            <v>0</v>
          </cell>
          <cell r="JM737">
            <v>0</v>
          </cell>
          <cell r="JN737">
            <v>0</v>
          </cell>
          <cell r="JO737">
            <v>0</v>
          </cell>
          <cell r="JP737">
            <v>0</v>
          </cell>
          <cell r="JQ737">
            <v>0</v>
          </cell>
        </row>
        <row r="738">
          <cell r="D738" t="str">
            <v>BAT.PX.YAK._.ITC.Li_ion_8hr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0</v>
          </cell>
          <cell r="FG738">
            <v>0</v>
          </cell>
          <cell r="FH738">
            <v>0</v>
          </cell>
          <cell r="FI738">
            <v>0</v>
          </cell>
          <cell r="FJ738">
            <v>0</v>
          </cell>
          <cell r="FK738">
            <v>0</v>
          </cell>
          <cell r="FL738">
            <v>0</v>
          </cell>
          <cell r="FM738">
            <v>0</v>
          </cell>
          <cell r="FN738">
            <v>0</v>
          </cell>
          <cell r="FO738">
            <v>0</v>
          </cell>
          <cell r="FP738">
            <v>0</v>
          </cell>
          <cell r="FQ738">
            <v>0</v>
          </cell>
          <cell r="FR738">
            <v>0</v>
          </cell>
          <cell r="FS738">
            <v>0</v>
          </cell>
          <cell r="FT738">
            <v>0</v>
          </cell>
          <cell r="FU738">
            <v>0</v>
          </cell>
          <cell r="FV738">
            <v>0</v>
          </cell>
          <cell r="FW738">
            <v>0</v>
          </cell>
          <cell r="FX738">
            <v>0</v>
          </cell>
          <cell r="FY738">
            <v>0</v>
          </cell>
          <cell r="FZ738">
            <v>0</v>
          </cell>
          <cell r="GA738">
            <v>0</v>
          </cell>
          <cell r="GB738">
            <v>0</v>
          </cell>
          <cell r="GC738">
            <v>0</v>
          </cell>
          <cell r="GD738">
            <v>0</v>
          </cell>
          <cell r="GE738">
            <v>0</v>
          </cell>
          <cell r="GF738">
            <v>0</v>
          </cell>
          <cell r="GG738">
            <v>0</v>
          </cell>
          <cell r="GH738">
            <v>0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O738">
            <v>0</v>
          </cell>
          <cell r="GP738">
            <v>0</v>
          </cell>
          <cell r="GQ738">
            <v>0</v>
          </cell>
          <cell r="GR738">
            <v>0</v>
          </cell>
          <cell r="GS738">
            <v>0</v>
          </cell>
          <cell r="GT738">
            <v>0</v>
          </cell>
          <cell r="GU738">
            <v>0</v>
          </cell>
          <cell r="GV738">
            <v>0</v>
          </cell>
          <cell r="GW738">
            <v>0</v>
          </cell>
          <cell r="GX738">
            <v>0</v>
          </cell>
          <cell r="GY738">
            <v>0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0</v>
          </cell>
          <cell r="HU738">
            <v>0</v>
          </cell>
          <cell r="HV738">
            <v>0</v>
          </cell>
          <cell r="HW738">
            <v>0</v>
          </cell>
          <cell r="HX738">
            <v>0</v>
          </cell>
          <cell r="HY738">
            <v>0</v>
          </cell>
          <cell r="HZ738">
            <v>0</v>
          </cell>
          <cell r="IA738">
            <v>0</v>
          </cell>
          <cell r="IB738">
            <v>0</v>
          </cell>
          <cell r="IC738">
            <v>0</v>
          </cell>
          <cell r="ID738">
            <v>0</v>
          </cell>
          <cell r="IE738">
            <v>0</v>
          </cell>
          <cell r="IF738">
            <v>0</v>
          </cell>
          <cell r="IG738">
            <v>0</v>
          </cell>
          <cell r="IH738">
            <v>0</v>
          </cell>
          <cell r="II738">
            <v>0</v>
          </cell>
          <cell r="IJ738">
            <v>0</v>
          </cell>
          <cell r="IK738">
            <v>0</v>
          </cell>
          <cell r="IL738">
            <v>0</v>
          </cell>
          <cell r="IM738">
            <v>0</v>
          </cell>
          <cell r="IN738">
            <v>0</v>
          </cell>
          <cell r="IO738">
            <v>0</v>
          </cell>
          <cell r="IP738">
            <v>0</v>
          </cell>
          <cell r="IQ738">
            <v>0</v>
          </cell>
          <cell r="IR738">
            <v>0</v>
          </cell>
          <cell r="IS738">
            <v>0</v>
          </cell>
          <cell r="IT738">
            <v>0</v>
          </cell>
          <cell r="IU738">
            <v>0</v>
          </cell>
          <cell r="IV738">
            <v>0</v>
          </cell>
          <cell r="IW738">
            <v>0</v>
          </cell>
          <cell r="IX738">
            <v>0</v>
          </cell>
          <cell r="IY738">
            <v>0</v>
          </cell>
          <cell r="IZ738">
            <v>0</v>
          </cell>
          <cell r="JA738">
            <v>0</v>
          </cell>
          <cell r="JB738">
            <v>0</v>
          </cell>
          <cell r="JC738">
            <v>0</v>
          </cell>
          <cell r="JD738">
            <v>0</v>
          </cell>
          <cell r="JE738">
            <v>0</v>
          </cell>
          <cell r="JF738">
            <v>0</v>
          </cell>
          <cell r="JG738">
            <v>0</v>
          </cell>
          <cell r="JH738">
            <v>0</v>
          </cell>
          <cell r="JI738">
            <v>0</v>
          </cell>
          <cell r="JJ738">
            <v>0</v>
          </cell>
          <cell r="JK738">
            <v>0</v>
          </cell>
          <cell r="JL738">
            <v>0</v>
          </cell>
          <cell r="JM738">
            <v>0</v>
          </cell>
          <cell r="JN738">
            <v>0</v>
          </cell>
          <cell r="JO738">
            <v>0</v>
          </cell>
          <cell r="JP738">
            <v>0</v>
          </cell>
          <cell r="JQ738">
            <v>0</v>
          </cell>
        </row>
        <row r="739">
          <cell r="D739" t="str">
            <v>BAT.PX.UTS._.22R.Dominguez Storage BESS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0</v>
          </cell>
          <cell r="FL739">
            <v>0</v>
          </cell>
          <cell r="FM739">
            <v>0</v>
          </cell>
          <cell r="FN739">
            <v>0</v>
          </cell>
          <cell r="FO739">
            <v>0</v>
          </cell>
          <cell r="FP739">
            <v>0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0</v>
          </cell>
          <cell r="FX739">
            <v>0</v>
          </cell>
          <cell r="FY739">
            <v>0</v>
          </cell>
          <cell r="FZ739">
            <v>0</v>
          </cell>
          <cell r="GA739">
            <v>0</v>
          </cell>
          <cell r="GB739">
            <v>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O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0</v>
          </cell>
          <cell r="GW739">
            <v>0</v>
          </cell>
          <cell r="GX739">
            <v>0</v>
          </cell>
          <cell r="GY739">
            <v>0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I739">
            <v>0</v>
          </cell>
          <cell r="HJ739">
            <v>0</v>
          </cell>
          <cell r="HK739">
            <v>0</v>
          </cell>
          <cell r="HL739">
            <v>0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0</v>
          </cell>
          <cell r="HW739">
            <v>0</v>
          </cell>
          <cell r="HX739">
            <v>0</v>
          </cell>
          <cell r="HY739">
            <v>0</v>
          </cell>
          <cell r="HZ739">
            <v>0</v>
          </cell>
          <cell r="IA739">
            <v>0</v>
          </cell>
          <cell r="IB739">
            <v>0</v>
          </cell>
          <cell r="IC739">
            <v>0</v>
          </cell>
          <cell r="ID739">
            <v>0</v>
          </cell>
          <cell r="IE739">
            <v>0</v>
          </cell>
          <cell r="IF739">
            <v>0</v>
          </cell>
          <cell r="IG739">
            <v>0</v>
          </cell>
          <cell r="IH739">
            <v>0</v>
          </cell>
          <cell r="II739">
            <v>0</v>
          </cell>
          <cell r="IJ739">
            <v>0</v>
          </cell>
          <cell r="IK739">
            <v>0</v>
          </cell>
          <cell r="IL739">
            <v>0</v>
          </cell>
          <cell r="IM739">
            <v>0</v>
          </cell>
          <cell r="IN739">
            <v>0</v>
          </cell>
          <cell r="IO739">
            <v>0</v>
          </cell>
          <cell r="IP739">
            <v>0</v>
          </cell>
          <cell r="IQ739">
            <v>0</v>
          </cell>
          <cell r="IR739">
            <v>0</v>
          </cell>
          <cell r="IS739">
            <v>0</v>
          </cell>
          <cell r="IT739">
            <v>0</v>
          </cell>
          <cell r="IU739">
            <v>0</v>
          </cell>
          <cell r="IV739">
            <v>0</v>
          </cell>
          <cell r="IW739">
            <v>0</v>
          </cell>
          <cell r="IX739">
            <v>0</v>
          </cell>
          <cell r="IY739">
            <v>0</v>
          </cell>
          <cell r="IZ739">
            <v>0</v>
          </cell>
          <cell r="JA739">
            <v>0</v>
          </cell>
          <cell r="JB739">
            <v>0</v>
          </cell>
          <cell r="JC739">
            <v>0</v>
          </cell>
          <cell r="JD739">
            <v>0</v>
          </cell>
          <cell r="JE739">
            <v>0</v>
          </cell>
          <cell r="JF739">
            <v>0</v>
          </cell>
          <cell r="JG739">
            <v>0</v>
          </cell>
          <cell r="JH739">
            <v>0</v>
          </cell>
          <cell r="JI739">
            <v>0</v>
          </cell>
          <cell r="JJ739">
            <v>0</v>
          </cell>
          <cell r="JK739">
            <v>0</v>
          </cell>
          <cell r="JL739">
            <v>0</v>
          </cell>
          <cell r="JM739">
            <v>0</v>
          </cell>
          <cell r="JN739">
            <v>0</v>
          </cell>
          <cell r="JO739">
            <v>0</v>
          </cell>
          <cell r="JP739">
            <v>0</v>
          </cell>
          <cell r="JQ739">
            <v>0</v>
          </cell>
        </row>
        <row r="740">
          <cell r="D740" t="str">
            <v>BAT.PX.UTS._.22R.Enterprise BESS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0</v>
          </cell>
          <cell r="FF740">
            <v>0</v>
          </cell>
          <cell r="FG740">
            <v>0</v>
          </cell>
          <cell r="FH740">
            <v>0</v>
          </cell>
          <cell r="FI740">
            <v>0</v>
          </cell>
          <cell r="FJ740">
            <v>0</v>
          </cell>
          <cell r="FK740">
            <v>0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Q740">
            <v>0</v>
          </cell>
          <cell r="FR740">
            <v>0</v>
          </cell>
          <cell r="FS740">
            <v>0</v>
          </cell>
          <cell r="FT740">
            <v>0</v>
          </cell>
          <cell r="FU740">
            <v>0</v>
          </cell>
          <cell r="FV740">
            <v>0</v>
          </cell>
          <cell r="FW740">
            <v>0</v>
          </cell>
          <cell r="FX740">
            <v>0</v>
          </cell>
          <cell r="FY740">
            <v>0</v>
          </cell>
          <cell r="FZ740">
            <v>0</v>
          </cell>
          <cell r="GA740">
            <v>0</v>
          </cell>
          <cell r="GB740">
            <v>0</v>
          </cell>
          <cell r="GC740">
            <v>0</v>
          </cell>
          <cell r="GD740">
            <v>0</v>
          </cell>
          <cell r="GE740">
            <v>0</v>
          </cell>
          <cell r="GF740">
            <v>0</v>
          </cell>
          <cell r="GG740">
            <v>0</v>
          </cell>
          <cell r="GH740">
            <v>0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O740">
            <v>0</v>
          </cell>
          <cell r="GP740">
            <v>0</v>
          </cell>
          <cell r="GQ740">
            <v>0</v>
          </cell>
          <cell r="GR740">
            <v>0</v>
          </cell>
          <cell r="GS740">
            <v>0</v>
          </cell>
          <cell r="GT740">
            <v>0</v>
          </cell>
          <cell r="GU740">
            <v>0</v>
          </cell>
          <cell r="GV740">
            <v>0</v>
          </cell>
          <cell r="GW740">
            <v>0</v>
          </cell>
          <cell r="GX740">
            <v>0</v>
          </cell>
          <cell r="GY740">
            <v>0</v>
          </cell>
          <cell r="GZ740">
            <v>0</v>
          </cell>
          <cell r="HA740">
            <v>0</v>
          </cell>
          <cell r="HB740">
            <v>0</v>
          </cell>
          <cell r="HC740">
            <v>0</v>
          </cell>
          <cell r="HD740">
            <v>0</v>
          </cell>
          <cell r="HE740">
            <v>0</v>
          </cell>
          <cell r="HF740">
            <v>0</v>
          </cell>
          <cell r="HG740">
            <v>0</v>
          </cell>
          <cell r="HH740">
            <v>0</v>
          </cell>
          <cell r="HI740">
            <v>0</v>
          </cell>
          <cell r="HJ740">
            <v>0</v>
          </cell>
          <cell r="HK740">
            <v>0</v>
          </cell>
          <cell r="HL740">
            <v>0</v>
          </cell>
          <cell r="HM740">
            <v>0</v>
          </cell>
          <cell r="HN740">
            <v>0</v>
          </cell>
          <cell r="HO740">
            <v>0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0</v>
          </cell>
          <cell r="HU740">
            <v>0</v>
          </cell>
          <cell r="HV740">
            <v>0</v>
          </cell>
          <cell r="HW740">
            <v>0</v>
          </cell>
          <cell r="HX740">
            <v>0</v>
          </cell>
          <cell r="HY740">
            <v>0</v>
          </cell>
          <cell r="HZ740">
            <v>0</v>
          </cell>
          <cell r="IA740">
            <v>0</v>
          </cell>
          <cell r="IB740">
            <v>0</v>
          </cell>
          <cell r="IC740">
            <v>0</v>
          </cell>
          <cell r="ID740">
            <v>0</v>
          </cell>
          <cell r="IE740">
            <v>0</v>
          </cell>
          <cell r="IF740">
            <v>0</v>
          </cell>
          <cell r="IG740">
            <v>0</v>
          </cell>
          <cell r="IH740">
            <v>0</v>
          </cell>
          <cell r="II740">
            <v>0</v>
          </cell>
          <cell r="IJ740">
            <v>0</v>
          </cell>
          <cell r="IK740">
            <v>0</v>
          </cell>
          <cell r="IL740">
            <v>0</v>
          </cell>
          <cell r="IM740">
            <v>0</v>
          </cell>
          <cell r="IN740">
            <v>0</v>
          </cell>
          <cell r="IO740">
            <v>0</v>
          </cell>
          <cell r="IP740">
            <v>0</v>
          </cell>
          <cell r="IQ740">
            <v>0</v>
          </cell>
          <cell r="IR740">
            <v>0</v>
          </cell>
          <cell r="IS740">
            <v>0</v>
          </cell>
          <cell r="IT740">
            <v>0</v>
          </cell>
          <cell r="IU740">
            <v>0</v>
          </cell>
          <cell r="IV740">
            <v>0</v>
          </cell>
          <cell r="IW740">
            <v>0</v>
          </cell>
          <cell r="IX740">
            <v>0</v>
          </cell>
          <cell r="IY740">
            <v>0</v>
          </cell>
          <cell r="IZ740">
            <v>0</v>
          </cell>
          <cell r="JA740">
            <v>0</v>
          </cell>
          <cell r="JB740">
            <v>0</v>
          </cell>
          <cell r="JC740">
            <v>0</v>
          </cell>
          <cell r="JD740">
            <v>0</v>
          </cell>
          <cell r="JE740">
            <v>0</v>
          </cell>
          <cell r="JF740">
            <v>0</v>
          </cell>
          <cell r="JG740">
            <v>0</v>
          </cell>
          <cell r="JH740">
            <v>0</v>
          </cell>
          <cell r="JI740">
            <v>0</v>
          </cell>
          <cell r="JJ740">
            <v>0</v>
          </cell>
          <cell r="JK740">
            <v>0</v>
          </cell>
          <cell r="JL740">
            <v>0</v>
          </cell>
          <cell r="JM740">
            <v>0</v>
          </cell>
          <cell r="JN740">
            <v>0</v>
          </cell>
          <cell r="JO740">
            <v>0</v>
          </cell>
          <cell r="JP740">
            <v>0</v>
          </cell>
          <cell r="JQ740">
            <v>0</v>
          </cell>
        </row>
        <row r="741">
          <cell r="D741" t="str">
            <v>BAT.PX.UTS._.22R.Escalante BESS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O741">
            <v>0</v>
          </cell>
          <cell r="GP741">
            <v>0</v>
          </cell>
          <cell r="GQ741">
            <v>0</v>
          </cell>
          <cell r="GR741">
            <v>0</v>
          </cell>
          <cell r="GS741">
            <v>0</v>
          </cell>
          <cell r="GT741">
            <v>0</v>
          </cell>
          <cell r="GU741">
            <v>0</v>
          </cell>
          <cell r="GV741">
            <v>0</v>
          </cell>
          <cell r="GW741">
            <v>0</v>
          </cell>
          <cell r="GX741">
            <v>0</v>
          </cell>
          <cell r="GY741">
            <v>0</v>
          </cell>
          <cell r="GZ741">
            <v>0</v>
          </cell>
          <cell r="HA741">
            <v>0</v>
          </cell>
          <cell r="HB741">
            <v>0</v>
          </cell>
          <cell r="HC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I741">
            <v>0</v>
          </cell>
          <cell r="HJ741">
            <v>0</v>
          </cell>
          <cell r="HK741">
            <v>0</v>
          </cell>
          <cell r="HL741">
            <v>0</v>
          </cell>
          <cell r="HM741">
            <v>0</v>
          </cell>
          <cell r="HN741">
            <v>0</v>
          </cell>
          <cell r="HO741">
            <v>0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0</v>
          </cell>
          <cell r="HU741">
            <v>0</v>
          </cell>
          <cell r="HV741">
            <v>0</v>
          </cell>
          <cell r="HW741">
            <v>0</v>
          </cell>
          <cell r="HX741">
            <v>0</v>
          </cell>
          <cell r="HY741">
            <v>0</v>
          </cell>
          <cell r="HZ741">
            <v>0</v>
          </cell>
          <cell r="IA741">
            <v>0</v>
          </cell>
          <cell r="IB741">
            <v>0</v>
          </cell>
          <cell r="IC741">
            <v>0</v>
          </cell>
          <cell r="ID741">
            <v>0</v>
          </cell>
          <cell r="IE741">
            <v>0</v>
          </cell>
          <cell r="IF741">
            <v>0</v>
          </cell>
          <cell r="IG741">
            <v>0</v>
          </cell>
          <cell r="IH741">
            <v>0</v>
          </cell>
          <cell r="II741">
            <v>0</v>
          </cell>
          <cell r="IJ741">
            <v>0</v>
          </cell>
          <cell r="IK741">
            <v>0</v>
          </cell>
          <cell r="IL741">
            <v>0</v>
          </cell>
          <cell r="IM741">
            <v>0</v>
          </cell>
          <cell r="IN741">
            <v>0</v>
          </cell>
          <cell r="IO741">
            <v>0</v>
          </cell>
          <cell r="IP741">
            <v>0</v>
          </cell>
          <cell r="IQ741">
            <v>0</v>
          </cell>
          <cell r="IR741">
            <v>0</v>
          </cell>
          <cell r="IS741">
            <v>0</v>
          </cell>
          <cell r="IT741">
            <v>0</v>
          </cell>
          <cell r="IU741">
            <v>0</v>
          </cell>
          <cell r="IV741">
            <v>0</v>
          </cell>
          <cell r="IW741">
            <v>0</v>
          </cell>
          <cell r="IX741">
            <v>0</v>
          </cell>
          <cell r="IY741">
            <v>0</v>
          </cell>
          <cell r="IZ741">
            <v>0</v>
          </cell>
          <cell r="JA741">
            <v>0</v>
          </cell>
          <cell r="JB741">
            <v>0</v>
          </cell>
          <cell r="JC741">
            <v>0</v>
          </cell>
          <cell r="JD741">
            <v>0</v>
          </cell>
          <cell r="JE741">
            <v>0</v>
          </cell>
          <cell r="JF741">
            <v>0</v>
          </cell>
          <cell r="JG741">
            <v>0</v>
          </cell>
          <cell r="JH741">
            <v>0</v>
          </cell>
          <cell r="JI741">
            <v>0</v>
          </cell>
          <cell r="JJ741">
            <v>0</v>
          </cell>
          <cell r="JK741">
            <v>0</v>
          </cell>
          <cell r="JL741">
            <v>0</v>
          </cell>
          <cell r="JM741">
            <v>0</v>
          </cell>
          <cell r="JN741">
            <v>0</v>
          </cell>
          <cell r="JO741">
            <v>0</v>
          </cell>
          <cell r="JP741">
            <v>0</v>
          </cell>
          <cell r="JQ741">
            <v>0</v>
          </cell>
        </row>
        <row r="742">
          <cell r="D742" t="str">
            <v>BAT.PX.UTS._.22R.Granite Mtn. BESS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0</v>
          </cell>
          <cell r="FF742">
            <v>0</v>
          </cell>
          <cell r="FG742">
            <v>0</v>
          </cell>
          <cell r="FH742">
            <v>0</v>
          </cell>
          <cell r="FI742">
            <v>0</v>
          </cell>
          <cell r="FJ742">
            <v>0</v>
          </cell>
          <cell r="FK742">
            <v>0</v>
          </cell>
          <cell r="FL742">
            <v>0</v>
          </cell>
          <cell r="FM742">
            <v>0</v>
          </cell>
          <cell r="FN742">
            <v>0</v>
          </cell>
          <cell r="FO742">
            <v>0</v>
          </cell>
          <cell r="FP742">
            <v>0</v>
          </cell>
          <cell r="FQ742">
            <v>0</v>
          </cell>
          <cell r="FR742">
            <v>0</v>
          </cell>
          <cell r="FS742">
            <v>0</v>
          </cell>
          <cell r="FT742">
            <v>0</v>
          </cell>
          <cell r="FU742">
            <v>0</v>
          </cell>
          <cell r="FV742">
            <v>0</v>
          </cell>
          <cell r="FW742">
            <v>0</v>
          </cell>
          <cell r="FX742">
            <v>0</v>
          </cell>
          <cell r="FY742">
            <v>0</v>
          </cell>
          <cell r="FZ742">
            <v>0</v>
          </cell>
          <cell r="GA742">
            <v>0</v>
          </cell>
          <cell r="GB742">
            <v>0</v>
          </cell>
          <cell r="GC742">
            <v>0</v>
          </cell>
          <cell r="GD742">
            <v>0</v>
          </cell>
          <cell r="GE742">
            <v>0</v>
          </cell>
          <cell r="GF742">
            <v>0</v>
          </cell>
          <cell r="GG742">
            <v>0</v>
          </cell>
          <cell r="GH742">
            <v>0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O742">
            <v>0</v>
          </cell>
          <cell r="GP742">
            <v>0</v>
          </cell>
          <cell r="GQ742">
            <v>0</v>
          </cell>
          <cell r="GR742">
            <v>0</v>
          </cell>
          <cell r="GS742">
            <v>0</v>
          </cell>
          <cell r="GT742">
            <v>0</v>
          </cell>
          <cell r="GU742">
            <v>0</v>
          </cell>
          <cell r="GV742">
            <v>0</v>
          </cell>
          <cell r="GW742">
            <v>0</v>
          </cell>
          <cell r="GX742">
            <v>0</v>
          </cell>
          <cell r="GY742">
            <v>0</v>
          </cell>
          <cell r="GZ742">
            <v>0</v>
          </cell>
          <cell r="HA742">
            <v>0</v>
          </cell>
          <cell r="HB742">
            <v>0</v>
          </cell>
          <cell r="HC742">
            <v>0</v>
          </cell>
          <cell r="HD742">
            <v>0</v>
          </cell>
          <cell r="HE742">
            <v>0</v>
          </cell>
          <cell r="HF742">
            <v>0</v>
          </cell>
          <cell r="HG742">
            <v>0</v>
          </cell>
          <cell r="HH742">
            <v>0</v>
          </cell>
          <cell r="HI742">
            <v>0</v>
          </cell>
          <cell r="HJ742">
            <v>0</v>
          </cell>
          <cell r="HK742">
            <v>0</v>
          </cell>
          <cell r="HL742">
            <v>0</v>
          </cell>
          <cell r="HM742">
            <v>0</v>
          </cell>
          <cell r="HN742">
            <v>0</v>
          </cell>
          <cell r="HO742">
            <v>0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0</v>
          </cell>
          <cell r="HU742">
            <v>0</v>
          </cell>
          <cell r="HV742">
            <v>0</v>
          </cell>
          <cell r="HW742">
            <v>0</v>
          </cell>
          <cell r="HX742">
            <v>0</v>
          </cell>
          <cell r="HY742">
            <v>0</v>
          </cell>
          <cell r="HZ742">
            <v>0</v>
          </cell>
          <cell r="IA742">
            <v>0</v>
          </cell>
          <cell r="IB742">
            <v>0</v>
          </cell>
          <cell r="IC742">
            <v>0</v>
          </cell>
          <cell r="ID742">
            <v>0</v>
          </cell>
          <cell r="IE742">
            <v>0</v>
          </cell>
          <cell r="IF742">
            <v>0</v>
          </cell>
          <cell r="IG742">
            <v>0</v>
          </cell>
          <cell r="IH742">
            <v>0</v>
          </cell>
          <cell r="II742">
            <v>0</v>
          </cell>
          <cell r="IJ742">
            <v>0</v>
          </cell>
          <cell r="IK742">
            <v>0</v>
          </cell>
          <cell r="IL742">
            <v>0</v>
          </cell>
          <cell r="IM742">
            <v>0</v>
          </cell>
          <cell r="IN742">
            <v>0</v>
          </cell>
          <cell r="IO742">
            <v>0</v>
          </cell>
          <cell r="IP742">
            <v>0</v>
          </cell>
          <cell r="IQ742">
            <v>0</v>
          </cell>
          <cell r="IR742">
            <v>0</v>
          </cell>
          <cell r="IS742">
            <v>0</v>
          </cell>
          <cell r="IT742">
            <v>0</v>
          </cell>
          <cell r="IU742">
            <v>0</v>
          </cell>
          <cell r="IV742">
            <v>0</v>
          </cell>
          <cell r="IW742">
            <v>0</v>
          </cell>
          <cell r="IX742">
            <v>0</v>
          </cell>
          <cell r="IY742">
            <v>0</v>
          </cell>
          <cell r="IZ742">
            <v>0</v>
          </cell>
          <cell r="JA742">
            <v>0</v>
          </cell>
          <cell r="JB742">
            <v>0</v>
          </cell>
          <cell r="JC742">
            <v>0</v>
          </cell>
          <cell r="JD742">
            <v>0</v>
          </cell>
          <cell r="JE742">
            <v>0</v>
          </cell>
          <cell r="JF742">
            <v>0</v>
          </cell>
          <cell r="JG742">
            <v>0</v>
          </cell>
          <cell r="JH742">
            <v>0</v>
          </cell>
          <cell r="JI742">
            <v>0</v>
          </cell>
          <cell r="JJ742">
            <v>0</v>
          </cell>
          <cell r="JK742">
            <v>0</v>
          </cell>
          <cell r="JL742">
            <v>0</v>
          </cell>
          <cell r="JM742">
            <v>0</v>
          </cell>
          <cell r="JN742">
            <v>0</v>
          </cell>
          <cell r="JO742">
            <v>0</v>
          </cell>
          <cell r="JP742">
            <v>0</v>
          </cell>
          <cell r="JQ742">
            <v>0</v>
          </cell>
        </row>
        <row r="743">
          <cell r="D743" t="str">
            <v>BAT.PX.UTS._.22R.Iron Springs BESS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0</v>
          </cell>
          <cell r="FF743">
            <v>0</v>
          </cell>
          <cell r="FG743">
            <v>0</v>
          </cell>
          <cell r="FH743">
            <v>0</v>
          </cell>
          <cell r="FI743">
            <v>0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Q743">
            <v>0</v>
          </cell>
          <cell r="FR743">
            <v>0</v>
          </cell>
          <cell r="FS743">
            <v>0</v>
          </cell>
          <cell r="FT743">
            <v>0</v>
          </cell>
          <cell r="FU743">
            <v>0</v>
          </cell>
          <cell r="FV743">
            <v>0</v>
          </cell>
          <cell r="FW743">
            <v>0</v>
          </cell>
          <cell r="FX743">
            <v>0</v>
          </cell>
          <cell r="FY743">
            <v>0</v>
          </cell>
          <cell r="FZ743">
            <v>0</v>
          </cell>
          <cell r="GA743">
            <v>0</v>
          </cell>
          <cell r="GB743">
            <v>0</v>
          </cell>
          <cell r="GC743">
            <v>0</v>
          </cell>
          <cell r="GD743">
            <v>0</v>
          </cell>
          <cell r="GE743">
            <v>0</v>
          </cell>
          <cell r="GF743">
            <v>0</v>
          </cell>
          <cell r="GG743">
            <v>0</v>
          </cell>
          <cell r="GH743">
            <v>0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O743">
            <v>0</v>
          </cell>
          <cell r="GP743">
            <v>0</v>
          </cell>
          <cell r="GQ743">
            <v>0</v>
          </cell>
          <cell r="GR743">
            <v>0</v>
          </cell>
          <cell r="GS743">
            <v>0</v>
          </cell>
          <cell r="GT743">
            <v>0</v>
          </cell>
          <cell r="GU743">
            <v>0</v>
          </cell>
          <cell r="GV743">
            <v>0</v>
          </cell>
          <cell r="GW743">
            <v>0</v>
          </cell>
          <cell r="GX743">
            <v>0</v>
          </cell>
          <cell r="GY743">
            <v>0</v>
          </cell>
          <cell r="GZ743">
            <v>0</v>
          </cell>
          <cell r="HA743">
            <v>0</v>
          </cell>
          <cell r="HB743">
            <v>0</v>
          </cell>
          <cell r="HC743">
            <v>0</v>
          </cell>
          <cell r="HD743">
            <v>0</v>
          </cell>
          <cell r="HE743">
            <v>0</v>
          </cell>
          <cell r="HF743">
            <v>0</v>
          </cell>
          <cell r="HG743">
            <v>0</v>
          </cell>
          <cell r="HH743">
            <v>0</v>
          </cell>
          <cell r="HI743">
            <v>0</v>
          </cell>
          <cell r="HJ743">
            <v>0</v>
          </cell>
          <cell r="HK743">
            <v>0</v>
          </cell>
          <cell r="HL743">
            <v>0</v>
          </cell>
          <cell r="HM743">
            <v>0</v>
          </cell>
          <cell r="HN743">
            <v>0</v>
          </cell>
          <cell r="HO743">
            <v>0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0</v>
          </cell>
          <cell r="HU743">
            <v>0</v>
          </cell>
          <cell r="HV743">
            <v>0</v>
          </cell>
          <cell r="HW743">
            <v>0</v>
          </cell>
          <cell r="HX743">
            <v>0</v>
          </cell>
          <cell r="HY743">
            <v>0</v>
          </cell>
          <cell r="HZ743">
            <v>0</v>
          </cell>
          <cell r="IA743">
            <v>0</v>
          </cell>
          <cell r="IB743">
            <v>0</v>
          </cell>
          <cell r="IC743">
            <v>0</v>
          </cell>
          <cell r="ID743">
            <v>0</v>
          </cell>
          <cell r="IE743">
            <v>0</v>
          </cell>
          <cell r="IF743">
            <v>0</v>
          </cell>
          <cell r="IG743">
            <v>0</v>
          </cell>
          <cell r="IH743">
            <v>0</v>
          </cell>
          <cell r="II743">
            <v>0</v>
          </cell>
          <cell r="IJ743">
            <v>0</v>
          </cell>
          <cell r="IK743">
            <v>0</v>
          </cell>
          <cell r="IL743">
            <v>0</v>
          </cell>
          <cell r="IM743">
            <v>0</v>
          </cell>
          <cell r="IN743">
            <v>0</v>
          </cell>
          <cell r="IO743">
            <v>0</v>
          </cell>
          <cell r="IP743">
            <v>0</v>
          </cell>
          <cell r="IQ743">
            <v>0</v>
          </cell>
          <cell r="IR743">
            <v>0</v>
          </cell>
          <cell r="IS743">
            <v>0</v>
          </cell>
          <cell r="IT743">
            <v>0</v>
          </cell>
          <cell r="IU743">
            <v>0</v>
          </cell>
          <cell r="IV743">
            <v>0</v>
          </cell>
          <cell r="IW743">
            <v>0</v>
          </cell>
          <cell r="IX743">
            <v>0</v>
          </cell>
          <cell r="IY743">
            <v>0</v>
          </cell>
          <cell r="IZ743">
            <v>0</v>
          </cell>
          <cell r="JA743">
            <v>0</v>
          </cell>
          <cell r="JB743">
            <v>0</v>
          </cell>
          <cell r="JC743">
            <v>0</v>
          </cell>
          <cell r="JD743">
            <v>0</v>
          </cell>
          <cell r="JE743">
            <v>0</v>
          </cell>
          <cell r="JF743">
            <v>0</v>
          </cell>
          <cell r="JG743">
            <v>0</v>
          </cell>
          <cell r="JH743">
            <v>0</v>
          </cell>
          <cell r="JI743">
            <v>0</v>
          </cell>
          <cell r="JJ743">
            <v>0</v>
          </cell>
          <cell r="JK743">
            <v>0</v>
          </cell>
          <cell r="JL743">
            <v>0</v>
          </cell>
          <cell r="JM743">
            <v>0</v>
          </cell>
          <cell r="JN743">
            <v>0</v>
          </cell>
          <cell r="JO743">
            <v>0</v>
          </cell>
          <cell r="JP743">
            <v>0</v>
          </cell>
          <cell r="JQ743">
            <v>0</v>
          </cell>
        </row>
        <row r="744">
          <cell r="D744" t="str">
            <v>BAT.PX.SUM._.ITC.Li_ion_4hr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0</v>
          </cell>
          <cell r="FH744">
            <v>0</v>
          </cell>
          <cell r="FI744">
            <v>0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Q744">
            <v>0</v>
          </cell>
          <cell r="FR744">
            <v>0</v>
          </cell>
          <cell r="FS744">
            <v>0</v>
          </cell>
          <cell r="FT744">
            <v>0</v>
          </cell>
          <cell r="FU744">
            <v>0</v>
          </cell>
          <cell r="FV744">
            <v>0</v>
          </cell>
          <cell r="FW744">
            <v>0</v>
          </cell>
          <cell r="FX744">
            <v>0</v>
          </cell>
          <cell r="FY744">
            <v>0</v>
          </cell>
          <cell r="FZ744">
            <v>0</v>
          </cell>
          <cell r="GA744">
            <v>0</v>
          </cell>
          <cell r="GB744">
            <v>0</v>
          </cell>
          <cell r="GC744">
            <v>0</v>
          </cell>
          <cell r="GD744">
            <v>0</v>
          </cell>
          <cell r="GE744">
            <v>0</v>
          </cell>
          <cell r="GF744">
            <v>0</v>
          </cell>
          <cell r="GG744">
            <v>0</v>
          </cell>
          <cell r="GH744">
            <v>0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O744">
            <v>0</v>
          </cell>
          <cell r="GP744">
            <v>0</v>
          </cell>
          <cell r="GQ744">
            <v>0</v>
          </cell>
          <cell r="GR744">
            <v>0</v>
          </cell>
          <cell r="GS744">
            <v>0</v>
          </cell>
          <cell r="GT744">
            <v>0</v>
          </cell>
          <cell r="GU744">
            <v>0</v>
          </cell>
          <cell r="GV744">
            <v>0</v>
          </cell>
          <cell r="GW744">
            <v>0</v>
          </cell>
          <cell r="GX744">
            <v>0</v>
          </cell>
          <cell r="GY744">
            <v>0</v>
          </cell>
          <cell r="GZ744">
            <v>0</v>
          </cell>
          <cell r="HA744">
            <v>0</v>
          </cell>
          <cell r="HB744">
            <v>0</v>
          </cell>
          <cell r="HC744">
            <v>0</v>
          </cell>
          <cell r="HD744">
            <v>0</v>
          </cell>
          <cell r="HE744">
            <v>0</v>
          </cell>
          <cell r="HF744">
            <v>0</v>
          </cell>
          <cell r="HG744">
            <v>0</v>
          </cell>
          <cell r="HH744">
            <v>0</v>
          </cell>
          <cell r="HI744">
            <v>0</v>
          </cell>
          <cell r="HJ744">
            <v>0</v>
          </cell>
          <cell r="HK744">
            <v>0</v>
          </cell>
          <cell r="HL744">
            <v>0</v>
          </cell>
          <cell r="HM744">
            <v>0</v>
          </cell>
          <cell r="HN744">
            <v>0</v>
          </cell>
          <cell r="HO744">
            <v>0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0</v>
          </cell>
          <cell r="HU744">
            <v>0</v>
          </cell>
          <cell r="HV744">
            <v>0</v>
          </cell>
          <cell r="HW744">
            <v>0</v>
          </cell>
          <cell r="HX744">
            <v>0</v>
          </cell>
          <cell r="HY744">
            <v>0</v>
          </cell>
          <cell r="HZ744">
            <v>0</v>
          </cell>
          <cell r="IA744">
            <v>0</v>
          </cell>
          <cell r="IB744">
            <v>0</v>
          </cell>
          <cell r="IC744">
            <v>0</v>
          </cell>
          <cell r="ID744">
            <v>0</v>
          </cell>
          <cell r="IE744">
            <v>0</v>
          </cell>
          <cell r="IF744">
            <v>0</v>
          </cell>
          <cell r="IG744">
            <v>0</v>
          </cell>
          <cell r="IH744">
            <v>0</v>
          </cell>
          <cell r="II744">
            <v>0</v>
          </cell>
          <cell r="IJ744">
            <v>0</v>
          </cell>
          <cell r="IK744">
            <v>0</v>
          </cell>
          <cell r="IL744">
            <v>0</v>
          </cell>
          <cell r="IM744">
            <v>0</v>
          </cell>
          <cell r="IN744">
            <v>0</v>
          </cell>
          <cell r="IO744">
            <v>0</v>
          </cell>
          <cell r="IP744">
            <v>0</v>
          </cell>
          <cell r="IQ744">
            <v>0</v>
          </cell>
          <cell r="IR744">
            <v>0</v>
          </cell>
          <cell r="IS744">
            <v>0</v>
          </cell>
          <cell r="IT744">
            <v>0</v>
          </cell>
          <cell r="IU744">
            <v>0</v>
          </cell>
          <cell r="IV744">
            <v>0</v>
          </cell>
          <cell r="IW744">
            <v>0</v>
          </cell>
          <cell r="IX744">
            <v>0</v>
          </cell>
          <cell r="IY744">
            <v>0</v>
          </cell>
          <cell r="IZ744">
            <v>0</v>
          </cell>
          <cell r="JA744">
            <v>0</v>
          </cell>
          <cell r="JB744">
            <v>0</v>
          </cell>
          <cell r="JC744">
            <v>0</v>
          </cell>
          <cell r="JD744">
            <v>0</v>
          </cell>
          <cell r="JE744">
            <v>0</v>
          </cell>
          <cell r="JF744">
            <v>0</v>
          </cell>
          <cell r="JG744">
            <v>0</v>
          </cell>
          <cell r="JH744">
            <v>0</v>
          </cell>
          <cell r="JI744">
            <v>0</v>
          </cell>
          <cell r="JJ744">
            <v>0</v>
          </cell>
          <cell r="JK744">
            <v>0</v>
          </cell>
          <cell r="JL744">
            <v>0</v>
          </cell>
          <cell r="JM744">
            <v>0</v>
          </cell>
          <cell r="JN744">
            <v>0</v>
          </cell>
          <cell r="JO744">
            <v>0</v>
          </cell>
          <cell r="JP744">
            <v>0</v>
          </cell>
          <cell r="JQ744">
            <v>0</v>
          </cell>
        </row>
        <row r="745">
          <cell r="D745" t="str">
            <v>BAT.PX.SUM._.ITC.Li_ion_4hr_Local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0</v>
          </cell>
          <cell r="FF745">
            <v>0</v>
          </cell>
          <cell r="FG745">
            <v>0</v>
          </cell>
          <cell r="FH745">
            <v>0</v>
          </cell>
          <cell r="FI745">
            <v>0</v>
          </cell>
          <cell r="FJ745">
            <v>0</v>
          </cell>
          <cell r="FK745">
            <v>0</v>
          </cell>
          <cell r="FL745">
            <v>0</v>
          </cell>
          <cell r="FM745">
            <v>0</v>
          </cell>
          <cell r="FN745">
            <v>0</v>
          </cell>
          <cell r="FO745">
            <v>0</v>
          </cell>
          <cell r="FP745">
            <v>0</v>
          </cell>
          <cell r="FQ745">
            <v>0</v>
          </cell>
          <cell r="FR745">
            <v>0</v>
          </cell>
          <cell r="FS745">
            <v>0</v>
          </cell>
          <cell r="FT745">
            <v>0</v>
          </cell>
          <cell r="FU745">
            <v>0</v>
          </cell>
          <cell r="FV745">
            <v>0</v>
          </cell>
          <cell r="FW745">
            <v>0</v>
          </cell>
          <cell r="FX745">
            <v>0</v>
          </cell>
          <cell r="FY745">
            <v>0</v>
          </cell>
          <cell r="FZ745">
            <v>0</v>
          </cell>
          <cell r="GA745">
            <v>0</v>
          </cell>
          <cell r="GB745">
            <v>0</v>
          </cell>
          <cell r="GC745">
            <v>0</v>
          </cell>
          <cell r="GD745">
            <v>0</v>
          </cell>
          <cell r="GE745">
            <v>0</v>
          </cell>
          <cell r="GF745">
            <v>0</v>
          </cell>
          <cell r="GG745">
            <v>0</v>
          </cell>
          <cell r="GH745">
            <v>0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O745">
            <v>0</v>
          </cell>
          <cell r="GP745">
            <v>0</v>
          </cell>
          <cell r="GQ745">
            <v>0</v>
          </cell>
          <cell r="GR745">
            <v>0</v>
          </cell>
          <cell r="GS745">
            <v>0</v>
          </cell>
          <cell r="GT745">
            <v>0</v>
          </cell>
          <cell r="GU745">
            <v>0</v>
          </cell>
          <cell r="GV745">
            <v>0</v>
          </cell>
          <cell r="GW745">
            <v>0</v>
          </cell>
          <cell r="GX745">
            <v>0</v>
          </cell>
          <cell r="GY745">
            <v>0</v>
          </cell>
          <cell r="GZ745">
            <v>0</v>
          </cell>
          <cell r="HA745">
            <v>0</v>
          </cell>
          <cell r="HB745">
            <v>0</v>
          </cell>
          <cell r="HC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I745">
            <v>0</v>
          </cell>
          <cell r="HJ745">
            <v>0</v>
          </cell>
          <cell r="HK745">
            <v>0</v>
          </cell>
          <cell r="HL745">
            <v>0</v>
          </cell>
          <cell r="HM745">
            <v>0</v>
          </cell>
          <cell r="HN745">
            <v>0</v>
          </cell>
          <cell r="HO745">
            <v>0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0</v>
          </cell>
          <cell r="HU745">
            <v>0</v>
          </cell>
          <cell r="HV745">
            <v>0</v>
          </cell>
          <cell r="HW745">
            <v>0</v>
          </cell>
          <cell r="HX745">
            <v>0</v>
          </cell>
          <cell r="HY745">
            <v>0</v>
          </cell>
          <cell r="HZ745">
            <v>0</v>
          </cell>
          <cell r="IA745">
            <v>0</v>
          </cell>
          <cell r="IB745">
            <v>0</v>
          </cell>
          <cell r="IC745">
            <v>0</v>
          </cell>
          <cell r="ID745">
            <v>0</v>
          </cell>
          <cell r="IE745">
            <v>0</v>
          </cell>
          <cell r="IF745">
            <v>0</v>
          </cell>
          <cell r="IG745">
            <v>0</v>
          </cell>
          <cell r="IH745">
            <v>0</v>
          </cell>
          <cell r="II745">
            <v>0</v>
          </cell>
          <cell r="IJ745">
            <v>0</v>
          </cell>
          <cell r="IK745">
            <v>0</v>
          </cell>
          <cell r="IL745">
            <v>0</v>
          </cell>
          <cell r="IM745">
            <v>0</v>
          </cell>
          <cell r="IN745">
            <v>0</v>
          </cell>
          <cell r="IO745">
            <v>0</v>
          </cell>
          <cell r="IP745">
            <v>0</v>
          </cell>
          <cell r="IQ745">
            <v>0</v>
          </cell>
          <cell r="IR745">
            <v>0</v>
          </cell>
          <cell r="IS745">
            <v>0</v>
          </cell>
          <cell r="IT745">
            <v>0</v>
          </cell>
          <cell r="IU745">
            <v>0</v>
          </cell>
          <cell r="IV745">
            <v>0</v>
          </cell>
          <cell r="IW745">
            <v>0</v>
          </cell>
          <cell r="IX745">
            <v>0</v>
          </cell>
          <cell r="IY745">
            <v>0</v>
          </cell>
          <cell r="IZ745">
            <v>0</v>
          </cell>
          <cell r="JA745">
            <v>0</v>
          </cell>
          <cell r="JB745">
            <v>0</v>
          </cell>
          <cell r="JC745">
            <v>0</v>
          </cell>
          <cell r="JD745">
            <v>0</v>
          </cell>
          <cell r="JE745">
            <v>0</v>
          </cell>
          <cell r="JF745">
            <v>0</v>
          </cell>
          <cell r="JG745">
            <v>0</v>
          </cell>
          <cell r="JH745">
            <v>0</v>
          </cell>
          <cell r="JI745">
            <v>0</v>
          </cell>
          <cell r="JJ745">
            <v>0</v>
          </cell>
          <cell r="JK745">
            <v>0</v>
          </cell>
          <cell r="JL745">
            <v>0</v>
          </cell>
          <cell r="JM745">
            <v>0</v>
          </cell>
          <cell r="JN745">
            <v>0</v>
          </cell>
          <cell r="JO745">
            <v>0</v>
          </cell>
          <cell r="JP745">
            <v>0</v>
          </cell>
          <cell r="JQ745">
            <v>0</v>
          </cell>
        </row>
        <row r="746">
          <cell r="D746" t="str">
            <v>BAT.PX.WWA._.ITC.Li_ion_4hr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0</v>
          </cell>
          <cell r="FF746">
            <v>0</v>
          </cell>
          <cell r="FG746">
            <v>0</v>
          </cell>
          <cell r="FH746">
            <v>0</v>
          </cell>
          <cell r="FI746">
            <v>0</v>
          </cell>
          <cell r="FJ746">
            <v>0</v>
          </cell>
          <cell r="FK746">
            <v>0</v>
          </cell>
          <cell r="FL746">
            <v>0</v>
          </cell>
          <cell r="FM746">
            <v>0</v>
          </cell>
          <cell r="FN746">
            <v>0</v>
          </cell>
          <cell r="FO746">
            <v>0</v>
          </cell>
          <cell r="FP746">
            <v>0</v>
          </cell>
          <cell r="FQ746">
            <v>0</v>
          </cell>
          <cell r="FR746">
            <v>0</v>
          </cell>
          <cell r="FS746">
            <v>0</v>
          </cell>
          <cell r="FT746">
            <v>0</v>
          </cell>
          <cell r="FU746">
            <v>0</v>
          </cell>
          <cell r="FV746">
            <v>0</v>
          </cell>
          <cell r="FW746">
            <v>0</v>
          </cell>
          <cell r="FX746">
            <v>0</v>
          </cell>
          <cell r="FY746">
            <v>0</v>
          </cell>
          <cell r="FZ746">
            <v>0</v>
          </cell>
          <cell r="GA746">
            <v>0</v>
          </cell>
          <cell r="GB746">
            <v>0</v>
          </cell>
          <cell r="GC746">
            <v>0</v>
          </cell>
          <cell r="GD746">
            <v>0</v>
          </cell>
          <cell r="GE746">
            <v>0</v>
          </cell>
          <cell r="GF746">
            <v>0</v>
          </cell>
          <cell r="GG746">
            <v>0</v>
          </cell>
          <cell r="GH746">
            <v>0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O746">
            <v>0</v>
          </cell>
          <cell r="GP746">
            <v>0</v>
          </cell>
          <cell r="GQ746">
            <v>0</v>
          </cell>
          <cell r="GR746">
            <v>0</v>
          </cell>
          <cell r="GS746">
            <v>0</v>
          </cell>
          <cell r="GT746">
            <v>0</v>
          </cell>
          <cell r="GU746">
            <v>0</v>
          </cell>
          <cell r="GV746">
            <v>0</v>
          </cell>
          <cell r="GW746">
            <v>0</v>
          </cell>
          <cell r="GX746">
            <v>0</v>
          </cell>
          <cell r="GY746">
            <v>0</v>
          </cell>
          <cell r="GZ746">
            <v>0</v>
          </cell>
          <cell r="HA746">
            <v>0</v>
          </cell>
          <cell r="HB746">
            <v>0</v>
          </cell>
          <cell r="HC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I746">
            <v>0</v>
          </cell>
          <cell r="HJ746">
            <v>0</v>
          </cell>
          <cell r="HK746">
            <v>0</v>
          </cell>
          <cell r="HL746">
            <v>0</v>
          </cell>
          <cell r="HM746">
            <v>0</v>
          </cell>
          <cell r="HN746">
            <v>0</v>
          </cell>
          <cell r="HO746">
            <v>0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0</v>
          </cell>
          <cell r="HU746">
            <v>0</v>
          </cell>
          <cell r="HV746">
            <v>0</v>
          </cell>
          <cell r="HW746">
            <v>0</v>
          </cell>
          <cell r="HX746">
            <v>0</v>
          </cell>
          <cell r="HY746">
            <v>0</v>
          </cell>
          <cell r="HZ746">
            <v>0</v>
          </cell>
          <cell r="IA746">
            <v>0</v>
          </cell>
          <cell r="IB746">
            <v>0</v>
          </cell>
          <cell r="IC746">
            <v>0</v>
          </cell>
          <cell r="ID746">
            <v>0</v>
          </cell>
          <cell r="IE746">
            <v>0</v>
          </cell>
          <cell r="IF746">
            <v>0</v>
          </cell>
          <cell r="IG746">
            <v>0</v>
          </cell>
          <cell r="IH746">
            <v>0</v>
          </cell>
          <cell r="II746">
            <v>0</v>
          </cell>
          <cell r="IJ746">
            <v>0</v>
          </cell>
          <cell r="IK746">
            <v>0</v>
          </cell>
          <cell r="IL746">
            <v>0</v>
          </cell>
          <cell r="IM746">
            <v>0</v>
          </cell>
          <cell r="IN746">
            <v>0</v>
          </cell>
          <cell r="IO746">
            <v>0</v>
          </cell>
          <cell r="IP746">
            <v>0</v>
          </cell>
          <cell r="IQ746">
            <v>0</v>
          </cell>
          <cell r="IR746">
            <v>0</v>
          </cell>
          <cell r="IS746">
            <v>0</v>
          </cell>
          <cell r="IT746">
            <v>0</v>
          </cell>
          <cell r="IU746">
            <v>0</v>
          </cell>
          <cell r="IV746">
            <v>0</v>
          </cell>
          <cell r="IW746">
            <v>0</v>
          </cell>
          <cell r="IX746">
            <v>0</v>
          </cell>
          <cell r="IY746">
            <v>0</v>
          </cell>
          <cell r="IZ746">
            <v>0</v>
          </cell>
          <cell r="JA746">
            <v>0</v>
          </cell>
          <cell r="JB746">
            <v>0</v>
          </cell>
          <cell r="JC746">
            <v>0</v>
          </cell>
          <cell r="JD746">
            <v>0</v>
          </cell>
          <cell r="JE746">
            <v>0</v>
          </cell>
          <cell r="JF746">
            <v>0</v>
          </cell>
          <cell r="JG746">
            <v>0</v>
          </cell>
          <cell r="JH746">
            <v>0</v>
          </cell>
          <cell r="JI746">
            <v>0</v>
          </cell>
          <cell r="JJ746">
            <v>0</v>
          </cell>
          <cell r="JK746">
            <v>0</v>
          </cell>
          <cell r="JL746">
            <v>0</v>
          </cell>
          <cell r="JM746">
            <v>0</v>
          </cell>
          <cell r="JN746">
            <v>0</v>
          </cell>
          <cell r="JO746">
            <v>0</v>
          </cell>
          <cell r="JP746">
            <v>0</v>
          </cell>
          <cell r="JQ746">
            <v>0</v>
          </cell>
        </row>
        <row r="747">
          <cell r="D747" t="str">
            <v>BAT.PX.WWA._.ITC.Li_ion_8hr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0</v>
          </cell>
          <cell r="FF747">
            <v>0</v>
          </cell>
          <cell r="FG747">
            <v>0</v>
          </cell>
          <cell r="FH747">
            <v>0</v>
          </cell>
          <cell r="FI747">
            <v>0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Q747">
            <v>0</v>
          </cell>
          <cell r="FR747">
            <v>0</v>
          </cell>
          <cell r="FS747">
            <v>0</v>
          </cell>
          <cell r="FT747">
            <v>0</v>
          </cell>
          <cell r="FU747">
            <v>0</v>
          </cell>
          <cell r="FV747">
            <v>0</v>
          </cell>
          <cell r="FW747">
            <v>0</v>
          </cell>
          <cell r="FX747">
            <v>0</v>
          </cell>
          <cell r="FY747">
            <v>0</v>
          </cell>
          <cell r="FZ747">
            <v>0</v>
          </cell>
          <cell r="GA747">
            <v>0</v>
          </cell>
          <cell r="GB747">
            <v>0</v>
          </cell>
          <cell r="GC747">
            <v>0</v>
          </cell>
          <cell r="GD747">
            <v>0</v>
          </cell>
          <cell r="GE747">
            <v>0</v>
          </cell>
          <cell r="GF747">
            <v>0</v>
          </cell>
          <cell r="GG747">
            <v>0</v>
          </cell>
          <cell r="GH747">
            <v>0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O747">
            <v>0</v>
          </cell>
          <cell r="GP747">
            <v>0</v>
          </cell>
          <cell r="GQ747">
            <v>0</v>
          </cell>
          <cell r="GR747">
            <v>0</v>
          </cell>
          <cell r="GS747">
            <v>0</v>
          </cell>
          <cell r="GT747">
            <v>0</v>
          </cell>
          <cell r="GU747">
            <v>0</v>
          </cell>
          <cell r="GV747">
            <v>0</v>
          </cell>
          <cell r="GW747">
            <v>0</v>
          </cell>
          <cell r="GX747">
            <v>0</v>
          </cell>
          <cell r="GY747">
            <v>0</v>
          </cell>
          <cell r="GZ747">
            <v>0</v>
          </cell>
          <cell r="HA747">
            <v>0</v>
          </cell>
          <cell r="HB747">
            <v>0</v>
          </cell>
          <cell r="HC747">
            <v>0</v>
          </cell>
          <cell r="HD747">
            <v>0</v>
          </cell>
          <cell r="HE747">
            <v>0</v>
          </cell>
          <cell r="HF747">
            <v>0</v>
          </cell>
          <cell r="HG747">
            <v>0</v>
          </cell>
          <cell r="HH747">
            <v>0</v>
          </cell>
          <cell r="HI747">
            <v>0</v>
          </cell>
          <cell r="HJ747">
            <v>0</v>
          </cell>
          <cell r="HK747">
            <v>0</v>
          </cell>
          <cell r="HL747">
            <v>0</v>
          </cell>
          <cell r="HM747">
            <v>0</v>
          </cell>
          <cell r="HN747">
            <v>0</v>
          </cell>
          <cell r="HO747">
            <v>0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0</v>
          </cell>
          <cell r="HU747">
            <v>0</v>
          </cell>
          <cell r="HV747">
            <v>0</v>
          </cell>
          <cell r="HW747">
            <v>0</v>
          </cell>
          <cell r="HX747">
            <v>0</v>
          </cell>
          <cell r="HY747">
            <v>0</v>
          </cell>
          <cell r="HZ747">
            <v>0</v>
          </cell>
          <cell r="IA747">
            <v>0</v>
          </cell>
          <cell r="IB747">
            <v>0</v>
          </cell>
          <cell r="IC747">
            <v>0</v>
          </cell>
          <cell r="ID747">
            <v>0</v>
          </cell>
          <cell r="IE747">
            <v>0</v>
          </cell>
          <cell r="IF747">
            <v>0</v>
          </cell>
          <cell r="IG747">
            <v>0</v>
          </cell>
          <cell r="IH747">
            <v>0</v>
          </cell>
          <cell r="II747">
            <v>0</v>
          </cell>
          <cell r="IJ747">
            <v>0</v>
          </cell>
          <cell r="IK747">
            <v>0</v>
          </cell>
          <cell r="IL747">
            <v>0</v>
          </cell>
          <cell r="IM747">
            <v>0</v>
          </cell>
          <cell r="IN747">
            <v>0</v>
          </cell>
          <cell r="IO747">
            <v>0</v>
          </cell>
          <cell r="IP747">
            <v>0</v>
          </cell>
          <cell r="IQ747">
            <v>0</v>
          </cell>
          <cell r="IR747">
            <v>0</v>
          </cell>
          <cell r="IS747">
            <v>0</v>
          </cell>
          <cell r="IT747">
            <v>0</v>
          </cell>
          <cell r="IU747">
            <v>0</v>
          </cell>
          <cell r="IV747">
            <v>0</v>
          </cell>
          <cell r="IW747">
            <v>0</v>
          </cell>
          <cell r="IX747">
            <v>0</v>
          </cell>
          <cell r="IY747">
            <v>0</v>
          </cell>
          <cell r="IZ747">
            <v>0</v>
          </cell>
          <cell r="JA747">
            <v>0</v>
          </cell>
          <cell r="JB747">
            <v>0</v>
          </cell>
          <cell r="JC747">
            <v>0</v>
          </cell>
          <cell r="JD747">
            <v>0</v>
          </cell>
          <cell r="JE747">
            <v>0</v>
          </cell>
          <cell r="JF747">
            <v>0</v>
          </cell>
          <cell r="JG747">
            <v>0</v>
          </cell>
          <cell r="JH747">
            <v>0</v>
          </cell>
          <cell r="JI747">
            <v>0</v>
          </cell>
          <cell r="JJ747">
            <v>0</v>
          </cell>
          <cell r="JK747">
            <v>0</v>
          </cell>
          <cell r="JL747">
            <v>0</v>
          </cell>
          <cell r="JM747">
            <v>0</v>
          </cell>
          <cell r="JN747">
            <v>0</v>
          </cell>
          <cell r="JO747">
            <v>0</v>
          </cell>
          <cell r="JP747">
            <v>0</v>
          </cell>
          <cell r="JQ747">
            <v>0</v>
          </cell>
        </row>
        <row r="748">
          <cell r="D748" t="str">
            <v>BAT.PX.GOE._.ITC.Li_ion_4hr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0</v>
          </cell>
          <cell r="FF748">
            <v>0</v>
          </cell>
          <cell r="FG748">
            <v>0</v>
          </cell>
          <cell r="FH748">
            <v>0</v>
          </cell>
          <cell r="FI748">
            <v>0</v>
          </cell>
          <cell r="FJ748">
            <v>0</v>
          </cell>
          <cell r="FK748">
            <v>0</v>
          </cell>
          <cell r="FL748">
            <v>0</v>
          </cell>
          <cell r="FM748">
            <v>0</v>
          </cell>
          <cell r="FN748">
            <v>0</v>
          </cell>
          <cell r="FO748">
            <v>0</v>
          </cell>
          <cell r="FP748">
            <v>0</v>
          </cell>
          <cell r="FQ748">
            <v>0</v>
          </cell>
          <cell r="FR748">
            <v>0</v>
          </cell>
          <cell r="FS748">
            <v>0</v>
          </cell>
          <cell r="FT748">
            <v>0</v>
          </cell>
          <cell r="FU748">
            <v>0</v>
          </cell>
          <cell r="FV748">
            <v>0</v>
          </cell>
          <cell r="FW748">
            <v>0</v>
          </cell>
          <cell r="FX748">
            <v>0</v>
          </cell>
          <cell r="FY748">
            <v>0</v>
          </cell>
          <cell r="FZ748">
            <v>0</v>
          </cell>
          <cell r="GA748">
            <v>0</v>
          </cell>
          <cell r="GB748">
            <v>0</v>
          </cell>
          <cell r="GC748">
            <v>0</v>
          </cell>
          <cell r="GD748">
            <v>0</v>
          </cell>
          <cell r="GE748">
            <v>0</v>
          </cell>
          <cell r="GF748">
            <v>0</v>
          </cell>
          <cell r="GG748">
            <v>0</v>
          </cell>
          <cell r="GH748">
            <v>0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O748">
            <v>0</v>
          </cell>
          <cell r="GP748">
            <v>0</v>
          </cell>
          <cell r="GQ748">
            <v>0</v>
          </cell>
          <cell r="GR748">
            <v>0</v>
          </cell>
          <cell r="GS748">
            <v>0</v>
          </cell>
          <cell r="GT748">
            <v>0</v>
          </cell>
          <cell r="GU748">
            <v>0</v>
          </cell>
          <cell r="GV748">
            <v>0</v>
          </cell>
          <cell r="GW748">
            <v>0</v>
          </cell>
          <cell r="GX748">
            <v>0</v>
          </cell>
          <cell r="GY748">
            <v>0</v>
          </cell>
          <cell r="GZ748">
            <v>0</v>
          </cell>
          <cell r="HA748">
            <v>0</v>
          </cell>
          <cell r="HB748">
            <v>0</v>
          </cell>
          <cell r="HC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I748">
            <v>0</v>
          </cell>
          <cell r="HJ748">
            <v>0</v>
          </cell>
          <cell r="HK748">
            <v>0</v>
          </cell>
          <cell r="HL748">
            <v>0</v>
          </cell>
          <cell r="HM748">
            <v>0</v>
          </cell>
          <cell r="HN748">
            <v>0</v>
          </cell>
          <cell r="HO748">
            <v>0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0</v>
          </cell>
          <cell r="HU748">
            <v>0</v>
          </cell>
          <cell r="HV748">
            <v>0</v>
          </cell>
          <cell r="HW748">
            <v>0</v>
          </cell>
          <cell r="HX748">
            <v>0</v>
          </cell>
          <cell r="HY748">
            <v>0</v>
          </cell>
          <cell r="HZ748">
            <v>0</v>
          </cell>
          <cell r="IA748">
            <v>0</v>
          </cell>
          <cell r="IB748">
            <v>0</v>
          </cell>
          <cell r="IC748">
            <v>0</v>
          </cell>
          <cell r="ID748">
            <v>0</v>
          </cell>
          <cell r="IE748">
            <v>0</v>
          </cell>
          <cell r="IF748">
            <v>0</v>
          </cell>
          <cell r="IG748">
            <v>0</v>
          </cell>
          <cell r="IH748">
            <v>0</v>
          </cell>
          <cell r="II748">
            <v>0</v>
          </cell>
          <cell r="IJ748">
            <v>0</v>
          </cell>
          <cell r="IK748">
            <v>0</v>
          </cell>
          <cell r="IL748">
            <v>0</v>
          </cell>
          <cell r="IM748">
            <v>0</v>
          </cell>
          <cell r="IN748">
            <v>0</v>
          </cell>
          <cell r="IO748">
            <v>0</v>
          </cell>
          <cell r="IP748">
            <v>0</v>
          </cell>
          <cell r="IQ748">
            <v>0</v>
          </cell>
          <cell r="IR748">
            <v>0</v>
          </cell>
          <cell r="IS748">
            <v>0</v>
          </cell>
          <cell r="IT748">
            <v>0</v>
          </cell>
          <cell r="IU748">
            <v>0</v>
          </cell>
          <cell r="IV748">
            <v>0</v>
          </cell>
          <cell r="IW748">
            <v>0</v>
          </cell>
          <cell r="IX748">
            <v>0</v>
          </cell>
          <cell r="IY748">
            <v>0</v>
          </cell>
          <cell r="IZ748">
            <v>0</v>
          </cell>
          <cell r="JA748">
            <v>0</v>
          </cell>
          <cell r="JB748">
            <v>0</v>
          </cell>
          <cell r="JC748">
            <v>0</v>
          </cell>
          <cell r="JD748">
            <v>0</v>
          </cell>
          <cell r="JE748">
            <v>0</v>
          </cell>
          <cell r="JF748">
            <v>0</v>
          </cell>
          <cell r="JG748">
            <v>0</v>
          </cell>
          <cell r="JH748">
            <v>0</v>
          </cell>
          <cell r="JI748">
            <v>0</v>
          </cell>
          <cell r="JJ748">
            <v>0</v>
          </cell>
          <cell r="JK748">
            <v>0</v>
          </cell>
          <cell r="JL748">
            <v>0</v>
          </cell>
          <cell r="JM748">
            <v>0</v>
          </cell>
          <cell r="JN748">
            <v>0</v>
          </cell>
          <cell r="JO748">
            <v>0</v>
          </cell>
          <cell r="JP748">
            <v>0</v>
          </cell>
          <cell r="JQ748">
            <v>0</v>
          </cell>
        </row>
        <row r="749">
          <cell r="D749" t="str">
            <v>BAT.PX.NUT._.ITC.Li_ion_4hr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0</v>
          </cell>
          <cell r="FF749">
            <v>0</v>
          </cell>
          <cell r="FG749">
            <v>0</v>
          </cell>
          <cell r="FH749">
            <v>0</v>
          </cell>
          <cell r="FI749">
            <v>0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Q749">
            <v>0</v>
          </cell>
          <cell r="FR749">
            <v>0</v>
          </cell>
          <cell r="FS749">
            <v>0</v>
          </cell>
          <cell r="FT749">
            <v>0</v>
          </cell>
          <cell r="FU749">
            <v>0</v>
          </cell>
          <cell r="FV749">
            <v>0</v>
          </cell>
          <cell r="FW749">
            <v>0</v>
          </cell>
          <cell r="FX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0</v>
          </cell>
          <cell r="GC749">
            <v>0</v>
          </cell>
          <cell r="GD749">
            <v>0</v>
          </cell>
          <cell r="GE749">
            <v>0</v>
          </cell>
          <cell r="GF749">
            <v>0</v>
          </cell>
          <cell r="GG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0</v>
          </cell>
          <cell r="GS749">
            <v>0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GY749">
            <v>0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0</v>
          </cell>
          <cell r="HU749">
            <v>0</v>
          </cell>
          <cell r="HV749">
            <v>0</v>
          </cell>
          <cell r="HW749">
            <v>0</v>
          </cell>
          <cell r="HX749">
            <v>0</v>
          </cell>
          <cell r="HY749">
            <v>0</v>
          </cell>
          <cell r="HZ749">
            <v>0</v>
          </cell>
          <cell r="IA749">
            <v>0</v>
          </cell>
          <cell r="IB749">
            <v>0</v>
          </cell>
          <cell r="IC749">
            <v>0</v>
          </cell>
          <cell r="ID749">
            <v>0</v>
          </cell>
          <cell r="IE749">
            <v>0</v>
          </cell>
          <cell r="IF749">
            <v>0</v>
          </cell>
          <cell r="IG749">
            <v>0</v>
          </cell>
          <cell r="IH749">
            <v>0</v>
          </cell>
          <cell r="II749">
            <v>0</v>
          </cell>
          <cell r="IJ749">
            <v>0</v>
          </cell>
          <cell r="IK749">
            <v>0</v>
          </cell>
          <cell r="IL749">
            <v>0</v>
          </cell>
          <cell r="IM749">
            <v>0</v>
          </cell>
          <cell r="IN749">
            <v>0</v>
          </cell>
          <cell r="IO749">
            <v>0</v>
          </cell>
          <cell r="IP749">
            <v>0</v>
          </cell>
          <cell r="IQ749">
            <v>0</v>
          </cell>
          <cell r="IR749">
            <v>0</v>
          </cell>
          <cell r="IS749">
            <v>0</v>
          </cell>
          <cell r="IT749">
            <v>0</v>
          </cell>
          <cell r="IU749">
            <v>0</v>
          </cell>
          <cell r="IV749">
            <v>0</v>
          </cell>
          <cell r="IW749">
            <v>0</v>
          </cell>
          <cell r="IX749">
            <v>0</v>
          </cell>
          <cell r="IY749">
            <v>0</v>
          </cell>
          <cell r="IZ749">
            <v>0</v>
          </cell>
          <cell r="JA749">
            <v>0</v>
          </cell>
          <cell r="JB749">
            <v>0</v>
          </cell>
          <cell r="JC749">
            <v>0</v>
          </cell>
          <cell r="JD749">
            <v>0</v>
          </cell>
          <cell r="JE749">
            <v>0</v>
          </cell>
          <cell r="JF749">
            <v>0</v>
          </cell>
          <cell r="JG749">
            <v>0</v>
          </cell>
          <cell r="JH749">
            <v>0</v>
          </cell>
          <cell r="JI749">
            <v>0</v>
          </cell>
          <cell r="JJ749">
            <v>0</v>
          </cell>
          <cell r="JK749">
            <v>0</v>
          </cell>
          <cell r="JL749">
            <v>0</v>
          </cell>
          <cell r="JM749">
            <v>0</v>
          </cell>
          <cell r="JN749">
            <v>0</v>
          </cell>
          <cell r="JO749">
            <v>0</v>
          </cell>
          <cell r="JP749">
            <v>0</v>
          </cell>
          <cell r="JQ749">
            <v>0</v>
          </cell>
        </row>
        <row r="750">
          <cell r="D750" t="str">
            <v>BAT.PX.UTS._.ITC.Gravity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0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Q750">
            <v>0</v>
          </cell>
          <cell r="FR750">
            <v>0</v>
          </cell>
          <cell r="FS750">
            <v>0</v>
          </cell>
          <cell r="FT750">
            <v>0</v>
          </cell>
          <cell r="FU750">
            <v>0</v>
          </cell>
          <cell r="FV750">
            <v>0</v>
          </cell>
          <cell r="FW750">
            <v>0</v>
          </cell>
          <cell r="FX750">
            <v>0</v>
          </cell>
          <cell r="FY750">
            <v>0</v>
          </cell>
          <cell r="FZ750">
            <v>0</v>
          </cell>
          <cell r="GA750">
            <v>0</v>
          </cell>
          <cell r="GB750">
            <v>0</v>
          </cell>
          <cell r="GC750">
            <v>0</v>
          </cell>
          <cell r="GD750">
            <v>0</v>
          </cell>
          <cell r="GE750">
            <v>0</v>
          </cell>
          <cell r="GF750">
            <v>0</v>
          </cell>
          <cell r="GG750">
            <v>0</v>
          </cell>
          <cell r="GH750">
            <v>0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0</v>
          </cell>
          <cell r="GS750">
            <v>0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0</v>
          </cell>
          <cell r="HA750">
            <v>0</v>
          </cell>
          <cell r="HB750">
            <v>0</v>
          </cell>
          <cell r="HC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0</v>
          </cell>
          <cell r="HN750">
            <v>0</v>
          </cell>
          <cell r="HO750">
            <v>0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0</v>
          </cell>
          <cell r="HU750">
            <v>0</v>
          </cell>
          <cell r="HV750">
            <v>0</v>
          </cell>
          <cell r="HW750">
            <v>0</v>
          </cell>
          <cell r="HX750">
            <v>0</v>
          </cell>
          <cell r="HY750">
            <v>0</v>
          </cell>
          <cell r="HZ750">
            <v>0</v>
          </cell>
          <cell r="IA750">
            <v>0</v>
          </cell>
          <cell r="IB750">
            <v>0</v>
          </cell>
          <cell r="IC750">
            <v>0</v>
          </cell>
          <cell r="ID750">
            <v>0</v>
          </cell>
          <cell r="IE750">
            <v>0</v>
          </cell>
          <cell r="IF750">
            <v>0</v>
          </cell>
          <cell r="IG750">
            <v>0</v>
          </cell>
          <cell r="IH750">
            <v>0</v>
          </cell>
          <cell r="II750">
            <v>0</v>
          </cell>
          <cell r="IJ750">
            <v>0</v>
          </cell>
          <cell r="IK750">
            <v>0</v>
          </cell>
          <cell r="IL750">
            <v>0</v>
          </cell>
          <cell r="IM750">
            <v>0</v>
          </cell>
          <cell r="IN750">
            <v>0</v>
          </cell>
          <cell r="IO750">
            <v>0</v>
          </cell>
          <cell r="IP750">
            <v>0</v>
          </cell>
          <cell r="IQ750">
            <v>0</v>
          </cell>
          <cell r="IR750">
            <v>0</v>
          </cell>
          <cell r="IS750">
            <v>0</v>
          </cell>
          <cell r="IT750">
            <v>0</v>
          </cell>
          <cell r="IU750">
            <v>0</v>
          </cell>
          <cell r="IV750">
            <v>0</v>
          </cell>
          <cell r="IW750">
            <v>0</v>
          </cell>
          <cell r="IX750">
            <v>0</v>
          </cell>
          <cell r="IY750">
            <v>0</v>
          </cell>
          <cell r="IZ750">
            <v>0</v>
          </cell>
          <cell r="JA750">
            <v>0</v>
          </cell>
          <cell r="JB750">
            <v>0</v>
          </cell>
          <cell r="JC750">
            <v>0</v>
          </cell>
          <cell r="JD750">
            <v>0</v>
          </cell>
          <cell r="JE750">
            <v>0</v>
          </cell>
          <cell r="JF750">
            <v>0</v>
          </cell>
          <cell r="JG750">
            <v>0</v>
          </cell>
          <cell r="JH750">
            <v>0</v>
          </cell>
          <cell r="JI750">
            <v>0</v>
          </cell>
          <cell r="JJ750">
            <v>0</v>
          </cell>
          <cell r="JK750">
            <v>0</v>
          </cell>
          <cell r="JL750">
            <v>0</v>
          </cell>
          <cell r="JM750">
            <v>0</v>
          </cell>
          <cell r="JN750">
            <v>0</v>
          </cell>
          <cell r="JO750">
            <v>0</v>
          </cell>
          <cell r="JP750">
            <v>0</v>
          </cell>
          <cell r="JQ750">
            <v>0</v>
          </cell>
        </row>
        <row r="751">
          <cell r="D751" t="str">
            <v>BAT.PX.GOE._.ITC.Li_ion_8hr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0</v>
          </cell>
          <cell r="FI751">
            <v>0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0</v>
          </cell>
          <cell r="FR751">
            <v>0</v>
          </cell>
          <cell r="FS751">
            <v>0</v>
          </cell>
          <cell r="FT751">
            <v>0</v>
          </cell>
          <cell r="FU751">
            <v>0</v>
          </cell>
          <cell r="FV751">
            <v>0</v>
          </cell>
          <cell r="FW751">
            <v>0</v>
          </cell>
          <cell r="FX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G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GY751">
            <v>0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0</v>
          </cell>
          <cell r="HV751">
            <v>0</v>
          </cell>
          <cell r="HW751">
            <v>0</v>
          </cell>
          <cell r="HX751">
            <v>0</v>
          </cell>
          <cell r="HY751">
            <v>0</v>
          </cell>
          <cell r="HZ751">
            <v>0</v>
          </cell>
          <cell r="IA751">
            <v>0</v>
          </cell>
          <cell r="IB751">
            <v>0</v>
          </cell>
          <cell r="IC751">
            <v>0</v>
          </cell>
          <cell r="ID751">
            <v>0</v>
          </cell>
          <cell r="IE751">
            <v>0</v>
          </cell>
          <cell r="IF751">
            <v>0</v>
          </cell>
          <cell r="IG751">
            <v>0</v>
          </cell>
          <cell r="IH751">
            <v>0</v>
          </cell>
          <cell r="II751">
            <v>0</v>
          </cell>
          <cell r="IJ751">
            <v>0</v>
          </cell>
          <cell r="IK751">
            <v>0</v>
          </cell>
          <cell r="IL751">
            <v>0</v>
          </cell>
          <cell r="IM751">
            <v>0</v>
          </cell>
          <cell r="IN751">
            <v>0</v>
          </cell>
          <cell r="IO751">
            <v>0</v>
          </cell>
          <cell r="IP751">
            <v>0</v>
          </cell>
          <cell r="IQ751">
            <v>0</v>
          </cell>
          <cell r="IR751">
            <v>0</v>
          </cell>
          <cell r="IS751">
            <v>0</v>
          </cell>
          <cell r="IT751">
            <v>0</v>
          </cell>
          <cell r="IU751">
            <v>0</v>
          </cell>
          <cell r="IV751">
            <v>0</v>
          </cell>
          <cell r="IW751">
            <v>0</v>
          </cell>
          <cell r="IX751">
            <v>0</v>
          </cell>
          <cell r="IY751">
            <v>0</v>
          </cell>
          <cell r="IZ751">
            <v>0</v>
          </cell>
          <cell r="JA751">
            <v>0</v>
          </cell>
          <cell r="JB751">
            <v>0</v>
          </cell>
          <cell r="JC751">
            <v>0</v>
          </cell>
          <cell r="JD751">
            <v>0</v>
          </cell>
          <cell r="JE751">
            <v>0</v>
          </cell>
          <cell r="JF751">
            <v>0</v>
          </cell>
          <cell r="JG751">
            <v>0</v>
          </cell>
          <cell r="JH751">
            <v>0</v>
          </cell>
          <cell r="JI751">
            <v>0</v>
          </cell>
          <cell r="JJ751">
            <v>0</v>
          </cell>
          <cell r="JK751">
            <v>0</v>
          </cell>
          <cell r="JL751">
            <v>0</v>
          </cell>
          <cell r="JM751">
            <v>0</v>
          </cell>
          <cell r="JN751">
            <v>0</v>
          </cell>
          <cell r="JO751">
            <v>0</v>
          </cell>
          <cell r="JP751">
            <v>0</v>
          </cell>
          <cell r="JQ751">
            <v>0</v>
          </cell>
        </row>
        <row r="752">
          <cell r="D752" t="str">
            <v>BAT.PX.NUT._.ITC.Li_ion_8hr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0</v>
          </cell>
          <cell r="FF752">
            <v>0</v>
          </cell>
          <cell r="FG752">
            <v>0</v>
          </cell>
          <cell r="FH752">
            <v>0</v>
          </cell>
          <cell r="FI752">
            <v>0</v>
          </cell>
          <cell r="FJ752">
            <v>0</v>
          </cell>
          <cell r="FK752">
            <v>0</v>
          </cell>
          <cell r="FL752">
            <v>0</v>
          </cell>
          <cell r="FM752">
            <v>0</v>
          </cell>
          <cell r="FN752">
            <v>0</v>
          </cell>
          <cell r="FO752">
            <v>0</v>
          </cell>
          <cell r="FP752">
            <v>0</v>
          </cell>
          <cell r="FQ752">
            <v>0</v>
          </cell>
          <cell r="FR752">
            <v>0</v>
          </cell>
          <cell r="FS752">
            <v>0</v>
          </cell>
          <cell r="FT752">
            <v>0</v>
          </cell>
          <cell r="FU752">
            <v>0</v>
          </cell>
          <cell r="FV752">
            <v>0</v>
          </cell>
          <cell r="FW752">
            <v>0</v>
          </cell>
          <cell r="FX752">
            <v>0</v>
          </cell>
          <cell r="FY752">
            <v>0</v>
          </cell>
          <cell r="FZ752">
            <v>0</v>
          </cell>
          <cell r="GA752">
            <v>0</v>
          </cell>
          <cell r="GB752">
            <v>0</v>
          </cell>
          <cell r="GC752">
            <v>0</v>
          </cell>
          <cell r="GD752">
            <v>0</v>
          </cell>
          <cell r="GE752">
            <v>0</v>
          </cell>
          <cell r="GF752">
            <v>0</v>
          </cell>
          <cell r="GG752">
            <v>0</v>
          </cell>
          <cell r="GH752">
            <v>0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O752">
            <v>0</v>
          </cell>
          <cell r="GP752">
            <v>0</v>
          </cell>
          <cell r="GQ752">
            <v>0</v>
          </cell>
          <cell r="GR752">
            <v>0</v>
          </cell>
          <cell r="GS752">
            <v>0</v>
          </cell>
          <cell r="GT752">
            <v>0</v>
          </cell>
          <cell r="GU752">
            <v>0</v>
          </cell>
          <cell r="GV752">
            <v>0</v>
          </cell>
          <cell r="GW752">
            <v>0</v>
          </cell>
          <cell r="GX752">
            <v>0</v>
          </cell>
          <cell r="GY752">
            <v>0</v>
          </cell>
          <cell r="GZ752">
            <v>0</v>
          </cell>
          <cell r="HA752">
            <v>0</v>
          </cell>
          <cell r="HB752">
            <v>0</v>
          </cell>
          <cell r="HC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I752">
            <v>0</v>
          </cell>
          <cell r="HJ752">
            <v>0</v>
          </cell>
          <cell r="HK752">
            <v>0</v>
          </cell>
          <cell r="HL752">
            <v>0</v>
          </cell>
          <cell r="HM752">
            <v>0</v>
          </cell>
          <cell r="HN752">
            <v>0</v>
          </cell>
          <cell r="HO752">
            <v>0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0</v>
          </cell>
          <cell r="HU752">
            <v>0</v>
          </cell>
          <cell r="HV752">
            <v>0</v>
          </cell>
          <cell r="HW752">
            <v>0</v>
          </cell>
          <cell r="HX752">
            <v>0</v>
          </cell>
          <cell r="HY752">
            <v>0</v>
          </cell>
          <cell r="HZ752">
            <v>0</v>
          </cell>
          <cell r="IA752">
            <v>0</v>
          </cell>
          <cell r="IB752">
            <v>0</v>
          </cell>
          <cell r="IC752">
            <v>0</v>
          </cell>
          <cell r="ID752">
            <v>0</v>
          </cell>
          <cell r="IE752">
            <v>0</v>
          </cell>
          <cell r="IF752">
            <v>0</v>
          </cell>
          <cell r="IG752">
            <v>0</v>
          </cell>
          <cell r="IH752">
            <v>0</v>
          </cell>
          <cell r="II752">
            <v>0</v>
          </cell>
          <cell r="IJ752">
            <v>0</v>
          </cell>
          <cell r="IK752">
            <v>0</v>
          </cell>
          <cell r="IL752">
            <v>0</v>
          </cell>
          <cell r="IM752">
            <v>0</v>
          </cell>
          <cell r="IN752">
            <v>0</v>
          </cell>
          <cell r="IO752">
            <v>0</v>
          </cell>
          <cell r="IP752">
            <v>0</v>
          </cell>
          <cell r="IQ752">
            <v>0</v>
          </cell>
          <cell r="IR752">
            <v>0</v>
          </cell>
          <cell r="IS752">
            <v>0</v>
          </cell>
          <cell r="IT752">
            <v>0</v>
          </cell>
          <cell r="IU752">
            <v>0</v>
          </cell>
          <cell r="IV752">
            <v>0</v>
          </cell>
          <cell r="IW752">
            <v>0</v>
          </cell>
          <cell r="IX752">
            <v>0</v>
          </cell>
          <cell r="IY752">
            <v>0</v>
          </cell>
          <cell r="IZ752">
            <v>0</v>
          </cell>
          <cell r="JA752">
            <v>0</v>
          </cell>
          <cell r="JB752">
            <v>0</v>
          </cell>
          <cell r="JC752">
            <v>0</v>
          </cell>
          <cell r="JD752">
            <v>0</v>
          </cell>
          <cell r="JE752">
            <v>0</v>
          </cell>
          <cell r="JF752">
            <v>0</v>
          </cell>
          <cell r="JG752">
            <v>0</v>
          </cell>
          <cell r="JH752">
            <v>0</v>
          </cell>
          <cell r="JI752">
            <v>0</v>
          </cell>
          <cell r="JJ752">
            <v>0</v>
          </cell>
          <cell r="JK752">
            <v>0</v>
          </cell>
          <cell r="JL752">
            <v>0</v>
          </cell>
          <cell r="JM752">
            <v>0</v>
          </cell>
          <cell r="JN752">
            <v>0</v>
          </cell>
          <cell r="JO752">
            <v>0</v>
          </cell>
          <cell r="JP752">
            <v>0</v>
          </cell>
          <cell r="JQ752">
            <v>0</v>
          </cell>
        </row>
        <row r="753">
          <cell r="D753" t="str">
            <v>BAT.PX.WSF._.ITC.IronAir_100hr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0</v>
          </cell>
          <cell r="FF753">
            <v>0</v>
          </cell>
          <cell r="FG753">
            <v>0</v>
          </cell>
          <cell r="FH753">
            <v>0</v>
          </cell>
          <cell r="FI753">
            <v>0</v>
          </cell>
          <cell r="FJ753">
            <v>0</v>
          </cell>
          <cell r="FK753">
            <v>0</v>
          </cell>
          <cell r="FL753">
            <v>0</v>
          </cell>
          <cell r="FM753">
            <v>0</v>
          </cell>
          <cell r="FN753">
            <v>0</v>
          </cell>
          <cell r="FO753">
            <v>0</v>
          </cell>
          <cell r="FP753">
            <v>0</v>
          </cell>
          <cell r="FQ753">
            <v>0</v>
          </cell>
          <cell r="FR753">
            <v>0</v>
          </cell>
          <cell r="FS753">
            <v>0</v>
          </cell>
          <cell r="FT753">
            <v>0</v>
          </cell>
          <cell r="FU753">
            <v>0</v>
          </cell>
          <cell r="FV753">
            <v>0</v>
          </cell>
          <cell r="FW753">
            <v>0</v>
          </cell>
          <cell r="FX753">
            <v>0</v>
          </cell>
          <cell r="FY753">
            <v>0</v>
          </cell>
          <cell r="FZ753">
            <v>0</v>
          </cell>
          <cell r="GA753">
            <v>0</v>
          </cell>
          <cell r="GB753">
            <v>0</v>
          </cell>
          <cell r="GC753">
            <v>0</v>
          </cell>
          <cell r="GD753">
            <v>0</v>
          </cell>
          <cell r="GE753">
            <v>0</v>
          </cell>
          <cell r="GF753">
            <v>0</v>
          </cell>
          <cell r="GG753">
            <v>0</v>
          </cell>
          <cell r="GH753">
            <v>0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O753">
            <v>0</v>
          </cell>
          <cell r="GP753">
            <v>0</v>
          </cell>
          <cell r="GQ753">
            <v>0</v>
          </cell>
          <cell r="GR753">
            <v>0</v>
          </cell>
          <cell r="GS753">
            <v>0</v>
          </cell>
          <cell r="GT753">
            <v>0</v>
          </cell>
          <cell r="GU753">
            <v>0</v>
          </cell>
          <cell r="GV753">
            <v>0</v>
          </cell>
          <cell r="GW753">
            <v>0</v>
          </cell>
          <cell r="GX753">
            <v>0</v>
          </cell>
          <cell r="GY753">
            <v>0</v>
          </cell>
          <cell r="GZ753">
            <v>0</v>
          </cell>
          <cell r="HA753">
            <v>0</v>
          </cell>
          <cell r="HB753">
            <v>0</v>
          </cell>
          <cell r="HC753">
            <v>0</v>
          </cell>
          <cell r="HD753">
            <v>0</v>
          </cell>
          <cell r="HE753">
            <v>0</v>
          </cell>
          <cell r="HF753">
            <v>0</v>
          </cell>
          <cell r="HG753">
            <v>0</v>
          </cell>
          <cell r="HH753">
            <v>0</v>
          </cell>
          <cell r="HI753">
            <v>0</v>
          </cell>
          <cell r="HJ753">
            <v>0</v>
          </cell>
          <cell r="HK753">
            <v>0</v>
          </cell>
          <cell r="HL753">
            <v>0</v>
          </cell>
          <cell r="HM753">
            <v>0</v>
          </cell>
          <cell r="HN753">
            <v>0</v>
          </cell>
          <cell r="HO753">
            <v>0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0</v>
          </cell>
          <cell r="HU753">
            <v>0</v>
          </cell>
          <cell r="HV753">
            <v>0</v>
          </cell>
          <cell r="HW753">
            <v>0</v>
          </cell>
          <cell r="HX753">
            <v>0</v>
          </cell>
          <cell r="HY753">
            <v>0</v>
          </cell>
          <cell r="HZ753">
            <v>0</v>
          </cell>
          <cell r="IA753">
            <v>0</v>
          </cell>
          <cell r="IB753">
            <v>0</v>
          </cell>
          <cell r="IC753">
            <v>0</v>
          </cell>
          <cell r="ID753">
            <v>0</v>
          </cell>
          <cell r="IE753">
            <v>0</v>
          </cell>
          <cell r="IF753">
            <v>0</v>
          </cell>
          <cell r="IG753">
            <v>0</v>
          </cell>
          <cell r="IH753">
            <v>0</v>
          </cell>
          <cell r="II753">
            <v>0</v>
          </cell>
          <cell r="IJ753">
            <v>0</v>
          </cell>
          <cell r="IK753">
            <v>0</v>
          </cell>
          <cell r="IL753">
            <v>0</v>
          </cell>
          <cell r="IM753">
            <v>0</v>
          </cell>
          <cell r="IN753">
            <v>0</v>
          </cell>
          <cell r="IO753">
            <v>0</v>
          </cell>
          <cell r="IP753">
            <v>0</v>
          </cell>
          <cell r="IQ753">
            <v>0</v>
          </cell>
          <cell r="IR753">
            <v>0</v>
          </cell>
          <cell r="IS753">
            <v>0</v>
          </cell>
          <cell r="IT753">
            <v>0</v>
          </cell>
          <cell r="IU753">
            <v>0</v>
          </cell>
          <cell r="IV753">
            <v>0</v>
          </cell>
          <cell r="IW753">
            <v>0</v>
          </cell>
          <cell r="IX753">
            <v>0</v>
          </cell>
          <cell r="IY753">
            <v>0</v>
          </cell>
          <cell r="IZ753">
            <v>0</v>
          </cell>
          <cell r="JA753">
            <v>0</v>
          </cell>
          <cell r="JB753">
            <v>0</v>
          </cell>
          <cell r="JC753">
            <v>0</v>
          </cell>
          <cell r="JD753">
            <v>0</v>
          </cell>
          <cell r="JE753">
            <v>0</v>
          </cell>
          <cell r="JF753">
            <v>0</v>
          </cell>
          <cell r="JG753">
            <v>0</v>
          </cell>
          <cell r="JH753">
            <v>0</v>
          </cell>
          <cell r="JI753">
            <v>0</v>
          </cell>
          <cell r="JJ753">
            <v>0</v>
          </cell>
          <cell r="JK753">
            <v>0</v>
          </cell>
          <cell r="JL753">
            <v>0</v>
          </cell>
          <cell r="JM753">
            <v>0</v>
          </cell>
          <cell r="JN753">
            <v>0</v>
          </cell>
          <cell r="JO753">
            <v>0</v>
          </cell>
          <cell r="JP753">
            <v>0</v>
          </cell>
          <cell r="JQ753">
            <v>0</v>
          </cell>
        </row>
        <row r="754">
          <cell r="D754" t="str">
            <v>H2S.PX.WSF._.ITC.Hydrogen CCwTank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-8.805848199999744E-4</v>
          </cell>
          <cell r="BS754">
            <v>0</v>
          </cell>
          <cell r="BT754">
            <v>-1.7689050099999951E-3</v>
          </cell>
          <cell r="BU754">
            <v>1.2346201999999251E-4</v>
          </cell>
          <cell r="BV754">
            <v>-1.2346202000002027E-4</v>
          </cell>
          <cell r="BW754">
            <v>0</v>
          </cell>
          <cell r="BX754">
            <v>0</v>
          </cell>
          <cell r="BY754">
            <v>0</v>
          </cell>
          <cell r="BZ754">
            <v>1.3657391999999999E-2</v>
          </cell>
          <cell r="CA754">
            <v>0</v>
          </cell>
          <cell r="CB754">
            <v>-1.2769071810000001E-2</v>
          </cell>
          <cell r="CC754">
            <v>0</v>
          </cell>
          <cell r="CD754">
            <v>0</v>
          </cell>
          <cell r="CE754">
            <v>-1.592014510000006E-2</v>
          </cell>
          <cell r="CF754">
            <v>0</v>
          </cell>
          <cell r="CG754">
            <v>0</v>
          </cell>
          <cell r="CH754">
            <v>0</v>
          </cell>
          <cell r="CI754">
            <v>5.0429638999997806E-4</v>
          </cell>
          <cell r="CJ754">
            <v>-6.4433157299999821E-3</v>
          </cell>
          <cell r="CK754">
            <v>0</v>
          </cell>
          <cell r="CL754">
            <v>-3.4832000000000005E-4</v>
          </cell>
          <cell r="CM754">
            <v>0</v>
          </cell>
          <cell r="CN754">
            <v>-9.6328057599999999E-3</v>
          </cell>
          <cell r="CO754">
            <v>0</v>
          </cell>
          <cell r="CP754">
            <v>0</v>
          </cell>
          <cell r="CQ754">
            <v>0</v>
          </cell>
          <cell r="CR754">
            <v>2.2050303020000328E-2</v>
          </cell>
          <cell r="CS754">
            <v>6.1284292000000039E-4</v>
          </cell>
          <cell r="CT754">
            <v>-6.1284290999999436E-4</v>
          </cell>
          <cell r="CU754">
            <v>-4.1147190899999964E-3</v>
          </cell>
          <cell r="CV754">
            <v>1.3346260090000006E-2</v>
          </cell>
          <cell r="CW754">
            <v>1.0124630299999993E-2</v>
          </cell>
          <cell r="CX754">
            <v>3.0660280000000262E-3</v>
          </cell>
          <cell r="CY754">
            <v>-3.7189628999999974E-4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3.907246407999998E-2</v>
          </cell>
          <cell r="DF754">
            <v>1.5109041000000052E-4</v>
          </cell>
          <cell r="DG754">
            <v>1.7743684099999907E-3</v>
          </cell>
          <cell r="DH754">
            <v>0</v>
          </cell>
          <cell r="DI754">
            <v>1.707173999999978E-3</v>
          </cell>
          <cell r="DJ754">
            <v>1.2444066089999983E-2</v>
          </cell>
          <cell r="DK754">
            <v>2.1226860150000054E-2</v>
          </cell>
          <cell r="DL754">
            <v>0</v>
          </cell>
          <cell r="DM754">
            <v>0</v>
          </cell>
          <cell r="DN754">
            <v>1.7820366799999945E-3</v>
          </cell>
          <cell r="DO754">
            <v>-1.3131659999998657E-5</v>
          </cell>
          <cell r="DP754">
            <v>0</v>
          </cell>
          <cell r="DQ754">
            <v>0</v>
          </cell>
          <cell r="DR754">
            <v>4.3000789600000644E-3</v>
          </cell>
          <cell r="DS754">
            <v>0</v>
          </cell>
          <cell r="DT754">
            <v>7.0756200499999949E-3</v>
          </cell>
          <cell r="DU754">
            <v>-1.7689050099999881E-3</v>
          </cell>
          <cell r="DV754">
            <v>-3.4760790100000771E-3</v>
          </cell>
          <cell r="DW754">
            <v>1.7071740000000057E-3</v>
          </cell>
          <cell r="DX754">
            <v>3.4217033600000002E-3</v>
          </cell>
          <cell r="DY754">
            <v>-3.2109352499999997E-3</v>
          </cell>
          <cell r="DZ754">
            <v>-3.5378100199999971E-3</v>
          </cell>
          <cell r="EA754">
            <v>3.9466026200000032E-3</v>
          </cell>
          <cell r="EB754">
            <v>1.4270821999998184E-4</v>
          </cell>
          <cell r="EC754">
            <v>0</v>
          </cell>
          <cell r="ED754">
            <v>0</v>
          </cell>
          <cell r="EE754">
            <v>1.7312761670000176E-2</v>
          </cell>
          <cell r="EF754">
            <v>0</v>
          </cell>
          <cell r="EG754">
            <v>1.5364565999999996E-2</v>
          </cell>
          <cell r="EH754">
            <v>1.9481956800000422E-3</v>
          </cell>
          <cell r="EI754">
            <v>-1.7689050099999881E-3</v>
          </cell>
          <cell r="EJ754">
            <v>0</v>
          </cell>
          <cell r="EK754">
            <v>2.4655450100000073E-3</v>
          </cell>
          <cell r="EL754">
            <v>0</v>
          </cell>
          <cell r="EM754">
            <v>-5.5557911000000265E-4</v>
          </cell>
          <cell r="EN754">
            <v>-1.4106089999999655E-4</v>
          </cell>
          <cell r="EO754">
            <v>0</v>
          </cell>
          <cell r="EP754">
            <v>0</v>
          </cell>
          <cell r="EQ754">
            <v>0</v>
          </cell>
          <cell r="ER754">
            <v>4.8024186600000851E-3</v>
          </cell>
          <cell r="ES754">
            <v>1.7071740000000005E-3</v>
          </cell>
          <cell r="ET754">
            <v>0</v>
          </cell>
          <cell r="EU754">
            <v>8.9062560699999793E-3</v>
          </cell>
          <cell r="EV754">
            <v>-1.7689050099999881E-3</v>
          </cell>
          <cell r="EW754">
            <v>-1.4106089000000266E-4</v>
          </cell>
          <cell r="EX754">
            <v>-3.9010455099999994E-3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1.3787020500000136E-2</v>
          </cell>
          <cell r="FF754">
            <v>1.3588539999999996E-3</v>
          </cell>
          <cell r="FG754">
            <v>4.1005101999996851E-4</v>
          </cell>
          <cell r="FH754">
            <v>0</v>
          </cell>
          <cell r="FI754">
            <v>9.0928055599999724E-3</v>
          </cell>
          <cell r="FJ754">
            <v>0</v>
          </cell>
          <cell r="FK754">
            <v>1.7071740000000057E-3</v>
          </cell>
          <cell r="FL754">
            <v>-8.9908908999999926E-4</v>
          </cell>
          <cell r="FM754">
            <v>0</v>
          </cell>
          <cell r="FN754">
            <v>0</v>
          </cell>
          <cell r="FO754">
            <v>6.9664000000002613E-4</v>
          </cell>
          <cell r="FP754">
            <v>1.0722650100000002E-3</v>
          </cell>
          <cell r="FQ754">
            <v>3.4832E-4</v>
          </cell>
          <cell r="FR754">
            <v>5.0842492000000572E-3</v>
          </cell>
          <cell r="FS754">
            <v>0</v>
          </cell>
          <cell r="FT754">
            <v>-1.2252362400000105E-3</v>
          </cell>
          <cell r="FU754">
            <v>2.6482133999999879E-3</v>
          </cell>
          <cell r="FV754">
            <v>1.2346202000002027E-4</v>
          </cell>
          <cell r="FW754">
            <v>1.7689050099999881E-3</v>
          </cell>
          <cell r="FX754">
            <v>1.7689050099999604E-3</v>
          </cell>
          <cell r="FY754">
            <v>0</v>
          </cell>
          <cell r="FZ754">
            <v>0</v>
          </cell>
          <cell r="GA754">
            <v>0</v>
          </cell>
          <cell r="GB754">
            <v>0</v>
          </cell>
          <cell r="GC754">
            <v>0</v>
          </cell>
          <cell r="GD754">
            <v>0</v>
          </cell>
          <cell r="GE754">
            <v>-1.7689050000000428E-3</v>
          </cell>
          <cell r="GF754">
            <v>0</v>
          </cell>
          <cell r="GG754">
            <v>-1.7071739999999919E-3</v>
          </cell>
          <cell r="GH754">
            <v>-6.1731009999982378E-5</v>
          </cell>
          <cell r="GI754">
            <v>0</v>
          </cell>
          <cell r="GJ754">
            <v>0</v>
          </cell>
          <cell r="GK754">
            <v>1.7689050200000167E-3</v>
          </cell>
          <cell r="GL754">
            <v>0</v>
          </cell>
          <cell r="GM754">
            <v>-1.768905010000002E-3</v>
          </cell>
          <cell r="GN754">
            <v>0</v>
          </cell>
          <cell r="GO754">
            <v>0</v>
          </cell>
          <cell r="GP754">
            <v>0</v>
          </cell>
          <cell r="GQ754">
            <v>0</v>
          </cell>
          <cell r="GR754">
            <v>-3.5378100199999762E-3</v>
          </cell>
          <cell r="GS754">
            <v>0</v>
          </cell>
          <cell r="GT754">
            <v>-7.0756200399999872E-3</v>
          </cell>
          <cell r="GU754">
            <v>0</v>
          </cell>
          <cell r="GV754">
            <v>0</v>
          </cell>
          <cell r="GW754">
            <v>0</v>
          </cell>
          <cell r="GX754">
            <v>1.7689050100000159E-3</v>
          </cell>
          <cell r="GY754">
            <v>0</v>
          </cell>
          <cell r="GZ754">
            <v>0</v>
          </cell>
          <cell r="HA754">
            <v>0</v>
          </cell>
          <cell r="HB754">
            <v>1.768905010000002E-3</v>
          </cell>
          <cell r="HC754">
            <v>0</v>
          </cell>
          <cell r="HD754">
            <v>0</v>
          </cell>
          <cell r="HE754">
            <v>8.2199561100001484E-3</v>
          </cell>
          <cell r="HF754">
            <v>0</v>
          </cell>
          <cell r="HG754">
            <v>1.7689050100000159E-3</v>
          </cell>
          <cell r="HH754">
            <v>1.5753174600000031E-3</v>
          </cell>
          <cell r="HI754">
            <v>4.4994451999999796E-3</v>
          </cell>
          <cell r="HJ754">
            <v>0</v>
          </cell>
          <cell r="HK754">
            <v>2.1451934499999992E-3</v>
          </cell>
          <cell r="HL754">
            <v>0</v>
          </cell>
          <cell r="HM754">
            <v>-1.7071740000000001E-3</v>
          </cell>
          <cell r="HN754">
            <v>-1.7071740000000023E-3</v>
          </cell>
          <cell r="HO754">
            <v>1.7071739999999988E-3</v>
          </cell>
          <cell r="HP754">
            <v>-6.1731009999999942E-5</v>
          </cell>
          <cell r="HQ754">
            <v>0</v>
          </cell>
          <cell r="HR754">
            <v>0</v>
          </cell>
          <cell r="HS754">
            <v>0</v>
          </cell>
          <cell r="HT754">
            <v>0</v>
          </cell>
          <cell r="HU754">
            <v>1.7071740000000057E-3</v>
          </cell>
          <cell r="HV754">
            <v>-1.7071739999999919E-3</v>
          </cell>
          <cell r="HW754">
            <v>0</v>
          </cell>
          <cell r="HX754">
            <v>0</v>
          </cell>
          <cell r="HY754">
            <v>-3.4832E-4</v>
          </cell>
          <cell r="HZ754">
            <v>0</v>
          </cell>
          <cell r="IA754">
            <v>0</v>
          </cell>
          <cell r="IB754">
            <v>0</v>
          </cell>
          <cell r="IC754">
            <v>3.4832E-4</v>
          </cell>
          <cell r="ID754">
            <v>0</v>
          </cell>
          <cell r="IE754">
            <v>1.7689050099999326E-3</v>
          </cell>
          <cell r="IF754">
            <v>0</v>
          </cell>
          <cell r="IG754">
            <v>0</v>
          </cell>
          <cell r="IH754">
            <v>0</v>
          </cell>
          <cell r="II754">
            <v>1.707173999999978E-3</v>
          </cell>
          <cell r="IJ754">
            <v>6.1731009999982378E-5</v>
          </cell>
          <cell r="IK754">
            <v>0</v>
          </cell>
          <cell r="IL754">
            <v>0</v>
          </cell>
          <cell r="IM754">
            <v>0</v>
          </cell>
          <cell r="IN754">
            <v>0</v>
          </cell>
          <cell r="IO754">
            <v>0</v>
          </cell>
          <cell r="IP754">
            <v>0</v>
          </cell>
          <cell r="IQ754">
            <v>0</v>
          </cell>
          <cell r="IR754">
            <v>1.1750030760000085E-2</v>
          </cell>
          <cell r="IS754">
            <v>0</v>
          </cell>
          <cell r="IT754">
            <v>0</v>
          </cell>
          <cell r="IU754">
            <v>0</v>
          </cell>
          <cell r="IV754">
            <v>9.9811257500000139E-3</v>
          </cell>
          <cell r="IW754">
            <v>0</v>
          </cell>
          <cell r="IX754">
            <v>1.768905010000002E-3</v>
          </cell>
          <cell r="IY754">
            <v>0</v>
          </cell>
          <cell r="IZ754">
            <v>0</v>
          </cell>
          <cell r="JA754">
            <v>0</v>
          </cell>
          <cell r="JB754">
            <v>0</v>
          </cell>
          <cell r="JC754">
            <v>0</v>
          </cell>
          <cell r="JD754">
            <v>0</v>
          </cell>
          <cell r="JE754">
            <v>0</v>
          </cell>
          <cell r="JF754">
            <v>0</v>
          </cell>
          <cell r="JG754">
            <v>0</v>
          </cell>
          <cell r="JH754">
            <v>0</v>
          </cell>
          <cell r="JI754">
            <v>-1.7071740000000057E-3</v>
          </cell>
          <cell r="JJ754">
            <v>1.7071739999999988E-3</v>
          </cell>
          <cell r="JK754">
            <v>0</v>
          </cell>
          <cell r="JL754">
            <v>0</v>
          </cell>
          <cell r="JM754">
            <v>0</v>
          </cell>
          <cell r="JN754">
            <v>0</v>
          </cell>
          <cell r="JO754">
            <v>0</v>
          </cell>
          <cell r="JP754">
            <v>0</v>
          </cell>
          <cell r="JQ754">
            <v>0</v>
          </cell>
        </row>
        <row r="755">
          <cell r="D755" t="str">
            <v>BAT.PX.SOR._.ITC.Li_ion_4hr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0</v>
          </cell>
          <cell r="FF755">
            <v>0</v>
          </cell>
          <cell r="FG755">
            <v>0</v>
          </cell>
          <cell r="FH755">
            <v>0</v>
          </cell>
          <cell r="FI755">
            <v>0</v>
          </cell>
          <cell r="FJ755">
            <v>0</v>
          </cell>
          <cell r="FK755">
            <v>0</v>
          </cell>
          <cell r="FL755">
            <v>0</v>
          </cell>
          <cell r="FM755">
            <v>0</v>
          </cell>
          <cell r="FN755">
            <v>0</v>
          </cell>
          <cell r="FO755">
            <v>0</v>
          </cell>
          <cell r="FP755">
            <v>0</v>
          </cell>
          <cell r="FQ755">
            <v>0</v>
          </cell>
          <cell r="FR755">
            <v>0</v>
          </cell>
          <cell r="FS755">
            <v>0</v>
          </cell>
          <cell r="FT755">
            <v>0</v>
          </cell>
          <cell r="FU755">
            <v>0</v>
          </cell>
          <cell r="FV755">
            <v>0</v>
          </cell>
          <cell r="FW755">
            <v>0</v>
          </cell>
          <cell r="FX755">
            <v>0</v>
          </cell>
          <cell r="FY755">
            <v>0</v>
          </cell>
          <cell r="FZ755">
            <v>0</v>
          </cell>
          <cell r="GA755">
            <v>0</v>
          </cell>
          <cell r="GB755">
            <v>0</v>
          </cell>
          <cell r="GC755">
            <v>0</v>
          </cell>
          <cell r="GD755">
            <v>0</v>
          </cell>
          <cell r="GE755">
            <v>0</v>
          </cell>
          <cell r="GF755">
            <v>0</v>
          </cell>
          <cell r="GG755">
            <v>0</v>
          </cell>
          <cell r="GH755">
            <v>0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O755">
            <v>0</v>
          </cell>
          <cell r="GP755">
            <v>0</v>
          </cell>
          <cell r="GQ755">
            <v>0</v>
          </cell>
          <cell r="GR755">
            <v>0</v>
          </cell>
          <cell r="GS755">
            <v>0</v>
          </cell>
          <cell r="GT755">
            <v>0</v>
          </cell>
          <cell r="GU755">
            <v>0</v>
          </cell>
          <cell r="GV755">
            <v>0</v>
          </cell>
          <cell r="GW755">
            <v>0</v>
          </cell>
          <cell r="GX755">
            <v>0</v>
          </cell>
          <cell r="GY755">
            <v>0</v>
          </cell>
          <cell r="GZ755">
            <v>0</v>
          </cell>
          <cell r="HA755">
            <v>0</v>
          </cell>
          <cell r="HB755">
            <v>0</v>
          </cell>
          <cell r="HC755">
            <v>0</v>
          </cell>
          <cell r="HD755">
            <v>0</v>
          </cell>
          <cell r="HE755">
            <v>0</v>
          </cell>
          <cell r="HF755">
            <v>0</v>
          </cell>
          <cell r="HG755">
            <v>0</v>
          </cell>
          <cell r="HH755">
            <v>0</v>
          </cell>
          <cell r="HI755">
            <v>0</v>
          </cell>
          <cell r="HJ755">
            <v>0</v>
          </cell>
          <cell r="HK755">
            <v>0</v>
          </cell>
          <cell r="HL755">
            <v>0</v>
          </cell>
          <cell r="HM755">
            <v>0</v>
          </cell>
          <cell r="HN755">
            <v>0</v>
          </cell>
          <cell r="HO755">
            <v>0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0</v>
          </cell>
          <cell r="HU755">
            <v>0</v>
          </cell>
          <cell r="HV755">
            <v>0</v>
          </cell>
          <cell r="HW755">
            <v>0</v>
          </cell>
          <cell r="HX755">
            <v>0</v>
          </cell>
          <cell r="HY755">
            <v>0</v>
          </cell>
          <cell r="HZ755">
            <v>0</v>
          </cell>
          <cell r="IA755">
            <v>0</v>
          </cell>
          <cell r="IB755">
            <v>0</v>
          </cell>
          <cell r="IC755">
            <v>0</v>
          </cell>
          <cell r="ID755">
            <v>0</v>
          </cell>
          <cell r="IE755">
            <v>0</v>
          </cell>
          <cell r="IF755">
            <v>0</v>
          </cell>
          <cell r="IG755">
            <v>0</v>
          </cell>
          <cell r="IH755">
            <v>0</v>
          </cell>
          <cell r="II755">
            <v>0</v>
          </cell>
          <cell r="IJ755">
            <v>0</v>
          </cell>
          <cell r="IK755">
            <v>0</v>
          </cell>
          <cell r="IL755">
            <v>0</v>
          </cell>
          <cell r="IM755">
            <v>0</v>
          </cell>
          <cell r="IN755">
            <v>0</v>
          </cell>
          <cell r="IO755">
            <v>0</v>
          </cell>
          <cell r="IP755">
            <v>0</v>
          </cell>
          <cell r="IQ755">
            <v>0</v>
          </cell>
          <cell r="IR755">
            <v>0</v>
          </cell>
          <cell r="IS755">
            <v>0</v>
          </cell>
          <cell r="IT755">
            <v>0</v>
          </cell>
          <cell r="IU755">
            <v>0</v>
          </cell>
          <cell r="IV755">
            <v>0</v>
          </cell>
          <cell r="IW755">
            <v>0</v>
          </cell>
          <cell r="IX755">
            <v>0</v>
          </cell>
          <cell r="IY755">
            <v>0</v>
          </cell>
          <cell r="IZ755">
            <v>0</v>
          </cell>
          <cell r="JA755">
            <v>0</v>
          </cell>
          <cell r="JB755">
            <v>0</v>
          </cell>
          <cell r="JC755">
            <v>0</v>
          </cell>
          <cell r="JD755">
            <v>0</v>
          </cell>
          <cell r="JE755">
            <v>0</v>
          </cell>
          <cell r="JF755">
            <v>0</v>
          </cell>
          <cell r="JG755">
            <v>0</v>
          </cell>
          <cell r="JH755">
            <v>0</v>
          </cell>
          <cell r="JI755">
            <v>0</v>
          </cell>
          <cell r="JJ755">
            <v>0</v>
          </cell>
          <cell r="JK755">
            <v>0</v>
          </cell>
          <cell r="JL755">
            <v>0</v>
          </cell>
          <cell r="JM755">
            <v>0</v>
          </cell>
          <cell r="JN755">
            <v>0</v>
          </cell>
          <cell r="JO755">
            <v>0</v>
          </cell>
          <cell r="JP755">
            <v>0</v>
          </cell>
          <cell r="JQ755">
            <v>0</v>
          </cell>
        </row>
        <row r="756">
          <cell r="D756" t="str">
            <v>BAT.PX.SOR._.ITC.Li_ion_8hr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0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0</v>
          </cell>
          <cell r="FT756">
            <v>0</v>
          </cell>
          <cell r="FU756">
            <v>0</v>
          </cell>
          <cell r="FV756">
            <v>0</v>
          </cell>
          <cell r="FW756">
            <v>0</v>
          </cell>
          <cell r="FX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G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0</v>
          </cell>
          <cell r="GS756">
            <v>0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C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0</v>
          </cell>
          <cell r="HU756">
            <v>0</v>
          </cell>
          <cell r="HV756">
            <v>0</v>
          </cell>
          <cell r="HW756">
            <v>0</v>
          </cell>
          <cell r="HX756">
            <v>0</v>
          </cell>
          <cell r="HY756">
            <v>0</v>
          </cell>
          <cell r="HZ756">
            <v>0</v>
          </cell>
          <cell r="IA756">
            <v>0</v>
          </cell>
          <cell r="IB756">
            <v>0</v>
          </cell>
          <cell r="IC756">
            <v>0</v>
          </cell>
          <cell r="ID756">
            <v>0</v>
          </cell>
          <cell r="IE756">
            <v>0</v>
          </cell>
          <cell r="IF756">
            <v>0</v>
          </cell>
          <cell r="IG756">
            <v>0</v>
          </cell>
          <cell r="IH756">
            <v>0</v>
          </cell>
          <cell r="II756">
            <v>0</v>
          </cell>
          <cell r="IJ756">
            <v>0</v>
          </cell>
          <cell r="IK756">
            <v>0</v>
          </cell>
          <cell r="IL756">
            <v>0</v>
          </cell>
          <cell r="IM756">
            <v>0</v>
          </cell>
          <cell r="IN756">
            <v>0</v>
          </cell>
          <cell r="IO756">
            <v>0</v>
          </cell>
          <cell r="IP756">
            <v>0</v>
          </cell>
          <cell r="IQ756">
            <v>0</v>
          </cell>
          <cell r="IR756">
            <v>0</v>
          </cell>
          <cell r="IS756">
            <v>0</v>
          </cell>
          <cell r="IT756">
            <v>0</v>
          </cell>
          <cell r="IU756">
            <v>0</v>
          </cell>
          <cell r="IV756">
            <v>0</v>
          </cell>
          <cell r="IW756">
            <v>0</v>
          </cell>
          <cell r="IX756">
            <v>0</v>
          </cell>
          <cell r="IY756">
            <v>0</v>
          </cell>
          <cell r="IZ756">
            <v>0</v>
          </cell>
          <cell r="JA756">
            <v>0</v>
          </cell>
          <cell r="JB756">
            <v>0</v>
          </cell>
          <cell r="JC756">
            <v>0</v>
          </cell>
          <cell r="JD756">
            <v>0</v>
          </cell>
          <cell r="JE756">
            <v>0</v>
          </cell>
          <cell r="JF756">
            <v>0</v>
          </cell>
          <cell r="JG756">
            <v>0</v>
          </cell>
          <cell r="JH756">
            <v>0</v>
          </cell>
          <cell r="JI756">
            <v>0</v>
          </cell>
          <cell r="JJ756">
            <v>0</v>
          </cell>
          <cell r="JK756">
            <v>0</v>
          </cell>
          <cell r="JL756">
            <v>0</v>
          </cell>
          <cell r="JM756">
            <v>0</v>
          </cell>
          <cell r="JN756">
            <v>0</v>
          </cell>
          <cell r="JO756">
            <v>0</v>
          </cell>
          <cell r="JP756">
            <v>0</v>
          </cell>
          <cell r="JQ756">
            <v>0</v>
          </cell>
        </row>
        <row r="757">
          <cell r="D757" t="str">
            <v>BAT.PX.WYE._.ITC.Li_ion_4hr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0</v>
          </cell>
          <cell r="FF757">
            <v>0</v>
          </cell>
          <cell r="FG757">
            <v>0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G757">
            <v>0</v>
          </cell>
          <cell r="GH757">
            <v>0</v>
          </cell>
          <cell r="GI757">
            <v>0</v>
          </cell>
          <cell r="GJ757">
            <v>0</v>
          </cell>
          <cell r="GK757">
            <v>0</v>
          </cell>
          <cell r="GL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0</v>
          </cell>
          <cell r="GS757">
            <v>0</v>
          </cell>
          <cell r="GT757">
            <v>0</v>
          </cell>
          <cell r="GU757">
            <v>0</v>
          </cell>
          <cell r="GV757">
            <v>0</v>
          </cell>
          <cell r="GW757">
            <v>0</v>
          </cell>
          <cell r="GX757">
            <v>0</v>
          </cell>
          <cell r="GY757">
            <v>0</v>
          </cell>
          <cell r="GZ757">
            <v>0</v>
          </cell>
          <cell r="HA757">
            <v>0</v>
          </cell>
          <cell r="HB757">
            <v>0</v>
          </cell>
          <cell r="HC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I757">
            <v>0</v>
          </cell>
          <cell r="HJ757">
            <v>0</v>
          </cell>
          <cell r="HK757">
            <v>0</v>
          </cell>
          <cell r="HL757">
            <v>0</v>
          </cell>
          <cell r="HM757">
            <v>0</v>
          </cell>
          <cell r="HN757">
            <v>0</v>
          </cell>
          <cell r="HO757">
            <v>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0</v>
          </cell>
          <cell r="HU757">
            <v>0</v>
          </cell>
          <cell r="HV757">
            <v>0</v>
          </cell>
          <cell r="HW757">
            <v>0</v>
          </cell>
          <cell r="HX757">
            <v>0</v>
          </cell>
          <cell r="HY757">
            <v>0</v>
          </cell>
          <cell r="HZ757">
            <v>0</v>
          </cell>
          <cell r="IA757">
            <v>0</v>
          </cell>
          <cell r="IB757">
            <v>0</v>
          </cell>
          <cell r="IC757">
            <v>0</v>
          </cell>
          <cell r="ID757">
            <v>0</v>
          </cell>
          <cell r="IE757">
            <v>0</v>
          </cell>
          <cell r="IF757">
            <v>0</v>
          </cell>
          <cell r="IG757">
            <v>0</v>
          </cell>
          <cell r="IH757">
            <v>0</v>
          </cell>
          <cell r="II757">
            <v>0</v>
          </cell>
          <cell r="IJ757">
            <v>0</v>
          </cell>
          <cell r="IK757">
            <v>0</v>
          </cell>
          <cell r="IL757">
            <v>0</v>
          </cell>
          <cell r="IM757">
            <v>0</v>
          </cell>
          <cell r="IN757">
            <v>0</v>
          </cell>
          <cell r="IO757">
            <v>0</v>
          </cell>
          <cell r="IP757">
            <v>0</v>
          </cell>
          <cell r="IQ757">
            <v>0</v>
          </cell>
          <cell r="IR757">
            <v>0</v>
          </cell>
          <cell r="IS757">
            <v>0</v>
          </cell>
          <cell r="IT757">
            <v>0</v>
          </cell>
          <cell r="IU757">
            <v>0</v>
          </cell>
          <cell r="IV757">
            <v>0</v>
          </cell>
          <cell r="IW757">
            <v>0</v>
          </cell>
          <cell r="IX757">
            <v>0</v>
          </cell>
          <cell r="IY757">
            <v>0</v>
          </cell>
          <cell r="IZ757">
            <v>0</v>
          </cell>
          <cell r="JA757">
            <v>0</v>
          </cell>
          <cell r="JB757">
            <v>0</v>
          </cell>
          <cell r="JC757">
            <v>0</v>
          </cell>
          <cell r="JD757">
            <v>0</v>
          </cell>
          <cell r="JE757">
            <v>0</v>
          </cell>
          <cell r="JF757">
            <v>0</v>
          </cell>
          <cell r="JG757">
            <v>0</v>
          </cell>
          <cell r="JH757">
            <v>0</v>
          </cell>
          <cell r="JI757">
            <v>0</v>
          </cell>
          <cell r="JJ757">
            <v>0</v>
          </cell>
          <cell r="JK757">
            <v>0</v>
          </cell>
          <cell r="JL757">
            <v>0</v>
          </cell>
          <cell r="JM757">
            <v>0</v>
          </cell>
          <cell r="JN757">
            <v>0</v>
          </cell>
          <cell r="JO757">
            <v>0</v>
          </cell>
          <cell r="JP757">
            <v>0</v>
          </cell>
          <cell r="JQ757">
            <v>0</v>
          </cell>
        </row>
        <row r="758">
          <cell r="D758" t="str">
            <v>BAT.PX.WYE._.ITC.Li_ion_8hr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0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G758">
            <v>0</v>
          </cell>
          <cell r="GH758">
            <v>0</v>
          </cell>
          <cell r="GI758">
            <v>0</v>
          </cell>
          <cell r="GJ758">
            <v>0</v>
          </cell>
          <cell r="GK758">
            <v>0</v>
          </cell>
          <cell r="GL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0</v>
          </cell>
          <cell r="GS758">
            <v>0</v>
          </cell>
          <cell r="GT758">
            <v>0</v>
          </cell>
          <cell r="GU758">
            <v>0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0</v>
          </cell>
          <cell r="HU758">
            <v>0</v>
          </cell>
          <cell r="HV758">
            <v>0</v>
          </cell>
          <cell r="HW758">
            <v>0</v>
          </cell>
          <cell r="HX758">
            <v>0</v>
          </cell>
          <cell r="HY758">
            <v>0</v>
          </cell>
          <cell r="HZ758">
            <v>0</v>
          </cell>
          <cell r="IA758">
            <v>0</v>
          </cell>
          <cell r="IB758">
            <v>0</v>
          </cell>
          <cell r="IC758">
            <v>0</v>
          </cell>
          <cell r="ID758">
            <v>0</v>
          </cell>
          <cell r="IE758">
            <v>0</v>
          </cell>
          <cell r="IF758">
            <v>0</v>
          </cell>
          <cell r="IG758">
            <v>0</v>
          </cell>
          <cell r="IH758">
            <v>0</v>
          </cell>
          <cell r="II758">
            <v>0</v>
          </cell>
          <cell r="IJ758">
            <v>0</v>
          </cell>
          <cell r="IK758">
            <v>0</v>
          </cell>
          <cell r="IL758">
            <v>0</v>
          </cell>
          <cell r="IM758">
            <v>0</v>
          </cell>
          <cell r="IN758">
            <v>0</v>
          </cell>
          <cell r="IO758">
            <v>0</v>
          </cell>
          <cell r="IP758">
            <v>0</v>
          </cell>
          <cell r="IQ758">
            <v>0</v>
          </cell>
          <cell r="IR758">
            <v>0</v>
          </cell>
          <cell r="IS758">
            <v>0</v>
          </cell>
          <cell r="IT758">
            <v>0</v>
          </cell>
          <cell r="IU758">
            <v>0</v>
          </cell>
          <cell r="IV758">
            <v>0</v>
          </cell>
          <cell r="IW758">
            <v>0</v>
          </cell>
          <cell r="IX758">
            <v>0</v>
          </cell>
          <cell r="IY758">
            <v>0</v>
          </cell>
          <cell r="IZ758">
            <v>0</v>
          </cell>
          <cell r="JA758">
            <v>0</v>
          </cell>
          <cell r="JB758">
            <v>0</v>
          </cell>
          <cell r="JC758">
            <v>0</v>
          </cell>
          <cell r="JD758">
            <v>0</v>
          </cell>
          <cell r="JE758">
            <v>0</v>
          </cell>
          <cell r="JF758">
            <v>0</v>
          </cell>
          <cell r="JG758">
            <v>0</v>
          </cell>
          <cell r="JH758">
            <v>0</v>
          </cell>
          <cell r="JI758">
            <v>0</v>
          </cell>
          <cell r="JJ758">
            <v>0</v>
          </cell>
          <cell r="JK758">
            <v>0</v>
          </cell>
          <cell r="JL758">
            <v>0</v>
          </cell>
          <cell r="JM758">
            <v>0</v>
          </cell>
          <cell r="JN758">
            <v>0</v>
          </cell>
          <cell r="JO758">
            <v>0</v>
          </cell>
          <cell r="JP758">
            <v>0</v>
          </cell>
          <cell r="JQ758">
            <v>0</v>
          </cell>
        </row>
        <row r="759">
          <cell r="D759" t="str">
            <v>BAT.PX.BOR._.ITC.Li_ion_4hr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0</v>
          </cell>
          <cell r="FF759">
            <v>0</v>
          </cell>
          <cell r="FG759">
            <v>0</v>
          </cell>
          <cell r="FH759">
            <v>0</v>
          </cell>
          <cell r="FI759">
            <v>0</v>
          </cell>
          <cell r="FJ759">
            <v>0</v>
          </cell>
          <cell r="FK759">
            <v>0</v>
          </cell>
          <cell r="FL759">
            <v>0</v>
          </cell>
          <cell r="FM759">
            <v>0</v>
          </cell>
          <cell r="FN759">
            <v>0</v>
          </cell>
          <cell r="FO759">
            <v>0</v>
          </cell>
          <cell r="FP759">
            <v>0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0</v>
          </cell>
          <cell r="GD759">
            <v>0</v>
          </cell>
          <cell r="GE759">
            <v>0</v>
          </cell>
          <cell r="GF759">
            <v>0</v>
          </cell>
          <cell r="GG759">
            <v>0</v>
          </cell>
          <cell r="GH759">
            <v>0</v>
          </cell>
          <cell r="GI759">
            <v>0</v>
          </cell>
          <cell r="GJ759">
            <v>0</v>
          </cell>
          <cell r="GK759">
            <v>0</v>
          </cell>
          <cell r="GL759">
            <v>0</v>
          </cell>
          <cell r="GM759">
            <v>0</v>
          </cell>
          <cell r="GN759">
            <v>0</v>
          </cell>
          <cell r="GO759">
            <v>0</v>
          </cell>
          <cell r="GP759">
            <v>0</v>
          </cell>
          <cell r="GQ759">
            <v>0</v>
          </cell>
          <cell r="GR759">
            <v>0</v>
          </cell>
          <cell r="GS759">
            <v>0</v>
          </cell>
          <cell r="GT759">
            <v>0</v>
          </cell>
          <cell r="GU759">
            <v>0</v>
          </cell>
          <cell r="GV759">
            <v>0</v>
          </cell>
          <cell r="GW759">
            <v>0</v>
          </cell>
          <cell r="GX759">
            <v>0</v>
          </cell>
          <cell r="GY759">
            <v>0</v>
          </cell>
          <cell r="GZ759">
            <v>0</v>
          </cell>
          <cell r="HA759">
            <v>0</v>
          </cell>
          <cell r="HB759">
            <v>0</v>
          </cell>
          <cell r="HC759">
            <v>0</v>
          </cell>
          <cell r="HD759">
            <v>0</v>
          </cell>
          <cell r="HE759">
            <v>0</v>
          </cell>
          <cell r="HF759">
            <v>0</v>
          </cell>
          <cell r="HG759">
            <v>0</v>
          </cell>
          <cell r="HH759">
            <v>0</v>
          </cell>
          <cell r="HI759">
            <v>0</v>
          </cell>
          <cell r="HJ759">
            <v>0</v>
          </cell>
          <cell r="HK759">
            <v>0</v>
          </cell>
          <cell r="HL759">
            <v>0</v>
          </cell>
          <cell r="HM759">
            <v>0</v>
          </cell>
          <cell r="HN759">
            <v>0</v>
          </cell>
          <cell r="HO759">
            <v>0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0</v>
          </cell>
          <cell r="HU759">
            <v>0</v>
          </cell>
          <cell r="HV759">
            <v>0</v>
          </cell>
          <cell r="HW759">
            <v>0</v>
          </cell>
          <cell r="HX759">
            <v>0</v>
          </cell>
          <cell r="HY759">
            <v>0</v>
          </cell>
          <cell r="HZ759">
            <v>0</v>
          </cell>
          <cell r="IA759">
            <v>0</v>
          </cell>
          <cell r="IB759">
            <v>0</v>
          </cell>
          <cell r="IC759">
            <v>0</v>
          </cell>
          <cell r="ID759">
            <v>0</v>
          </cell>
          <cell r="IE759">
            <v>0</v>
          </cell>
          <cell r="IF759">
            <v>0</v>
          </cell>
          <cell r="IG759">
            <v>0</v>
          </cell>
          <cell r="IH759">
            <v>0</v>
          </cell>
          <cell r="II759">
            <v>0</v>
          </cell>
          <cell r="IJ759">
            <v>0</v>
          </cell>
          <cell r="IK759">
            <v>0</v>
          </cell>
          <cell r="IL759">
            <v>0</v>
          </cell>
          <cell r="IM759">
            <v>0</v>
          </cell>
          <cell r="IN759">
            <v>0</v>
          </cell>
          <cell r="IO759">
            <v>0</v>
          </cell>
          <cell r="IP759">
            <v>0</v>
          </cell>
          <cell r="IQ759">
            <v>0</v>
          </cell>
          <cell r="IR759">
            <v>0</v>
          </cell>
          <cell r="IS759">
            <v>0</v>
          </cell>
          <cell r="IT759">
            <v>0</v>
          </cell>
          <cell r="IU759">
            <v>0</v>
          </cell>
          <cell r="IV759">
            <v>0</v>
          </cell>
          <cell r="IW759">
            <v>0</v>
          </cell>
          <cell r="IX759">
            <v>0</v>
          </cell>
          <cell r="IY759">
            <v>0</v>
          </cell>
          <cell r="IZ759">
            <v>0</v>
          </cell>
          <cell r="JA759">
            <v>0</v>
          </cell>
          <cell r="JB759">
            <v>0</v>
          </cell>
          <cell r="JC759">
            <v>0</v>
          </cell>
          <cell r="JD759">
            <v>0</v>
          </cell>
          <cell r="JE759">
            <v>0</v>
          </cell>
          <cell r="JF759">
            <v>0</v>
          </cell>
          <cell r="JG759">
            <v>0</v>
          </cell>
          <cell r="JH759">
            <v>0</v>
          </cell>
          <cell r="JI759">
            <v>0</v>
          </cell>
          <cell r="JJ759">
            <v>0</v>
          </cell>
          <cell r="JK759">
            <v>0</v>
          </cell>
          <cell r="JL759">
            <v>0</v>
          </cell>
          <cell r="JM759">
            <v>0</v>
          </cell>
          <cell r="JN759">
            <v>0</v>
          </cell>
          <cell r="JO759">
            <v>0</v>
          </cell>
          <cell r="JP759">
            <v>0</v>
          </cell>
          <cell r="JQ759">
            <v>0</v>
          </cell>
        </row>
        <row r="760">
          <cell r="D760" t="str">
            <v>BAT.PX.BOR._.ITC.Li_ion_8hr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0</v>
          </cell>
          <cell r="FF760">
            <v>0</v>
          </cell>
          <cell r="FG760">
            <v>0</v>
          </cell>
          <cell r="FH760">
            <v>0</v>
          </cell>
          <cell r="FI760">
            <v>0</v>
          </cell>
          <cell r="FJ760">
            <v>0</v>
          </cell>
          <cell r="FK760">
            <v>0</v>
          </cell>
          <cell r="FL760">
            <v>0</v>
          </cell>
          <cell r="FM760">
            <v>0</v>
          </cell>
          <cell r="FN760">
            <v>0</v>
          </cell>
          <cell r="FO760">
            <v>0</v>
          </cell>
          <cell r="FP760">
            <v>0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0</v>
          </cell>
          <cell r="GD760">
            <v>0</v>
          </cell>
          <cell r="GE760">
            <v>0</v>
          </cell>
          <cell r="GF760">
            <v>0</v>
          </cell>
          <cell r="GG760">
            <v>0</v>
          </cell>
          <cell r="GH760">
            <v>0</v>
          </cell>
          <cell r="GI760">
            <v>0</v>
          </cell>
          <cell r="GJ760">
            <v>0</v>
          </cell>
          <cell r="GK760">
            <v>0</v>
          </cell>
          <cell r="GL760">
            <v>0</v>
          </cell>
          <cell r="GM760">
            <v>0</v>
          </cell>
          <cell r="GN760">
            <v>0</v>
          </cell>
          <cell r="GO760">
            <v>0</v>
          </cell>
          <cell r="GP760">
            <v>0</v>
          </cell>
          <cell r="GQ760">
            <v>0</v>
          </cell>
          <cell r="GR760">
            <v>0</v>
          </cell>
          <cell r="GS760">
            <v>0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GY760">
            <v>0</v>
          </cell>
          <cell r="GZ760">
            <v>0</v>
          </cell>
          <cell r="HA760">
            <v>0</v>
          </cell>
          <cell r="HB760">
            <v>0</v>
          </cell>
          <cell r="HC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I760">
            <v>0</v>
          </cell>
          <cell r="HJ760">
            <v>0</v>
          </cell>
          <cell r="HK760">
            <v>0</v>
          </cell>
          <cell r="HL760">
            <v>0</v>
          </cell>
          <cell r="HM760">
            <v>0</v>
          </cell>
          <cell r="HN760">
            <v>0</v>
          </cell>
          <cell r="HO760">
            <v>0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0</v>
          </cell>
          <cell r="HU760">
            <v>0</v>
          </cell>
          <cell r="HV760">
            <v>0</v>
          </cell>
          <cell r="HW760">
            <v>0</v>
          </cell>
          <cell r="HX760">
            <v>0</v>
          </cell>
          <cell r="HY760">
            <v>0</v>
          </cell>
          <cell r="HZ760">
            <v>0</v>
          </cell>
          <cell r="IA760">
            <v>0</v>
          </cell>
          <cell r="IB760">
            <v>0</v>
          </cell>
          <cell r="IC760">
            <v>0</v>
          </cell>
          <cell r="ID760">
            <v>0</v>
          </cell>
          <cell r="IE760">
            <v>0</v>
          </cell>
          <cell r="IF760">
            <v>0</v>
          </cell>
          <cell r="IG760">
            <v>0</v>
          </cell>
          <cell r="IH760">
            <v>0</v>
          </cell>
          <cell r="II760">
            <v>0</v>
          </cell>
          <cell r="IJ760">
            <v>0</v>
          </cell>
          <cell r="IK760">
            <v>0</v>
          </cell>
          <cell r="IL760">
            <v>0</v>
          </cell>
          <cell r="IM760">
            <v>0</v>
          </cell>
          <cell r="IN760">
            <v>0</v>
          </cell>
          <cell r="IO760">
            <v>0</v>
          </cell>
          <cell r="IP760">
            <v>0</v>
          </cell>
          <cell r="IQ760">
            <v>0</v>
          </cell>
          <cell r="IR760">
            <v>0</v>
          </cell>
          <cell r="IS760">
            <v>0</v>
          </cell>
          <cell r="IT760">
            <v>0</v>
          </cell>
          <cell r="IU760">
            <v>0</v>
          </cell>
          <cell r="IV760">
            <v>0</v>
          </cell>
          <cell r="IW760">
            <v>0</v>
          </cell>
          <cell r="IX760">
            <v>0</v>
          </cell>
          <cell r="IY760">
            <v>0</v>
          </cell>
          <cell r="IZ760">
            <v>0</v>
          </cell>
          <cell r="JA760">
            <v>0</v>
          </cell>
          <cell r="JB760">
            <v>0</v>
          </cell>
          <cell r="JC760">
            <v>0</v>
          </cell>
          <cell r="JD760">
            <v>0</v>
          </cell>
          <cell r="JE760">
            <v>0</v>
          </cell>
          <cell r="JF760">
            <v>0</v>
          </cell>
          <cell r="JG760">
            <v>0</v>
          </cell>
          <cell r="JH760">
            <v>0</v>
          </cell>
          <cell r="JI760">
            <v>0</v>
          </cell>
          <cell r="JJ760">
            <v>0</v>
          </cell>
          <cell r="JK760">
            <v>0</v>
          </cell>
          <cell r="JL760">
            <v>0</v>
          </cell>
          <cell r="JM760">
            <v>0</v>
          </cell>
          <cell r="JN760">
            <v>0</v>
          </cell>
          <cell r="JO760">
            <v>0</v>
          </cell>
          <cell r="JP760">
            <v>0</v>
          </cell>
          <cell r="JQ760">
            <v>0</v>
          </cell>
        </row>
        <row r="761">
          <cell r="D761" t="str">
            <v>BAT.PX.COR._.ITC.IronAir_100hr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0</v>
          </cell>
          <cell r="GE761">
            <v>0</v>
          </cell>
          <cell r="GF761">
            <v>0</v>
          </cell>
          <cell r="GG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0</v>
          </cell>
          <cell r="GS761">
            <v>0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0</v>
          </cell>
          <cell r="HB761">
            <v>0</v>
          </cell>
          <cell r="HC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0</v>
          </cell>
          <cell r="HN761">
            <v>0</v>
          </cell>
          <cell r="HO761">
            <v>0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0</v>
          </cell>
          <cell r="HU761">
            <v>0</v>
          </cell>
          <cell r="HV761">
            <v>0</v>
          </cell>
          <cell r="HW761">
            <v>0</v>
          </cell>
          <cell r="HX761">
            <v>0</v>
          </cell>
          <cell r="HY761">
            <v>0</v>
          </cell>
          <cell r="HZ761">
            <v>0</v>
          </cell>
          <cell r="IA761">
            <v>0</v>
          </cell>
          <cell r="IB761">
            <v>0</v>
          </cell>
          <cell r="IC761">
            <v>0</v>
          </cell>
          <cell r="ID761">
            <v>0</v>
          </cell>
          <cell r="IE761">
            <v>0</v>
          </cell>
          <cell r="IF761">
            <v>0</v>
          </cell>
          <cell r="IG761">
            <v>0</v>
          </cell>
          <cell r="IH761">
            <v>0</v>
          </cell>
          <cell r="II761">
            <v>0</v>
          </cell>
          <cell r="IJ761">
            <v>0</v>
          </cell>
          <cell r="IK761">
            <v>0</v>
          </cell>
          <cell r="IL761">
            <v>0</v>
          </cell>
          <cell r="IM761">
            <v>0</v>
          </cell>
          <cell r="IN761">
            <v>0</v>
          </cell>
          <cell r="IO761">
            <v>0</v>
          </cell>
          <cell r="IP761">
            <v>0</v>
          </cell>
          <cell r="IQ761">
            <v>0</v>
          </cell>
          <cell r="IR761">
            <v>0</v>
          </cell>
          <cell r="IS761">
            <v>0</v>
          </cell>
          <cell r="IT761">
            <v>0</v>
          </cell>
          <cell r="IU761">
            <v>0</v>
          </cell>
          <cell r="IV761">
            <v>0</v>
          </cell>
          <cell r="IW761">
            <v>0</v>
          </cell>
          <cell r="IX761">
            <v>0</v>
          </cell>
          <cell r="IY761">
            <v>0</v>
          </cell>
          <cell r="IZ761">
            <v>0</v>
          </cell>
          <cell r="JA761">
            <v>0</v>
          </cell>
          <cell r="JB761">
            <v>0</v>
          </cell>
          <cell r="JC761">
            <v>0</v>
          </cell>
          <cell r="JD761">
            <v>0</v>
          </cell>
          <cell r="JE761">
            <v>0</v>
          </cell>
          <cell r="JF761">
            <v>0</v>
          </cell>
          <cell r="JG761">
            <v>0</v>
          </cell>
          <cell r="JH761">
            <v>0</v>
          </cell>
          <cell r="JI761">
            <v>0</v>
          </cell>
          <cell r="JJ761">
            <v>0</v>
          </cell>
          <cell r="JK761">
            <v>0</v>
          </cell>
          <cell r="JL761">
            <v>0</v>
          </cell>
          <cell r="JM761">
            <v>0</v>
          </cell>
          <cell r="JN761">
            <v>0</v>
          </cell>
          <cell r="JO761">
            <v>0</v>
          </cell>
          <cell r="JP761">
            <v>0</v>
          </cell>
          <cell r="JQ761">
            <v>0</v>
          </cell>
        </row>
        <row r="762">
          <cell r="D762" t="str">
            <v>BAT.PX.PNC._.ITC.IronAir_100hr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B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G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  <cell r="IH762">
            <v>0</v>
          </cell>
          <cell r="II762">
            <v>0</v>
          </cell>
          <cell r="IJ762">
            <v>0</v>
          </cell>
          <cell r="IK762">
            <v>0</v>
          </cell>
          <cell r="IL762">
            <v>0</v>
          </cell>
          <cell r="IM762">
            <v>0</v>
          </cell>
          <cell r="IN762">
            <v>0</v>
          </cell>
          <cell r="IO762">
            <v>0</v>
          </cell>
          <cell r="IP762">
            <v>0</v>
          </cell>
          <cell r="IQ762">
            <v>0</v>
          </cell>
          <cell r="IR762">
            <v>0</v>
          </cell>
          <cell r="IS762">
            <v>0</v>
          </cell>
          <cell r="IT762">
            <v>0</v>
          </cell>
          <cell r="IU762">
            <v>0</v>
          </cell>
          <cell r="IV762">
            <v>0</v>
          </cell>
          <cell r="IW762">
            <v>0</v>
          </cell>
          <cell r="IX762">
            <v>0</v>
          </cell>
          <cell r="IY762">
            <v>0</v>
          </cell>
          <cell r="IZ762">
            <v>0</v>
          </cell>
          <cell r="JA762">
            <v>0</v>
          </cell>
          <cell r="JB762">
            <v>0</v>
          </cell>
          <cell r="JC762">
            <v>0</v>
          </cell>
          <cell r="JD762">
            <v>0</v>
          </cell>
          <cell r="JE762">
            <v>0</v>
          </cell>
          <cell r="JF762">
            <v>0</v>
          </cell>
          <cell r="JG762">
            <v>0</v>
          </cell>
          <cell r="JH762">
            <v>0</v>
          </cell>
          <cell r="JI762">
            <v>0</v>
          </cell>
          <cell r="JJ762">
            <v>0</v>
          </cell>
          <cell r="JK762">
            <v>0</v>
          </cell>
          <cell r="JL762">
            <v>0</v>
          </cell>
          <cell r="JM762">
            <v>0</v>
          </cell>
          <cell r="JN762">
            <v>0</v>
          </cell>
          <cell r="JO762">
            <v>0</v>
          </cell>
          <cell r="JP762">
            <v>0</v>
          </cell>
          <cell r="JQ762">
            <v>0</v>
          </cell>
        </row>
        <row r="763">
          <cell r="D763" t="str">
            <v>BAT.PX.SOR._.ITC.IronAir_100hr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G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0</v>
          </cell>
          <cell r="GS763">
            <v>0</v>
          </cell>
          <cell r="GT763">
            <v>0</v>
          </cell>
          <cell r="GU763">
            <v>0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C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0</v>
          </cell>
          <cell r="HU763">
            <v>0</v>
          </cell>
          <cell r="HV763">
            <v>0</v>
          </cell>
          <cell r="HW763">
            <v>0</v>
          </cell>
          <cell r="HX763">
            <v>0</v>
          </cell>
          <cell r="HY763">
            <v>0</v>
          </cell>
          <cell r="HZ763">
            <v>0</v>
          </cell>
          <cell r="IA763">
            <v>0</v>
          </cell>
          <cell r="IB763">
            <v>0</v>
          </cell>
          <cell r="IC763">
            <v>0</v>
          </cell>
          <cell r="ID763">
            <v>0</v>
          </cell>
          <cell r="IE763">
            <v>0</v>
          </cell>
          <cell r="IF763">
            <v>0</v>
          </cell>
          <cell r="IG763">
            <v>0</v>
          </cell>
          <cell r="IH763">
            <v>0</v>
          </cell>
          <cell r="II763">
            <v>0</v>
          </cell>
          <cell r="IJ763">
            <v>0</v>
          </cell>
          <cell r="IK763">
            <v>0</v>
          </cell>
          <cell r="IL763">
            <v>0</v>
          </cell>
          <cell r="IM763">
            <v>0</v>
          </cell>
          <cell r="IN763">
            <v>0</v>
          </cell>
          <cell r="IO763">
            <v>0</v>
          </cell>
          <cell r="IP763">
            <v>0</v>
          </cell>
          <cell r="IQ763">
            <v>0</v>
          </cell>
          <cell r="IR763">
            <v>0</v>
          </cell>
          <cell r="IS763">
            <v>0</v>
          </cell>
          <cell r="IT763">
            <v>0</v>
          </cell>
          <cell r="IU763">
            <v>0</v>
          </cell>
          <cell r="IV763">
            <v>0</v>
          </cell>
          <cell r="IW763">
            <v>0</v>
          </cell>
          <cell r="IX763">
            <v>0</v>
          </cell>
          <cell r="IY763">
            <v>0</v>
          </cell>
          <cell r="IZ763">
            <v>0</v>
          </cell>
          <cell r="JA763">
            <v>0</v>
          </cell>
          <cell r="JB763">
            <v>0</v>
          </cell>
          <cell r="JC763">
            <v>0</v>
          </cell>
          <cell r="JD763">
            <v>0</v>
          </cell>
          <cell r="JE763">
            <v>0</v>
          </cell>
          <cell r="JF763">
            <v>0</v>
          </cell>
          <cell r="JG763">
            <v>0</v>
          </cell>
          <cell r="JH763">
            <v>0</v>
          </cell>
          <cell r="JI763">
            <v>0</v>
          </cell>
          <cell r="JJ763">
            <v>0</v>
          </cell>
          <cell r="JK763">
            <v>0</v>
          </cell>
          <cell r="JL763">
            <v>0</v>
          </cell>
          <cell r="JM763">
            <v>0</v>
          </cell>
          <cell r="JN763">
            <v>0</v>
          </cell>
          <cell r="JO763">
            <v>0</v>
          </cell>
          <cell r="JP763">
            <v>0</v>
          </cell>
          <cell r="JQ763">
            <v>0</v>
          </cell>
        </row>
        <row r="764">
          <cell r="D764" t="str">
            <v>BAT.PX.WMV._.ITC.IronAir_100hr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0</v>
          </cell>
          <cell r="GU764">
            <v>0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C764">
            <v>0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0</v>
          </cell>
          <cell r="HV764">
            <v>0</v>
          </cell>
          <cell r="HW764">
            <v>0</v>
          </cell>
          <cell r="HX764">
            <v>0</v>
          </cell>
          <cell r="HY764">
            <v>0</v>
          </cell>
          <cell r="HZ764">
            <v>0</v>
          </cell>
          <cell r="IA764">
            <v>0</v>
          </cell>
          <cell r="IB764">
            <v>0</v>
          </cell>
          <cell r="IC764">
            <v>0</v>
          </cell>
          <cell r="ID764">
            <v>0</v>
          </cell>
          <cell r="IE764">
            <v>0</v>
          </cell>
          <cell r="IF764">
            <v>0</v>
          </cell>
          <cell r="IG764">
            <v>0</v>
          </cell>
          <cell r="IH764">
            <v>0</v>
          </cell>
          <cell r="II764">
            <v>0</v>
          </cell>
          <cell r="IJ764">
            <v>0</v>
          </cell>
          <cell r="IK764">
            <v>0</v>
          </cell>
          <cell r="IL764">
            <v>0</v>
          </cell>
          <cell r="IM764">
            <v>0</v>
          </cell>
          <cell r="IN764">
            <v>0</v>
          </cell>
          <cell r="IO764">
            <v>0</v>
          </cell>
          <cell r="IP764">
            <v>0</v>
          </cell>
          <cell r="IQ764">
            <v>0</v>
          </cell>
          <cell r="IR764">
            <v>0</v>
          </cell>
          <cell r="IS764">
            <v>0</v>
          </cell>
          <cell r="IT764">
            <v>0</v>
          </cell>
          <cell r="IU764">
            <v>0</v>
          </cell>
          <cell r="IV764">
            <v>0</v>
          </cell>
          <cell r="IW764">
            <v>0</v>
          </cell>
          <cell r="IX764">
            <v>0</v>
          </cell>
          <cell r="IY764">
            <v>0</v>
          </cell>
          <cell r="IZ764">
            <v>0</v>
          </cell>
          <cell r="JA764">
            <v>0</v>
          </cell>
          <cell r="JB764">
            <v>0</v>
          </cell>
          <cell r="JC764">
            <v>0</v>
          </cell>
          <cell r="JD764">
            <v>0</v>
          </cell>
          <cell r="JE764">
            <v>0</v>
          </cell>
          <cell r="JF764">
            <v>0</v>
          </cell>
          <cell r="JG764">
            <v>0</v>
          </cell>
          <cell r="JH764">
            <v>0</v>
          </cell>
          <cell r="JI764">
            <v>0</v>
          </cell>
          <cell r="JJ764">
            <v>0</v>
          </cell>
          <cell r="JK764">
            <v>0</v>
          </cell>
          <cell r="JL764">
            <v>0</v>
          </cell>
          <cell r="JM764">
            <v>0</v>
          </cell>
          <cell r="JN764">
            <v>0</v>
          </cell>
          <cell r="JO764">
            <v>0</v>
          </cell>
          <cell r="JP764">
            <v>0</v>
          </cell>
          <cell r="JQ764">
            <v>0</v>
          </cell>
        </row>
        <row r="765">
          <cell r="D765" t="str">
            <v>BAT.PX.WWA._.ITC.IronAir_100hr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0</v>
          </cell>
          <cell r="GJ765">
            <v>0</v>
          </cell>
          <cell r="GK765">
            <v>0</v>
          </cell>
          <cell r="GL765">
            <v>0</v>
          </cell>
          <cell r="GM765">
            <v>0</v>
          </cell>
          <cell r="GN765">
            <v>0</v>
          </cell>
          <cell r="GO765">
            <v>0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GY765">
            <v>0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I765">
            <v>0</v>
          </cell>
          <cell r="HJ765">
            <v>0</v>
          </cell>
          <cell r="HK765">
            <v>0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0</v>
          </cell>
          <cell r="HW765">
            <v>0</v>
          </cell>
          <cell r="HX765">
            <v>0</v>
          </cell>
          <cell r="HY765">
            <v>0</v>
          </cell>
          <cell r="HZ765">
            <v>0</v>
          </cell>
          <cell r="IA765">
            <v>0</v>
          </cell>
          <cell r="IB765">
            <v>0</v>
          </cell>
          <cell r="IC765">
            <v>0</v>
          </cell>
          <cell r="ID765">
            <v>0</v>
          </cell>
          <cell r="IE765">
            <v>0</v>
          </cell>
          <cell r="IF765">
            <v>0</v>
          </cell>
          <cell r="IG765">
            <v>0</v>
          </cell>
          <cell r="IH765">
            <v>0</v>
          </cell>
          <cell r="II765">
            <v>0</v>
          </cell>
          <cell r="IJ765">
            <v>0</v>
          </cell>
          <cell r="IK765">
            <v>0</v>
          </cell>
          <cell r="IL765">
            <v>0</v>
          </cell>
          <cell r="IM765">
            <v>0</v>
          </cell>
          <cell r="IN765">
            <v>0</v>
          </cell>
          <cell r="IO765">
            <v>0</v>
          </cell>
          <cell r="IP765">
            <v>0</v>
          </cell>
          <cell r="IQ765">
            <v>0</v>
          </cell>
          <cell r="IR765">
            <v>0</v>
          </cell>
          <cell r="IS765">
            <v>0</v>
          </cell>
          <cell r="IT765">
            <v>0</v>
          </cell>
          <cell r="IU765">
            <v>0</v>
          </cell>
          <cell r="IV765">
            <v>0</v>
          </cell>
          <cell r="IW765">
            <v>0</v>
          </cell>
          <cell r="IX765">
            <v>0</v>
          </cell>
          <cell r="IY765">
            <v>0</v>
          </cell>
          <cell r="IZ765">
            <v>0</v>
          </cell>
          <cell r="JA765">
            <v>0</v>
          </cell>
          <cell r="JB765">
            <v>0</v>
          </cell>
          <cell r="JC765">
            <v>0</v>
          </cell>
          <cell r="JD765">
            <v>0</v>
          </cell>
          <cell r="JE765">
            <v>0</v>
          </cell>
          <cell r="JF765">
            <v>0</v>
          </cell>
          <cell r="JG765">
            <v>0</v>
          </cell>
          <cell r="JH765">
            <v>0</v>
          </cell>
          <cell r="JI765">
            <v>0</v>
          </cell>
          <cell r="JJ765">
            <v>0</v>
          </cell>
          <cell r="JK765">
            <v>0</v>
          </cell>
          <cell r="JL765">
            <v>0</v>
          </cell>
          <cell r="JM765">
            <v>0</v>
          </cell>
          <cell r="JN765">
            <v>0</v>
          </cell>
          <cell r="JO765">
            <v>0</v>
          </cell>
          <cell r="JP765">
            <v>0</v>
          </cell>
          <cell r="JQ765">
            <v>0</v>
          </cell>
        </row>
        <row r="766">
          <cell r="D766" t="str">
            <v>BAT.PX.YAK._.ITC.IronAir_100hr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C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0</v>
          </cell>
          <cell r="HW766">
            <v>0</v>
          </cell>
          <cell r="HX766">
            <v>0</v>
          </cell>
          <cell r="HY766">
            <v>0</v>
          </cell>
          <cell r="HZ766">
            <v>0</v>
          </cell>
          <cell r="IA766">
            <v>0</v>
          </cell>
          <cell r="IB766">
            <v>0</v>
          </cell>
          <cell r="IC766">
            <v>0</v>
          </cell>
          <cell r="ID766">
            <v>0</v>
          </cell>
          <cell r="IE766">
            <v>0</v>
          </cell>
          <cell r="IF766">
            <v>0</v>
          </cell>
          <cell r="IG766">
            <v>0</v>
          </cell>
          <cell r="IH766">
            <v>0</v>
          </cell>
          <cell r="II766">
            <v>0</v>
          </cell>
          <cell r="IJ766">
            <v>0</v>
          </cell>
          <cell r="IK766">
            <v>0</v>
          </cell>
          <cell r="IL766">
            <v>0</v>
          </cell>
          <cell r="IM766">
            <v>0</v>
          </cell>
          <cell r="IN766">
            <v>0</v>
          </cell>
          <cell r="IO766">
            <v>0</v>
          </cell>
          <cell r="IP766">
            <v>0</v>
          </cell>
          <cell r="IQ766">
            <v>0</v>
          </cell>
          <cell r="IR766">
            <v>0</v>
          </cell>
          <cell r="IS766">
            <v>0</v>
          </cell>
          <cell r="IT766">
            <v>0</v>
          </cell>
          <cell r="IU766">
            <v>0</v>
          </cell>
          <cell r="IV766">
            <v>0</v>
          </cell>
          <cell r="IW766">
            <v>0</v>
          </cell>
          <cell r="IX766">
            <v>0</v>
          </cell>
          <cell r="IY766">
            <v>0</v>
          </cell>
          <cell r="IZ766">
            <v>0</v>
          </cell>
          <cell r="JA766">
            <v>0</v>
          </cell>
          <cell r="JB766">
            <v>0</v>
          </cell>
          <cell r="JC766">
            <v>0</v>
          </cell>
          <cell r="JD766">
            <v>0</v>
          </cell>
          <cell r="JE766">
            <v>0</v>
          </cell>
          <cell r="JF766">
            <v>0</v>
          </cell>
          <cell r="JG766">
            <v>0</v>
          </cell>
          <cell r="JH766">
            <v>0</v>
          </cell>
          <cell r="JI766">
            <v>0</v>
          </cell>
          <cell r="JJ766">
            <v>0</v>
          </cell>
          <cell r="JK766">
            <v>0</v>
          </cell>
          <cell r="JL766">
            <v>0</v>
          </cell>
          <cell r="JM766">
            <v>0</v>
          </cell>
          <cell r="JN766">
            <v>0</v>
          </cell>
          <cell r="JO766">
            <v>0</v>
          </cell>
          <cell r="JP766">
            <v>0</v>
          </cell>
          <cell r="JQ766">
            <v>0</v>
          </cell>
        </row>
        <row r="767"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0</v>
          </cell>
          <cell r="FF767">
            <v>0</v>
          </cell>
          <cell r="FG767">
            <v>0</v>
          </cell>
          <cell r="FH767">
            <v>0</v>
          </cell>
          <cell r="FI767">
            <v>0</v>
          </cell>
          <cell r="FJ767">
            <v>0</v>
          </cell>
          <cell r="FK767">
            <v>0</v>
          </cell>
          <cell r="FL767">
            <v>0</v>
          </cell>
          <cell r="FM767">
            <v>0</v>
          </cell>
          <cell r="FN767">
            <v>0</v>
          </cell>
          <cell r="FO767">
            <v>0</v>
          </cell>
          <cell r="FP767">
            <v>0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0</v>
          </cell>
          <cell r="GD767">
            <v>0</v>
          </cell>
          <cell r="GE767">
            <v>0</v>
          </cell>
          <cell r="GF767">
            <v>0</v>
          </cell>
          <cell r="GG767">
            <v>0</v>
          </cell>
          <cell r="GH767">
            <v>0</v>
          </cell>
          <cell r="GI767">
            <v>0</v>
          </cell>
          <cell r="GJ767">
            <v>0</v>
          </cell>
          <cell r="GK767">
            <v>0</v>
          </cell>
          <cell r="GL767">
            <v>0</v>
          </cell>
          <cell r="GM767">
            <v>0</v>
          </cell>
          <cell r="GN767">
            <v>0</v>
          </cell>
          <cell r="GO767">
            <v>0</v>
          </cell>
          <cell r="GP767">
            <v>0</v>
          </cell>
          <cell r="GQ767">
            <v>0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GY767">
            <v>0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I767">
            <v>0</v>
          </cell>
          <cell r="HJ767">
            <v>0</v>
          </cell>
          <cell r="HK767">
            <v>0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0</v>
          </cell>
          <cell r="HU767">
            <v>0</v>
          </cell>
          <cell r="HV767">
            <v>0</v>
          </cell>
          <cell r="HW767">
            <v>0</v>
          </cell>
          <cell r="HX767">
            <v>0</v>
          </cell>
          <cell r="HY767">
            <v>0</v>
          </cell>
          <cell r="HZ767">
            <v>0</v>
          </cell>
          <cell r="IA767">
            <v>0</v>
          </cell>
          <cell r="IB767">
            <v>0</v>
          </cell>
          <cell r="IC767">
            <v>0</v>
          </cell>
          <cell r="ID767">
            <v>0</v>
          </cell>
          <cell r="IE767">
            <v>0</v>
          </cell>
          <cell r="IF767">
            <v>0</v>
          </cell>
          <cell r="IG767">
            <v>0</v>
          </cell>
          <cell r="IH767">
            <v>0</v>
          </cell>
          <cell r="II767">
            <v>0</v>
          </cell>
          <cell r="IJ767">
            <v>0</v>
          </cell>
          <cell r="IK767">
            <v>0</v>
          </cell>
          <cell r="IL767">
            <v>0</v>
          </cell>
          <cell r="IM767">
            <v>0</v>
          </cell>
          <cell r="IN767">
            <v>0</v>
          </cell>
          <cell r="IO767">
            <v>0</v>
          </cell>
          <cell r="IP767">
            <v>0</v>
          </cell>
          <cell r="IQ767">
            <v>0</v>
          </cell>
          <cell r="IR767">
            <v>0</v>
          </cell>
          <cell r="IS767">
            <v>0</v>
          </cell>
          <cell r="IT767">
            <v>0</v>
          </cell>
          <cell r="IU767">
            <v>0</v>
          </cell>
          <cell r="IV767">
            <v>0</v>
          </cell>
          <cell r="IW767">
            <v>0</v>
          </cell>
          <cell r="IX767">
            <v>0</v>
          </cell>
          <cell r="IY767">
            <v>0</v>
          </cell>
          <cell r="IZ767">
            <v>0</v>
          </cell>
          <cell r="JA767">
            <v>0</v>
          </cell>
          <cell r="JB767">
            <v>0</v>
          </cell>
          <cell r="JC767">
            <v>0</v>
          </cell>
          <cell r="JD767">
            <v>0</v>
          </cell>
          <cell r="JE767">
            <v>0</v>
          </cell>
          <cell r="JF767">
            <v>0</v>
          </cell>
          <cell r="JG767">
            <v>0</v>
          </cell>
          <cell r="JH767">
            <v>0</v>
          </cell>
          <cell r="JI767">
            <v>0</v>
          </cell>
          <cell r="JJ767">
            <v>0</v>
          </cell>
          <cell r="JK767">
            <v>0</v>
          </cell>
          <cell r="JL767">
            <v>0</v>
          </cell>
          <cell r="JM767">
            <v>0</v>
          </cell>
          <cell r="JN767">
            <v>0</v>
          </cell>
          <cell r="JO767">
            <v>0</v>
          </cell>
          <cell r="JP767">
            <v>0</v>
          </cell>
          <cell r="JQ767">
            <v>0</v>
          </cell>
        </row>
        <row r="768"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0</v>
          </cell>
          <cell r="FF768">
            <v>0</v>
          </cell>
          <cell r="FG768">
            <v>0</v>
          </cell>
          <cell r="FH768">
            <v>0</v>
          </cell>
          <cell r="FI768">
            <v>0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0</v>
          </cell>
          <cell r="GD768">
            <v>0</v>
          </cell>
          <cell r="GE768">
            <v>0</v>
          </cell>
          <cell r="GF768">
            <v>0</v>
          </cell>
          <cell r="GG768">
            <v>0</v>
          </cell>
          <cell r="GH768">
            <v>0</v>
          </cell>
          <cell r="GI768">
            <v>0</v>
          </cell>
          <cell r="GJ768">
            <v>0</v>
          </cell>
          <cell r="GK768">
            <v>0</v>
          </cell>
          <cell r="GL768">
            <v>0</v>
          </cell>
          <cell r="GM768">
            <v>0</v>
          </cell>
          <cell r="GN768">
            <v>0</v>
          </cell>
          <cell r="GO768">
            <v>0</v>
          </cell>
          <cell r="GP768">
            <v>0</v>
          </cell>
          <cell r="GQ768">
            <v>0</v>
          </cell>
          <cell r="GR768">
            <v>0</v>
          </cell>
          <cell r="GS768">
            <v>0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GY768">
            <v>0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I768">
            <v>0</v>
          </cell>
          <cell r="HJ768">
            <v>0</v>
          </cell>
          <cell r="HK768">
            <v>0</v>
          </cell>
          <cell r="HL768">
            <v>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0</v>
          </cell>
          <cell r="HU768">
            <v>0</v>
          </cell>
          <cell r="HV768">
            <v>0</v>
          </cell>
          <cell r="HW768">
            <v>0</v>
          </cell>
          <cell r="HX768">
            <v>0</v>
          </cell>
          <cell r="HY768">
            <v>0</v>
          </cell>
          <cell r="HZ768">
            <v>0</v>
          </cell>
          <cell r="IA768">
            <v>0</v>
          </cell>
          <cell r="IB768">
            <v>0</v>
          </cell>
          <cell r="IC768">
            <v>0</v>
          </cell>
          <cell r="ID768">
            <v>0</v>
          </cell>
          <cell r="IE768">
            <v>0</v>
          </cell>
          <cell r="IF768">
            <v>0</v>
          </cell>
          <cell r="IG768">
            <v>0</v>
          </cell>
          <cell r="IH768">
            <v>0</v>
          </cell>
          <cell r="II768">
            <v>0</v>
          </cell>
          <cell r="IJ768">
            <v>0</v>
          </cell>
          <cell r="IK768">
            <v>0</v>
          </cell>
          <cell r="IL768">
            <v>0</v>
          </cell>
          <cell r="IM768">
            <v>0</v>
          </cell>
          <cell r="IN768">
            <v>0</v>
          </cell>
          <cell r="IO768">
            <v>0</v>
          </cell>
          <cell r="IP768">
            <v>0</v>
          </cell>
          <cell r="IQ768">
            <v>0</v>
          </cell>
          <cell r="IR768">
            <v>0</v>
          </cell>
          <cell r="IS768">
            <v>0</v>
          </cell>
          <cell r="IT768">
            <v>0</v>
          </cell>
          <cell r="IU768">
            <v>0</v>
          </cell>
          <cell r="IV768">
            <v>0</v>
          </cell>
          <cell r="IW768">
            <v>0</v>
          </cell>
          <cell r="IX768">
            <v>0</v>
          </cell>
          <cell r="IY768">
            <v>0</v>
          </cell>
          <cell r="IZ768">
            <v>0</v>
          </cell>
          <cell r="JA768">
            <v>0</v>
          </cell>
          <cell r="JB768">
            <v>0</v>
          </cell>
          <cell r="JC768">
            <v>0</v>
          </cell>
          <cell r="JD768">
            <v>0</v>
          </cell>
          <cell r="JE768">
            <v>0</v>
          </cell>
          <cell r="JF768">
            <v>0</v>
          </cell>
          <cell r="JG768">
            <v>0</v>
          </cell>
          <cell r="JH768">
            <v>0</v>
          </cell>
          <cell r="JI768">
            <v>0</v>
          </cell>
          <cell r="JJ768">
            <v>0</v>
          </cell>
          <cell r="JK768">
            <v>0</v>
          </cell>
          <cell r="JL768">
            <v>0</v>
          </cell>
          <cell r="JM768">
            <v>0</v>
          </cell>
          <cell r="JN768">
            <v>0</v>
          </cell>
          <cell r="JO768">
            <v>0</v>
          </cell>
          <cell r="JP768">
            <v>0</v>
          </cell>
          <cell r="JQ768">
            <v>0</v>
          </cell>
        </row>
        <row r="769">
          <cell r="D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0</v>
          </cell>
          <cell r="FF769">
            <v>0</v>
          </cell>
          <cell r="FG769">
            <v>0</v>
          </cell>
          <cell r="FH769">
            <v>0</v>
          </cell>
          <cell r="FI769">
            <v>0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0</v>
          </cell>
          <cell r="GD769">
            <v>0</v>
          </cell>
          <cell r="GE769">
            <v>0</v>
          </cell>
          <cell r="GF769">
            <v>0</v>
          </cell>
          <cell r="GG769">
            <v>0</v>
          </cell>
          <cell r="GH769">
            <v>0</v>
          </cell>
          <cell r="GI769">
            <v>0</v>
          </cell>
          <cell r="GJ769">
            <v>0</v>
          </cell>
          <cell r="GK769">
            <v>0</v>
          </cell>
          <cell r="GL769">
            <v>0</v>
          </cell>
          <cell r="GM769">
            <v>0</v>
          </cell>
          <cell r="GN769">
            <v>0</v>
          </cell>
          <cell r="GO769">
            <v>0</v>
          </cell>
          <cell r="GP769">
            <v>0</v>
          </cell>
          <cell r="GQ769">
            <v>0</v>
          </cell>
          <cell r="GR769">
            <v>0</v>
          </cell>
          <cell r="GS769">
            <v>0</v>
          </cell>
          <cell r="GT769">
            <v>0</v>
          </cell>
          <cell r="GU769">
            <v>0</v>
          </cell>
          <cell r="GV769">
            <v>0</v>
          </cell>
          <cell r="GW769">
            <v>0</v>
          </cell>
          <cell r="GX769">
            <v>0</v>
          </cell>
          <cell r="GY769">
            <v>0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I769">
            <v>0</v>
          </cell>
          <cell r="HJ769">
            <v>0</v>
          </cell>
          <cell r="HK769">
            <v>0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0</v>
          </cell>
          <cell r="HU769">
            <v>0</v>
          </cell>
          <cell r="HV769">
            <v>0</v>
          </cell>
          <cell r="HW769">
            <v>0</v>
          </cell>
          <cell r="HX769">
            <v>0</v>
          </cell>
          <cell r="HY769">
            <v>0</v>
          </cell>
          <cell r="HZ769">
            <v>0</v>
          </cell>
          <cell r="IA769">
            <v>0</v>
          </cell>
          <cell r="IB769">
            <v>0</v>
          </cell>
          <cell r="IC769">
            <v>0</v>
          </cell>
          <cell r="ID769">
            <v>0</v>
          </cell>
          <cell r="IE769">
            <v>0</v>
          </cell>
          <cell r="IF769">
            <v>0</v>
          </cell>
          <cell r="IG769">
            <v>0</v>
          </cell>
          <cell r="IH769">
            <v>0</v>
          </cell>
          <cell r="II769">
            <v>0</v>
          </cell>
          <cell r="IJ769">
            <v>0</v>
          </cell>
          <cell r="IK769">
            <v>0</v>
          </cell>
          <cell r="IL769">
            <v>0</v>
          </cell>
          <cell r="IM769">
            <v>0</v>
          </cell>
          <cell r="IN769">
            <v>0</v>
          </cell>
          <cell r="IO769">
            <v>0</v>
          </cell>
          <cell r="IP769">
            <v>0</v>
          </cell>
          <cell r="IQ769">
            <v>0</v>
          </cell>
          <cell r="IR769">
            <v>0</v>
          </cell>
          <cell r="IS769">
            <v>0</v>
          </cell>
          <cell r="IT769">
            <v>0</v>
          </cell>
          <cell r="IU769">
            <v>0</v>
          </cell>
          <cell r="IV769">
            <v>0</v>
          </cell>
          <cell r="IW769">
            <v>0</v>
          </cell>
          <cell r="IX769">
            <v>0</v>
          </cell>
          <cell r="IY769">
            <v>0</v>
          </cell>
          <cell r="IZ769">
            <v>0</v>
          </cell>
          <cell r="JA769">
            <v>0</v>
          </cell>
          <cell r="JB769">
            <v>0</v>
          </cell>
          <cell r="JC769">
            <v>0</v>
          </cell>
          <cell r="JD769">
            <v>0</v>
          </cell>
          <cell r="JE769">
            <v>0</v>
          </cell>
          <cell r="JF769">
            <v>0</v>
          </cell>
          <cell r="JG769">
            <v>0</v>
          </cell>
          <cell r="JH769">
            <v>0</v>
          </cell>
          <cell r="JI769">
            <v>0</v>
          </cell>
          <cell r="JJ769">
            <v>0</v>
          </cell>
          <cell r="JK769">
            <v>0</v>
          </cell>
          <cell r="JL769">
            <v>0</v>
          </cell>
          <cell r="JM769">
            <v>0</v>
          </cell>
          <cell r="JN769">
            <v>0</v>
          </cell>
          <cell r="JO769">
            <v>0</v>
          </cell>
          <cell r="JP769">
            <v>0</v>
          </cell>
          <cell r="JQ769">
            <v>0</v>
          </cell>
        </row>
        <row r="770">
          <cell r="D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0</v>
          </cell>
          <cell r="FG770">
            <v>0</v>
          </cell>
          <cell r="FH770">
            <v>0</v>
          </cell>
          <cell r="FI770">
            <v>0</v>
          </cell>
          <cell r="FJ770">
            <v>0</v>
          </cell>
          <cell r="FK770">
            <v>0</v>
          </cell>
          <cell r="FL770">
            <v>0</v>
          </cell>
          <cell r="FM770">
            <v>0</v>
          </cell>
          <cell r="FN770">
            <v>0</v>
          </cell>
          <cell r="FO770">
            <v>0</v>
          </cell>
          <cell r="FP770">
            <v>0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0</v>
          </cell>
          <cell r="GE770">
            <v>0</v>
          </cell>
          <cell r="GF770">
            <v>0</v>
          </cell>
          <cell r="GG770">
            <v>0</v>
          </cell>
          <cell r="GH770">
            <v>0</v>
          </cell>
          <cell r="GI770">
            <v>0</v>
          </cell>
          <cell r="GJ770">
            <v>0</v>
          </cell>
          <cell r="GK770">
            <v>0</v>
          </cell>
          <cell r="GL770">
            <v>0</v>
          </cell>
          <cell r="GM770">
            <v>0</v>
          </cell>
          <cell r="GN770">
            <v>0</v>
          </cell>
          <cell r="GO770">
            <v>0</v>
          </cell>
          <cell r="GP770">
            <v>0</v>
          </cell>
          <cell r="GQ770">
            <v>0</v>
          </cell>
          <cell r="GR770">
            <v>0</v>
          </cell>
          <cell r="GS770">
            <v>0</v>
          </cell>
          <cell r="GT770">
            <v>0</v>
          </cell>
          <cell r="GU770">
            <v>0</v>
          </cell>
          <cell r="GV770">
            <v>0</v>
          </cell>
          <cell r="GW770">
            <v>0</v>
          </cell>
          <cell r="GX770">
            <v>0</v>
          </cell>
          <cell r="GY770">
            <v>0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I770">
            <v>0</v>
          </cell>
          <cell r="HJ770">
            <v>0</v>
          </cell>
          <cell r="HK770">
            <v>0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0</v>
          </cell>
          <cell r="HU770">
            <v>0</v>
          </cell>
          <cell r="HV770">
            <v>0</v>
          </cell>
          <cell r="HW770">
            <v>0</v>
          </cell>
          <cell r="HX770">
            <v>0</v>
          </cell>
          <cell r="HY770">
            <v>0</v>
          </cell>
          <cell r="HZ770">
            <v>0</v>
          </cell>
          <cell r="IA770">
            <v>0</v>
          </cell>
          <cell r="IB770">
            <v>0</v>
          </cell>
          <cell r="IC770">
            <v>0</v>
          </cell>
          <cell r="ID770">
            <v>0</v>
          </cell>
          <cell r="IE770">
            <v>0</v>
          </cell>
          <cell r="IF770">
            <v>0</v>
          </cell>
          <cell r="IG770">
            <v>0</v>
          </cell>
          <cell r="IH770">
            <v>0</v>
          </cell>
          <cell r="II770">
            <v>0</v>
          </cell>
          <cell r="IJ770">
            <v>0</v>
          </cell>
          <cell r="IK770">
            <v>0</v>
          </cell>
          <cell r="IL770">
            <v>0</v>
          </cell>
          <cell r="IM770">
            <v>0</v>
          </cell>
          <cell r="IN770">
            <v>0</v>
          </cell>
          <cell r="IO770">
            <v>0</v>
          </cell>
          <cell r="IP770">
            <v>0</v>
          </cell>
          <cell r="IQ770">
            <v>0</v>
          </cell>
          <cell r="IR770">
            <v>0</v>
          </cell>
          <cell r="IS770">
            <v>0</v>
          </cell>
          <cell r="IT770">
            <v>0</v>
          </cell>
          <cell r="IU770">
            <v>0</v>
          </cell>
          <cell r="IV770">
            <v>0</v>
          </cell>
          <cell r="IW770">
            <v>0</v>
          </cell>
          <cell r="IX770">
            <v>0</v>
          </cell>
          <cell r="IY770">
            <v>0</v>
          </cell>
          <cell r="IZ770">
            <v>0</v>
          </cell>
          <cell r="JA770">
            <v>0</v>
          </cell>
          <cell r="JB770">
            <v>0</v>
          </cell>
          <cell r="JC770">
            <v>0</v>
          </cell>
          <cell r="JD770">
            <v>0</v>
          </cell>
          <cell r="JE770">
            <v>0</v>
          </cell>
          <cell r="JF770">
            <v>0</v>
          </cell>
          <cell r="JG770">
            <v>0</v>
          </cell>
          <cell r="JH770">
            <v>0</v>
          </cell>
          <cell r="JI770">
            <v>0</v>
          </cell>
          <cell r="JJ770">
            <v>0</v>
          </cell>
          <cell r="JK770">
            <v>0</v>
          </cell>
          <cell r="JL770">
            <v>0</v>
          </cell>
          <cell r="JM770">
            <v>0</v>
          </cell>
          <cell r="JN770">
            <v>0</v>
          </cell>
          <cell r="JO770">
            <v>0</v>
          </cell>
          <cell r="JP770">
            <v>0</v>
          </cell>
          <cell r="JQ770">
            <v>0</v>
          </cell>
        </row>
        <row r="771"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  <cell r="GK771">
            <v>0</v>
          </cell>
          <cell r="GL771">
            <v>0</v>
          </cell>
          <cell r="GM771">
            <v>0</v>
          </cell>
          <cell r="GN771">
            <v>0</v>
          </cell>
          <cell r="GO771">
            <v>0</v>
          </cell>
          <cell r="GP771">
            <v>0</v>
          </cell>
          <cell r="GQ771">
            <v>0</v>
          </cell>
          <cell r="GR771">
            <v>0</v>
          </cell>
          <cell r="GS771">
            <v>0</v>
          </cell>
          <cell r="GT771">
            <v>0</v>
          </cell>
          <cell r="GU771">
            <v>0</v>
          </cell>
          <cell r="GV771">
            <v>0</v>
          </cell>
          <cell r="GW771">
            <v>0</v>
          </cell>
          <cell r="GX771">
            <v>0</v>
          </cell>
          <cell r="GY771">
            <v>0</v>
          </cell>
          <cell r="GZ771">
            <v>0</v>
          </cell>
          <cell r="HA771">
            <v>0</v>
          </cell>
          <cell r="HB771">
            <v>0</v>
          </cell>
          <cell r="HC771">
            <v>0</v>
          </cell>
          <cell r="HD771">
            <v>0</v>
          </cell>
          <cell r="HE771">
            <v>0</v>
          </cell>
          <cell r="HF771">
            <v>0</v>
          </cell>
          <cell r="HG771">
            <v>0</v>
          </cell>
          <cell r="HH771">
            <v>0</v>
          </cell>
          <cell r="HI771">
            <v>0</v>
          </cell>
          <cell r="HJ771">
            <v>0</v>
          </cell>
          <cell r="HK771">
            <v>0</v>
          </cell>
          <cell r="HL771">
            <v>0</v>
          </cell>
          <cell r="HM771">
            <v>0</v>
          </cell>
          <cell r="HN771">
            <v>0</v>
          </cell>
          <cell r="HO771">
            <v>0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0</v>
          </cell>
          <cell r="HU771">
            <v>0</v>
          </cell>
          <cell r="HV771">
            <v>0</v>
          </cell>
          <cell r="HW771">
            <v>0</v>
          </cell>
          <cell r="HX771">
            <v>0</v>
          </cell>
          <cell r="HY771">
            <v>0</v>
          </cell>
          <cell r="HZ771">
            <v>0</v>
          </cell>
          <cell r="IA771">
            <v>0</v>
          </cell>
          <cell r="IB771">
            <v>0</v>
          </cell>
          <cell r="IC771">
            <v>0</v>
          </cell>
          <cell r="ID771">
            <v>0</v>
          </cell>
          <cell r="IE771">
            <v>0</v>
          </cell>
          <cell r="IF771">
            <v>0</v>
          </cell>
          <cell r="IG771">
            <v>0</v>
          </cell>
          <cell r="IH771">
            <v>0</v>
          </cell>
          <cell r="II771">
            <v>0</v>
          </cell>
          <cell r="IJ771">
            <v>0</v>
          </cell>
          <cell r="IK771">
            <v>0</v>
          </cell>
          <cell r="IL771">
            <v>0</v>
          </cell>
          <cell r="IM771">
            <v>0</v>
          </cell>
          <cell r="IN771">
            <v>0</v>
          </cell>
          <cell r="IO771">
            <v>0</v>
          </cell>
          <cell r="IP771">
            <v>0</v>
          </cell>
          <cell r="IQ771">
            <v>0</v>
          </cell>
          <cell r="IR771">
            <v>0</v>
          </cell>
          <cell r="IS771">
            <v>0</v>
          </cell>
          <cell r="IT771">
            <v>0</v>
          </cell>
          <cell r="IU771">
            <v>0</v>
          </cell>
          <cell r="IV771">
            <v>0</v>
          </cell>
          <cell r="IW771">
            <v>0</v>
          </cell>
          <cell r="IX771">
            <v>0</v>
          </cell>
          <cell r="IY771">
            <v>0</v>
          </cell>
          <cell r="IZ771">
            <v>0</v>
          </cell>
          <cell r="JA771">
            <v>0</v>
          </cell>
          <cell r="JB771">
            <v>0</v>
          </cell>
          <cell r="JC771">
            <v>0</v>
          </cell>
          <cell r="JD771">
            <v>0</v>
          </cell>
          <cell r="JE771">
            <v>0</v>
          </cell>
          <cell r="JF771">
            <v>0</v>
          </cell>
          <cell r="JG771">
            <v>0</v>
          </cell>
          <cell r="JH771">
            <v>0</v>
          </cell>
          <cell r="JI771">
            <v>0</v>
          </cell>
          <cell r="JJ771">
            <v>0</v>
          </cell>
          <cell r="JK771">
            <v>0</v>
          </cell>
          <cell r="JL771">
            <v>0</v>
          </cell>
          <cell r="JM771">
            <v>0</v>
          </cell>
          <cell r="JN771">
            <v>0</v>
          </cell>
          <cell r="JO771">
            <v>0</v>
          </cell>
          <cell r="JP771">
            <v>0</v>
          </cell>
          <cell r="JQ771">
            <v>0</v>
          </cell>
        </row>
        <row r="772"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0</v>
          </cell>
          <cell r="FF772">
            <v>0</v>
          </cell>
          <cell r="FG772">
            <v>0</v>
          </cell>
          <cell r="FH772">
            <v>0</v>
          </cell>
          <cell r="FI772">
            <v>0</v>
          </cell>
          <cell r="FJ772">
            <v>0</v>
          </cell>
          <cell r="FK772">
            <v>0</v>
          </cell>
          <cell r="FL772">
            <v>0</v>
          </cell>
          <cell r="FM772">
            <v>0</v>
          </cell>
          <cell r="FN772">
            <v>0</v>
          </cell>
          <cell r="FO772">
            <v>0</v>
          </cell>
          <cell r="FP772">
            <v>0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0</v>
          </cell>
          <cell r="GD772">
            <v>0</v>
          </cell>
          <cell r="GE772">
            <v>0</v>
          </cell>
          <cell r="GF772">
            <v>0</v>
          </cell>
          <cell r="GG772">
            <v>0</v>
          </cell>
          <cell r="GH772">
            <v>0</v>
          </cell>
          <cell r="GI772">
            <v>0</v>
          </cell>
          <cell r="GJ772">
            <v>0</v>
          </cell>
          <cell r="GK772">
            <v>0</v>
          </cell>
          <cell r="GL772">
            <v>0</v>
          </cell>
          <cell r="GM772">
            <v>0</v>
          </cell>
          <cell r="GN772">
            <v>0</v>
          </cell>
          <cell r="GO772">
            <v>0</v>
          </cell>
          <cell r="GP772">
            <v>0</v>
          </cell>
          <cell r="GQ772">
            <v>0</v>
          </cell>
          <cell r="GR772">
            <v>0</v>
          </cell>
          <cell r="GS772">
            <v>0</v>
          </cell>
          <cell r="GT772">
            <v>0</v>
          </cell>
          <cell r="GU772">
            <v>0</v>
          </cell>
          <cell r="GV772">
            <v>0</v>
          </cell>
          <cell r="GW772">
            <v>0</v>
          </cell>
          <cell r="GX772">
            <v>0</v>
          </cell>
          <cell r="GY772">
            <v>0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I772">
            <v>0</v>
          </cell>
          <cell r="HJ772">
            <v>0</v>
          </cell>
          <cell r="HK772">
            <v>0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0</v>
          </cell>
          <cell r="HU772">
            <v>0</v>
          </cell>
          <cell r="HV772">
            <v>0</v>
          </cell>
          <cell r="HW772">
            <v>0</v>
          </cell>
          <cell r="HX772">
            <v>0</v>
          </cell>
          <cell r="HY772">
            <v>0</v>
          </cell>
          <cell r="HZ772">
            <v>0</v>
          </cell>
          <cell r="IA772">
            <v>0</v>
          </cell>
          <cell r="IB772">
            <v>0</v>
          </cell>
          <cell r="IC772">
            <v>0</v>
          </cell>
          <cell r="ID772">
            <v>0</v>
          </cell>
          <cell r="IE772">
            <v>0</v>
          </cell>
          <cell r="IF772">
            <v>0</v>
          </cell>
          <cell r="IG772">
            <v>0</v>
          </cell>
          <cell r="IH772">
            <v>0</v>
          </cell>
          <cell r="II772">
            <v>0</v>
          </cell>
          <cell r="IJ772">
            <v>0</v>
          </cell>
          <cell r="IK772">
            <v>0</v>
          </cell>
          <cell r="IL772">
            <v>0</v>
          </cell>
          <cell r="IM772">
            <v>0</v>
          </cell>
          <cell r="IN772">
            <v>0</v>
          </cell>
          <cell r="IO772">
            <v>0</v>
          </cell>
          <cell r="IP772">
            <v>0</v>
          </cell>
          <cell r="IQ772">
            <v>0</v>
          </cell>
          <cell r="IR772">
            <v>0</v>
          </cell>
          <cell r="IS772">
            <v>0</v>
          </cell>
          <cell r="IT772">
            <v>0</v>
          </cell>
          <cell r="IU772">
            <v>0</v>
          </cell>
          <cell r="IV772">
            <v>0</v>
          </cell>
          <cell r="IW772">
            <v>0</v>
          </cell>
          <cell r="IX772">
            <v>0</v>
          </cell>
          <cell r="IY772">
            <v>0</v>
          </cell>
          <cell r="IZ772">
            <v>0</v>
          </cell>
          <cell r="JA772">
            <v>0</v>
          </cell>
          <cell r="JB772">
            <v>0</v>
          </cell>
          <cell r="JC772">
            <v>0</v>
          </cell>
          <cell r="JD772">
            <v>0</v>
          </cell>
          <cell r="JE772">
            <v>0</v>
          </cell>
          <cell r="JF772">
            <v>0</v>
          </cell>
          <cell r="JG772">
            <v>0</v>
          </cell>
          <cell r="JH772">
            <v>0</v>
          </cell>
          <cell r="JI772">
            <v>0</v>
          </cell>
          <cell r="JJ772">
            <v>0</v>
          </cell>
          <cell r="JK772">
            <v>0</v>
          </cell>
          <cell r="JL772">
            <v>0</v>
          </cell>
          <cell r="JM772">
            <v>0</v>
          </cell>
          <cell r="JN772">
            <v>0</v>
          </cell>
          <cell r="JO772">
            <v>0</v>
          </cell>
          <cell r="JP772">
            <v>0</v>
          </cell>
          <cell r="JQ772">
            <v>0</v>
          </cell>
        </row>
        <row r="773"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0</v>
          </cell>
          <cell r="FF773">
            <v>0</v>
          </cell>
          <cell r="FG773">
            <v>0</v>
          </cell>
          <cell r="FH773">
            <v>0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0</v>
          </cell>
          <cell r="GD773">
            <v>0</v>
          </cell>
          <cell r="GE773">
            <v>0</v>
          </cell>
          <cell r="GF773">
            <v>0</v>
          </cell>
          <cell r="GG773">
            <v>0</v>
          </cell>
          <cell r="GH773">
            <v>0</v>
          </cell>
          <cell r="GI773">
            <v>0</v>
          </cell>
          <cell r="GJ773">
            <v>0</v>
          </cell>
          <cell r="GK773">
            <v>0</v>
          </cell>
          <cell r="GL773">
            <v>0</v>
          </cell>
          <cell r="GM773">
            <v>0</v>
          </cell>
          <cell r="GN773">
            <v>0</v>
          </cell>
          <cell r="GO773">
            <v>0</v>
          </cell>
          <cell r="GP773">
            <v>0</v>
          </cell>
          <cell r="GQ773">
            <v>0</v>
          </cell>
          <cell r="GR773">
            <v>0</v>
          </cell>
          <cell r="GS773">
            <v>0</v>
          </cell>
          <cell r="GT773">
            <v>0</v>
          </cell>
          <cell r="GU773">
            <v>0</v>
          </cell>
          <cell r="GV773">
            <v>0</v>
          </cell>
          <cell r="GW773">
            <v>0</v>
          </cell>
          <cell r="GX773">
            <v>0</v>
          </cell>
          <cell r="GY773">
            <v>0</v>
          </cell>
          <cell r="GZ773">
            <v>0</v>
          </cell>
          <cell r="HA773">
            <v>0</v>
          </cell>
          <cell r="HB773">
            <v>0</v>
          </cell>
          <cell r="HC773">
            <v>0</v>
          </cell>
          <cell r="HD773">
            <v>0</v>
          </cell>
          <cell r="HE773">
            <v>0</v>
          </cell>
          <cell r="HF773">
            <v>0</v>
          </cell>
          <cell r="HG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0</v>
          </cell>
          <cell r="HN773">
            <v>0</v>
          </cell>
          <cell r="HO773">
            <v>0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0</v>
          </cell>
          <cell r="HU773">
            <v>0</v>
          </cell>
          <cell r="HV773">
            <v>0</v>
          </cell>
          <cell r="HW773">
            <v>0</v>
          </cell>
          <cell r="HX773">
            <v>0</v>
          </cell>
          <cell r="HY773">
            <v>0</v>
          </cell>
          <cell r="HZ773">
            <v>0</v>
          </cell>
          <cell r="IA773">
            <v>0</v>
          </cell>
          <cell r="IB773">
            <v>0</v>
          </cell>
          <cell r="IC773">
            <v>0</v>
          </cell>
          <cell r="ID773">
            <v>0</v>
          </cell>
          <cell r="IE773">
            <v>0</v>
          </cell>
          <cell r="IF773">
            <v>0</v>
          </cell>
          <cell r="IG773">
            <v>0</v>
          </cell>
          <cell r="IH773">
            <v>0</v>
          </cell>
          <cell r="II773">
            <v>0</v>
          </cell>
          <cell r="IJ773">
            <v>0</v>
          </cell>
          <cell r="IK773">
            <v>0</v>
          </cell>
          <cell r="IL773">
            <v>0</v>
          </cell>
          <cell r="IM773">
            <v>0</v>
          </cell>
          <cell r="IN773">
            <v>0</v>
          </cell>
          <cell r="IO773">
            <v>0</v>
          </cell>
          <cell r="IP773">
            <v>0</v>
          </cell>
          <cell r="IQ773">
            <v>0</v>
          </cell>
          <cell r="IR773">
            <v>0</v>
          </cell>
          <cell r="IS773">
            <v>0</v>
          </cell>
          <cell r="IT773">
            <v>0</v>
          </cell>
          <cell r="IU773">
            <v>0</v>
          </cell>
          <cell r="IV773">
            <v>0</v>
          </cell>
          <cell r="IW773">
            <v>0</v>
          </cell>
          <cell r="IX773">
            <v>0</v>
          </cell>
          <cell r="IY773">
            <v>0</v>
          </cell>
          <cell r="IZ773">
            <v>0</v>
          </cell>
          <cell r="JA773">
            <v>0</v>
          </cell>
          <cell r="JB773">
            <v>0</v>
          </cell>
          <cell r="JC773">
            <v>0</v>
          </cell>
          <cell r="JD773">
            <v>0</v>
          </cell>
          <cell r="JE773">
            <v>0</v>
          </cell>
          <cell r="JF773">
            <v>0</v>
          </cell>
          <cell r="JG773">
            <v>0</v>
          </cell>
          <cell r="JH773">
            <v>0</v>
          </cell>
          <cell r="JI773">
            <v>0</v>
          </cell>
          <cell r="JJ773">
            <v>0</v>
          </cell>
          <cell r="JK773">
            <v>0</v>
          </cell>
          <cell r="JL773">
            <v>0</v>
          </cell>
          <cell r="JM773">
            <v>0</v>
          </cell>
          <cell r="JN773">
            <v>0</v>
          </cell>
          <cell r="JO773">
            <v>0</v>
          </cell>
          <cell r="JP773">
            <v>0</v>
          </cell>
          <cell r="JQ773">
            <v>0</v>
          </cell>
        </row>
        <row r="774"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0</v>
          </cell>
          <cell r="FF774">
            <v>0</v>
          </cell>
          <cell r="FG774">
            <v>0</v>
          </cell>
          <cell r="FH774">
            <v>0</v>
          </cell>
          <cell r="FI774">
            <v>0</v>
          </cell>
          <cell r="FJ774">
            <v>0</v>
          </cell>
          <cell r="FK774">
            <v>0</v>
          </cell>
          <cell r="FL774">
            <v>0</v>
          </cell>
          <cell r="FM774">
            <v>0</v>
          </cell>
          <cell r="FN774">
            <v>0</v>
          </cell>
          <cell r="FO774">
            <v>0</v>
          </cell>
          <cell r="FP774">
            <v>0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0</v>
          </cell>
          <cell r="GD774">
            <v>0</v>
          </cell>
          <cell r="GE774">
            <v>0</v>
          </cell>
          <cell r="GF774">
            <v>0</v>
          </cell>
          <cell r="GG774">
            <v>0</v>
          </cell>
          <cell r="GH774">
            <v>0</v>
          </cell>
          <cell r="GI774">
            <v>0</v>
          </cell>
          <cell r="GJ774">
            <v>0</v>
          </cell>
          <cell r="GK774">
            <v>0</v>
          </cell>
          <cell r="GL774">
            <v>0</v>
          </cell>
          <cell r="GM774">
            <v>0</v>
          </cell>
          <cell r="GN774">
            <v>0</v>
          </cell>
          <cell r="GO774">
            <v>0</v>
          </cell>
          <cell r="GP774">
            <v>0</v>
          </cell>
          <cell r="GQ774">
            <v>0</v>
          </cell>
          <cell r="GR774">
            <v>0</v>
          </cell>
          <cell r="GS774">
            <v>0</v>
          </cell>
          <cell r="GT774">
            <v>0</v>
          </cell>
          <cell r="GU774">
            <v>0</v>
          </cell>
          <cell r="GV774">
            <v>0</v>
          </cell>
          <cell r="GW774">
            <v>0</v>
          </cell>
          <cell r="GX774">
            <v>0</v>
          </cell>
          <cell r="GY774">
            <v>0</v>
          </cell>
          <cell r="GZ774">
            <v>0</v>
          </cell>
          <cell r="HA774">
            <v>0</v>
          </cell>
          <cell r="HB774">
            <v>0</v>
          </cell>
          <cell r="HC774">
            <v>0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I774">
            <v>0</v>
          </cell>
          <cell r="HJ774">
            <v>0</v>
          </cell>
          <cell r="HK774">
            <v>0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0</v>
          </cell>
          <cell r="HU774">
            <v>0</v>
          </cell>
          <cell r="HV774">
            <v>0</v>
          </cell>
          <cell r="HW774">
            <v>0</v>
          </cell>
          <cell r="HX774">
            <v>0</v>
          </cell>
          <cell r="HY774">
            <v>0</v>
          </cell>
          <cell r="HZ774">
            <v>0</v>
          </cell>
          <cell r="IA774">
            <v>0</v>
          </cell>
          <cell r="IB774">
            <v>0</v>
          </cell>
          <cell r="IC774">
            <v>0</v>
          </cell>
          <cell r="ID774">
            <v>0</v>
          </cell>
          <cell r="IE774">
            <v>0</v>
          </cell>
          <cell r="IF774">
            <v>0</v>
          </cell>
          <cell r="IG774">
            <v>0</v>
          </cell>
          <cell r="IH774">
            <v>0</v>
          </cell>
          <cell r="II774">
            <v>0</v>
          </cell>
          <cell r="IJ774">
            <v>0</v>
          </cell>
          <cell r="IK774">
            <v>0</v>
          </cell>
          <cell r="IL774">
            <v>0</v>
          </cell>
          <cell r="IM774">
            <v>0</v>
          </cell>
          <cell r="IN774">
            <v>0</v>
          </cell>
          <cell r="IO774">
            <v>0</v>
          </cell>
          <cell r="IP774">
            <v>0</v>
          </cell>
          <cell r="IQ774">
            <v>0</v>
          </cell>
          <cell r="IR774">
            <v>0</v>
          </cell>
          <cell r="IS774">
            <v>0</v>
          </cell>
          <cell r="IT774">
            <v>0</v>
          </cell>
          <cell r="IU774">
            <v>0</v>
          </cell>
          <cell r="IV774">
            <v>0</v>
          </cell>
          <cell r="IW774">
            <v>0</v>
          </cell>
          <cell r="IX774">
            <v>0</v>
          </cell>
          <cell r="IY774">
            <v>0</v>
          </cell>
          <cell r="IZ774">
            <v>0</v>
          </cell>
          <cell r="JA774">
            <v>0</v>
          </cell>
          <cell r="JB774">
            <v>0</v>
          </cell>
          <cell r="JC774">
            <v>0</v>
          </cell>
          <cell r="JD774">
            <v>0</v>
          </cell>
          <cell r="JE774">
            <v>0</v>
          </cell>
          <cell r="JF774">
            <v>0</v>
          </cell>
          <cell r="JG774">
            <v>0</v>
          </cell>
          <cell r="JH774">
            <v>0</v>
          </cell>
          <cell r="JI774">
            <v>0</v>
          </cell>
          <cell r="JJ774">
            <v>0</v>
          </cell>
          <cell r="JK774">
            <v>0</v>
          </cell>
          <cell r="JL774">
            <v>0</v>
          </cell>
          <cell r="JM774">
            <v>0</v>
          </cell>
          <cell r="JN774">
            <v>0</v>
          </cell>
          <cell r="JO774">
            <v>0</v>
          </cell>
          <cell r="JP774">
            <v>0</v>
          </cell>
          <cell r="JQ774">
            <v>0</v>
          </cell>
        </row>
        <row r="775"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0</v>
          </cell>
          <cell r="FF775">
            <v>0</v>
          </cell>
          <cell r="FG775">
            <v>0</v>
          </cell>
          <cell r="FH775">
            <v>0</v>
          </cell>
          <cell r="FI775">
            <v>0</v>
          </cell>
          <cell r="FJ775">
            <v>0</v>
          </cell>
          <cell r="FK775">
            <v>0</v>
          </cell>
          <cell r="FL775">
            <v>0</v>
          </cell>
          <cell r="FM775">
            <v>0</v>
          </cell>
          <cell r="FN775">
            <v>0</v>
          </cell>
          <cell r="FO775">
            <v>0</v>
          </cell>
          <cell r="FP775">
            <v>0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0</v>
          </cell>
          <cell r="GD775">
            <v>0</v>
          </cell>
          <cell r="GE775">
            <v>0</v>
          </cell>
          <cell r="GF775">
            <v>0</v>
          </cell>
          <cell r="GG775">
            <v>0</v>
          </cell>
          <cell r="GH775">
            <v>0</v>
          </cell>
          <cell r="GI775">
            <v>0</v>
          </cell>
          <cell r="GJ775">
            <v>0</v>
          </cell>
          <cell r="GK775">
            <v>0</v>
          </cell>
          <cell r="GL775">
            <v>0</v>
          </cell>
          <cell r="GM775">
            <v>0</v>
          </cell>
          <cell r="GN775">
            <v>0</v>
          </cell>
          <cell r="GO775">
            <v>0</v>
          </cell>
          <cell r="GP775">
            <v>0</v>
          </cell>
          <cell r="GQ775">
            <v>0</v>
          </cell>
          <cell r="GR775">
            <v>0</v>
          </cell>
          <cell r="GS775">
            <v>0</v>
          </cell>
          <cell r="GT775">
            <v>0</v>
          </cell>
          <cell r="GU775">
            <v>0</v>
          </cell>
          <cell r="GV775">
            <v>0</v>
          </cell>
          <cell r="GW775">
            <v>0</v>
          </cell>
          <cell r="GX775">
            <v>0</v>
          </cell>
          <cell r="GY775">
            <v>0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0</v>
          </cell>
          <cell r="HH775">
            <v>0</v>
          </cell>
          <cell r="HI775">
            <v>0</v>
          </cell>
          <cell r="HJ775">
            <v>0</v>
          </cell>
          <cell r="HK775">
            <v>0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0</v>
          </cell>
          <cell r="HU775">
            <v>0</v>
          </cell>
          <cell r="HV775">
            <v>0</v>
          </cell>
          <cell r="HW775">
            <v>0</v>
          </cell>
          <cell r="HX775">
            <v>0</v>
          </cell>
          <cell r="HY775">
            <v>0</v>
          </cell>
          <cell r="HZ775">
            <v>0</v>
          </cell>
          <cell r="IA775">
            <v>0</v>
          </cell>
          <cell r="IB775">
            <v>0</v>
          </cell>
          <cell r="IC775">
            <v>0</v>
          </cell>
          <cell r="ID775">
            <v>0</v>
          </cell>
          <cell r="IE775">
            <v>0</v>
          </cell>
          <cell r="IF775">
            <v>0</v>
          </cell>
          <cell r="IG775">
            <v>0</v>
          </cell>
          <cell r="IH775">
            <v>0</v>
          </cell>
          <cell r="II775">
            <v>0</v>
          </cell>
          <cell r="IJ775">
            <v>0</v>
          </cell>
          <cell r="IK775">
            <v>0</v>
          </cell>
          <cell r="IL775">
            <v>0</v>
          </cell>
          <cell r="IM775">
            <v>0</v>
          </cell>
          <cell r="IN775">
            <v>0</v>
          </cell>
          <cell r="IO775">
            <v>0</v>
          </cell>
          <cell r="IP775">
            <v>0</v>
          </cell>
          <cell r="IQ775">
            <v>0</v>
          </cell>
          <cell r="IR775">
            <v>0</v>
          </cell>
          <cell r="IS775">
            <v>0</v>
          </cell>
          <cell r="IT775">
            <v>0</v>
          </cell>
          <cell r="IU775">
            <v>0</v>
          </cell>
          <cell r="IV775">
            <v>0</v>
          </cell>
          <cell r="IW775">
            <v>0</v>
          </cell>
          <cell r="IX775">
            <v>0</v>
          </cell>
          <cell r="IY775">
            <v>0</v>
          </cell>
          <cell r="IZ775">
            <v>0</v>
          </cell>
          <cell r="JA775">
            <v>0</v>
          </cell>
          <cell r="JB775">
            <v>0</v>
          </cell>
          <cell r="JC775">
            <v>0</v>
          </cell>
          <cell r="JD775">
            <v>0</v>
          </cell>
          <cell r="JE775">
            <v>0</v>
          </cell>
          <cell r="JF775">
            <v>0</v>
          </cell>
          <cell r="JG775">
            <v>0</v>
          </cell>
          <cell r="JH775">
            <v>0</v>
          </cell>
          <cell r="JI775">
            <v>0</v>
          </cell>
          <cell r="JJ775">
            <v>0</v>
          </cell>
          <cell r="JK775">
            <v>0</v>
          </cell>
          <cell r="JL775">
            <v>0</v>
          </cell>
          <cell r="JM775">
            <v>0</v>
          </cell>
          <cell r="JN775">
            <v>0</v>
          </cell>
          <cell r="JO775">
            <v>0</v>
          </cell>
          <cell r="JP775">
            <v>0</v>
          </cell>
          <cell r="JQ775">
            <v>0</v>
          </cell>
        </row>
        <row r="776"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0</v>
          </cell>
          <cell r="FF776">
            <v>0</v>
          </cell>
          <cell r="FG776">
            <v>0</v>
          </cell>
          <cell r="FH776">
            <v>0</v>
          </cell>
          <cell r="FI776">
            <v>0</v>
          </cell>
          <cell r="FJ776">
            <v>0</v>
          </cell>
          <cell r="FK776">
            <v>0</v>
          </cell>
          <cell r="FL776">
            <v>0</v>
          </cell>
          <cell r="FM776">
            <v>0</v>
          </cell>
          <cell r="FN776">
            <v>0</v>
          </cell>
          <cell r="FO776">
            <v>0</v>
          </cell>
          <cell r="FP776">
            <v>0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0</v>
          </cell>
          <cell r="GD776">
            <v>0</v>
          </cell>
          <cell r="GE776">
            <v>0</v>
          </cell>
          <cell r="GF776">
            <v>0</v>
          </cell>
          <cell r="GG776">
            <v>0</v>
          </cell>
          <cell r="GH776">
            <v>0</v>
          </cell>
          <cell r="GI776">
            <v>0</v>
          </cell>
          <cell r="GJ776">
            <v>0</v>
          </cell>
          <cell r="GK776">
            <v>0</v>
          </cell>
          <cell r="GL776">
            <v>0</v>
          </cell>
          <cell r="GM776">
            <v>0</v>
          </cell>
          <cell r="GN776">
            <v>0</v>
          </cell>
          <cell r="GO776">
            <v>0</v>
          </cell>
          <cell r="GP776">
            <v>0</v>
          </cell>
          <cell r="GQ776">
            <v>0</v>
          </cell>
          <cell r="GR776">
            <v>0</v>
          </cell>
          <cell r="GS776">
            <v>0</v>
          </cell>
          <cell r="GT776">
            <v>0</v>
          </cell>
          <cell r="GU776">
            <v>0</v>
          </cell>
          <cell r="GV776">
            <v>0</v>
          </cell>
          <cell r="GW776">
            <v>0</v>
          </cell>
          <cell r="GX776">
            <v>0</v>
          </cell>
          <cell r="GY776">
            <v>0</v>
          </cell>
          <cell r="GZ776">
            <v>0</v>
          </cell>
          <cell r="HA776">
            <v>0</v>
          </cell>
          <cell r="HB776">
            <v>0</v>
          </cell>
          <cell r="HC776">
            <v>0</v>
          </cell>
          <cell r="HD776">
            <v>0</v>
          </cell>
          <cell r="HE776">
            <v>0</v>
          </cell>
          <cell r="HF776">
            <v>0</v>
          </cell>
          <cell r="HG776">
            <v>0</v>
          </cell>
          <cell r="HH776">
            <v>0</v>
          </cell>
          <cell r="HI776">
            <v>0</v>
          </cell>
          <cell r="HJ776">
            <v>0</v>
          </cell>
          <cell r="HK776">
            <v>0</v>
          </cell>
          <cell r="HL776">
            <v>0</v>
          </cell>
          <cell r="HM776">
            <v>0</v>
          </cell>
          <cell r="HN776">
            <v>0</v>
          </cell>
          <cell r="HO776">
            <v>0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0</v>
          </cell>
          <cell r="HU776">
            <v>0</v>
          </cell>
          <cell r="HV776">
            <v>0</v>
          </cell>
          <cell r="HW776">
            <v>0</v>
          </cell>
          <cell r="HX776">
            <v>0</v>
          </cell>
          <cell r="HY776">
            <v>0</v>
          </cell>
          <cell r="HZ776">
            <v>0</v>
          </cell>
          <cell r="IA776">
            <v>0</v>
          </cell>
          <cell r="IB776">
            <v>0</v>
          </cell>
          <cell r="IC776">
            <v>0</v>
          </cell>
          <cell r="ID776">
            <v>0</v>
          </cell>
          <cell r="IE776">
            <v>0</v>
          </cell>
          <cell r="IF776">
            <v>0</v>
          </cell>
          <cell r="IG776">
            <v>0</v>
          </cell>
          <cell r="IH776">
            <v>0</v>
          </cell>
          <cell r="II776">
            <v>0</v>
          </cell>
          <cell r="IJ776">
            <v>0</v>
          </cell>
          <cell r="IK776">
            <v>0</v>
          </cell>
          <cell r="IL776">
            <v>0</v>
          </cell>
          <cell r="IM776">
            <v>0</v>
          </cell>
          <cell r="IN776">
            <v>0</v>
          </cell>
          <cell r="IO776">
            <v>0</v>
          </cell>
          <cell r="IP776">
            <v>0</v>
          </cell>
          <cell r="IQ776">
            <v>0</v>
          </cell>
          <cell r="IR776">
            <v>0</v>
          </cell>
          <cell r="IS776">
            <v>0</v>
          </cell>
          <cell r="IT776">
            <v>0</v>
          </cell>
          <cell r="IU776">
            <v>0</v>
          </cell>
          <cell r="IV776">
            <v>0</v>
          </cell>
          <cell r="IW776">
            <v>0</v>
          </cell>
          <cell r="IX776">
            <v>0</v>
          </cell>
          <cell r="IY776">
            <v>0</v>
          </cell>
          <cell r="IZ776">
            <v>0</v>
          </cell>
          <cell r="JA776">
            <v>0</v>
          </cell>
          <cell r="JB776">
            <v>0</v>
          </cell>
          <cell r="JC776">
            <v>0</v>
          </cell>
          <cell r="JD776">
            <v>0</v>
          </cell>
          <cell r="JE776">
            <v>0</v>
          </cell>
          <cell r="JF776">
            <v>0</v>
          </cell>
          <cell r="JG776">
            <v>0</v>
          </cell>
          <cell r="JH776">
            <v>0</v>
          </cell>
          <cell r="JI776">
            <v>0</v>
          </cell>
          <cell r="JJ776">
            <v>0</v>
          </cell>
          <cell r="JK776">
            <v>0</v>
          </cell>
          <cell r="JL776">
            <v>0</v>
          </cell>
          <cell r="JM776">
            <v>0</v>
          </cell>
          <cell r="JN776">
            <v>0</v>
          </cell>
          <cell r="JO776">
            <v>0</v>
          </cell>
          <cell r="JP776">
            <v>0</v>
          </cell>
          <cell r="JQ776">
            <v>0</v>
          </cell>
        </row>
        <row r="777"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0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0</v>
          </cell>
          <cell r="GN777">
            <v>0</v>
          </cell>
          <cell r="GO777">
            <v>0</v>
          </cell>
          <cell r="GP777">
            <v>0</v>
          </cell>
          <cell r="GQ777">
            <v>0</v>
          </cell>
          <cell r="GR777">
            <v>0</v>
          </cell>
          <cell r="GS777">
            <v>0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0</v>
          </cell>
          <cell r="HC777">
            <v>0</v>
          </cell>
          <cell r="HD777">
            <v>0</v>
          </cell>
          <cell r="HE777">
            <v>0</v>
          </cell>
          <cell r="HF777">
            <v>0</v>
          </cell>
          <cell r="HG777">
            <v>0</v>
          </cell>
          <cell r="HH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0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0</v>
          </cell>
          <cell r="HU777">
            <v>0</v>
          </cell>
          <cell r="HV777">
            <v>0</v>
          </cell>
          <cell r="HW777">
            <v>0</v>
          </cell>
          <cell r="HX777">
            <v>0</v>
          </cell>
          <cell r="HY777">
            <v>0</v>
          </cell>
          <cell r="HZ777">
            <v>0</v>
          </cell>
          <cell r="IA777">
            <v>0</v>
          </cell>
          <cell r="IB777">
            <v>0</v>
          </cell>
          <cell r="IC777">
            <v>0</v>
          </cell>
          <cell r="ID777">
            <v>0</v>
          </cell>
          <cell r="IE777">
            <v>0</v>
          </cell>
          <cell r="IF777">
            <v>0</v>
          </cell>
          <cell r="IG777">
            <v>0</v>
          </cell>
          <cell r="IH777">
            <v>0</v>
          </cell>
          <cell r="II777">
            <v>0</v>
          </cell>
          <cell r="IJ777">
            <v>0</v>
          </cell>
          <cell r="IK777">
            <v>0</v>
          </cell>
          <cell r="IL777">
            <v>0</v>
          </cell>
          <cell r="IM777">
            <v>0</v>
          </cell>
          <cell r="IN777">
            <v>0</v>
          </cell>
          <cell r="IO777">
            <v>0</v>
          </cell>
          <cell r="IP777">
            <v>0</v>
          </cell>
          <cell r="IQ777">
            <v>0</v>
          </cell>
          <cell r="IR777">
            <v>0</v>
          </cell>
          <cell r="IS777">
            <v>0</v>
          </cell>
          <cell r="IT777">
            <v>0</v>
          </cell>
          <cell r="IU777">
            <v>0</v>
          </cell>
          <cell r="IV777">
            <v>0</v>
          </cell>
          <cell r="IW777">
            <v>0</v>
          </cell>
          <cell r="IX777">
            <v>0</v>
          </cell>
          <cell r="IY777">
            <v>0</v>
          </cell>
          <cell r="IZ777">
            <v>0</v>
          </cell>
          <cell r="JA777">
            <v>0</v>
          </cell>
          <cell r="JB777">
            <v>0</v>
          </cell>
          <cell r="JC777">
            <v>0</v>
          </cell>
          <cell r="JD777">
            <v>0</v>
          </cell>
          <cell r="JE777">
            <v>0</v>
          </cell>
          <cell r="JF777">
            <v>0</v>
          </cell>
          <cell r="JG777">
            <v>0</v>
          </cell>
          <cell r="JH777">
            <v>0</v>
          </cell>
          <cell r="JI777">
            <v>0</v>
          </cell>
          <cell r="JJ777">
            <v>0</v>
          </cell>
          <cell r="JK777">
            <v>0</v>
          </cell>
          <cell r="JL777">
            <v>0</v>
          </cell>
          <cell r="JM777">
            <v>0</v>
          </cell>
          <cell r="JN777">
            <v>0</v>
          </cell>
          <cell r="JO777">
            <v>0</v>
          </cell>
          <cell r="JP777">
            <v>0</v>
          </cell>
          <cell r="JQ777">
            <v>0</v>
          </cell>
        </row>
        <row r="778"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0</v>
          </cell>
          <cell r="FI778">
            <v>0</v>
          </cell>
          <cell r="FJ778">
            <v>0</v>
          </cell>
          <cell r="FK778">
            <v>0</v>
          </cell>
          <cell r="FL778">
            <v>0</v>
          </cell>
          <cell r="FM778">
            <v>0</v>
          </cell>
          <cell r="FN778">
            <v>0</v>
          </cell>
          <cell r="FO778">
            <v>0</v>
          </cell>
          <cell r="FP778">
            <v>0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0</v>
          </cell>
          <cell r="GN778">
            <v>0</v>
          </cell>
          <cell r="GO778">
            <v>0</v>
          </cell>
          <cell r="GP778">
            <v>0</v>
          </cell>
          <cell r="GQ778">
            <v>0</v>
          </cell>
          <cell r="GR778">
            <v>0</v>
          </cell>
          <cell r="GS778">
            <v>0</v>
          </cell>
          <cell r="GT778">
            <v>0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C778">
            <v>0</v>
          </cell>
          <cell r="HD778">
            <v>0</v>
          </cell>
          <cell r="HE778">
            <v>0</v>
          </cell>
          <cell r="HF778">
            <v>0</v>
          </cell>
          <cell r="HG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0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0</v>
          </cell>
          <cell r="HV778">
            <v>0</v>
          </cell>
          <cell r="HW778">
            <v>0</v>
          </cell>
          <cell r="HX778">
            <v>0</v>
          </cell>
          <cell r="HY778">
            <v>0</v>
          </cell>
          <cell r="HZ778">
            <v>0</v>
          </cell>
          <cell r="IA778">
            <v>0</v>
          </cell>
          <cell r="IB778">
            <v>0</v>
          </cell>
          <cell r="IC778">
            <v>0</v>
          </cell>
          <cell r="ID778">
            <v>0</v>
          </cell>
          <cell r="IE778">
            <v>0</v>
          </cell>
          <cell r="IF778">
            <v>0</v>
          </cell>
          <cell r="IG778">
            <v>0</v>
          </cell>
          <cell r="IH778">
            <v>0</v>
          </cell>
          <cell r="II778">
            <v>0</v>
          </cell>
          <cell r="IJ778">
            <v>0</v>
          </cell>
          <cell r="IK778">
            <v>0</v>
          </cell>
          <cell r="IL778">
            <v>0</v>
          </cell>
          <cell r="IM778">
            <v>0</v>
          </cell>
          <cell r="IN778">
            <v>0</v>
          </cell>
          <cell r="IO778">
            <v>0</v>
          </cell>
          <cell r="IP778">
            <v>0</v>
          </cell>
          <cell r="IQ778">
            <v>0</v>
          </cell>
          <cell r="IR778">
            <v>0</v>
          </cell>
          <cell r="IS778">
            <v>0</v>
          </cell>
          <cell r="IT778">
            <v>0</v>
          </cell>
          <cell r="IU778">
            <v>0</v>
          </cell>
          <cell r="IV778">
            <v>0</v>
          </cell>
          <cell r="IW778">
            <v>0</v>
          </cell>
          <cell r="IX778">
            <v>0</v>
          </cell>
          <cell r="IY778">
            <v>0</v>
          </cell>
          <cell r="IZ778">
            <v>0</v>
          </cell>
          <cell r="JA778">
            <v>0</v>
          </cell>
          <cell r="JB778">
            <v>0</v>
          </cell>
          <cell r="JC778">
            <v>0</v>
          </cell>
          <cell r="JD778">
            <v>0</v>
          </cell>
          <cell r="JE778">
            <v>0</v>
          </cell>
          <cell r="JF778">
            <v>0</v>
          </cell>
          <cell r="JG778">
            <v>0</v>
          </cell>
          <cell r="JH778">
            <v>0</v>
          </cell>
          <cell r="JI778">
            <v>0</v>
          </cell>
          <cell r="JJ778">
            <v>0</v>
          </cell>
          <cell r="JK778">
            <v>0</v>
          </cell>
          <cell r="JL778">
            <v>0</v>
          </cell>
          <cell r="JM778">
            <v>0</v>
          </cell>
          <cell r="JN778">
            <v>0</v>
          </cell>
          <cell r="JO778">
            <v>0</v>
          </cell>
          <cell r="JP778">
            <v>0</v>
          </cell>
          <cell r="JQ778">
            <v>0</v>
          </cell>
        </row>
        <row r="779"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0</v>
          </cell>
          <cell r="FF779">
            <v>0</v>
          </cell>
          <cell r="FG779">
            <v>0</v>
          </cell>
          <cell r="FH779">
            <v>0</v>
          </cell>
          <cell r="FI779">
            <v>0</v>
          </cell>
          <cell r="FJ779">
            <v>0</v>
          </cell>
          <cell r="FK779">
            <v>0</v>
          </cell>
          <cell r="FL779">
            <v>0</v>
          </cell>
          <cell r="FM779">
            <v>0</v>
          </cell>
          <cell r="FN779">
            <v>0</v>
          </cell>
          <cell r="FO779">
            <v>0</v>
          </cell>
          <cell r="FP779">
            <v>0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0</v>
          </cell>
          <cell r="GD779">
            <v>0</v>
          </cell>
          <cell r="GE779">
            <v>0</v>
          </cell>
          <cell r="GF779">
            <v>0</v>
          </cell>
          <cell r="GG779">
            <v>0</v>
          </cell>
          <cell r="GH779">
            <v>0</v>
          </cell>
          <cell r="GI779">
            <v>0</v>
          </cell>
          <cell r="GJ779">
            <v>0</v>
          </cell>
          <cell r="GK779">
            <v>0</v>
          </cell>
          <cell r="GL779">
            <v>0</v>
          </cell>
          <cell r="GM779">
            <v>0</v>
          </cell>
          <cell r="GN779">
            <v>0</v>
          </cell>
          <cell r="GO779">
            <v>0</v>
          </cell>
          <cell r="GP779">
            <v>0</v>
          </cell>
          <cell r="GQ779">
            <v>0</v>
          </cell>
          <cell r="GR779">
            <v>0</v>
          </cell>
          <cell r="GS779">
            <v>0</v>
          </cell>
          <cell r="GT779">
            <v>0</v>
          </cell>
          <cell r="GU779">
            <v>0</v>
          </cell>
          <cell r="GV779">
            <v>0</v>
          </cell>
          <cell r="GW779">
            <v>0</v>
          </cell>
          <cell r="GX779">
            <v>0</v>
          </cell>
          <cell r="GY779">
            <v>0</v>
          </cell>
          <cell r="GZ779">
            <v>0</v>
          </cell>
          <cell r="HA779">
            <v>0</v>
          </cell>
          <cell r="HB779">
            <v>0</v>
          </cell>
          <cell r="HC779">
            <v>0</v>
          </cell>
          <cell r="HD779">
            <v>0</v>
          </cell>
          <cell r="HE779">
            <v>0</v>
          </cell>
          <cell r="HF779">
            <v>0</v>
          </cell>
          <cell r="HG779">
            <v>0</v>
          </cell>
          <cell r="HH779">
            <v>0</v>
          </cell>
          <cell r="HI779">
            <v>0</v>
          </cell>
          <cell r="HJ779">
            <v>0</v>
          </cell>
          <cell r="HK779">
            <v>0</v>
          </cell>
          <cell r="HL779">
            <v>0</v>
          </cell>
          <cell r="HM779">
            <v>0</v>
          </cell>
          <cell r="HN779">
            <v>0</v>
          </cell>
          <cell r="HO779">
            <v>0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0</v>
          </cell>
          <cell r="HU779">
            <v>0</v>
          </cell>
          <cell r="HV779">
            <v>0</v>
          </cell>
          <cell r="HW779">
            <v>0</v>
          </cell>
          <cell r="HX779">
            <v>0</v>
          </cell>
          <cell r="HY779">
            <v>0</v>
          </cell>
          <cell r="HZ779">
            <v>0</v>
          </cell>
          <cell r="IA779">
            <v>0</v>
          </cell>
          <cell r="IB779">
            <v>0</v>
          </cell>
          <cell r="IC779">
            <v>0</v>
          </cell>
          <cell r="ID779">
            <v>0</v>
          </cell>
          <cell r="IE779">
            <v>0</v>
          </cell>
          <cell r="IF779">
            <v>0</v>
          </cell>
          <cell r="IG779">
            <v>0</v>
          </cell>
          <cell r="IH779">
            <v>0</v>
          </cell>
          <cell r="II779">
            <v>0</v>
          </cell>
          <cell r="IJ779">
            <v>0</v>
          </cell>
          <cell r="IK779">
            <v>0</v>
          </cell>
          <cell r="IL779">
            <v>0</v>
          </cell>
          <cell r="IM779">
            <v>0</v>
          </cell>
          <cell r="IN779">
            <v>0</v>
          </cell>
          <cell r="IO779">
            <v>0</v>
          </cell>
          <cell r="IP779">
            <v>0</v>
          </cell>
          <cell r="IQ779">
            <v>0</v>
          </cell>
          <cell r="IR779">
            <v>0</v>
          </cell>
          <cell r="IS779">
            <v>0</v>
          </cell>
          <cell r="IT779">
            <v>0</v>
          </cell>
          <cell r="IU779">
            <v>0</v>
          </cell>
          <cell r="IV779">
            <v>0</v>
          </cell>
          <cell r="IW779">
            <v>0</v>
          </cell>
          <cell r="IX779">
            <v>0</v>
          </cell>
          <cell r="IY779">
            <v>0</v>
          </cell>
          <cell r="IZ779">
            <v>0</v>
          </cell>
          <cell r="JA779">
            <v>0</v>
          </cell>
          <cell r="JB779">
            <v>0</v>
          </cell>
          <cell r="JC779">
            <v>0</v>
          </cell>
          <cell r="JD779">
            <v>0</v>
          </cell>
          <cell r="JE779">
            <v>0</v>
          </cell>
          <cell r="JF779">
            <v>0</v>
          </cell>
          <cell r="JG779">
            <v>0</v>
          </cell>
          <cell r="JH779">
            <v>0</v>
          </cell>
          <cell r="JI779">
            <v>0</v>
          </cell>
          <cell r="JJ779">
            <v>0</v>
          </cell>
          <cell r="JK779">
            <v>0</v>
          </cell>
          <cell r="JL779">
            <v>0</v>
          </cell>
          <cell r="JM779">
            <v>0</v>
          </cell>
          <cell r="JN779">
            <v>0</v>
          </cell>
          <cell r="JO779">
            <v>0</v>
          </cell>
          <cell r="JP779">
            <v>0</v>
          </cell>
          <cell r="JQ779">
            <v>0</v>
          </cell>
        </row>
        <row r="780"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0</v>
          </cell>
          <cell r="FF780">
            <v>0</v>
          </cell>
          <cell r="FG780">
            <v>0</v>
          </cell>
          <cell r="FH780">
            <v>0</v>
          </cell>
          <cell r="FI780">
            <v>0</v>
          </cell>
          <cell r="FJ780">
            <v>0</v>
          </cell>
          <cell r="FK780">
            <v>0</v>
          </cell>
          <cell r="FL780">
            <v>0</v>
          </cell>
          <cell r="FM780">
            <v>0</v>
          </cell>
          <cell r="FN780">
            <v>0</v>
          </cell>
          <cell r="FO780">
            <v>0</v>
          </cell>
          <cell r="FP780">
            <v>0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0</v>
          </cell>
          <cell r="GD780">
            <v>0</v>
          </cell>
          <cell r="GE780">
            <v>0</v>
          </cell>
          <cell r="GF780">
            <v>0</v>
          </cell>
          <cell r="GG780">
            <v>0</v>
          </cell>
          <cell r="GH780">
            <v>0</v>
          </cell>
          <cell r="GI780">
            <v>0</v>
          </cell>
          <cell r="GJ780">
            <v>0</v>
          </cell>
          <cell r="GK780">
            <v>0</v>
          </cell>
          <cell r="GL780">
            <v>0</v>
          </cell>
          <cell r="GM780">
            <v>0</v>
          </cell>
          <cell r="GN780">
            <v>0</v>
          </cell>
          <cell r="GO780">
            <v>0</v>
          </cell>
          <cell r="GP780">
            <v>0</v>
          </cell>
          <cell r="GQ780">
            <v>0</v>
          </cell>
          <cell r="GR780">
            <v>0</v>
          </cell>
          <cell r="GS780">
            <v>0</v>
          </cell>
          <cell r="GT780">
            <v>0</v>
          </cell>
          <cell r="GU780">
            <v>0</v>
          </cell>
          <cell r="GV780">
            <v>0</v>
          </cell>
          <cell r="GW780">
            <v>0</v>
          </cell>
          <cell r="GX780">
            <v>0</v>
          </cell>
          <cell r="GY780">
            <v>0</v>
          </cell>
          <cell r="GZ780">
            <v>0</v>
          </cell>
          <cell r="HA780">
            <v>0</v>
          </cell>
          <cell r="HB780">
            <v>0</v>
          </cell>
          <cell r="HC780">
            <v>0</v>
          </cell>
          <cell r="HD780">
            <v>0</v>
          </cell>
          <cell r="HE780">
            <v>0</v>
          </cell>
          <cell r="HF780">
            <v>0</v>
          </cell>
          <cell r="HG780">
            <v>0</v>
          </cell>
          <cell r="HH780">
            <v>0</v>
          </cell>
          <cell r="HI780">
            <v>0</v>
          </cell>
          <cell r="HJ780">
            <v>0</v>
          </cell>
          <cell r="HK780">
            <v>0</v>
          </cell>
          <cell r="HL780">
            <v>0</v>
          </cell>
          <cell r="HM780">
            <v>0</v>
          </cell>
          <cell r="HN780">
            <v>0</v>
          </cell>
          <cell r="HO780">
            <v>0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0</v>
          </cell>
          <cell r="HU780">
            <v>0</v>
          </cell>
          <cell r="HV780">
            <v>0</v>
          </cell>
          <cell r="HW780">
            <v>0</v>
          </cell>
          <cell r="HX780">
            <v>0</v>
          </cell>
          <cell r="HY780">
            <v>0</v>
          </cell>
          <cell r="HZ780">
            <v>0</v>
          </cell>
          <cell r="IA780">
            <v>0</v>
          </cell>
          <cell r="IB780">
            <v>0</v>
          </cell>
          <cell r="IC780">
            <v>0</v>
          </cell>
          <cell r="ID780">
            <v>0</v>
          </cell>
          <cell r="IE780">
            <v>0</v>
          </cell>
          <cell r="IF780">
            <v>0</v>
          </cell>
          <cell r="IG780">
            <v>0</v>
          </cell>
          <cell r="IH780">
            <v>0</v>
          </cell>
          <cell r="II780">
            <v>0</v>
          </cell>
          <cell r="IJ780">
            <v>0</v>
          </cell>
          <cell r="IK780">
            <v>0</v>
          </cell>
          <cell r="IL780">
            <v>0</v>
          </cell>
          <cell r="IM780">
            <v>0</v>
          </cell>
          <cell r="IN780">
            <v>0</v>
          </cell>
          <cell r="IO780">
            <v>0</v>
          </cell>
          <cell r="IP780">
            <v>0</v>
          </cell>
          <cell r="IQ780">
            <v>0</v>
          </cell>
          <cell r="IR780">
            <v>0</v>
          </cell>
          <cell r="IS780">
            <v>0</v>
          </cell>
          <cell r="IT780">
            <v>0</v>
          </cell>
          <cell r="IU780">
            <v>0</v>
          </cell>
          <cell r="IV780">
            <v>0</v>
          </cell>
          <cell r="IW780">
            <v>0</v>
          </cell>
          <cell r="IX780">
            <v>0</v>
          </cell>
          <cell r="IY780">
            <v>0</v>
          </cell>
          <cell r="IZ780">
            <v>0</v>
          </cell>
          <cell r="JA780">
            <v>0</v>
          </cell>
          <cell r="JB780">
            <v>0</v>
          </cell>
          <cell r="JC780">
            <v>0</v>
          </cell>
          <cell r="JD780">
            <v>0</v>
          </cell>
          <cell r="JE780">
            <v>0</v>
          </cell>
          <cell r="JF780">
            <v>0</v>
          </cell>
          <cell r="JG780">
            <v>0</v>
          </cell>
          <cell r="JH780">
            <v>0</v>
          </cell>
          <cell r="JI780">
            <v>0</v>
          </cell>
          <cell r="JJ780">
            <v>0</v>
          </cell>
          <cell r="JK780">
            <v>0</v>
          </cell>
          <cell r="JL780">
            <v>0</v>
          </cell>
          <cell r="JM780">
            <v>0</v>
          </cell>
          <cell r="JN780">
            <v>0</v>
          </cell>
          <cell r="JO780">
            <v>0</v>
          </cell>
          <cell r="JP780">
            <v>0</v>
          </cell>
          <cell r="JQ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-8.805848199999744E-4</v>
          </cell>
          <cell r="BS781">
            <v>0</v>
          </cell>
          <cell r="BT781">
            <v>-1.7689050099999951E-3</v>
          </cell>
          <cell r="BU781">
            <v>1.2346201999999251E-4</v>
          </cell>
          <cell r="BV781">
            <v>-1.2346202000002027E-4</v>
          </cell>
          <cell r="BW781">
            <v>0</v>
          </cell>
          <cell r="BX781">
            <v>0</v>
          </cell>
          <cell r="BY781">
            <v>0</v>
          </cell>
          <cell r="BZ781">
            <v>1.3657391999999999E-2</v>
          </cell>
          <cell r="CA781">
            <v>0</v>
          </cell>
          <cell r="CB781">
            <v>-1.2769071810000001E-2</v>
          </cell>
          <cell r="CC781">
            <v>0</v>
          </cell>
          <cell r="CD781">
            <v>0</v>
          </cell>
          <cell r="CE781">
            <v>-1.592014510000006E-2</v>
          </cell>
          <cell r="CF781">
            <v>0</v>
          </cell>
          <cell r="CG781">
            <v>0</v>
          </cell>
          <cell r="CH781">
            <v>0</v>
          </cell>
          <cell r="CI781">
            <v>5.0429638999997806E-4</v>
          </cell>
          <cell r="CJ781">
            <v>-6.4433157299999821E-3</v>
          </cell>
          <cell r="CK781">
            <v>0</v>
          </cell>
          <cell r="CL781">
            <v>-3.4832000000000005E-4</v>
          </cell>
          <cell r="CM781">
            <v>0</v>
          </cell>
          <cell r="CN781">
            <v>-9.6328057599999999E-3</v>
          </cell>
          <cell r="CO781">
            <v>0</v>
          </cell>
          <cell r="CP781">
            <v>0</v>
          </cell>
          <cell r="CQ781">
            <v>0</v>
          </cell>
          <cell r="CR781">
            <v>2.2050303020000328E-2</v>
          </cell>
          <cell r="CS781">
            <v>6.1284292000000039E-4</v>
          </cell>
          <cell r="CT781">
            <v>-6.1284290999999436E-4</v>
          </cell>
          <cell r="CU781">
            <v>-4.1147190899999964E-3</v>
          </cell>
          <cell r="CV781">
            <v>1.3346260090000006E-2</v>
          </cell>
          <cell r="CW781">
            <v>1.0124630299999993E-2</v>
          </cell>
          <cell r="CX781">
            <v>3.0660280000000262E-3</v>
          </cell>
          <cell r="CY781">
            <v>-3.7189628999999974E-4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3.907246407999998E-2</v>
          </cell>
          <cell r="DF781">
            <v>1.5109041000000052E-4</v>
          </cell>
          <cell r="DG781">
            <v>1.7743684099999907E-3</v>
          </cell>
          <cell r="DH781">
            <v>0</v>
          </cell>
          <cell r="DI781">
            <v>1.707173999999978E-3</v>
          </cell>
          <cell r="DJ781">
            <v>1.2444066089999983E-2</v>
          </cell>
          <cell r="DK781">
            <v>2.1226860150000054E-2</v>
          </cell>
          <cell r="DL781">
            <v>0</v>
          </cell>
          <cell r="DM781">
            <v>0</v>
          </cell>
          <cell r="DN781">
            <v>1.7820366799999945E-3</v>
          </cell>
          <cell r="DO781">
            <v>-1.3131659999998657E-5</v>
          </cell>
          <cell r="DP781">
            <v>0</v>
          </cell>
          <cell r="DQ781">
            <v>0</v>
          </cell>
          <cell r="DR781">
            <v>4.3000789600000644E-3</v>
          </cell>
          <cell r="DS781">
            <v>0</v>
          </cell>
          <cell r="DT781">
            <v>7.0756200499999949E-3</v>
          </cell>
          <cell r="DU781">
            <v>-1.7689050099999881E-3</v>
          </cell>
          <cell r="DV781">
            <v>-3.4760790100000771E-3</v>
          </cell>
          <cell r="DW781">
            <v>1.7071740000000057E-3</v>
          </cell>
          <cell r="DX781">
            <v>3.4217033600000002E-3</v>
          </cell>
          <cell r="DY781">
            <v>-3.2109352499999997E-3</v>
          </cell>
          <cell r="DZ781">
            <v>-3.5378100199999971E-3</v>
          </cell>
          <cell r="EA781">
            <v>3.9466026200000032E-3</v>
          </cell>
          <cell r="EB781">
            <v>1.4270821999998184E-4</v>
          </cell>
          <cell r="EC781">
            <v>0</v>
          </cell>
          <cell r="ED781">
            <v>0</v>
          </cell>
          <cell r="EE781">
            <v>1.7312761670000176E-2</v>
          </cell>
          <cell r="EF781">
            <v>0</v>
          </cell>
          <cell r="EG781">
            <v>1.5364565999999996E-2</v>
          </cell>
          <cell r="EH781">
            <v>1.9481956800000422E-3</v>
          </cell>
          <cell r="EI781">
            <v>-1.7689050099999881E-3</v>
          </cell>
          <cell r="EJ781">
            <v>0</v>
          </cell>
          <cell r="EK781">
            <v>2.4655450100000073E-3</v>
          </cell>
          <cell r="EL781">
            <v>0</v>
          </cell>
          <cell r="EM781">
            <v>-5.5557911000000265E-4</v>
          </cell>
          <cell r="EN781">
            <v>-1.4106089999999655E-4</v>
          </cell>
          <cell r="EO781">
            <v>0</v>
          </cell>
          <cell r="EP781">
            <v>0</v>
          </cell>
          <cell r="EQ781">
            <v>0</v>
          </cell>
          <cell r="ER781">
            <v>4.8024186600000851E-3</v>
          </cell>
          <cell r="ES781">
            <v>1.7071740000000005E-3</v>
          </cell>
          <cell r="ET781">
            <v>0</v>
          </cell>
          <cell r="EU781">
            <v>8.9062560699999793E-3</v>
          </cell>
          <cell r="EV781">
            <v>-1.7689050099999881E-3</v>
          </cell>
          <cell r="EW781">
            <v>-1.4106089000000266E-4</v>
          </cell>
          <cell r="EX781">
            <v>-3.9010455099999994E-3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1.3787020500000136E-2</v>
          </cell>
          <cell r="FF781">
            <v>1.3588539999999996E-3</v>
          </cell>
          <cell r="FG781">
            <v>4.1005101999996851E-4</v>
          </cell>
          <cell r="FH781">
            <v>0</v>
          </cell>
          <cell r="FI781">
            <v>9.0928055599999724E-3</v>
          </cell>
          <cell r="FJ781">
            <v>0</v>
          </cell>
          <cell r="FK781">
            <v>1.7071740000000057E-3</v>
          </cell>
          <cell r="FL781">
            <v>-8.9908908999999926E-4</v>
          </cell>
          <cell r="FM781">
            <v>0</v>
          </cell>
          <cell r="FN781">
            <v>0</v>
          </cell>
          <cell r="FO781">
            <v>6.9664000000002613E-4</v>
          </cell>
          <cell r="FP781">
            <v>1.0722650100000002E-3</v>
          </cell>
          <cell r="FQ781">
            <v>3.4832E-4</v>
          </cell>
          <cell r="FR781">
            <v>5.0842492000000572E-3</v>
          </cell>
          <cell r="FS781">
            <v>0</v>
          </cell>
          <cell r="FT781">
            <v>-1.2252362400000105E-3</v>
          </cell>
          <cell r="FU781">
            <v>2.6482133999999879E-3</v>
          </cell>
          <cell r="FV781">
            <v>1.2346202000002027E-4</v>
          </cell>
          <cell r="FW781">
            <v>1.7689050099999881E-3</v>
          </cell>
          <cell r="FX781">
            <v>1.7689050099999604E-3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0</v>
          </cell>
          <cell r="GD781">
            <v>0</v>
          </cell>
          <cell r="GE781">
            <v>-1.7689050000000428E-3</v>
          </cell>
          <cell r="GF781">
            <v>0</v>
          </cell>
          <cell r="GG781">
            <v>-1.7071739999999919E-3</v>
          </cell>
          <cell r="GH781">
            <v>-6.1731009999982378E-5</v>
          </cell>
          <cell r="GI781">
            <v>0</v>
          </cell>
          <cell r="GJ781">
            <v>0</v>
          </cell>
          <cell r="GK781">
            <v>1.7689050200000167E-3</v>
          </cell>
          <cell r="GL781">
            <v>0</v>
          </cell>
          <cell r="GM781">
            <v>-1.768905010000002E-3</v>
          </cell>
          <cell r="GN781">
            <v>0</v>
          </cell>
          <cell r="GO781">
            <v>0</v>
          </cell>
          <cell r="GP781">
            <v>0</v>
          </cell>
          <cell r="GQ781">
            <v>0</v>
          </cell>
          <cell r="GR781">
            <v>-3.5378100199999762E-3</v>
          </cell>
          <cell r="GS781">
            <v>0</v>
          </cell>
          <cell r="GT781">
            <v>-7.0756200399999872E-3</v>
          </cell>
          <cell r="GU781">
            <v>0</v>
          </cell>
          <cell r="GV781">
            <v>0</v>
          </cell>
          <cell r="GW781">
            <v>0</v>
          </cell>
          <cell r="GX781">
            <v>1.7689050100000159E-3</v>
          </cell>
          <cell r="GY781">
            <v>0</v>
          </cell>
          <cell r="GZ781">
            <v>0</v>
          </cell>
          <cell r="HA781">
            <v>0</v>
          </cell>
          <cell r="HB781">
            <v>1.768905010000002E-3</v>
          </cell>
          <cell r="HC781">
            <v>0</v>
          </cell>
          <cell r="HD781">
            <v>0</v>
          </cell>
          <cell r="HE781">
            <v>8.2199561100001484E-3</v>
          </cell>
          <cell r="HF781">
            <v>0</v>
          </cell>
          <cell r="HG781">
            <v>1.7689050100000159E-3</v>
          </cell>
          <cell r="HH781">
            <v>1.5753174600000031E-3</v>
          </cell>
          <cell r="HI781">
            <v>4.4994451999999796E-3</v>
          </cell>
          <cell r="HJ781">
            <v>0</v>
          </cell>
          <cell r="HK781">
            <v>2.1451934499999992E-3</v>
          </cell>
          <cell r="HL781">
            <v>0</v>
          </cell>
          <cell r="HM781">
            <v>-1.7071740000000001E-3</v>
          </cell>
          <cell r="HN781">
            <v>-1.7071740000000023E-3</v>
          </cell>
          <cell r="HO781">
            <v>1.7071739999999988E-3</v>
          </cell>
          <cell r="HP781">
            <v>-6.1731009999999942E-5</v>
          </cell>
          <cell r="HQ781">
            <v>0</v>
          </cell>
          <cell r="HR781">
            <v>0</v>
          </cell>
          <cell r="HS781">
            <v>0</v>
          </cell>
          <cell r="HT781">
            <v>0</v>
          </cell>
          <cell r="HU781">
            <v>1.7071740000000057E-3</v>
          </cell>
          <cell r="HV781">
            <v>-1.7071739999999919E-3</v>
          </cell>
          <cell r="HW781">
            <v>0</v>
          </cell>
          <cell r="HX781">
            <v>0</v>
          </cell>
          <cell r="HY781">
            <v>-3.4832E-4</v>
          </cell>
          <cell r="HZ781">
            <v>0</v>
          </cell>
          <cell r="IA781">
            <v>0</v>
          </cell>
          <cell r="IB781">
            <v>0</v>
          </cell>
          <cell r="IC781">
            <v>3.4832E-4</v>
          </cell>
          <cell r="ID781">
            <v>0</v>
          </cell>
          <cell r="IE781">
            <v>1.7689050099999326E-3</v>
          </cell>
          <cell r="IF781">
            <v>0</v>
          </cell>
          <cell r="IG781">
            <v>0</v>
          </cell>
          <cell r="IH781">
            <v>0</v>
          </cell>
          <cell r="II781">
            <v>1.707173999999978E-3</v>
          </cell>
          <cell r="IJ781">
            <v>6.1731009999982378E-5</v>
          </cell>
          <cell r="IK781">
            <v>0</v>
          </cell>
          <cell r="IL781">
            <v>0</v>
          </cell>
          <cell r="IM781">
            <v>0</v>
          </cell>
          <cell r="IN781">
            <v>0</v>
          </cell>
          <cell r="IO781">
            <v>0</v>
          </cell>
          <cell r="IP781">
            <v>0</v>
          </cell>
          <cell r="IQ781">
            <v>0</v>
          </cell>
          <cell r="IR781">
            <v>1.1750030760000085E-2</v>
          </cell>
          <cell r="IS781">
            <v>0</v>
          </cell>
          <cell r="IT781">
            <v>0</v>
          </cell>
          <cell r="IU781">
            <v>0</v>
          </cell>
          <cell r="IV781">
            <v>9.9811257500000139E-3</v>
          </cell>
          <cell r="IW781">
            <v>0</v>
          </cell>
          <cell r="IX781">
            <v>1.768905010000002E-3</v>
          </cell>
          <cell r="IY781">
            <v>0</v>
          </cell>
          <cell r="IZ781">
            <v>0</v>
          </cell>
          <cell r="JA781">
            <v>0</v>
          </cell>
          <cell r="JB781">
            <v>0</v>
          </cell>
          <cell r="JC781">
            <v>0</v>
          </cell>
          <cell r="JD781">
            <v>0</v>
          </cell>
          <cell r="JE781">
            <v>0</v>
          </cell>
          <cell r="JF781">
            <v>0</v>
          </cell>
          <cell r="JG781">
            <v>0</v>
          </cell>
          <cell r="JH781">
            <v>0</v>
          </cell>
          <cell r="JI781">
            <v>-1.7071740000000057E-3</v>
          </cell>
          <cell r="JJ781">
            <v>1.7071739999999988E-3</v>
          </cell>
          <cell r="JK781">
            <v>0</v>
          </cell>
          <cell r="JL781">
            <v>0</v>
          </cell>
          <cell r="JM781">
            <v>0</v>
          </cell>
          <cell r="JN781">
            <v>0</v>
          </cell>
          <cell r="JO781">
            <v>0</v>
          </cell>
          <cell r="JP781">
            <v>0</v>
          </cell>
          <cell r="JQ781">
            <v>0</v>
          </cell>
        </row>
        <row r="783"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0</v>
          </cell>
          <cell r="FF783">
            <v>0</v>
          </cell>
          <cell r="FG783">
            <v>0</v>
          </cell>
          <cell r="FH783">
            <v>0</v>
          </cell>
          <cell r="FI783">
            <v>0</v>
          </cell>
          <cell r="FJ783">
            <v>0</v>
          </cell>
          <cell r="FK783">
            <v>0</v>
          </cell>
          <cell r="FL783">
            <v>0</v>
          </cell>
          <cell r="FM783">
            <v>0</v>
          </cell>
          <cell r="FN783">
            <v>0</v>
          </cell>
          <cell r="FO783">
            <v>0</v>
          </cell>
          <cell r="FP783">
            <v>0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0</v>
          </cell>
          <cell r="GD783">
            <v>0</v>
          </cell>
          <cell r="GE783">
            <v>0</v>
          </cell>
          <cell r="GF783">
            <v>0</v>
          </cell>
          <cell r="GG783">
            <v>0</v>
          </cell>
          <cell r="GH783">
            <v>0</v>
          </cell>
          <cell r="GI783">
            <v>0</v>
          </cell>
          <cell r="GJ783">
            <v>0</v>
          </cell>
          <cell r="GK783">
            <v>0</v>
          </cell>
          <cell r="GL783">
            <v>0</v>
          </cell>
          <cell r="GM783">
            <v>0</v>
          </cell>
          <cell r="GN783">
            <v>0</v>
          </cell>
          <cell r="GO783">
            <v>0</v>
          </cell>
          <cell r="GP783">
            <v>0</v>
          </cell>
          <cell r="GQ783">
            <v>0</v>
          </cell>
          <cell r="GR783">
            <v>0</v>
          </cell>
          <cell r="GS783">
            <v>0</v>
          </cell>
          <cell r="GT783">
            <v>0</v>
          </cell>
          <cell r="GU783">
            <v>0</v>
          </cell>
          <cell r="GV783">
            <v>0</v>
          </cell>
          <cell r="GW783">
            <v>0</v>
          </cell>
          <cell r="GX783">
            <v>0</v>
          </cell>
          <cell r="GY783">
            <v>0</v>
          </cell>
          <cell r="GZ783">
            <v>0</v>
          </cell>
          <cell r="HA783">
            <v>0</v>
          </cell>
          <cell r="HB783">
            <v>0</v>
          </cell>
          <cell r="HC783">
            <v>0</v>
          </cell>
          <cell r="HD783">
            <v>0</v>
          </cell>
          <cell r="HE783">
            <v>0</v>
          </cell>
          <cell r="HF783">
            <v>0</v>
          </cell>
          <cell r="HG783">
            <v>0</v>
          </cell>
          <cell r="HH783">
            <v>0</v>
          </cell>
          <cell r="HI783">
            <v>0</v>
          </cell>
          <cell r="HJ783">
            <v>0</v>
          </cell>
          <cell r="HK783">
            <v>0</v>
          </cell>
          <cell r="HL783">
            <v>0</v>
          </cell>
          <cell r="HM783">
            <v>0</v>
          </cell>
          <cell r="HN783">
            <v>0</v>
          </cell>
          <cell r="HO783">
            <v>0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0</v>
          </cell>
          <cell r="HU783">
            <v>0</v>
          </cell>
          <cell r="HV783">
            <v>0</v>
          </cell>
          <cell r="HW783">
            <v>0</v>
          </cell>
          <cell r="HX783">
            <v>0</v>
          </cell>
          <cell r="HY783">
            <v>0</v>
          </cell>
          <cell r="HZ783">
            <v>0</v>
          </cell>
          <cell r="IA783">
            <v>0</v>
          </cell>
          <cell r="IB783">
            <v>0</v>
          </cell>
          <cell r="IC783">
            <v>0</v>
          </cell>
          <cell r="ID783">
            <v>0</v>
          </cell>
          <cell r="IE783">
            <v>0</v>
          </cell>
          <cell r="IF783">
            <v>0</v>
          </cell>
          <cell r="IG783">
            <v>0</v>
          </cell>
          <cell r="IH783">
            <v>0</v>
          </cell>
          <cell r="II783">
            <v>0</v>
          </cell>
          <cell r="IJ783">
            <v>0</v>
          </cell>
          <cell r="IK783">
            <v>0</v>
          </cell>
          <cell r="IL783">
            <v>0</v>
          </cell>
          <cell r="IM783">
            <v>0</v>
          </cell>
          <cell r="IN783">
            <v>0</v>
          </cell>
          <cell r="IO783">
            <v>0</v>
          </cell>
          <cell r="IP783">
            <v>0</v>
          </cell>
          <cell r="IQ783">
            <v>0</v>
          </cell>
          <cell r="IR783">
            <v>0</v>
          </cell>
          <cell r="IS783">
            <v>0</v>
          </cell>
          <cell r="IT783">
            <v>0</v>
          </cell>
          <cell r="IU783">
            <v>0</v>
          </cell>
          <cell r="IV783">
            <v>0</v>
          </cell>
          <cell r="IW783">
            <v>0</v>
          </cell>
          <cell r="IX783">
            <v>0</v>
          </cell>
          <cell r="IY783">
            <v>0</v>
          </cell>
          <cell r="IZ783">
            <v>0</v>
          </cell>
          <cell r="JA783">
            <v>0</v>
          </cell>
          <cell r="JB783">
            <v>0</v>
          </cell>
          <cell r="JC783">
            <v>0</v>
          </cell>
          <cell r="JD783">
            <v>0</v>
          </cell>
          <cell r="JE783">
            <v>0</v>
          </cell>
          <cell r="JF783">
            <v>0</v>
          </cell>
          <cell r="JG783">
            <v>0</v>
          </cell>
          <cell r="JH783">
            <v>0</v>
          </cell>
          <cell r="JI783">
            <v>0</v>
          </cell>
          <cell r="JJ783">
            <v>0</v>
          </cell>
          <cell r="JK783">
            <v>0</v>
          </cell>
          <cell r="JL783">
            <v>0</v>
          </cell>
          <cell r="JM783">
            <v>0</v>
          </cell>
          <cell r="JN783">
            <v>0</v>
          </cell>
          <cell r="JO783">
            <v>0</v>
          </cell>
          <cell r="JP783">
            <v>0</v>
          </cell>
          <cell r="JQ783">
            <v>0</v>
          </cell>
        </row>
        <row r="784"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0</v>
          </cell>
          <cell r="FF784">
            <v>0</v>
          </cell>
          <cell r="FG784">
            <v>0</v>
          </cell>
          <cell r="FH784">
            <v>0</v>
          </cell>
          <cell r="FI784">
            <v>0</v>
          </cell>
          <cell r="FJ784">
            <v>0</v>
          </cell>
          <cell r="FK784">
            <v>0</v>
          </cell>
          <cell r="FL784">
            <v>0</v>
          </cell>
          <cell r="FM784">
            <v>0</v>
          </cell>
          <cell r="FN784">
            <v>0</v>
          </cell>
          <cell r="FO784">
            <v>0</v>
          </cell>
          <cell r="FP784">
            <v>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0</v>
          </cell>
          <cell r="GD784">
            <v>0</v>
          </cell>
          <cell r="GE784">
            <v>0</v>
          </cell>
          <cell r="GF784">
            <v>0</v>
          </cell>
          <cell r="GG784">
            <v>0</v>
          </cell>
          <cell r="GH784">
            <v>0</v>
          </cell>
          <cell r="GI784">
            <v>0</v>
          </cell>
          <cell r="GJ784">
            <v>0</v>
          </cell>
          <cell r="GK784">
            <v>0</v>
          </cell>
          <cell r="GL784">
            <v>0</v>
          </cell>
          <cell r="GM784">
            <v>0</v>
          </cell>
          <cell r="GN784">
            <v>0</v>
          </cell>
          <cell r="GO784">
            <v>0</v>
          </cell>
          <cell r="GP784">
            <v>0</v>
          </cell>
          <cell r="GQ784">
            <v>0</v>
          </cell>
          <cell r="GR784">
            <v>0</v>
          </cell>
          <cell r="GS784">
            <v>0</v>
          </cell>
          <cell r="GT784">
            <v>0</v>
          </cell>
          <cell r="GU784">
            <v>0</v>
          </cell>
          <cell r="GV784">
            <v>0</v>
          </cell>
          <cell r="GW784">
            <v>0</v>
          </cell>
          <cell r="GX784">
            <v>0</v>
          </cell>
          <cell r="GY784">
            <v>0</v>
          </cell>
          <cell r="GZ784">
            <v>0</v>
          </cell>
          <cell r="HA784">
            <v>0</v>
          </cell>
          <cell r="HB784">
            <v>0</v>
          </cell>
          <cell r="HC784">
            <v>0</v>
          </cell>
          <cell r="HD784">
            <v>0</v>
          </cell>
          <cell r="HE784">
            <v>0</v>
          </cell>
          <cell r="HF784">
            <v>0</v>
          </cell>
          <cell r="HG784">
            <v>0</v>
          </cell>
          <cell r="HH784">
            <v>0</v>
          </cell>
          <cell r="HI784">
            <v>0</v>
          </cell>
          <cell r="HJ784">
            <v>0</v>
          </cell>
          <cell r="HK784">
            <v>0</v>
          </cell>
          <cell r="HL784">
            <v>0</v>
          </cell>
          <cell r="HM784">
            <v>0</v>
          </cell>
          <cell r="HN784">
            <v>0</v>
          </cell>
          <cell r="HO784">
            <v>0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0</v>
          </cell>
          <cell r="HU784">
            <v>0</v>
          </cell>
          <cell r="HV784">
            <v>0</v>
          </cell>
          <cell r="HW784">
            <v>0</v>
          </cell>
          <cell r="HX784">
            <v>0</v>
          </cell>
          <cell r="HY784">
            <v>0</v>
          </cell>
          <cell r="HZ784">
            <v>0</v>
          </cell>
          <cell r="IA784">
            <v>0</v>
          </cell>
          <cell r="IB784">
            <v>0</v>
          </cell>
          <cell r="IC784">
            <v>0</v>
          </cell>
          <cell r="ID784">
            <v>0</v>
          </cell>
          <cell r="IE784">
            <v>0</v>
          </cell>
          <cell r="IF784">
            <v>0</v>
          </cell>
          <cell r="IG784">
            <v>0</v>
          </cell>
          <cell r="IH784">
            <v>0</v>
          </cell>
          <cell r="II784">
            <v>0</v>
          </cell>
          <cell r="IJ784">
            <v>0</v>
          </cell>
          <cell r="IK784">
            <v>0</v>
          </cell>
          <cell r="IL784">
            <v>0</v>
          </cell>
          <cell r="IM784">
            <v>0</v>
          </cell>
          <cell r="IN784">
            <v>0</v>
          </cell>
          <cell r="IO784">
            <v>0</v>
          </cell>
          <cell r="IP784">
            <v>0</v>
          </cell>
          <cell r="IQ784">
            <v>0</v>
          </cell>
          <cell r="IR784">
            <v>0</v>
          </cell>
          <cell r="IS784">
            <v>0</v>
          </cell>
          <cell r="IT784">
            <v>0</v>
          </cell>
          <cell r="IU784">
            <v>0</v>
          </cell>
          <cell r="IV784">
            <v>0</v>
          </cell>
          <cell r="IW784">
            <v>0</v>
          </cell>
          <cell r="IX784">
            <v>0</v>
          </cell>
          <cell r="IY784">
            <v>0</v>
          </cell>
          <cell r="IZ784">
            <v>0</v>
          </cell>
          <cell r="JA784">
            <v>0</v>
          </cell>
          <cell r="JB784">
            <v>0</v>
          </cell>
          <cell r="JC784">
            <v>0</v>
          </cell>
          <cell r="JD784">
            <v>0</v>
          </cell>
          <cell r="JE784">
            <v>0</v>
          </cell>
          <cell r="JF784">
            <v>0</v>
          </cell>
          <cell r="JG784">
            <v>0</v>
          </cell>
          <cell r="JH784">
            <v>0</v>
          </cell>
          <cell r="JI784">
            <v>0</v>
          </cell>
          <cell r="JJ784">
            <v>0</v>
          </cell>
          <cell r="JK784">
            <v>0</v>
          </cell>
          <cell r="JL784">
            <v>0</v>
          </cell>
          <cell r="JM784">
            <v>0</v>
          </cell>
          <cell r="JN784">
            <v>0</v>
          </cell>
          <cell r="JO784">
            <v>0</v>
          </cell>
          <cell r="JP784">
            <v>0</v>
          </cell>
          <cell r="JQ784">
            <v>0</v>
          </cell>
        </row>
        <row r="785"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0</v>
          </cell>
          <cell r="FF785">
            <v>0</v>
          </cell>
          <cell r="FG785">
            <v>0</v>
          </cell>
          <cell r="FH785">
            <v>0</v>
          </cell>
          <cell r="FI785">
            <v>0</v>
          </cell>
          <cell r="FJ785">
            <v>0</v>
          </cell>
          <cell r="FK785">
            <v>0</v>
          </cell>
          <cell r="FL785">
            <v>0</v>
          </cell>
          <cell r="FM785">
            <v>0</v>
          </cell>
          <cell r="FN785">
            <v>0</v>
          </cell>
          <cell r="FO785">
            <v>0</v>
          </cell>
          <cell r="FP785">
            <v>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0</v>
          </cell>
          <cell r="GD785">
            <v>0</v>
          </cell>
          <cell r="GE785">
            <v>0</v>
          </cell>
          <cell r="GF785">
            <v>0</v>
          </cell>
          <cell r="GG785">
            <v>0</v>
          </cell>
          <cell r="GH785">
            <v>0</v>
          </cell>
          <cell r="GI785">
            <v>0</v>
          </cell>
          <cell r="GJ785">
            <v>0</v>
          </cell>
          <cell r="GK785">
            <v>0</v>
          </cell>
          <cell r="GL785">
            <v>0</v>
          </cell>
          <cell r="GM785">
            <v>0</v>
          </cell>
          <cell r="GN785">
            <v>0</v>
          </cell>
          <cell r="GO785">
            <v>0</v>
          </cell>
          <cell r="GP785">
            <v>0</v>
          </cell>
          <cell r="GQ785">
            <v>0</v>
          </cell>
          <cell r="GR785">
            <v>0</v>
          </cell>
          <cell r="GS785">
            <v>0</v>
          </cell>
          <cell r="GT785">
            <v>0</v>
          </cell>
          <cell r="GU785">
            <v>0</v>
          </cell>
          <cell r="GV785">
            <v>0</v>
          </cell>
          <cell r="GW785">
            <v>0</v>
          </cell>
          <cell r="GX785">
            <v>0</v>
          </cell>
          <cell r="GY785">
            <v>0</v>
          </cell>
          <cell r="GZ785">
            <v>0</v>
          </cell>
          <cell r="HA785">
            <v>0</v>
          </cell>
          <cell r="HB785">
            <v>0</v>
          </cell>
          <cell r="HC785">
            <v>0</v>
          </cell>
          <cell r="HD785">
            <v>0</v>
          </cell>
          <cell r="HE785">
            <v>0</v>
          </cell>
          <cell r="HF785">
            <v>0</v>
          </cell>
          <cell r="HG785">
            <v>0</v>
          </cell>
          <cell r="HH785">
            <v>0</v>
          </cell>
          <cell r="HI785">
            <v>0</v>
          </cell>
          <cell r="HJ785">
            <v>0</v>
          </cell>
          <cell r="HK785">
            <v>0</v>
          </cell>
          <cell r="HL785">
            <v>0</v>
          </cell>
          <cell r="HM785">
            <v>0</v>
          </cell>
          <cell r="HN785">
            <v>0</v>
          </cell>
          <cell r="HO785">
            <v>0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0</v>
          </cell>
          <cell r="HU785">
            <v>0</v>
          </cell>
          <cell r="HV785">
            <v>0</v>
          </cell>
          <cell r="HW785">
            <v>0</v>
          </cell>
          <cell r="HX785">
            <v>0</v>
          </cell>
          <cell r="HY785">
            <v>0</v>
          </cell>
          <cell r="HZ785">
            <v>0</v>
          </cell>
          <cell r="IA785">
            <v>0</v>
          </cell>
          <cell r="IB785">
            <v>0</v>
          </cell>
          <cell r="IC785">
            <v>0</v>
          </cell>
          <cell r="ID785">
            <v>0</v>
          </cell>
          <cell r="IE785">
            <v>0</v>
          </cell>
          <cell r="IF785">
            <v>0</v>
          </cell>
          <cell r="IG785">
            <v>0</v>
          </cell>
          <cell r="IH785">
            <v>0</v>
          </cell>
          <cell r="II785">
            <v>0</v>
          </cell>
          <cell r="IJ785">
            <v>0</v>
          </cell>
          <cell r="IK785">
            <v>0</v>
          </cell>
          <cell r="IL785">
            <v>0</v>
          </cell>
          <cell r="IM785">
            <v>0</v>
          </cell>
          <cell r="IN785">
            <v>0</v>
          </cell>
          <cell r="IO785">
            <v>0</v>
          </cell>
          <cell r="IP785">
            <v>0</v>
          </cell>
          <cell r="IQ785">
            <v>0</v>
          </cell>
          <cell r="IR785">
            <v>0</v>
          </cell>
          <cell r="IS785">
            <v>0</v>
          </cell>
          <cell r="IT785">
            <v>0</v>
          </cell>
          <cell r="IU785">
            <v>0</v>
          </cell>
          <cell r="IV785">
            <v>0</v>
          </cell>
          <cell r="IW785">
            <v>0</v>
          </cell>
          <cell r="IX785">
            <v>0</v>
          </cell>
          <cell r="IY785">
            <v>0</v>
          </cell>
          <cell r="IZ785">
            <v>0</v>
          </cell>
          <cell r="JA785">
            <v>0</v>
          </cell>
          <cell r="JB785">
            <v>0</v>
          </cell>
          <cell r="JC785">
            <v>0</v>
          </cell>
          <cell r="JD785">
            <v>0</v>
          </cell>
          <cell r="JE785">
            <v>0</v>
          </cell>
          <cell r="JF785">
            <v>0</v>
          </cell>
          <cell r="JG785">
            <v>0</v>
          </cell>
          <cell r="JH785">
            <v>0</v>
          </cell>
          <cell r="JI785">
            <v>0</v>
          </cell>
          <cell r="JJ785">
            <v>0</v>
          </cell>
          <cell r="JK785">
            <v>0</v>
          </cell>
          <cell r="JL785">
            <v>0</v>
          </cell>
          <cell r="JM785">
            <v>0</v>
          </cell>
          <cell r="JN785">
            <v>0</v>
          </cell>
          <cell r="JO785">
            <v>0</v>
          </cell>
          <cell r="JP785">
            <v>0</v>
          </cell>
          <cell r="JQ785">
            <v>0</v>
          </cell>
        </row>
        <row r="786"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0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G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0</v>
          </cell>
          <cell r="GN786">
            <v>0</v>
          </cell>
          <cell r="GO786">
            <v>0</v>
          </cell>
          <cell r="GP786">
            <v>0</v>
          </cell>
          <cell r="GQ786">
            <v>0</v>
          </cell>
          <cell r="GR786">
            <v>0</v>
          </cell>
          <cell r="GS786">
            <v>0</v>
          </cell>
          <cell r="GT786">
            <v>0</v>
          </cell>
          <cell r="GU786">
            <v>0</v>
          </cell>
          <cell r="GV786">
            <v>0</v>
          </cell>
          <cell r="GW786">
            <v>0</v>
          </cell>
          <cell r="GX786">
            <v>0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C786">
            <v>0</v>
          </cell>
          <cell r="HD786">
            <v>0</v>
          </cell>
          <cell r="HE786">
            <v>0</v>
          </cell>
          <cell r="HF786">
            <v>0</v>
          </cell>
          <cell r="HG786">
            <v>0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0</v>
          </cell>
          <cell r="HN786">
            <v>0</v>
          </cell>
          <cell r="HO786">
            <v>0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0</v>
          </cell>
          <cell r="HU786">
            <v>0</v>
          </cell>
          <cell r="HV786">
            <v>0</v>
          </cell>
          <cell r="HW786">
            <v>0</v>
          </cell>
          <cell r="HX786">
            <v>0</v>
          </cell>
          <cell r="HY786">
            <v>0</v>
          </cell>
          <cell r="HZ786">
            <v>0</v>
          </cell>
          <cell r="IA786">
            <v>0</v>
          </cell>
          <cell r="IB786">
            <v>0</v>
          </cell>
          <cell r="IC786">
            <v>0</v>
          </cell>
          <cell r="ID786">
            <v>0</v>
          </cell>
          <cell r="IE786">
            <v>0</v>
          </cell>
          <cell r="IF786">
            <v>0</v>
          </cell>
          <cell r="IG786">
            <v>0</v>
          </cell>
          <cell r="IH786">
            <v>0</v>
          </cell>
          <cell r="II786">
            <v>0</v>
          </cell>
          <cell r="IJ786">
            <v>0</v>
          </cell>
          <cell r="IK786">
            <v>0</v>
          </cell>
          <cell r="IL786">
            <v>0</v>
          </cell>
          <cell r="IM786">
            <v>0</v>
          </cell>
          <cell r="IN786">
            <v>0</v>
          </cell>
          <cell r="IO786">
            <v>0</v>
          </cell>
          <cell r="IP786">
            <v>0</v>
          </cell>
          <cell r="IQ786">
            <v>0</v>
          </cell>
          <cell r="IR786">
            <v>0</v>
          </cell>
          <cell r="IS786">
            <v>0</v>
          </cell>
          <cell r="IT786">
            <v>0</v>
          </cell>
          <cell r="IU786">
            <v>0</v>
          </cell>
          <cell r="IV786">
            <v>0</v>
          </cell>
          <cell r="IW786">
            <v>0</v>
          </cell>
          <cell r="IX786">
            <v>0</v>
          </cell>
          <cell r="IY786">
            <v>0</v>
          </cell>
          <cell r="IZ786">
            <v>0</v>
          </cell>
          <cell r="JA786">
            <v>0</v>
          </cell>
          <cell r="JB786">
            <v>0</v>
          </cell>
          <cell r="JC786">
            <v>0</v>
          </cell>
          <cell r="JD786">
            <v>0</v>
          </cell>
          <cell r="JE786">
            <v>0</v>
          </cell>
          <cell r="JF786">
            <v>0</v>
          </cell>
          <cell r="JG786">
            <v>0</v>
          </cell>
          <cell r="JH786">
            <v>0</v>
          </cell>
          <cell r="JI786">
            <v>0</v>
          </cell>
          <cell r="JJ786">
            <v>0</v>
          </cell>
          <cell r="JK786">
            <v>0</v>
          </cell>
          <cell r="JL786">
            <v>0</v>
          </cell>
          <cell r="JM786">
            <v>0</v>
          </cell>
          <cell r="JN786">
            <v>0</v>
          </cell>
          <cell r="JO786">
            <v>0</v>
          </cell>
          <cell r="JP786">
            <v>0</v>
          </cell>
          <cell r="JQ786">
            <v>0</v>
          </cell>
        </row>
        <row r="787">
          <cell r="D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0</v>
          </cell>
          <cell r="FF787">
            <v>0</v>
          </cell>
          <cell r="FG787">
            <v>0</v>
          </cell>
          <cell r="FH787">
            <v>0</v>
          </cell>
          <cell r="FI787">
            <v>0</v>
          </cell>
          <cell r="FJ787">
            <v>0</v>
          </cell>
          <cell r="FK787">
            <v>0</v>
          </cell>
          <cell r="FL787">
            <v>0</v>
          </cell>
          <cell r="FM787">
            <v>0</v>
          </cell>
          <cell r="FN787">
            <v>0</v>
          </cell>
          <cell r="FO787">
            <v>0</v>
          </cell>
          <cell r="FP787">
            <v>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0</v>
          </cell>
          <cell r="GD787">
            <v>0</v>
          </cell>
          <cell r="GE787">
            <v>0</v>
          </cell>
          <cell r="GF787">
            <v>0</v>
          </cell>
          <cell r="GG787">
            <v>0</v>
          </cell>
          <cell r="GH787">
            <v>0</v>
          </cell>
          <cell r="GI787">
            <v>0</v>
          </cell>
          <cell r="GJ787">
            <v>0</v>
          </cell>
          <cell r="GK787">
            <v>0</v>
          </cell>
          <cell r="GL787">
            <v>0</v>
          </cell>
          <cell r="GM787">
            <v>0</v>
          </cell>
          <cell r="GN787">
            <v>0</v>
          </cell>
          <cell r="GO787">
            <v>0</v>
          </cell>
          <cell r="GP787">
            <v>0</v>
          </cell>
          <cell r="GQ787">
            <v>0</v>
          </cell>
          <cell r="GR787">
            <v>0</v>
          </cell>
          <cell r="GS787">
            <v>0</v>
          </cell>
          <cell r="GT787">
            <v>0</v>
          </cell>
          <cell r="GU787">
            <v>0</v>
          </cell>
          <cell r="GV787">
            <v>0</v>
          </cell>
          <cell r="GW787">
            <v>0</v>
          </cell>
          <cell r="GX787">
            <v>0</v>
          </cell>
          <cell r="GY787">
            <v>0</v>
          </cell>
          <cell r="GZ787">
            <v>0</v>
          </cell>
          <cell r="HA787">
            <v>0</v>
          </cell>
          <cell r="HB787">
            <v>0</v>
          </cell>
          <cell r="HC787">
            <v>0</v>
          </cell>
          <cell r="HD787">
            <v>0</v>
          </cell>
          <cell r="HE787">
            <v>0</v>
          </cell>
          <cell r="HF787">
            <v>0</v>
          </cell>
          <cell r="HG787">
            <v>0</v>
          </cell>
          <cell r="HH787">
            <v>0</v>
          </cell>
          <cell r="HI787">
            <v>0</v>
          </cell>
          <cell r="HJ787">
            <v>0</v>
          </cell>
          <cell r="HK787">
            <v>0</v>
          </cell>
          <cell r="HL787">
            <v>0</v>
          </cell>
          <cell r="HM787">
            <v>0</v>
          </cell>
          <cell r="HN787">
            <v>0</v>
          </cell>
          <cell r="HO787">
            <v>0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0</v>
          </cell>
          <cell r="HU787">
            <v>0</v>
          </cell>
          <cell r="HV787">
            <v>0</v>
          </cell>
          <cell r="HW787">
            <v>0</v>
          </cell>
          <cell r="HX787">
            <v>0</v>
          </cell>
          <cell r="HY787">
            <v>0</v>
          </cell>
          <cell r="HZ787">
            <v>0</v>
          </cell>
          <cell r="IA787">
            <v>0</v>
          </cell>
          <cell r="IB787">
            <v>0</v>
          </cell>
          <cell r="IC787">
            <v>0</v>
          </cell>
          <cell r="ID787">
            <v>0</v>
          </cell>
          <cell r="IE787">
            <v>0</v>
          </cell>
          <cell r="IF787">
            <v>0</v>
          </cell>
          <cell r="IG787">
            <v>0</v>
          </cell>
          <cell r="IH787">
            <v>0</v>
          </cell>
          <cell r="II787">
            <v>0</v>
          </cell>
          <cell r="IJ787">
            <v>0</v>
          </cell>
          <cell r="IK787">
            <v>0</v>
          </cell>
          <cell r="IL787">
            <v>0</v>
          </cell>
          <cell r="IM787">
            <v>0</v>
          </cell>
          <cell r="IN787">
            <v>0</v>
          </cell>
          <cell r="IO787">
            <v>0</v>
          </cell>
          <cell r="IP787">
            <v>0</v>
          </cell>
          <cell r="IQ787">
            <v>0</v>
          </cell>
          <cell r="IR787">
            <v>0</v>
          </cell>
          <cell r="IS787">
            <v>0</v>
          </cell>
          <cell r="IT787">
            <v>0</v>
          </cell>
          <cell r="IU787">
            <v>0</v>
          </cell>
          <cell r="IV787">
            <v>0</v>
          </cell>
          <cell r="IW787">
            <v>0</v>
          </cell>
          <cell r="IX787">
            <v>0</v>
          </cell>
          <cell r="IY787">
            <v>0</v>
          </cell>
          <cell r="IZ787">
            <v>0</v>
          </cell>
          <cell r="JA787">
            <v>0</v>
          </cell>
          <cell r="JB787">
            <v>0</v>
          </cell>
          <cell r="JC787">
            <v>0</v>
          </cell>
          <cell r="JD787">
            <v>0</v>
          </cell>
          <cell r="JE787">
            <v>0</v>
          </cell>
          <cell r="JF787">
            <v>0</v>
          </cell>
          <cell r="JG787">
            <v>0</v>
          </cell>
          <cell r="JH787">
            <v>0</v>
          </cell>
          <cell r="JI787">
            <v>0</v>
          </cell>
          <cell r="JJ787">
            <v>0</v>
          </cell>
          <cell r="JK787">
            <v>0</v>
          </cell>
          <cell r="JL787">
            <v>0</v>
          </cell>
          <cell r="JM787">
            <v>0</v>
          </cell>
          <cell r="JN787">
            <v>0</v>
          </cell>
          <cell r="JO787">
            <v>0</v>
          </cell>
          <cell r="JP787">
            <v>0</v>
          </cell>
          <cell r="JQ787">
            <v>0</v>
          </cell>
        </row>
        <row r="788">
          <cell r="D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  <cell r="GK788">
            <v>0</v>
          </cell>
          <cell r="GL788">
            <v>0</v>
          </cell>
          <cell r="GM788">
            <v>0</v>
          </cell>
          <cell r="GN788">
            <v>0</v>
          </cell>
          <cell r="GO788">
            <v>0</v>
          </cell>
          <cell r="GP788">
            <v>0</v>
          </cell>
          <cell r="GQ788">
            <v>0</v>
          </cell>
          <cell r="GR788">
            <v>0</v>
          </cell>
          <cell r="GS788">
            <v>0</v>
          </cell>
          <cell r="GT788">
            <v>0</v>
          </cell>
          <cell r="GU788">
            <v>0</v>
          </cell>
          <cell r="GV788">
            <v>0</v>
          </cell>
          <cell r="GW788">
            <v>0</v>
          </cell>
          <cell r="GX788">
            <v>0</v>
          </cell>
          <cell r="GY788">
            <v>0</v>
          </cell>
          <cell r="GZ788">
            <v>0</v>
          </cell>
          <cell r="HA788">
            <v>0</v>
          </cell>
          <cell r="HB788">
            <v>0</v>
          </cell>
          <cell r="HC788">
            <v>0</v>
          </cell>
          <cell r="HD788">
            <v>0</v>
          </cell>
          <cell r="HE788">
            <v>0</v>
          </cell>
          <cell r="HF788">
            <v>0</v>
          </cell>
          <cell r="HG788">
            <v>0</v>
          </cell>
          <cell r="HH788">
            <v>0</v>
          </cell>
          <cell r="HI788">
            <v>0</v>
          </cell>
          <cell r="HJ788">
            <v>0</v>
          </cell>
          <cell r="HK788">
            <v>0</v>
          </cell>
          <cell r="HL788">
            <v>0</v>
          </cell>
          <cell r="HM788">
            <v>0</v>
          </cell>
          <cell r="HN788">
            <v>0</v>
          </cell>
          <cell r="HO788">
            <v>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0</v>
          </cell>
          <cell r="HU788">
            <v>0</v>
          </cell>
          <cell r="HV788">
            <v>0</v>
          </cell>
          <cell r="HW788">
            <v>0</v>
          </cell>
          <cell r="HX788">
            <v>0</v>
          </cell>
          <cell r="HY788">
            <v>0</v>
          </cell>
          <cell r="HZ788">
            <v>0</v>
          </cell>
          <cell r="IA788">
            <v>0</v>
          </cell>
          <cell r="IB788">
            <v>0</v>
          </cell>
          <cell r="IC788">
            <v>0</v>
          </cell>
          <cell r="ID788">
            <v>0</v>
          </cell>
          <cell r="IE788">
            <v>0</v>
          </cell>
          <cell r="IF788">
            <v>0</v>
          </cell>
          <cell r="IG788">
            <v>0</v>
          </cell>
          <cell r="IH788">
            <v>0</v>
          </cell>
          <cell r="II788">
            <v>0</v>
          </cell>
          <cell r="IJ788">
            <v>0</v>
          </cell>
          <cell r="IK788">
            <v>0</v>
          </cell>
          <cell r="IL788">
            <v>0</v>
          </cell>
          <cell r="IM788">
            <v>0</v>
          </cell>
          <cell r="IN788">
            <v>0</v>
          </cell>
          <cell r="IO788">
            <v>0</v>
          </cell>
          <cell r="IP788">
            <v>0</v>
          </cell>
          <cell r="IQ788">
            <v>0</v>
          </cell>
          <cell r="IR788">
            <v>0</v>
          </cell>
          <cell r="IS788">
            <v>0</v>
          </cell>
          <cell r="IT788">
            <v>0</v>
          </cell>
          <cell r="IU788">
            <v>0</v>
          </cell>
          <cell r="IV788">
            <v>0</v>
          </cell>
          <cell r="IW788">
            <v>0</v>
          </cell>
          <cell r="IX788">
            <v>0</v>
          </cell>
          <cell r="IY788">
            <v>0</v>
          </cell>
          <cell r="IZ788">
            <v>0</v>
          </cell>
          <cell r="JA788">
            <v>0</v>
          </cell>
          <cell r="JB788">
            <v>0</v>
          </cell>
          <cell r="JC788">
            <v>0</v>
          </cell>
          <cell r="JD788">
            <v>0</v>
          </cell>
          <cell r="JE788">
            <v>0</v>
          </cell>
          <cell r="JF788">
            <v>0</v>
          </cell>
          <cell r="JG788">
            <v>0</v>
          </cell>
          <cell r="JH788">
            <v>0</v>
          </cell>
          <cell r="JI788">
            <v>0</v>
          </cell>
          <cell r="JJ788">
            <v>0</v>
          </cell>
          <cell r="JK788">
            <v>0</v>
          </cell>
          <cell r="JL788">
            <v>0</v>
          </cell>
          <cell r="JM788">
            <v>0</v>
          </cell>
          <cell r="JN788">
            <v>0</v>
          </cell>
          <cell r="JO788">
            <v>0</v>
          </cell>
          <cell r="JP788">
            <v>0</v>
          </cell>
          <cell r="JQ788">
            <v>0</v>
          </cell>
        </row>
        <row r="789">
          <cell r="D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O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G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  <cell r="IH789">
            <v>0</v>
          </cell>
          <cell r="II789">
            <v>0</v>
          </cell>
          <cell r="IJ789">
            <v>0</v>
          </cell>
          <cell r="IK789">
            <v>0</v>
          </cell>
          <cell r="IL789">
            <v>0</v>
          </cell>
          <cell r="IM789">
            <v>0</v>
          </cell>
          <cell r="IN789">
            <v>0</v>
          </cell>
          <cell r="IO789">
            <v>0</v>
          </cell>
          <cell r="IP789">
            <v>0</v>
          </cell>
          <cell r="IQ789">
            <v>0</v>
          </cell>
          <cell r="IR789">
            <v>0</v>
          </cell>
          <cell r="IS789">
            <v>0</v>
          </cell>
          <cell r="IT789">
            <v>0</v>
          </cell>
          <cell r="IU789">
            <v>0</v>
          </cell>
          <cell r="IV789">
            <v>0</v>
          </cell>
          <cell r="IW789">
            <v>0</v>
          </cell>
          <cell r="IX789">
            <v>0</v>
          </cell>
          <cell r="IY789">
            <v>0</v>
          </cell>
          <cell r="IZ789">
            <v>0</v>
          </cell>
          <cell r="JA789">
            <v>0</v>
          </cell>
          <cell r="JB789">
            <v>0</v>
          </cell>
          <cell r="JC789">
            <v>0</v>
          </cell>
          <cell r="JD789">
            <v>0</v>
          </cell>
          <cell r="JE789">
            <v>0</v>
          </cell>
          <cell r="JF789">
            <v>0</v>
          </cell>
          <cell r="JG789">
            <v>0</v>
          </cell>
          <cell r="JH789">
            <v>0</v>
          </cell>
          <cell r="JI789">
            <v>0</v>
          </cell>
          <cell r="JJ789">
            <v>0</v>
          </cell>
          <cell r="JK789">
            <v>0</v>
          </cell>
          <cell r="JL789">
            <v>0</v>
          </cell>
          <cell r="JM789">
            <v>0</v>
          </cell>
          <cell r="JN789">
            <v>0</v>
          </cell>
          <cell r="JO789">
            <v>0</v>
          </cell>
          <cell r="JP789">
            <v>0</v>
          </cell>
          <cell r="JQ789">
            <v>0</v>
          </cell>
        </row>
        <row r="790">
          <cell r="D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0</v>
          </cell>
          <cell r="FF790">
            <v>0</v>
          </cell>
          <cell r="FG790">
            <v>0</v>
          </cell>
          <cell r="FH790">
            <v>0</v>
          </cell>
          <cell r="FI790">
            <v>0</v>
          </cell>
          <cell r="FJ790">
            <v>0</v>
          </cell>
          <cell r="FK790">
            <v>0</v>
          </cell>
          <cell r="FL790">
            <v>0</v>
          </cell>
          <cell r="FM790">
            <v>0</v>
          </cell>
          <cell r="FN790">
            <v>0</v>
          </cell>
          <cell r="FO790">
            <v>0</v>
          </cell>
          <cell r="FP790">
            <v>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0</v>
          </cell>
          <cell r="GD790">
            <v>0</v>
          </cell>
          <cell r="GE790">
            <v>0</v>
          </cell>
          <cell r="GF790">
            <v>0</v>
          </cell>
          <cell r="GG790">
            <v>0</v>
          </cell>
          <cell r="GH790">
            <v>0</v>
          </cell>
          <cell r="GI790">
            <v>0</v>
          </cell>
          <cell r="GJ790">
            <v>0</v>
          </cell>
          <cell r="GK790">
            <v>0</v>
          </cell>
          <cell r="GL790">
            <v>0</v>
          </cell>
          <cell r="GM790">
            <v>0</v>
          </cell>
          <cell r="GN790">
            <v>0</v>
          </cell>
          <cell r="GO790">
            <v>0</v>
          </cell>
          <cell r="GP790">
            <v>0</v>
          </cell>
          <cell r="GQ790">
            <v>0</v>
          </cell>
          <cell r="GR790">
            <v>0</v>
          </cell>
          <cell r="GS790">
            <v>0</v>
          </cell>
          <cell r="GT790">
            <v>0</v>
          </cell>
          <cell r="GU790">
            <v>0</v>
          </cell>
          <cell r="GV790">
            <v>0</v>
          </cell>
          <cell r="GW790">
            <v>0</v>
          </cell>
          <cell r="GX790">
            <v>0</v>
          </cell>
          <cell r="GY790">
            <v>0</v>
          </cell>
          <cell r="GZ790">
            <v>0</v>
          </cell>
          <cell r="HA790">
            <v>0</v>
          </cell>
          <cell r="HB790">
            <v>0</v>
          </cell>
          <cell r="HC790">
            <v>0</v>
          </cell>
          <cell r="HD790">
            <v>0</v>
          </cell>
          <cell r="HE790">
            <v>0</v>
          </cell>
          <cell r="HF790">
            <v>0</v>
          </cell>
          <cell r="HG790">
            <v>0</v>
          </cell>
          <cell r="HH790">
            <v>0</v>
          </cell>
          <cell r="HI790">
            <v>0</v>
          </cell>
          <cell r="HJ790">
            <v>0</v>
          </cell>
          <cell r="HK790">
            <v>0</v>
          </cell>
          <cell r="HL790">
            <v>0</v>
          </cell>
          <cell r="HM790">
            <v>0</v>
          </cell>
          <cell r="HN790">
            <v>0</v>
          </cell>
          <cell r="HO790">
            <v>0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0</v>
          </cell>
          <cell r="HU790">
            <v>0</v>
          </cell>
          <cell r="HV790">
            <v>0</v>
          </cell>
          <cell r="HW790">
            <v>0</v>
          </cell>
          <cell r="HX790">
            <v>0</v>
          </cell>
          <cell r="HY790">
            <v>0</v>
          </cell>
          <cell r="HZ790">
            <v>0</v>
          </cell>
          <cell r="IA790">
            <v>0</v>
          </cell>
          <cell r="IB790">
            <v>0</v>
          </cell>
          <cell r="IC790">
            <v>0</v>
          </cell>
          <cell r="ID790">
            <v>0</v>
          </cell>
          <cell r="IE790">
            <v>0</v>
          </cell>
          <cell r="IF790">
            <v>0</v>
          </cell>
          <cell r="IG790">
            <v>0</v>
          </cell>
          <cell r="IH790">
            <v>0</v>
          </cell>
          <cell r="II790">
            <v>0</v>
          </cell>
          <cell r="IJ790">
            <v>0</v>
          </cell>
          <cell r="IK790">
            <v>0</v>
          </cell>
          <cell r="IL790">
            <v>0</v>
          </cell>
          <cell r="IM790">
            <v>0</v>
          </cell>
          <cell r="IN790">
            <v>0</v>
          </cell>
          <cell r="IO790">
            <v>0</v>
          </cell>
          <cell r="IP790">
            <v>0</v>
          </cell>
          <cell r="IQ790">
            <v>0</v>
          </cell>
          <cell r="IR790">
            <v>0</v>
          </cell>
          <cell r="IS790">
            <v>0</v>
          </cell>
          <cell r="IT790">
            <v>0</v>
          </cell>
          <cell r="IU790">
            <v>0</v>
          </cell>
          <cell r="IV790">
            <v>0</v>
          </cell>
          <cell r="IW790">
            <v>0</v>
          </cell>
          <cell r="IX790">
            <v>0</v>
          </cell>
          <cell r="IY790">
            <v>0</v>
          </cell>
          <cell r="IZ790">
            <v>0</v>
          </cell>
          <cell r="JA790">
            <v>0</v>
          </cell>
          <cell r="JB790">
            <v>0</v>
          </cell>
          <cell r="JC790">
            <v>0</v>
          </cell>
          <cell r="JD790">
            <v>0</v>
          </cell>
          <cell r="JE790">
            <v>0</v>
          </cell>
          <cell r="JF790">
            <v>0</v>
          </cell>
          <cell r="JG790">
            <v>0</v>
          </cell>
          <cell r="JH790">
            <v>0</v>
          </cell>
          <cell r="JI790">
            <v>0</v>
          </cell>
          <cell r="JJ790">
            <v>0</v>
          </cell>
          <cell r="JK790">
            <v>0</v>
          </cell>
          <cell r="JL790">
            <v>0</v>
          </cell>
          <cell r="JM790">
            <v>0</v>
          </cell>
          <cell r="JN790">
            <v>0</v>
          </cell>
          <cell r="JO790">
            <v>0</v>
          </cell>
          <cell r="JP790">
            <v>0</v>
          </cell>
          <cell r="JQ790">
            <v>0</v>
          </cell>
        </row>
        <row r="791"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0</v>
          </cell>
          <cell r="GJ791">
            <v>0</v>
          </cell>
          <cell r="GK791">
            <v>0</v>
          </cell>
          <cell r="GL791">
            <v>0</v>
          </cell>
          <cell r="GM791">
            <v>0</v>
          </cell>
          <cell r="GN791">
            <v>0</v>
          </cell>
          <cell r="GO791">
            <v>0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0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0</v>
          </cell>
          <cell r="HC791">
            <v>0</v>
          </cell>
          <cell r="HD791">
            <v>0</v>
          </cell>
          <cell r="HE791">
            <v>0</v>
          </cell>
          <cell r="HF791">
            <v>0</v>
          </cell>
          <cell r="HG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0</v>
          </cell>
          <cell r="HO791">
            <v>0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0</v>
          </cell>
          <cell r="HW791">
            <v>0</v>
          </cell>
          <cell r="HX791">
            <v>0</v>
          </cell>
          <cell r="HY791">
            <v>0</v>
          </cell>
          <cell r="HZ791">
            <v>0</v>
          </cell>
          <cell r="IA791">
            <v>0</v>
          </cell>
          <cell r="IB791">
            <v>0</v>
          </cell>
          <cell r="IC791">
            <v>0</v>
          </cell>
          <cell r="ID791">
            <v>0</v>
          </cell>
          <cell r="IE791">
            <v>0</v>
          </cell>
          <cell r="IF791">
            <v>0</v>
          </cell>
          <cell r="IG791">
            <v>0</v>
          </cell>
          <cell r="IH791">
            <v>0</v>
          </cell>
          <cell r="II791">
            <v>0</v>
          </cell>
          <cell r="IJ791">
            <v>0</v>
          </cell>
          <cell r="IK791">
            <v>0</v>
          </cell>
          <cell r="IL791">
            <v>0</v>
          </cell>
          <cell r="IM791">
            <v>0</v>
          </cell>
          <cell r="IN791">
            <v>0</v>
          </cell>
          <cell r="IO791">
            <v>0</v>
          </cell>
          <cell r="IP791">
            <v>0</v>
          </cell>
          <cell r="IQ791">
            <v>0</v>
          </cell>
          <cell r="IR791">
            <v>0</v>
          </cell>
          <cell r="IS791">
            <v>0</v>
          </cell>
          <cell r="IT791">
            <v>0</v>
          </cell>
          <cell r="IU791">
            <v>0</v>
          </cell>
          <cell r="IV791">
            <v>0</v>
          </cell>
          <cell r="IW791">
            <v>0</v>
          </cell>
          <cell r="IX791">
            <v>0</v>
          </cell>
          <cell r="IY791">
            <v>0</v>
          </cell>
          <cell r="IZ791">
            <v>0</v>
          </cell>
          <cell r="JA791">
            <v>0</v>
          </cell>
          <cell r="JB791">
            <v>0</v>
          </cell>
          <cell r="JC791">
            <v>0</v>
          </cell>
          <cell r="JD791">
            <v>0</v>
          </cell>
          <cell r="JE791">
            <v>0</v>
          </cell>
          <cell r="JF791">
            <v>0</v>
          </cell>
          <cell r="JG791">
            <v>0</v>
          </cell>
          <cell r="JH791">
            <v>0</v>
          </cell>
          <cell r="JI791">
            <v>0</v>
          </cell>
          <cell r="JJ791">
            <v>0</v>
          </cell>
          <cell r="JK791">
            <v>0</v>
          </cell>
          <cell r="JL791">
            <v>0</v>
          </cell>
          <cell r="JM791">
            <v>0</v>
          </cell>
          <cell r="JN791">
            <v>0</v>
          </cell>
          <cell r="JO791">
            <v>0</v>
          </cell>
          <cell r="JP791">
            <v>0</v>
          </cell>
          <cell r="JQ791">
            <v>0</v>
          </cell>
        </row>
        <row r="792"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0</v>
          </cell>
          <cell r="GJ792">
            <v>0</v>
          </cell>
          <cell r="GK792">
            <v>0</v>
          </cell>
          <cell r="GL792">
            <v>0</v>
          </cell>
          <cell r="GM792">
            <v>0</v>
          </cell>
          <cell r="GN792">
            <v>0</v>
          </cell>
          <cell r="GO792">
            <v>0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0</v>
          </cell>
          <cell r="GW792">
            <v>0</v>
          </cell>
          <cell r="GX792">
            <v>0</v>
          </cell>
          <cell r="GY792">
            <v>0</v>
          </cell>
          <cell r="GZ792">
            <v>0</v>
          </cell>
          <cell r="HA792">
            <v>0</v>
          </cell>
          <cell r="HB792">
            <v>0</v>
          </cell>
          <cell r="HC792">
            <v>0</v>
          </cell>
          <cell r="HD792">
            <v>0</v>
          </cell>
          <cell r="HE792">
            <v>0</v>
          </cell>
          <cell r="HF792">
            <v>0</v>
          </cell>
          <cell r="HG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0</v>
          </cell>
          <cell r="HO792">
            <v>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0</v>
          </cell>
          <cell r="HW792">
            <v>0</v>
          </cell>
          <cell r="HX792">
            <v>0</v>
          </cell>
          <cell r="HY792">
            <v>0</v>
          </cell>
          <cell r="HZ792">
            <v>0</v>
          </cell>
          <cell r="IA792">
            <v>0</v>
          </cell>
          <cell r="IB792">
            <v>0</v>
          </cell>
          <cell r="IC792">
            <v>0</v>
          </cell>
          <cell r="ID792">
            <v>0</v>
          </cell>
          <cell r="IE792">
            <v>0</v>
          </cell>
          <cell r="IF792">
            <v>0</v>
          </cell>
          <cell r="IG792">
            <v>0</v>
          </cell>
          <cell r="IH792">
            <v>0</v>
          </cell>
          <cell r="II792">
            <v>0</v>
          </cell>
          <cell r="IJ792">
            <v>0</v>
          </cell>
          <cell r="IK792">
            <v>0</v>
          </cell>
          <cell r="IL792">
            <v>0</v>
          </cell>
          <cell r="IM792">
            <v>0</v>
          </cell>
          <cell r="IN792">
            <v>0</v>
          </cell>
          <cell r="IO792">
            <v>0</v>
          </cell>
          <cell r="IP792">
            <v>0</v>
          </cell>
          <cell r="IQ792">
            <v>0</v>
          </cell>
          <cell r="IR792">
            <v>0</v>
          </cell>
          <cell r="IS792">
            <v>0</v>
          </cell>
          <cell r="IT792">
            <v>0</v>
          </cell>
          <cell r="IU792">
            <v>0</v>
          </cell>
          <cell r="IV792">
            <v>0</v>
          </cell>
          <cell r="IW792">
            <v>0</v>
          </cell>
          <cell r="IX792">
            <v>0</v>
          </cell>
          <cell r="IY792">
            <v>0</v>
          </cell>
          <cell r="IZ792">
            <v>0</v>
          </cell>
          <cell r="JA792">
            <v>0</v>
          </cell>
          <cell r="JB792">
            <v>0</v>
          </cell>
          <cell r="JC792">
            <v>0</v>
          </cell>
          <cell r="JD792">
            <v>0</v>
          </cell>
          <cell r="JE792">
            <v>0</v>
          </cell>
          <cell r="JF792">
            <v>0</v>
          </cell>
          <cell r="JG792">
            <v>0</v>
          </cell>
          <cell r="JH792">
            <v>0</v>
          </cell>
          <cell r="JI792">
            <v>0</v>
          </cell>
          <cell r="JJ792">
            <v>0</v>
          </cell>
          <cell r="JK792">
            <v>0</v>
          </cell>
          <cell r="JL792">
            <v>0</v>
          </cell>
          <cell r="JM792">
            <v>0</v>
          </cell>
          <cell r="JN792">
            <v>0</v>
          </cell>
          <cell r="JO792">
            <v>0</v>
          </cell>
          <cell r="JP792">
            <v>0</v>
          </cell>
          <cell r="JQ792">
            <v>0</v>
          </cell>
        </row>
        <row r="793"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0</v>
          </cell>
          <cell r="FF793">
            <v>0</v>
          </cell>
          <cell r="FG793">
            <v>0</v>
          </cell>
          <cell r="FH793">
            <v>0</v>
          </cell>
          <cell r="FI793">
            <v>0</v>
          </cell>
          <cell r="FJ793">
            <v>0</v>
          </cell>
          <cell r="FK793">
            <v>0</v>
          </cell>
          <cell r="FL793">
            <v>0</v>
          </cell>
          <cell r="FM793">
            <v>0</v>
          </cell>
          <cell r="FN793">
            <v>0</v>
          </cell>
          <cell r="FO793">
            <v>0</v>
          </cell>
          <cell r="FP793">
            <v>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0</v>
          </cell>
          <cell r="GD793">
            <v>0</v>
          </cell>
          <cell r="GE793">
            <v>0</v>
          </cell>
          <cell r="GF793">
            <v>0</v>
          </cell>
          <cell r="GG793">
            <v>0</v>
          </cell>
          <cell r="GH793">
            <v>0</v>
          </cell>
          <cell r="GI793">
            <v>0</v>
          </cell>
          <cell r="GJ793">
            <v>0</v>
          </cell>
          <cell r="GK793">
            <v>0</v>
          </cell>
          <cell r="GL793">
            <v>0</v>
          </cell>
          <cell r="GM793">
            <v>0</v>
          </cell>
          <cell r="GN793">
            <v>0</v>
          </cell>
          <cell r="GO793">
            <v>0</v>
          </cell>
          <cell r="GP793">
            <v>0</v>
          </cell>
          <cell r="GQ793">
            <v>0</v>
          </cell>
          <cell r="GR793">
            <v>0</v>
          </cell>
          <cell r="GS793">
            <v>0</v>
          </cell>
          <cell r="GT793">
            <v>0</v>
          </cell>
          <cell r="GU793">
            <v>0</v>
          </cell>
          <cell r="GV793">
            <v>0</v>
          </cell>
          <cell r="GW793">
            <v>0</v>
          </cell>
          <cell r="GX793">
            <v>0</v>
          </cell>
          <cell r="GY793">
            <v>0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I793">
            <v>0</v>
          </cell>
          <cell r="HJ793">
            <v>0</v>
          </cell>
          <cell r="HK793">
            <v>0</v>
          </cell>
          <cell r="HL793">
            <v>0</v>
          </cell>
          <cell r="HM793">
            <v>0</v>
          </cell>
          <cell r="HN793">
            <v>0</v>
          </cell>
          <cell r="HO793">
            <v>0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0</v>
          </cell>
          <cell r="HU793">
            <v>0</v>
          </cell>
          <cell r="HV793">
            <v>0</v>
          </cell>
          <cell r="HW793">
            <v>0</v>
          </cell>
          <cell r="HX793">
            <v>0</v>
          </cell>
          <cell r="HY793">
            <v>0</v>
          </cell>
          <cell r="HZ793">
            <v>0</v>
          </cell>
          <cell r="IA793">
            <v>0</v>
          </cell>
          <cell r="IB793">
            <v>0</v>
          </cell>
          <cell r="IC793">
            <v>0</v>
          </cell>
          <cell r="ID793">
            <v>0</v>
          </cell>
          <cell r="IE793">
            <v>0</v>
          </cell>
          <cell r="IF793">
            <v>0</v>
          </cell>
          <cell r="IG793">
            <v>0</v>
          </cell>
          <cell r="IH793">
            <v>0</v>
          </cell>
          <cell r="II793">
            <v>0</v>
          </cell>
          <cell r="IJ793">
            <v>0</v>
          </cell>
          <cell r="IK793">
            <v>0</v>
          </cell>
          <cell r="IL793">
            <v>0</v>
          </cell>
          <cell r="IM793">
            <v>0</v>
          </cell>
          <cell r="IN793">
            <v>0</v>
          </cell>
          <cell r="IO793">
            <v>0</v>
          </cell>
          <cell r="IP793">
            <v>0</v>
          </cell>
          <cell r="IQ793">
            <v>0</v>
          </cell>
          <cell r="IR793">
            <v>0</v>
          </cell>
          <cell r="IS793">
            <v>0</v>
          </cell>
          <cell r="IT793">
            <v>0</v>
          </cell>
          <cell r="IU793">
            <v>0</v>
          </cell>
          <cell r="IV793">
            <v>0</v>
          </cell>
          <cell r="IW793">
            <v>0</v>
          </cell>
          <cell r="IX793">
            <v>0</v>
          </cell>
          <cell r="IY793">
            <v>0</v>
          </cell>
          <cell r="IZ793">
            <v>0</v>
          </cell>
          <cell r="JA793">
            <v>0</v>
          </cell>
          <cell r="JB793">
            <v>0</v>
          </cell>
          <cell r="JC793">
            <v>0</v>
          </cell>
          <cell r="JD793">
            <v>0</v>
          </cell>
          <cell r="JE793">
            <v>0</v>
          </cell>
          <cell r="JF793">
            <v>0</v>
          </cell>
          <cell r="JG793">
            <v>0</v>
          </cell>
          <cell r="JH793">
            <v>0</v>
          </cell>
          <cell r="JI793">
            <v>0</v>
          </cell>
          <cell r="JJ793">
            <v>0</v>
          </cell>
          <cell r="JK793">
            <v>0</v>
          </cell>
          <cell r="JL793">
            <v>0</v>
          </cell>
          <cell r="JM793">
            <v>0</v>
          </cell>
          <cell r="JN793">
            <v>0</v>
          </cell>
          <cell r="JO793">
            <v>0</v>
          </cell>
          <cell r="JP793">
            <v>0</v>
          </cell>
          <cell r="JQ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0</v>
          </cell>
          <cell r="FF794">
            <v>0</v>
          </cell>
          <cell r="FG794">
            <v>0</v>
          </cell>
          <cell r="FH794">
            <v>0</v>
          </cell>
          <cell r="FI794">
            <v>0</v>
          </cell>
          <cell r="FJ794">
            <v>0</v>
          </cell>
          <cell r="FK794">
            <v>0</v>
          </cell>
          <cell r="FL794">
            <v>0</v>
          </cell>
          <cell r="FM794">
            <v>0</v>
          </cell>
          <cell r="FN794">
            <v>0</v>
          </cell>
          <cell r="FO794">
            <v>0</v>
          </cell>
          <cell r="FP794">
            <v>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0</v>
          </cell>
          <cell r="GD794">
            <v>0</v>
          </cell>
          <cell r="GE794">
            <v>0</v>
          </cell>
          <cell r="GF794">
            <v>0</v>
          </cell>
          <cell r="GG794">
            <v>0</v>
          </cell>
          <cell r="GH794">
            <v>0</v>
          </cell>
          <cell r="GI794">
            <v>0</v>
          </cell>
          <cell r="GJ794">
            <v>0</v>
          </cell>
          <cell r="GK794">
            <v>0</v>
          </cell>
          <cell r="GL794">
            <v>0</v>
          </cell>
          <cell r="GM794">
            <v>0</v>
          </cell>
          <cell r="GN794">
            <v>0</v>
          </cell>
          <cell r="GO794">
            <v>0</v>
          </cell>
          <cell r="GP794">
            <v>0</v>
          </cell>
          <cell r="GQ794">
            <v>0</v>
          </cell>
          <cell r="GR794">
            <v>0</v>
          </cell>
          <cell r="GS794">
            <v>0</v>
          </cell>
          <cell r="GT794">
            <v>0</v>
          </cell>
          <cell r="GU794">
            <v>0</v>
          </cell>
          <cell r="GV794">
            <v>0</v>
          </cell>
          <cell r="GW794">
            <v>0</v>
          </cell>
          <cell r="GX794">
            <v>0</v>
          </cell>
          <cell r="GY794">
            <v>0</v>
          </cell>
          <cell r="GZ794">
            <v>0</v>
          </cell>
          <cell r="HA794">
            <v>0</v>
          </cell>
          <cell r="HB794">
            <v>0</v>
          </cell>
          <cell r="HC794">
            <v>0</v>
          </cell>
          <cell r="HD794">
            <v>0</v>
          </cell>
          <cell r="HE794">
            <v>0</v>
          </cell>
          <cell r="HF794">
            <v>0</v>
          </cell>
          <cell r="HG794">
            <v>0</v>
          </cell>
          <cell r="HH794">
            <v>0</v>
          </cell>
          <cell r="HI794">
            <v>0</v>
          </cell>
          <cell r="HJ794">
            <v>0</v>
          </cell>
          <cell r="HK794">
            <v>0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0</v>
          </cell>
          <cell r="HU794">
            <v>0</v>
          </cell>
          <cell r="HV794">
            <v>0</v>
          </cell>
          <cell r="HW794">
            <v>0</v>
          </cell>
          <cell r="HX794">
            <v>0</v>
          </cell>
          <cell r="HY794">
            <v>0</v>
          </cell>
          <cell r="HZ794">
            <v>0</v>
          </cell>
          <cell r="IA794">
            <v>0</v>
          </cell>
          <cell r="IB794">
            <v>0</v>
          </cell>
          <cell r="IC794">
            <v>0</v>
          </cell>
          <cell r="ID794">
            <v>0</v>
          </cell>
          <cell r="IE794">
            <v>0</v>
          </cell>
          <cell r="IF794">
            <v>0</v>
          </cell>
          <cell r="IG794">
            <v>0</v>
          </cell>
          <cell r="IH794">
            <v>0</v>
          </cell>
          <cell r="II794">
            <v>0</v>
          </cell>
          <cell r="IJ794">
            <v>0</v>
          </cell>
          <cell r="IK794">
            <v>0</v>
          </cell>
          <cell r="IL794">
            <v>0</v>
          </cell>
          <cell r="IM794">
            <v>0</v>
          </cell>
          <cell r="IN794">
            <v>0</v>
          </cell>
          <cell r="IO794">
            <v>0</v>
          </cell>
          <cell r="IP794">
            <v>0</v>
          </cell>
          <cell r="IQ794">
            <v>0</v>
          </cell>
          <cell r="IR794">
            <v>0</v>
          </cell>
          <cell r="IS794">
            <v>0</v>
          </cell>
          <cell r="IT794">
            <v>0</v>
          </cell>
          <cell r="IU794">
            <v>0</v>
          </cell>
          <cell r="IV794">
            <v>0</v>
          </cell>
          <cell r="IW794">
            <v>0</v>
          </cell>
          <cell r="IX794">
            <v>0</v>
          </cell>
          <cell r="IY794">
            <v>0</v>
          </cell>
          <cell r="IZ794">
            <v>0</v>
          </cell>
          <cell r="JA794">
            <v>0</v>
          </cell>
          <cell r="JB794">
            <v>0</v>
          </cell>
          <cell r="JC794">
            <v>0</v>
          </cell>
          <cell r="JD794">
            <v>0</v>
          </cell>
          <cell r="JE794">
            <v>0</v>
          </cell>
          <cell r="JF794">
            <v>0</v>
          </cell>
          <cell r="JG794">
            <v>0</v>
          </cell>
          <cell r="JH794">
            <v>0</v>
          </cell>
          <cell r="JI794">
            <v>0</v>
          </cell>
          <cell r="JJ794">
            <v>0</v>
          </cell>
          <cell r="JK794">
            <v>0</v>
          </cell>
          <cell r="JL794">
            <v>0</v>
          </cell>
          <cell r="JM794">
            <v>0</v>
          </cell>
          <cell r="JN794">
            <v>0</v>
          </cell>
          <cell r="JO794">
            <v>0</v>
          </cell>
          <cell r="JP794">
            <v>0</v>
          </cell>
          <cell r="JQ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0</v>
          </cell>
          <cell r="FF795">
            <v>0</v>
          </cell>
          <cell r="FG795">
            <v>0</v>
          </cell>
          <cell r="FH795">
            <v>0</v>
          </cell>
          <cell r="FI795">
            <v>0</v>
          </cell>
          <cell r="FJ795">
            <v>0</v>
          </cell>
          <cell r="FK795">
            <v>0</v>
          </cell>
          <cell r="FL795">
            <v>0</v>
          </cell>
          <cell r="FM795">
            <v>0</v>
          </cell>
          <cell r="FN795">
            <v>0</v>
          </cell>
          <cell r="FO795">
            <v>0</v>
          </cell>
          <cell r="FP795">
            <v>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0</v>
          </cell>
          <cell r="GD795">
            <v>0</v>
          </cell>
          <cell r="GE795">
            <v>0</v>
          </cell>
          <cell r="GF795">
            <v>0</v>
          </cell>
          <cell r="GG795">
            <v>0</v>
          </cell>
          <cell r="GH795">
            <v>0</v>
          </cell>
          <cell r="GI795">
            <v>0</v>
          </cell>
          <cell r="GJ795">
            <v>0</v>
          </cell>
          <cell r="GK795">
            <v>0</v>
          </cell>
          <cell r="GL795">
            <v>0</v>
          </cell>
          <cell r="GM795">
            <v>0</v>
          </cell>
          <cell r="GN795">
            <v>0</v>
          </cell>
          <cell r="GO795">
            <v>0</v>
          </cell>
          <cell r="GP795">
            <v>0</v>
          </cell>
          <cell r="GQ795">
            <v>0</v>
          </cell>
          <cell r="GR795">
            <v>0</v>
          </cell>
          <cell r="GS795">
            <v>0</v>
          </cell>
          <cell r="GT795">
            <v>0</v>
          </cell>
          <cell r="GU795">
            <v>0</v>
          </cell>
          <cell r="GV795">
            <v>0</v>
          </cell>
          <cell r="GW795">
            <v>0</v>
          </cell>
          <cell r="GX795">
            <v>0</v>
          </cell>
          <cell r="GY795">
            <v>0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I795">
            <v>0</v>
          </cell>
          <cell r="HJ795">
            <v>0</v>
          </cell>
          <cell r="HK795">
            <v>0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0</v>
          </cell>
          <cell r="HU795">
            <v>0</v>
          </cell>
          <cell r="HV795">
            <v>0</v>
          </cell>
          <cell r="HW795">
            <v>0</v>
          </cell>
          <cell r="HX795">
            <v>0</v>
          </cell>
          <cell r="HY795">
            <v>0</v>
          </cell>
          <cell r="HZ795">
            <v>0</v>
          </cell>
          <cell r="IA795">
            <v>0</v>
          </cell>
          <cell r="IB795">
            <v>0</v>
          </cell>
          <cell r="IC795">
            <v>0</v>
          </cell>
          <cell r="ID795">
            <v>0</v>
          </cell>
          <cell r="IE795">
            <v>0</v>
          </cell>
          <cell r="IF795">
            <v>0</v>
          </cell>
          <cell r="IG795">
            <v>0</v>
          </cell>
          <cell r="IH795">
            <v>0</v>
          </cell>
          <cell r="II795">
            <v>0</v>
          </cell>
          <cell r="IJ795">
            <v>0</v>
          </cell>
          <cell r="IK795">
            <v>0</v>
          </cell>
          <cell r="IL795">
            <v>0</v>
          </cell>
          <cell r="IM795">
            <v>0</v>
          </cell>
          <cell r="IN795">
            <v>0</v>
          </cell>
          <cell r="IO795">
            <v>0</v>
          </cell>
          <cell r="IP795">
            <v>0</v>
          </cell>
          <cell r="IQ795">
            <v>0</v>
          </cell>
          <cell r="IR795">
            <v>0</v>
          </cell>
          <cell r="IS795">
            <v>0</v>
          </cell>
          <cell r="IT795">
            <v>0</v>
          </cell>
          <cell r="IU795">
            <v>0</v>
          </cell>
          <cell r="IV795">
            <v>0</v>
          </cell>
          <cell r="IW795">
            <v>0</v>
          </cell>
          <cell r="IX795">
            <v>0</v>
          </cell>
          <cell r="IY795">
            <v>0</v>
          </cell>
          <cell r="IZ795">
            <v>0</v>
          </cell>
          <cell r="JA795">
            <v>0</v>
          </cell>
          <cell r="JB795">
            <v>0</v>
          </cell>
          <cell r="JC795">
            <v>0</v>
          </cell>
          <cell r="JD795">
            <v>0</v>
          </cell>
          <cell r="JE795">
            <v>0</v>
          </cell>
          <cell r="JF795">
            <v>0</v>
          </cell>
          <cell r="JG795">
            <v>0</v>
          </cell>
          <cell r="JH795">
            <v>0</v>
          </cell>
          <cell r="JI795">
            <v>0</v>
          </cell>
          <cell r="JJ795">
            <v>0</v>
          </cell>
          <cell r="JK795">
            <v>0</v>
          </cell>
          <cell r="JL795">
            <v>0</v>
          </cell>
          <cell r="JM795">
            <v>0</v>
          </cell>
          <cell r="JN795">
            <v>0</v>
          </cell>
          <cell r="JO795">
            <v>0</v>
          </cell>
          <cell r="JP795">
            <v>0</v>
          </cell>
          <cell r="JQ795">
            <v>0</v>
          </cell>
        </row>
        <row r="796">
          <cell r="D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0</v>
          </cell>
          <cell r="GE796">
            <v>0</v>
          </cell>
          <cell r="GF796">
            <v>0</v>
          </cell>
          <cell r="GG796">
            <v>0</v>
          </cell>
          <cell r="GH796">
            <v>0</v>
          </cell>
          <cell r="GI796">
            <v>0</v>
          </cell>
          <cell r="GJ796">
            <v>0</v>
          </cell>
          <cell r="GK796">
            <v>0</v>
          </cell>
          <cell r="GL796">
            <v>0</v>
          </cell>
          <cell r="GM796">
            <v>0</v>
          </cell>
          <cell r="GN796">
            <v>0</v>
          </cell>
          <cell r="GO796">
            <v>0</v>
          </cell>
          <cell r="GP796">
            <v>0</v>
          </cell>
          <cell r="GQ796">
            <v>0</v>
          </cell>
          <cell r="GR796">
            <v>0</v>
          </cell>
          <cell r="GS796">
            <v>0</v>
          </cell>
          <cell r="GT796">
            <v>0</v>
          </cell>
          <cell r="GU796">
            <v>0</v>
          </cell>
          <cell r="GV796">
            <v>0</v>
          </cell>
          <cell r="GW796">
            <v>0</v>
          </cell>
          <cell r="GX796">
            <v>0</v>
          </cell>
          <cell r="GY796">
            <v>0</v>
          </cell>
          <cell r="GZ796">
            <v>0</v>
          </cell>
          <cell r="HA796">
            <v>0</v>
          </cell>
          <cell r="HB796">
            <v>0</v>
          </cell>
          <cell r="HC796">
            <v>0</v>
          </cell>
          <cell r="HD796">
            <v>0</v>
          </cell>
          <cell r="HE796">
            <v>0</v>
          </cell>
          <cell r="HF796">
            <v>0</v>
          </cell>
          <cell r="HG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0</v>
          </cell>
          <cell r="HN796">
            <v>0</v>
          </cell>
          <cell r="HO796">
            <v>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0</v>
          </cell>
          <cell r="HU796">
            <v>0</v>
          </cell>
          <cell r="HV796">
            <v>0</v>
          </cell>
          <cell r="HW796">
            <v>0</v>
          </cell>
          <cell r="HX796">
            <v>0</v>
          </cell>
          <cell r="HY796">
            <v>0</v>
          </cell>
          <cell r="HZ796">
            <v>0</v>
          </cell>
          <cell r="IA796">
            <v>0</v>
          </cell>
          <cell r="IB796">
            <v>0</v>
          </cell>
          <cell r="IC796">
            <v>0</v>
          </cell>
          <cell r="ID796">
            <v>0</v>
          </cell>
          <cell r="IE796">
            <v>0</v>
          </cell>
          <cell r="IF796">
            <v>0</v>
          </cell>
          <cell r="IG796">
            <v>0</v>
          </cell>
          <cell r="IH796">
            <v>0</v>
          </cell>
          <cell r="II796">
            <v>0</v>
          </cell>
          <cell r="IJ796">
            <v>0</v>
          </cell>
          <cell r="IK796">
            <v>0</v>
          </cell>
          <cell r="IL796">
            <v>0</v>
          </cell>
          <cell r="IM796">
            <v>0</v>
          </cell>
          <cell r="IN796">
            <v>0</v>
          </cell>
          <cell r="IO796">
            <v>0</v>
          </cell>
          <cell r="IP796">
            <v>0</v>
          </cell>
          <cell r="IQ796">
            <v>0</v>
          </cell>
          <cell r="IR796">
            <v>0</v>
          </cell>
          <cell r="IS796">
            <v>0</v>
          </cell>
          <cell r="IT796">
            <v>0</v>
          </cell>
          <cell r="IU796">
            <v>0</v>
          </cell>
          <cell r="IV796">
            <v>0</v>
          </cell>
          <cell r="IW796">
            <v>0</v>
          </cell>
          <cell r="IX796">
            <v>0</v>
          </cell>
          <cell r="IY796">
            <v>0</v>
          </cell>
          <cell r="IZ796">
            <v>0</v>
          </cell>
          <cell r="JA796">
            <v>0</v>
          </cell>
          <cell r="JB796">
            <v>0</v>
          </cell>
          <cell r="JC796">
            <v>0</v>
          </cell>
          <cell r="JD796">
            <v>0</v>
          </cell>
          <cell r="JE796">
            <v>0</v>
          </cell>
          <cell r="JF796">
            <v>0</v>
          </cell>
          <cell r="JG796">
            <v>0</v>
          </cell>
          <cell r="JH796">
            <v>0</v>
          </cell>
          <cell r="JI796">
            <v>0</v>
          </cell>
          <cell r="JJ796">
            <v>0</v>
          </cell>
          <cell r="JK796">
            <v>0</v>
          </cell>
          <cell r="JL796">
            <v>0</v>
          </cell>
          <cell r="JM796">
            <v>0</v>
          </cell>
          <cell r="JN796">
            <v>0</v>
          </cell>
          <cell r="JO796">
            <v>0</v>
          </cell>
          <cell r="JP796">
            <v>0</v>
          </cell>
          <cell r="JQ796">
            <v>0</v>
          </cell>
        </row>
        <row r="797">
          <cell r="D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0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0</v>
          </cell>
          <cell r="GN797">
            <v>0</v>
          </cell>
          <cell r="GO797">
            <v>0</v>
          </cell>
          <cell r="GP797">
            <v>0</v>
          </cell>
          <cell r="GQ797">
            <v>0</v>
          </cell>
          <cell r="GR797">
            <v>0</v>
          </cell>
          <cell r="GS797">
            <v>0</v>
          </cell>
          <cell r="GT797">
            <v>0</v>
          </cell>
          <cell r="GU797">
            <v>0</v>
          </cell>
          <cell r="GV797">
            <v>0</v>
          </cell>
          <cell r="GW797">
            <v>0</v>
          </cell>
          <cell r="GX797">
            <v>0</v>
          </cell>
          <cell r="GY797">
            <v>0</v>
          </cell>
          <cell r="GZ797">
            <v>0</v>
          </cell>
          <cell r="HA797">
            <v>0</v>
          </cell>
          <cell r="HB797">
            <v>0</v>
          </cell>
          <cell r="HC797">
            <v>0</v>
          </cell>
          <cell r="HD797">
            <v>0</v>
          </cell>
          <cell r="HE797">
            <v>0</v>
          </cell>
          <cell r="HF797">
            <v>0</v>
          </cell>
          <cell r="HG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0</v>
          </cell>
          <cell r="HN797">
            <v>0</v>
          </cell>
          <cell r="HO797">
            <v>0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0</v>
          </cell>
          <cell r="HU797">
            <v>0</v>
          </cell>
          <cell r="HV797">
            <v>0</v>
          </cell>
          <cell r="HW797">
            <v>0</v>
          </cell>
          <cell r="HX797">
            <v>0</v>
          </cell>
          <cell r="HY797">
            <v>0</v>
          </cell>
          <cell r="HZ797">
            <v>0</v>
          </cell>
          <cell r="IA797">
            <v>0</v>
          </cell>
          <cell r="IB797">
            <v>0</v>
          </cell>
          <cell r="IC797">
            <v>0</v>
          </cell>
          <cell r="ID797">
            <v>0</v>
          </cell>
          <cell r="IE797">
            <v>0</v>
          </cell>
          <cell r="IF797">
            <v>0</v>
          </cell>
          <cell r="IG797">
            <v>0</v>
          </cell>
          <cell r="IH797">
            <v>0</v>
          </cell>
          <cell r="II797">
            <v>0</v>
          </cell>
          <cell r="IJ797">
            <v>0</v>
          </cell>
          <cell r="IK797">
            <v>0</v>
          </cell>
          <cell r="IL797">
            <v>0</v>
          </cell>
          <cell r="IM797">
            <v>0</v>
          </cell>
          <cell r="IN797">
            <v>0</v>
          </cell>
          <cell r="IO797">
            <v>0</v>
          </cell>
          <cell r="IP797">
            <v>0</v>
          </cell>
          <cell r="IQ797">
            <v>0</v>
          </cell>
          <cell r="IR797">
            <v>0</v>
          </cell>
          <cell r="IS797">
            <v>0</v>
          </cell>
          <cell r="IT797">
            <v>0</v>
          </cell>
          <cell r="IU797">
            <v>0</v>
          </cell>
          <cell r="IV797">
            <v>0</v>
          </cell>
          <cell r="IW797">
            <v>0</v>
          </cell>
          <cell r="IX797">
            <v>0</v>
          </cell>
          <cell r="IY797">
            <v>0</v>
          </cell>
          <cell r="IZ797">
            <v>0</v>
          </cell>
          <cell r="JA797">
            <v>0</v>
          </cell>
          <cell r="JB797">
            <v>0</v>
          </cell>
          <cell r="JC797">
            <v>0</v>
          </cell>
          <cell r="JD797">
            <v>0</v>
          </cell>
          <cell r="JE797">
            <v>0</v>
          </cell>
          <cell r="JF797">
            <v>0</v>
          </cell>
          <cell r="JG797">
            <v>0</v>
          </cell>
          <cell r="JH797">
            <v>0</v>
          </cell>
          <cell r="JI797">
            <v>0</v>
          </cell>
          <cell r="JJ797">
            <v>0</v>
          </cell>
          <cell r="JK797">
            <v>0</v>
          </cell>
          <cell r="JL797">
            <v>0</v>
          </cell>
          <cell r="JM797">
            <v>0</v>
          </cell>
          <cell r="JN797">
            <v>0</v>
          </cell>
          <cell r="JO797">
            <v>0</v>
          </cell>
          <cell r="JP797">
            <v>0</v>
          </cell>
          <cell r="JQ797">
            <v>0</v>
          </cell>
        </row>
        <row r="798"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0</v>
          </cell>
          <cell r="FF798">
            <v>0</v>
          </cell>
          <cell r="FG798">
            <v>0</v>
          </cell>
          <cell r="FH798">
            <v>0</v>
          </cell>
          <cell r="FI798">
            <v>0</v>
          </cell>
          <cell r="FJ798">
            <v>0</v>
          </cell>
          <cell r="FK798">
            <v>0</v>
          </cell>
          <cell r="FL798">
            <v>0</v>
          </cell>
          <cell r="FM798">
            <v>0</v>
          </cell>
          <cell r="FN798">
            <v>0</v>
          </cell>
          <cell r="FO798">
            <v>0</v>
          </cell>
          <cell r="FP798">
            <v>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0</v>
          </cell>
          <cell r="GD798">
            <v>0</v>
          </cell>
          <cell r="GE798">
            <v>0</v>
          </cell>
          <cell r="GF798">
            <v>0</v>
          </cell>
          <cell r="GG798">
            <v>0</v>
          </cell>
          <cell r="GH798">
            <v>0</v>
          </cell>
          <cell r="GI798">
            <v>0</v>
          </cell>
          <cell r="GJ798">
            <v>0</v>
          </cell>
          <cell r="GK798">
            <v>0</v>
          </cell>
          <cell r="GL798">
            <v>0</v>
          </cell>
          <cell r="GM798">
            <v>0</v>
          </cell>
          <cell r="GN798">
            <v>0</v>
          </cell>
          <cell r="GO798">
            <v>0</v>
          </cell>
          <cell r="GP798">
            <v>0</v>
          </cell>
          <cell r="GQ798">
            <v>0</v>
          </cell>
          <cell r="GR798">
            <v>0</v>
          </cell>
          <cell r="GS798">
            <v>0</v>
          </cell>
          <cell r="GT798">
            <v>0</v>
          </cell>
          <cell r="GU798">
            <v>0</v>
          </cell>
          <cell r="GV798">
            <v>0</v>
          </cell>
          <cell r="GW798">
            <v>0</v>
          </cell>
          <cell r="GX798">
            <v>0</v>
          </cell>
          <cell r="GY798">
            <v>0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I798">
            <v>0</v>
          </cell>
          <cell r="HJ798">
            <v>0</v>
          </cell>
          <cell r="HK798">
            <v>0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0</v>
          </cell>
          <cell r="HU798">
            <v>0</v>
          </cell>
          <cell r="HV798">
            <v>0</v>
          </cell>
          <cell r="HW798">
            <v>0</v>
          </cell>
          <cell r="HX798">
            <v>0</v>
          </cell>
          <cell r="HY798">
            <v>0</v>
          </cell>
          <cell r="HZ798">
            <v>0</v>
          </cell>
          <cell r="IA798">
            <v>0</v>
          </cell>
          <cell r="IB798">
            <v>0</v>
          </cell>
          <cell r="IC798">
            <v>0</v>
          </cell>
          <cell r="ID798">
            <v>0</v>
          </cell>
          <cell r="IE798">
            <v>0</v>
          </cell>
          <cell r="IF798">
            <v>0</v>
          </cell>
          <cell r="IG798">
            <v>0</v>
          </cell>
          <cell r="IH798">
            <v>0</v>
          </cell>
          <cell r="II798">
            <v>0</v>
          </cell>
          <cell r="IJ798">
            <v>0</v>
          </cell>
          <cell r="IK798">
            <v>0</v>
          </cell>
          <cell r="IL798">
            <v>0</v>
          </cell>
          <cell r="IM798">
            <v>0</v>
          </cell>
          <cell r="IN798">
            <v>0</v>
          </cell>
          <cell r="IO798">
            <v>0</v>
          </cell>
          <cell r="IP798">
            <v>0</v>
          </cell>
          <cell r="IQ798">
            <v>0</v>
          </cell>
          <cell r="IR798">
            <v>0</v>
          </cell>
          <cell r="IS798">
            <v>0</v>
          </cell>
          <cell r="IT798">
            <v>0</v>
          </cell>
          <cell r="IU798">
            <v>0</v>
          </cell>
          <cell r="IV798">
            <v>0</v>
          </cell>
          <cell r="IW798">
            <v>0</v>
          </cell>
          <cell r="IX798">
            <v>0</v>
          </cell>
          <cell r="IY798">
            <v>0</v>
          </cell>
          <cell r="IZ798">
            <v>0</v>
          </cell>
          <cell r="JA798">
            <v>0</v>
          </cell>
          <cell r="JB798">
            <v>0</v>
          </cell>
          <cell r="JC798">
            <v>0</v>
          </cell>
          <cell r="JD798">
            <v>0</v>
          </cell>
          <cell r="JE798">
            <v>0</v>
          </cell>
          <cell r="JF798">
            <v>0</v>
          </cell>
          <cell r="JG798">
            <v>0</v>
          </cell>
          <cell r="JH798">
            <v>0</v>
          </cell>
          <cell r="JI798">
            <v>0</v>
          </cell>
          <cell r="JJ798">
            <v>0</v>
          </cell>
          <cell r="JK798">
            <v>0</v>
          </cell>
          <cell r="JL798">
            <v>0</v>
          </cell>
          <cell r="JM798">
            <v>0</v>
          </cell>
          <cell r="JN798">
            <v>0</v>
          </cell>
          <cell r="JO798">
            <v>0</v>
          </cell>
          <cell r="JP798">
            <v>0</v>
          </cell>
          <cell r="JQ798">
            <v>0</v>
          </cell>
        </row>
        <row r="799"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0</v>
          </cell>
          <cell r="GJ799">
            <v>0</v>
          </cell>
          <cell r="GK799">
            <v>0</v>
          </cell>
          <cell r="GL799">
            <v>0</v>
          </cell>
          <cell r="GM799">
            <v>0</v>
          </cell>
          <cell r="GN799">
            <v>0</v>
          </cell>
          <cell r="GO799">
            <v>0</v>
          </cell>
          <cell r="GP799">
            <v>0</v>
          </cell>
          <cell r="GQ799">
            <v>0</v>
          </cell>
          <cell r="GR799">
            <v>0</v>
          </cell>
          <cell r="GS799">
            <v>0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0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0</v>
          </cell>
          <cell r="HU799">
            <v>0</v>
          </cell>
          <cell r="HV799">
            <v>0</v>
          </cell>
          <cell r="HW799">
            <v>0</v>
          </cell>
          <cell r="HX799">
            <v>0</v>
          </cell>
          <cell r="HY799">
            <v>0</v>
          </cell>
          <cell r="HZ799">
            <v>0</v>
          </cell>
          <cell r="IA799">
            <v>0</v>
          </cell>
          <cell r="IB799">
            <v>0</v>
          </cell>
          <cell r="IC799">
            <v>0</v>
          </cell>
          <cell r="ID799">
            <v>0</v>
          </cell>
          <cell r="IE799">
            <v>0</v>
          </cell>
          <cell r="IF799">
            <v>0</v>
          </cell>
          <cell r="IG799">
            <v>0</v>
          </cell>
          <cell r="IH799">
            <v>0</v>
          </cell>
          <cell r="II799">
            <v>0</v>
          </cell>
          <cell r="IJ799">
            <v>0</v>
          </cell>
          <cell r="IK799">
            <v>0</v>
          </cell>
          <cell r="IL799">
            <v>0</v>
          </cell>
          <cell r="IM799">
            <v>0</v>
          </cell>
          <cell r="IN799">
            <v>0</v>
          </cell>
          <cell r="IO799">
            <v>0</v>
          </cell>
          <cell r="IP799">
            <v>0</v>
          </cell>
          <cell r="IQ799">
            <v>0</v>
          </cell>
          <cell r="IR799">
            <v>0</v>
          </cell>
          <cell r="IS799">
            <v>0</v>
          </cell>
          <cell r="IT799">
            <v>0</v>
          </cell>
          <cell r="IU799">
            <v>0</v>
          </cell>
          <cell r="IV799">
            <v>0</v>
          </cell>
          <cell r="IW799">
            <v>0</v>
          </cell>
          <cell r="IX799">
            <v>0</v>
          </cell>
          <cell r="IY799">
            <v>0</v>
          </cell>
          <cell r="IZ799">
            <v>0</v>
          </cell>
          <cell r="JA799">
            <v>0</v>
          </cell>
          <cell r="JB799">
            <v>0</v>
          </cell>
          <cell r="JC799">
            <v>0</v>
          </cell>
          <cell r="JD799">
            <v>0</v>
          </cell>
          <cell r="JE799">
            <v>0</v>
          </cell>
          <cell r="JF799">
            <v>0</v>
          </cell>
          <cell r="JG799">
            <v>0</v>
          </cell>
          <cell r="JH799">
            <v>0</v>
          </cell>
          <cell r="JI799">
            <v>0</v>
          </cell>
          <cell r="JJ799">
            <v>0</v>
          </cell>
          <cell r="JK799">
            <v>0</v>
          </cell>
          <cell r="JL799">
            <v>0</v>
          </cell>
          <cell r="JM799">
            <v>0</v>
          </cell>
          <cell r="JN799">
            <v>0</v>
          </cell>
          <cell r="JO799">
            <v>0</v>
          </cell>
          <cell r="JP799">
            <v>0</v>
          </cell>
          <cell r="JQ799">
            <v>0</v>
          </cell>
        </row>
        <row r="800"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0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0</v>
          </cell>
          <cell r="GD800">
            <v>0</v>
          </cell>
          <cell r="GE800">
            <v>0</v>
          </cell>
          <cell r="GF800">
            <v>0</v>
          </cell>
          <cell r="GG800">
            <v>0</v>
          </cell>
          <cell r="GH800">
            <v>0</v>
          </cell>
          <cell r="GI800">
            <v>0</v>
          </cell>
          <cell r="GJ800">
            <v>0</v>
          </cell>
          <cell r="GK800">
            <v>0</v>
          </cell>
          <cell r="GL800">
            <v>0</v>
          </cell>
          <cell r="GM800">
            <v>0</v>
          </cell>
          <cell r="GN800">
            <v>0</v>
          </cell>
          <cell r="GO800">
            <v>0</v>
          </cell>
          <cell r="GP800">
            <v>0</v>
          </cell>
          <cell r="GQ800">
            <v>0</v>
          </cell>
          <cell r="GR800">
            <v>0</v>
          </cell>
          <cell r="GS800">
            <v>0</v>
          </cell>
          <cell r="GT800">
            <v>0</v>
          </cell>
          <cell r="GU800">
            <v>0</v>
          </cell>
          <cell r="GV800">
            <v>0</v>
          </cell>
          <cell r="GW800">
            <v>0</v>
          </cell>
          <cell r="GX800">
            <v>0</v>
          </cell>
          <cell r="GY800">
            <v>0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0</v>
          </cell>
          <cell r="HU800">
            <v>0</v>
          </cell>
          <cell r="HV800">
            <v>0</v>
          </cell>
          <cell r="HW800">
            <v>0</v>
          </cell>
          <cell r="HX800">
            <v>0</v>
          </cell>
          <cell r="HY800">
            <v>0</v>
          </cell>
          <cell r="HZ800">
            <v>0</v>
          </cell>
          <cell r="IA800">
            <v>0</v>
          </cell>
          <cell r="IB800">
            <v>0</v>
          </cell>
          <cell r="IC800">
            <v>0</v>
          </cell>
          <cell r="ID800">
            <v>0</v>
          </cell>
          <cell r="IE800">
            <v>0</v>
          </cell>
          <cell r="IF800">
            <v>0</v>
          </cell>
          <cell r="IG800">
            <v>0</v>
          </cell>
          <cell r="IH800">
            <v>0</v>
          </cell>
          <cell r="II800">
            <v>0</v>
          </cell>
          <cell r="IJ800">
            <v>0</v>
          </cell>
          <cell r="IK800">
            <v>0</v>
          </cell>
          <cell r="IL800">
            <v>0</v>
          </cell>
          <cell r="IM800">
            <v>0</v>
          </cell>
          <cell r="IN800">
            <v>0</v>
          </cell>
          <cell r="IO800">
            <v>0</v>
          </cell>
          <cell r="IP800">
            <v>0</v>
          </cell>
          <cell r="IQ800">
            <v>0</v>
          </cell>
          <cell r="IR800">
            <v>0</v>
          </cell>
          <cell r="IS800">
            <v>0</v>
          </cell>
          <cell r="IT800">
            <v>0</v>
          </cell>
          <cell r="IU800">
            <v>0</v>
          </cell>
          <cell r="IV800">
            <v>0</v>
          </cell>
          <cell r="IW800">
            <v>0</v>
          </cell>
          <cell r="IX800">
            <v>0</v>
          </cell>
          <cell r="IY800">
            <v>0</v>
          </cell>
          <cell r="IZ800">
            <v>0</v>
          </cell>
          <cell r="JA800">
            <v>0</v>
          </cell>
          <cell r="JB800">
            <v>0</v>
          </cell>
          <cell r="JC800">
            <v>0</v>
          </cell>
          <cell r="JD800">
            <v>0</v>
          </cell>
          <cell r="JE800">
            <v>0</v>
          </cell>
          <cell r="JF800">
            <v>0</v>
          </cell>
          <cell r="JG800">
            <v>0</v>
          </cell>
          <cell r="JH800">
            <v>0</v>
          </cell>
          <cell r="JI800">
            <v>0</v>
          </cell>
          <cell r="JJ800">
            <v>0</v>
          </cell>
          <cell r="JK800">
            <v>0</v>
          </cell>
          <cell r="JL800">
            <v>0</v>
          </cell>
          <cell r="JM800">
            <v>0</v>
          </cell>
          <cell r="JN800">
            <v>0</v>
          </cell>
          <cell r="JO800">
            <v>0</v>
          </cell>
          <cell r="JP800">
            <v>0</v>
          </cell>
          <cell r="JQ800">
            <v>0</v>
          </cell>
        </row>
        <row r="801"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0</v>
          </cell>
          <cell r="FF801">
            <v>0</v>
          </cell>
          <cell r="FG801">
            <v>0</v>
          </cell>
          <cell r="FH801">
            <v>0</v>
          </cell>
          <cell r="FI801">
            <v>0</v>
          </cell>
          <cell r="FJ801">
            <v>0</v>
          </cell>
          <cell r="FK801">
            <v>0</v>
          </cell>
          <cell r="FL801">
            <v>0</v>
          </cell>
          <cell r="FM801">
            <v>0</v>
          </cell>
          <cell r="FN801">
            <v>0</v>
          </cell>
          <cell r="FO801">
            <v>0</v>
          </cell>
          <cell r="FP801">
            <v>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0</v>
          </cell>
          <cell r="GD801">
            <v>0</v>
          </cell>
          <cell r="GE801">
            <v>0</v>
          </cell>
          <cell r="GF801">
            <v>0</v>
          </cell>
          <cell r="GG801">
            <v>0</v>
          </cell>
          <cell r="GH801">
            <v>0</v>
          </cell>
          <cell r="GI801">
            <v>0</v>
          </cell>
          <cell r="GJ801">
            <v>0</v>
          </cell>
          <cell r="GK801">
            <v>0</v>
          </cell>
          <cell r="GL801">
            <v>0</v>
          </cell>
          <cell r="GM801">
            <v>0</v>
          </cell>
          <cell r="GN801">
            <v>0</v>
          </cell>
          <cell r="GO801">
            <v>0</v>
          </cell>
          <cell r="GP801">
            <v>0</v>
          </cell>
          <cell r="GQ801">
            <v>0</v>
          </cell>
          <cell r="GR801">
            <v>0</v>
          </cell>
          <cell r="GS801">
            <v>0</v>
          </cell>
          <cell r="GT801">
            <v>0</v>
          </cell>
          <cell r="GU801">
            <v>0</v>
          </cell>
          <cell r="GV801">
            <v>0</v>
          </cell>
          <cell r="GW801">
            <v>0</v>
          </cell>
          <cell r="GX801">
            <v>0</v>
          </cell>
          <cell r="GY801">
            <v>0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0</v>
          </cell>
          <cell r="HH801">
            <v>0</v>
          </cell>
          <cell r="HI801">
            <v>0</v>
          </cell>
          <cell r="HJ801">
            <v>0</v>
          </cell>
          <cell r="HK801">
            <v>0</v>
          </cell>
          <cell r="HL801">
            <v>0</v>
          </cell>
          <cell r="HM801">
            <v>0</v>
          </cell>
          <cell r="HN801">
            <v>0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0</v>
          </cell>
          <cell r="HU801">
            <v>0</v>
          </cell>
          <cell r="HV801">
            <v>0</v>
          </cell>
          <cell r="HW801">
            <v>0</v>
          </cell>
          <cell r="HX801">
            <v>0</v>
          </cell>
          <cell r="HY801">
            <v>0</v>
          </cell>
          <cell r="HZ801">
            <v>0</v>
          </cell>
          <cell r="IA801">
            <v>0</v>
          </cell>
          <cell r="IB801">
            <v>0</v>
          </cell>
          <cell r="IC801">
            <v>0</v>
          </cell>
          <cell r="ID801">
            <v>0</v>
          </cell>
          <cell r="IE801">
            <v>0</v>
          </cell>
          <cell r="IF801">
            <v>0</v>
          </cell>
          <cell r="IG801">
            <v>0</v>
          </cell>
          <cell r="IH801">
            <v>0</v>
          </cell>
          <cell r="II801">
            <v>0</v>
          </cell>
          <cell r="IJ801">
            <v>0</v>
          </cell>
          <cell r="IK801">
            <v>0</v>
          </cell>
          <cell r="IL801">
            <v>0</v>
          </cell>
          <cell r="IM801">
            <v>0</v>
          </cell>
          <cell r="IN801">
            <v>0</v>
          </cell>
          <cell r="IO801">
            <v>0</v>
          </cell>
          <cell r="IP801">
            <v>0</v>
          </cell>
          <cell r="IQ801">
            <v>0</v>
          </cell>
          <cell r="IR801">
            <v>0</v>
          </cell>
          <cell r="IS801">
            <v>0</v>
          </cell>
          <cell r="IT801">
            <v>0</v>
          </cell>
          <cell r="IU801">
            <v>0</v>
          </cell>
          <cell r="IV801">
            <v>0</v>
          </cell>
          <cell r="IW801">
            <v>0</v>
          </cell>
          <cell r="IX801">
            <v>0</v>
          </cell>
          <cell r="IY801">
            <v>0</v>
          </cell>
          <cell r="IZ801">
            <v>0</v>
          </cell>
          <cell r="JA801">
            <v>0</v>
          </cell>
          <cell r="JB801">
            <v>0</v>
          </cell>
          <cell r="JC801">
            <v>0</v>
          </cell>
          <cell r="JD801">
            <v>0</v>
          </cell>
          <cell r="JE801">
            <v>0</v>
          </cell>
          <cell r="JF801">
            <v>0</v>
          </cell>
          <cell r="JG801">
            <v>0</v>
          </cell>
          <cell r="JH801">
            <v>0</v>
          </cell>
          <cell r="JI801">
            <v>0</v>
          </cell>
          <cell r="JJ801">
            <v>0</v>
          </cell>
          <cell r="JK801">
            <v>0</v>
          </cell>
          <cell r="JL801">
            <v>0</v>
          </cell>
          <cell r="JM801">
            <v>0</v>
          </cell>
          <cell r="JN801">
            <v>0</v>
          </cell>
          <cell r="JO801">
            <v>0</v>
          </cell>
          <cell r="JP801">
            <v>0</v>
          </cell>
          <cell r="JQ801">
            <v>0</v>
          </cell>
        </row>
        <row r="802"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0</v>
          </cell>
          <cell r="FF802">
            <v>0</v>
          </cell>
          <cell r="FG802">
            <v>0</v>
          </cell>
          <cell r="FH802">
            <v>0</v>
          </cell>
          <cell r="FI802">
            <v>0</v>
          </cell>
          <cell r="FJ802">
            <v>0</v>
          </cell>
          <cell r="FK802">
            <v>0</v>
          </cell>
          <cell r="FL802">
            <v>0</v>
          </cell>
          <cell r="FM802">
            <v>0</v>
          </cell>
          <cell r="FN802">
            <v>0</v>
          </cell>
          <cell r="FO802">
            <v>0</v>
          </cell>
          <cell r="FP802">
            <v>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0</v>
          </cell>
          <cell r="GD802">
            <v>0</v>
          </cell>
          <cell r="GE802">
            <v>0</v>
          </cell>
          <cell r="GF802">
            <v>0</v>
          </cell>
          <cell r="GG802">
            <v>0</v>
          </cell>
          <cell r="GH802">
            <v>0</v>
          </cell>
          <cell r="GI802">
            <v>0</v>
          </cell>
          <cell r="GJ802">
            <v>0</v>
          </cell>
          <cell r="GK802">
            <v>0</v>
          </cell>
          <cell r="GL802">
            <v>0</v>
          </cell>
          <cell r="GM802">
            <v>0</v>
          </cell>
          <cell r="GN802">
            <v>0</v>
          </cell>
          <cell r="GO802">
            <v>0</v>
          </cell>
          <cell r="GP802">
            <v>0</v>
          </cell>
          <cell r="GQ802">
            <v>0</v>
          </cell>
          <cell r="GR802">
            <v>0</v>
          </cell>
          <cell r="GS802">
            <v>0</v>
          </cell>
          <cell r="GT802">
            <v>0</v>
          </cell>
          <cell r="GU802">
            <v>0</v>
          </cell>
          <cell r="GV802">
            <v>0</v>
          </cell>
          <cell r="GW802">
            <v>0</v>
          </cell>
          <cell r="GX802">
            <v>0</v>
          </cell>
          <cell r="GY802">
            <v>0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I802">
            <v>0</v>
          </cell>
          <cell r="HJ802">
            <v>0</v>
          </cell>
          <cell r="HK802">
            <v>0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0</v>
          </cell>
          <cell r="HU802">
            <v>0</v>
          </cell>
          <cell r="HV802">
            <v>0</v>
          </cell>
          <cell r="HW802">
            <v>0</v>
          </cell>
          <cell r="HX802">
            <v>0</v>
          </cell>
          <cell r="HY802">
            <v>0</v>
          </cell>
          <cell r="HZ802">
            <v>0</v>
          </cell>
          <cell r="IA802">
            <v>0</v>
          </cell>
          <cell r="IB802">
            <v>0</v>
          </cell>
          <cell r="IC802">
            <v>0</v>
          </cell>
          <cell r="ID802">
            <v>0</v>
          </cell>
          <cell r="IE802">
            <v>0</v>
          </cell>
          <cell r="IF802">
            <v>0</v>
          </cell>
          <cell r="IG802">
            <v>0</v>
          </cell>
          <cell r="IH802">
            <v>0</v>
          </cell>
          <cell r="II802">
            <v>0</v>
          </cell>
          <cell r="IJ802">
            <v>0</v>
          </cell>
          <cell r="IK802">
            <v>0</v>
          </cell>
          <cell r="IL802">
            <v>0</v>
          </cell>
          <cell r="IM802">
            <v>0</v>
          </cell>
          <cell r="IN802">
            <v>0</v>
          </cell>
          <cell r="IO802">
            <v>0</v>
          </cell>
          <cell r="IP802">
            <v>0</v>
          </cell>
          <cell r="IQ802">
            <v>0</v>
          </cell>
          <cell r="IR802">
            <v>0</v>
          </cell>
          <cell r="IS802">
            <v>0</v>
          </cell>
          <cell r="IT802">
            <v>0</v>
          </cell>
          <cell r="IU802">
            <v>0</v>
          </cell>
          <cell r="IV802">
            <v>0</v>
          </cell>
          <cell r="IW802">
            <v>0</v>
          </cell>
          <cell r="IX802">
            <v>0</v>
          </cell>
          <cell r="IY802">
            <v>0</v>
          </cell>
          <cell r="IZ802">
            <v>0</v>
          </cell>
          <cell r="JA802">
            <v>0</v>
          </cell>
          <cell r="JB802">
            <v>0</v>
          </cell>
          <cell r="JC802">
            <v>0</v>
          </cell>
          <cell r="JD802">
            <v>0</v>
          </cell>
          <cell r="JE802">
            <v>0</v>
          </cell>
          <cell r="JF802">
            <v>0</v>
          </cell>
          <cell r="JG802">
            <v>0</v>
          </cell>
          <cell r="JH802">
            <v>0</v>
          </cell>
          <cell r="JI802">
            <v>0</v>
          </cell>
          <cell r="JJ802">
            <v>0</v>
          </cell>
          <cell r="JK802">
            <v>0</v>
          </cell>
          <cell r="JL802">
            <v>0</v>
          </cell>
          <cell r="JM802">
            <v>0</v>
          </cell>
          <cell r="JN802">
            <v>0</v>
          </cell>
          <cell r="JO802">
            <v>0</v>
          </cell>
          <cell r="JP802">
            <v>0</v>
          </cell>
          <cell r="JQ802">
            <v>0</v>
          </cell>
        </row>
        <row r="803"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0</v>
          </cell>
          <cell r="FF803">
            <v>0</v>
          </cell>
          <cell r="FG803">
            <v>0</v>
          </cell>
          <cell r="FH803">
            <v>0</v>
          </cell>
          <cell r="FI803">
            <v>0</v>
          </cell>
          <cell r="FJ803">
            <v>0</v>
          </cell>
          <cell r="FK803">
            <v>0</v>
          </cell>
          <cell r="FL803">
            <v>0</v>
          </cell>
          <cell r="FM803">
            <v>0</v>
          </cell>
          <cell r="FN803">
            <v>0</v>
          </cell>
          <cell r="FO803">
            <v>0</v>
          </cell>
          <cell r="FP803">
            <v>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0</v>
          </cell>
          <cell r="GD803">
            <v>0</v>
          </cell>
          <cell r="GE803">
            <v>0</v>
          </cell>
          <cell r="GF803">
            <v>0</v>
          </cell>
          <cell r="GG803">
            <v>0</v>
          </cell>
          <cell r="GH803">
            <v>0</v>
          </cell>
          <cell r="GI803">
            <v>0</v>
          </cell>
          <cell r="GJ803">
            <v>0</v>
          </cell>
          <cell r="GK803">
            <v>0</v>
          </cell>
          <cell r="GL803">
            <v>0</v>
          </cell>
          <cell r="GM803">
            <v>0</v>
          </cell>
          <cell r="GN803">
            <v>0</v>
          </cell>
          <cell r="GO803">
            <v>0</v>
          </cell>
          <cell r="GP803">
            <v>0</v>
          </cell>
          <cell r="GQ803">
            <v>0</v>
          </cell>
          <cell r="GR803">
            <v>0</v>
          </cell>
          <cell r="GS803">
            <v>0</v>
          </cell>
          <cell r="GT803">
            <v>0</v>
          </cell>
          <cell r="GU803">
            <v>0</v>
          </cell>
          <cell r="GV803">
            <v>0</v>
          </cell>
          <cell r="GW803">
            <v>0</v>
          </cell>
          <cell r="GX803">
            <v>0</v>
          </cell>
          <cell r="GY803">
            <v>0</v>
          </cell>
          <cell r="GZ803">
            <v>0</v>
          </cell>
          <cell r="HA803">
            <v>0</v>
          </cell>
          <cell r="HB803">
            <v>0</v>
          </cell>
          <cell r="HC803">
            <v>0</v>
          </cell>
          <cell r="HD803">
            <v>0</v>
          </cell>
          <cell r="HE803">
            <v>0</v>
          </cell>
          <cell r="HF803">
            <v>0</v>
          </cell>
          <cell r="HG803">
            <v>0</v>
          </cell>
          <cell r="HH803">
            <v>0</v>
          </cell>
          <cell r="HI803">
            <v>0</v>
          </cell>
          <cell r="HJ803">
            <v>0</v>
          </cell>
          <cell r="HK803">
            <v>0</v>
          </cell>
          <cell r="HL803">
            <v>0</v>
          </cell>
          <cell r="HM803">
            <v>0</v>
          </cell>
          <cell r="HN803">
            <v>0</v>
          </cell>
          <cell r="HO803">
            <v>0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0</v>
          </cell>
          <cell r="HU803">
            <v>0</v>
          </cell>
          <cell r="HV803">
            <v>0</v>
          </cell>
          <cell r="HW803">
            <v>0</v>
          </cell>
          <cell r="HX803">
            <v>0</v>
          </cell>
          <cell r="HY803">
            <v>0</v>
          </cell>
          <cell r="HZ803">
            <v>0</v>
          </cell>
          <cell r="IA803">
            <v>0</v>
          </cell>
          <cell r="IB803">
            <v>0</v>
          </cell>
          <cell r="IC803">
            <v>0</v>
          </cell>
          <cell r="ID803">
            <v>0</v>
          </cell>
          <cell r="IE803">
            <v>0</v>
          </cell>
          <cell r="IF803">
            <v>0</v>
          </cell>
          <cell r="IG803">
            <v>0</v>
          </cell>
          <cell r="IH803">
            <v>0</v>
          </cell>
          <cell r="II803">
            <v>0</v>
          </cell>
          <cell r="IJ803">
            <v>0</v>
          </cell>
          <cell r="IK803">
            <v>0</v>
          </cell>
          <cell r="IL803">
            <v>0</v>
          </cell>
          <cell r="IM803">
            <v>0</v>
          </cell>
          <cell r="IN803">
            <v>0</v>
          </cell>
          <cell r="IO803">
            <v>0</v>
          </cell>
          <cell r="IP803">
            <v>0</v>
          </cell>
          <cell r="IQ803">
            <v>0</v>
          </cell>
          <cell r="IR803">
            <v>0</v>
          </cell>
          <cell r="IS803">
            <v>0</v>
          </cell>
          <cell r="IT803">
            <v>0</v>
          </cell>
          <cell r="IU803">
            <v>0</v>
          </cell>
          <cell r="IV803">
            <v>0</v>
          </cell>
          <cell r="IW803">
            <v>0</v>
          </cell>
          <cell r="IX803">
            <v>0</v>
          </cell>
          <cell r="IY803">
            <v>0</v>
          </cell>
          <cell r="IZ803">
            <v>0</v>
          </cell>
          <cell r="JA803">
            <v>0</v>
          </cell>
          <cell r="JB803">
            <v>0</v>
          </cell>
          <cell r="JC803">
            <v>0</v>
          </cell>
          <cell r="JD803">
            <v>0</v>
          </cell>
          <cell r="JE803">
            <v>0</v>
          </cell>
          <cell r="JF803">
            <v>0</v>
          </cell>
          <cell r="JG803">
            <v>0</v>
          </cell>
          <cell r="JH803">
            <v>0</v>
          </cell>
          <cell r="JI803">
            <v>0</v>
          </cell>
          <cell r="JJ803">
            <v>0</v>
          </cell>
          <cell r="JK803">
            <v>0</v>
          </cell>
          <cell r="JL803">
            <v>0</v>
          </cell>
          <cell r="JM803">
            <v>0</v>
          </cell>
          <cell r="JN803">
            <v>0</v>
          </cell>
          <cell r="JO803">
            <v>0</v>
          </cell>
          <cell r="JP803">
            <v>0</v>
          </cell>
          <cell r="JQ803">
            <v>0</v>
          </cell>
        </row>
        <row r="804"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0</v>
          </cell>
          <cell r="FG804">
            <v>0</v>
          </cell>
          <cell r="FH804">
            <v>0</v>
          </cell>
          <cell r="FI804">
            <v>0</v>
          </cell>
          <cell r="FJ804">
            <v>0</v>
          </cell>
          <cell r="FK804">
            <v>0</v>
          </cell>
          <cell r="FL804">
            <v>0</v>
          </cell>
          <cell r="FM804">
            <v>0</v>
          </cell>
          <cell r="FN804">
            <v>0</v>
          </cell>
          <cell r="FO804">
            <v>0</v>
          </cell>
          <cell r="FP804">
            <v>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0</v>
          </cell>
          <cell r="GE804">
            <v>0</v>
          </cell>
          <cell r="GF804">
            <v>0</v>
          </cell>
          <cell r="GG804">
            <v>0</v>
          </cell>
          <cell r="GH804">
            <v>0</v>
          </cell>
          <cell r="GI804">
            <v>0</v>
          </cell>
          <cell r="GJ804">
            <v>0</v>
          </cell>
          <cell r="GK804">
            <v>0</v>
          </cell>
          <cell r="GL804">
            <v>0</v>
          </cell>
          <cell r="GM804">
            <v>0</v>
          </cell>
          <cell r="GN804">
            <v>0</v>
          </cell>
          <cell r="GO804">
            <v>0</v>
          </cell>
          <cell r="GP804">
            <v>0</v>
          </cell>
          <cell r="GQ804">
            <v>0</v>
          </cell>
          <cell r="GR804">
            <v>0</v>
          </cell>
          <cell r="GS804">
            <v>0</v>
          </cell>
          <cell r="GT804">
            <v>0</v>
          </cell>
          <cell r="GU804">
            <v>0</v>
          </cell>
          <cell r="GV804">
            <v>0</v>
          </cell>
          <cell r="GW804">
            <v>0</v>
          </cell>
          <cell r="GX804">
            <v>0</v>
          </cell>
          <cell r="GY804">
            <v>0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I804">
            <v>0</v>
          </cell>
          <cell r="HJ804">
            <v>0</v>
          </cell>
          <cell r="HK804">
            <v>0</v>
          </cell>
          <cell r="HL804">
            <v>0</v>
          </cell>
          <cell r="HM804">
            <v>0</v>
          </cell>
          <cell r="HN804">
            <v>0</v>
          </cell>
          <cell r="HO804">
            <v>0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0</v>
          </cell>
          <cell r="HU804">
            <v>0</v>
          </cell>
          <cell r="HV804">
            <v>0</v>
          </cell>
          <cell r="HW804">
            <v>0</v>
          </cell>
          <cell r="HX804">
            <v>0</v>
          </cell>
          <cell r="HY804">
            <v>0</v>
          </cell>
          <cell r="HZ804">
            <v>0</v>
          </cell>
          <cell r="IA804">
            <v>0</v>
          </cell>
          <cell r="IB804">
            <v>0</v>
          </cell>
          <cell r="IC804">
            <v>0</v>
          </cell>
          <cell r="ID804">
            <v>0</v>
          </cell>
          <cell r="IE804">
            <v>0</v>
          </cell>
          <cell r="IF804">
            <v>0</v>
          </cell>
          <cell r="IG804">
            <v>0</v>
          </cell>
          <cell r="IH804">
            <v>0</v>
          </cell>
          <cell r="II804">
            <v>0</v>
          </cell>
          <cell r="IJ804">
            <v>0</v>
          </cell>
          <cell r="IK804">
            <v>0</v>
          </cell>
          <cell r="IL804">
            <v>0</v>
          </cell>
          <cell r="IM804">
            <v>0</v>
          </cell>
          <cell r="IN804">
            <v>0</v>
          </cell>
          <cell r="IO804">
            <v>0</v>
          </cell>
          <cell r="IP804">
            <v>0</v>
          </cell>
          <cell r="IQ804">
            <v>0</v>
          </cell>
          <cell r="IR804">
            <v>0</v>
          </cell>
          <cell r="IS804">
            <v>0</v>
          </cell>
          <cell r="IT804">
            <v>0</v>
          </cell>
          <cell r="IU804">
            <v>0</v>
          </cell>
          <cell r="IV804">
            <v>0</v>
          </cell>
          <cell r="IW804">
            <v>0</v>
          </cell>
          <cell r="IX804">
            <v>0</v>
          </cell>
          <cell r="IY804">
            <v>0</v>
          </cell>
          <cell r="IZ804">
            <v>0</v>
          </cell>
          <cell r="JA804">
            <v>0</v>
          </cell>
          <cell r="JB804">
            <v>0</v>
          </cell>
          <cell r="JC804">
            <v>0</v>
          </cell>
          <cell r="JD804">
            <v>0</v>
          </cell>
          <cell r="JE804">
            <v>0</v>
          </cell>
          <cell r="JF804">
            <v>0</v>
          </cell>
          <cell r="JG804">
            <v>0</v>
          </cell>
          <cell r="JH804">
            <v>0</v>
          </cell>
          <cell r="JI804">
            <v>0</v>
          </cell>
          <cell r="JJ804">
            <v>0</v>
          </cell>
          <cell r="JK804">
            <v>0</v>
          </cell>
          <cell r="JL804">
            <v>0</v>
          </cell>
          <cell r="JM804">
            <v>0</v>
          </cell>
          <cell r="JN804">
            <v>0</v>
          </cell>
          <cell r="JO804">
            <v>0</v>
          </cell>
          <cell r="JP804">
            <v>0</v>
          </cell>
          <cell r="JQ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0</v>
          </cell>
          <cell r="FF805">
            <v>0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0</v>
          </cell>
          <cell r="GD805">
            <v>0</v>
          </cell>
          <cell r="GE805">
            <v>0</v>
          </cell>
          <cell r="GF805">
            <v>0</v>
          </cell>
          <cell r="GG805">
            <v>0</v>
          </cell>
          <cell r="GH805">
            <v>0</v>
          </cell>
          <cell r="GI805">
            <v>0</v>
          </cell>
          <cell r="GJ805">
            <v>0</v>
          </cell>
          <cell r="GK805">
            <v>0</v>
          </cell>
          <cell r="GL805">
            <v>0</v>
          </cell>
          <cell r="GM805">
            <v>0</v>
          </cell>
          <cell r="GN805">
            <v>0</v>
          </cell>
          <cell r="GO805">
            <v>0</v>
          </cell>
          <cell r="GP805">
            <v>0</v>
          </cell>
          <cell r="GQ805">
            <v>0</v>
          </cell>
          <cell r="GR805">
            <v>0</v>
          </cell>
          <cell r="GS805">
            <v>0</v>
          </cell>
          <cell r="GT805">
            <v>0</v>
          </cell>
          <cell r="GU805">
            <v>0</v>
          </cell>
          <cell r="GV805">
            <v>0</v>
          </cell>
          <cell r="GW805">
            <v>0</v>
          </cell>
          <cell r="GX805">
            <v>0</v>
          </cell>
          <cell r="GY805">
            <v>0</v>
          </cell>
          <cell r="GZ805">
            <v>0</v>
          </cell>
          <cell r="HA805">
            <v>0</v>
          </cell>
          <cell r="HB805">
            <v>0</v>
          </cell>
          <cell r="HC805">
            <v>0</v>
          </cell>
          <cell r="HD805">
            <v>0</v>
          </cell>
          <cell r="HE805">
            <v>0</v>
          </cell>
          <cell r="HF805">
            <v>0</v>
          </cell>
          <cell r="HG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0</v>
          </cell>
          <cell r="HN805">
            <v>0</v>
          </cell>
          <cell r="HO805">
            <v>0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0</v>
          </cell>
          <cell r="HU805">
            <v>0</v>
          </cell>
          <cell r="HV805">
            <v>0</v>
          </cell>
          <cell r="HW805">
            <v>0</v>
          </cell>
          <cell r="HX805">
            <v>0</v>
          </cell>
          <cell r="HY805">
            <v>0</v>
          </cell>
          <cell r="HZ805">
            <v>0</v>
          </cell>
          <cell r="IA805">
            <v>0</v>
          </cell>
          <cell r="IB805">
            <v>0</v>
          </cell>
          <cell r="IC805">
            <v>0</v>
          </cell>
          <cell r="ID805">
            <v>0</v>
          </cell>
          <cell r="IE805">
            <v>0</v>
          </cell>
          <cell r="IF805">
            <v>0</v>
          </cell>
          <cell r="IG805">
            <v>0</v>
          </cell>
          <cell r="IH805">
            <v>0</v>
          </cell>
          <cell r="II805">
            <v>0</v>
          </cell>
          <cell r="IJ805">
            <v>0</v>
          </cell>
          <cell r="IK805">
            <v>0</v>
          </cell>
          <cell r="IL805">
            <v>0</v>
          </cell>
          <cell r="IM805">
            <v>0</v>
          </cell>
          <cell r="IN805">
            <v>0</v>
          </cell>
          <cell r="IO805">
            <v>0</v>
          </cell>
          <cell r="IP805">
            <v>0</v>
          </cell>
          <cell r="IQ805">
            <v>0</v>
          </cell>
          <cell r="IR805">
            <v>0</v>
          </cell>
          <cell r="IS805">
            <v>0</v>
          </cell>
          <cell r="IT805">
            <v>0</v>
          </cell>
          <cell r="IU805">
            <v>0</v>
          </cell>
          <cell r="IV805">
            <v>0</v>
          </cell>
          <cell r="IW805">
            <v>0</v>
          </cell>
          <cell r="IX805">
            <v>0</v>
          </cell>
          <cell r="IY805">
            <v>0</v>
          </cell>
          <cell r="IZ805">
            <v>0</v>
          </cell>
          <cell r="JA805">
            <v>0</v>
          </cell>
          <cell r="JB805">
            <v>0</v>
          </cell>
          <cell r="JC805">
            <v>0</v>
          </cell>
          <cell r="JD805">
            <v>0</v>
          </cell>
          <cell r="JE805">
            <v>0</v>
          </cell>
          <cell r="JF805">
            <v>0</v>
          </cell>
          <cell r="JG805">
            <v>0</v>
          </cell>
          <cell r="JH805">
            <v>0</v>
          </cell>
          <cell r="JI805">
            <v>0</v>
          </cell>
          <cell r="JJ805">
            <v>0</v>
          </cell>
          <cell r="JK805">
            <v>0</v>
          </cell>
          <cell r="JL805">
            <v>0</v>
          </cell>
          <cell r="JM805">
            <v>0</v>
          </cell>
          <cell r="JN805">
            <v>0</v>
          </cell>
          <cell r="JO805">
            <v>0</v>
          </cell>
          <cell r="JP805">
            <v>0</v>
          </cell>
          <cell r="JQ805">
            <v>0</v>
          </cell>
        </row>
        <row r="807">
          <cell r="F807">
            <v>-7.4545687599999466E-3</v>
          </cell>
          <cell r="G807">
            <v>-2.4573142509999979E-2</v>
          </cell>
          <cell r="H807">
            <v>1.4909116589999993E-2</v>
          </cell>
          <cell r="I807">
            <v>7.4545687500000291E-3</v>
          </cell>
          <cell r="J807">
            <v>3.7272738899999935E-3</v>
          </cell>
          <cell r="K807">
            <v>3.7272738799999927E-3</v>
          </cell>
          <cell r="L807">
            <v>0</v>
          </cell>
          <cell r="M807">
            <v>0</v>
          </cell>
          <cell r="N807">
            <v>-1.4909116519999988E-2</v>
          </cell>
          <cell r="O807">
            <v>1.4909095530000027E-2</v>
          </cell>
          <cell r="P807">
            <v>0</v>
          </cell>
          <cell r="Q807">
            <v>3.7272738799999372E-3</v>
          </cell>
          <cell r="R807">
            <v>-4.2961427739999891E-2</v>
          </cell>
          <cell r="S807">
            <v>-1.523412478000008E-2</v>
          </cell>
          <cell r="T807">
            <v>0</v>
          </cell>
          <cell r="U807">
            <v>-1.5234135269999949E-2</v>
          </cell>
          <cell r="V807">
            <v>-1.5234135259999837E-2</v>
          </cell>
          <cell r="W807">
            <v>-4.8760895700000195E-3</v>
          </cell>
          <cell r="X807">
            <v>0</v>
          </cell>
          <cell r="Y807">
            <v>7.6170571399999387E-3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5.4535065239917913E-2</v>
          </cell>
          <cell r="AF807">
            <v>4.5690051499995832E-3</v>
          </cell>
          <cell r="AG807">
            <v>-7.2312262200036059E-3</v>
          </cell>
          <cell r="AH807">
            <v>-5.3531889899964824E-3</v>
          </cell>
          <cell r="AI807">
            <v>-1.220178749996137E-3</v>
          </cell>
          <cell r="AJ807">
            <v>3.2991814470001657E-2</v>
          </cell>
          <cell r="AK807">
            <v>-5.4411575800017431E-3</v>
          </cell>
          <cell r="AL807">
            <v>1.5390279710004506E-2</v>
          </cell>
          <cell r="AM807">
            <v>2.0831440889999442E-2</v>
          </cell>
          <cell r="AN807">
            <v>7.6951459400014244E-3</v>
          </cell>
          <cell r="AO807">
            <v>5.3564405199999499E-3</v>
          </cell>
          <cell r="AP807">
            <v>-1.3786244399973668E-3</v>
          </cell>
          <cell r="AQ807">
            <v>-1.1674685460000944E-2</v>
          </cell>
          <cell r="AR807">
            <v>2.265495536630624E-2</v>
          </cell>
          <cell r="AS807">
            <v>0</v>
          </cell>
          <cell r="AT807">
            <v>0</v>
          </cell>
          <cell r="AU807">
            <v>2.0715000000564032E-3</v>
          </cell>
          <cell r="AV807">
            <v>0</v>
          </cell>
          <cell r="AW807">
            <v>3.6756078702637751E-3</v>
          </cell>
          <cell r="AX807">
            <v>4.4047571000191965E-3</v>
          </cell>
          <cell r="AY807">
            <v>0</v>
          </cell>
          <cell r="AZ807">
            <v>0</v>
          </cell>
          <cell r="BA807">
            <v>5.6915904297056841E-3</v>
          </cell>
          <cell r="BB807">
            <v>6.8114999698991596E-3</v>
          </cell>
          <cell r="BC807">
            <v>0</v>
          </cell>
          <cell r="BD807">
            <v>0</v>
          </cell>
          <cell r="BE807">
            <v>9742.1035763763648</v>
          </cell>
          <cell r="BF807">
            <v>1168.2258110626317</v>
          </cell>
          <cell r="BG807">
            <v>731.24638446818062</v>
          </cell>
          <cell r="BH807">
            <v>836.83275476331983</v>
          </cell>
          <cell r="BI807">
            <v>862.68706893557101</v>
          </cell>
          <cell r="BJ807">
            <v>665.28531568677136</v>
          </cell>
          <cell r="BK807">
            <v>608.12333713742009</v>
          </cell>
          <cell r="BL807">
            <v>416.90477098767224</v>
          </cell>
          <cell r="BM807">
            <v>486.60557592111945</v>
          </cell>
          <cell r="BN807">
            <v>419.94258191591143</v>
          </cell>
          <cell r="BO807">
            <v>1091.8774975179585</v>
          </cell>
          <cell r="BP807">
            <v>1019.4060849697089</v>
          </cell>
          <cell r="BQ807">
            <v>1434.9663930101397</v>
          </cell>
          <cell r="BR807">
            <v>9734.2971652037231</v>
          </cell>
          <cell r="BS807">
            <v>1168.0097133254603</v>
          </cell>
          <cell r="BT807">
            <v>706.76566218373046</v>
          </cell>
          <cell r="BU807">
            <v>823.72924672620138</v>
          </cell>
          <cell r="BV807">
            <v>871.67450306295359</v>
          </cell>
          <cell r="BW807">
            <v>704.05267418744188</v>
          </cell>
          <cell r="BX807">
            <v>554.43470552377403</v>
          </cell>
          <cell r="BY807">
            <v>425.12948512731236</v>
          </cell>
          <cell r="BZ807">
            <v>491.61344690221449</v>
          </cell>
          <cell r="CA807">
            <v>453.09574359974795</v>
          </cell>
          <cell r="CB807">
            <v>1059.003493439006</v>
          </cell>
          <cell r="CC807">
            <v>1059.6040778142997</v>
          </cell>
          <cell r="CD807">
            <v>1417.1844133116065</v>
          </cell>
          <cell r="CE807">
            <v>10106.260025470867</v>
          </cell>
          <cell r="CF807">
            <v>1213.6394487599246</v>
          </cell>
          <cell r="CG807">
            <v>881.15604751367937</v>
          </cell>
          <cell r="CH807">
            <v>880.21458114332927</v>
          </cell>
          <cell r="CI807">
            <v>799.05324875566293</v>
          </cell>
          <cell r="CJ807">
            <v>671.29028565189219</v>
          </cell>
          <cell r="CK807">
            <v>681.21695983834798</v>
          </cell>
          <cell r="CL807">
            <v>481.78522543769213</v>
          </cell>
          <cell r="CM807">
            <v>470.33691030595219</v>
          </cell>
          <cell r="CN807">
            <v>406.44774383498589</v>
          </cell>
          <cell r="CO807">
            <v>1115.9909354577758</v>
          </cell>
          <cell r="CP807">
            <v>1004.7057974627896</v>
          </cell>
          <cell r="CQ807">
            <v>1500.4228413086457</v>
          </cell>
          <cell r="CR807">
            <v>10376.818139734445</v>
          </cell>
          <cell r="CS807">
            <v>1298.3507253869175</v>
          </cell>
          <cell r="CT807">
            <v>849.57934122929146</v>
          </cell>
          <cell r="CU807">
            <v>909.34770224371459</v>
          </cell>
          <cell r="CV807">
            <v>890.30922191040008</v>
          </cell>
          <cell r="CW807">
            <v>660.5519039947394</v>
          </cell>
          <cell r="CX807">
            <v>706.85969517998456</v>
          </cell>
          <cell r="CY807">
            <v>445.99565368182084</v>
          </cell>
          <cell r="CZ807">
            <v>501.12648088463175</v>
          </cell>
          <cell r="DA807">
            <v>457.48569081432652</v>
          </cell>
          <cell r="DB807">
            <v>1157.8586471630551</v>
          </cell>
          <cell r="DC807">
            <v>1008.4151181646885</v>
          </cell>
          <cell r="DD807">
            <v>1490.9379590809185</v>
          </cell>
          <cell r="DE807">
            <v>10307.776188503485</v>
          </cell>
          <cell r="DF807">
            <v>1271.7237740352866</v>
          </cell>
          <cell r="DG807">
            <v>776.04793430102291</v>
          </cell>
          <cell r="DH807">
            <v>913.00916290236637</v>
          </cell>
          <cell r="DI807">
            <v>886.61429383794894</v>
          </cell>
          <cell r="DJ807">
            <v>672.74356806837022</v>
          </cell>
          <cell r="DK807">
            <v>713.87137633639213</v>
          </cell>
          <cell r="DL807">
            <v>452.18973928915511</v>
          </cell>
          <cell r="DM807">
            <v>521.45935150125297</v>
          </cell>
          <cell r="DN807">
            <v>429.33833559327468</v>
          </cell>
          <cell r="DO807">
            <v>1146.0577239501145</v>
          </cell>
          <cell r="DP807">
            <v>1043.4801502627379</v>
          </cell>
          <cell r="DQ807">
            <v>1481.240778425512</v>
          </cell>
          <cell r="DR807">
            <v>10569.438942725654</v>
          </cell>
          <cell r="DS807">
            <v>1298.6880534726079</v>
          </cell>
          <cell r="DT807">
            <v>764.70079343182442</v>
          </cell>
          <cell r="DU807">
            <v>936.63506297464482</v>
          </cell>
          <cell r="DV807">
            <v>957.1912539605255</v>
          </cell>
          <cell r="DW807">
            <v>670.8456752505881</v>
          </cell>
          <cell r="DX807">
            <v>700.74488115096756</v>
          </cell>
          <cell r="DY807">
            <v>465.47405627119588</v>
          </cell>
          <cell r="DZ807">
            <v>518.80201114299416</v>
          </cell>
          <cell r="EA807">
            <v>450.99073199024133</v>
          </cell>
          <cell r="EB807">
            <v>1189.1393724597874</v>
          </cell>
          <cell r="EC807">
            <v>1098.0487099624879</v>
          </cell>
          <cell r="ED807">
            <v>1518.1783406578179</v>
          </cell>
          <cell r="EE807">
            <v>10819.793660209281</v>
          </cell>
          <cell r="EF807">
            <v>1297.4601770114969</v>
          </cell>
          <cell r="EG807">
            <v>812.11782920770929</v>
          </cell>
          <cell r="EH807">
            <v>929.37859275403025</v>
          </cell>
          <cell r="EI807">
            <v>958.10210112995992</v>
          </cell>
          <cell r="EJ807">
            <v>738.88733873875753</v>
          </cell>
          <cell r="EK807">
            <v>675.39661548277945</v>
          </cell>
          <cell r="EL807">
            <v>463.03591218864312</v>
          </cell>
          <cell r="EM807">
            <v>540.44619936155505</v>
          </cell>
          <cell r="EN807">
            <v>466.39349798600597</v>
          </cell>
          <cell r="EO807">
            <v>1212.6722903362388</v>
          </cell>
          <cell r="EP807">
            <v>1132.1860609904397</v>
          </cell>
          <cell r="EQ807">
            <v>1593.7170450219128</v>
          </cell>
          <cell r="ER807">
            <v>11081.885726558976</v>
          </cell>
          <cell r="ES807">
            <v>1329.7793889699533</v>
          </cell>
          <cell r="ET807">
            <v>843.93877306753711</v>
          </cell>
          <cell r="EU807">
            <v>935.12218500183371</v>
          </cell>
          <cell r="EV807">
            <v>966.73118720161438</v>
          </cell>
          <cell r="EW807">
            <v>803.0432304302667</v>
          </cell>
          <cell r="EX807">
            <v>612.7253740382148</v>
          </cell>
          <cell r="EY807">
            <v>491.33977243039408</v>
          </cell>
          <cell r="EZ807">
            <v>546.56148214705172</v>
          </cell>
          <cell r="FA807">
            <v>572.83858648290334</v>
          </cell>
          <cell r="FB807">
            <v>1144.2966632010648</v>
          </cell>
          <cell r="FC807">
            <v>1277.4170726240554</v>
          </cell>
          <cell r="FD807">
            <v>1558.0920109641229</v>
          </cell>
          <cell r="FE807">
            <v>11444.69115172443</v>
          </cell>
          <cell r="FF807">
            <v>1435.7608216889785</v>
          </cell>
          <cell r="FG807">
            <v>931.10816253830853</v>
          </cell>
          <cell r="FH807">
            <v>999.29750208395126</v>
          </cell>
          <cell r="FI807">
            <v>950.9688843072945</v>
          </cell>
          <cell r="FJ807">
            <v>722.21525567521167</v>
          </cell>
          <cell r="FK807">
            <v>780.24226684468158</v>
          </cell>
          <cell r="FL807">
            <v>521.17781700057094</v>
          </cell>
          <cell r="FM807">
            <v>528.30216179668787</v>
          </cell>
          <cell r="FN807">
            <v>513.2163198330818</v>
          </cell>
          <cell r="FO807">
            <v>1273.4544595525658</v>
          </cell>
          <cell r="FP807">
            <v>1119.8975696112175</v>
          </cell>
          <cell r="FQ807">
            <v>1669.0499307918799</v>
          </cell>
          <cell r="FR807">
            <v>11401.441906118765</v>
          </cell>
          <cell r="FS807">
            <v>1404.9695039825019</v>
          </cell>
          <cell r="FT807">
            <v>914.81951920359279</v>
          </cell>
          <cell r="FU807">
            <v>992.56067384936614</v>
          </cell>
          <cell r="FV807">
            <v>973.03903704219556</v>
          </cell>
          <cell r="FW807">
            <v>726.83610666582535</v>
          </cell>
          <cell r="FX807">
            <v>781.20357564634469</v>
          </cell>
          <cell r="FY807">
            <v>492.88836982837529</v>
          </cell>
          <cell r="FZ807">
            <v>553.8242306648026</v>
          </cell>
          <cell r="GA807">
            <v>505.60635961058142</v>
          </cell>
          <cell r="GB807">
            <v>1279.6395428109681</v>
          </cell>
          <cell r="GC807">
            <v>1114.4786025409121</v>
          </cell>
          <cell r="GD807">
            <v>1661.5763842732122</v>
          </cell>
          <cell r="GE807">
            <v>-0.11054139188490808</v>
          </cell>
          <cell r="GF807">
            <v>0.7006465595040936</v>
          </cell>
          <cell r="GG807">
            <v>-2.4299052412970923E-2</v>
          </cell>
          <cell r="GH807">
            <v>3.9940510469023138E-2</v>
          </cell>
          <cell r="GI807">
            <v>-0.21981372805021238</v>
          </cell>
          <cell r="GJ807">
            <v>-0.12753887615690473</v>
          </cell>
          <cell r="GK807">
            <v>-0.65649230244162027</v>
          </cell>
          <cell r="GL807">
            <v>4.3394320528022945E-4</v>
          </cell>
          <cell r="GM807">
            <v>-3.5467503505060449E-2</v>
          </cell>
          <cell r="GN807">
            <v>2.7922851324547082E-2</v>
          </cell>
          <cell r="GO807">
            <v>0.19070450970320962</v>
          </cell>
          <cell r="GP807">
            <v>-1.6196917029446922E-2</v>
          </cell>
          <cell r="GQ807">
            <v>9.6186135342577472E-3</v>
          </cell>
          <cell r="GR807">
            <v>3.6507866445463151</v>
          </cell>
          <cell r="GS807">
            <v>1.669355638397974</v>
          </cell>
          <cell r="GT807">
            <v>0.26896962073806208</v>
          </cell>
          <cell r="GU807">
            <v>0.20067626776290126</v>
          </cell>
          <cell r="GV807">
            <v>0.69564585389161948</v>
          </cell>
          <cell r="GW807">
            <v>-4.353674357116688E-2</v>
          </cell>
          <cell r="GX807">
            <v>-2.3485130703193136E-2</v>
          </cell>
          <cell r="GY807">
            <v>0.11274852768110577</v>
          </cell>
          <cell r="GZ807">
            <v>0.14759905601385981</v>
          </cell>
          <cell r="HA807">
            <v>0.19159082490659785</v>
          </cell>
          <cell r="HB807">
            <v>0.27353805954771815</v>
          </cell>
          <cell r="HC807">
            <v>7.5781238236231729E-2</v>
          </cell>
          <cell r="HD807">
            <v>8.1903431659156922E-2</v>
          </cell>
          <cell r="HE807">
            <v>3.586099409032613</v>
          </cell>
          <cell r="HF807">
            <v>1.5845931857838877</v>
          </cell>
          <cell r="HG807">
            <v>0.48566562418272952</v>
          </cell>
          <cell r="HH807">
            <v>0.46792166186787654</v>
          </cell>
          <cell r="HI807">
            <v>-0.27061802674143109</v>
          </cell>
          <cell r="HJ807">
            <v>-0.16658336712134769</v>
          </cell>
          <cell r="HK807">
            <v>-0.49982204953266773</v>
          </cell>
          <cell r="HL807">
            <v>0.35571641015849309</v>
          </cell>
          <cell r="HM807">
            <v>0.48306617445632583</v>
          </cell>
          <cell r="HN807">
            <v>0.37973520367086167</v>
          </cell>
          <cell r="HO807">
            <v>0.87320520482899155</v>
          </cell>
          <cell r="HP807">
            <v>2.1709394983190577E-2</v>
          </cell>
          <cell r="HQ807">
            <v>-0.1284900073587778</v>
          </cell>
          <cell r="HR807">
            <v>-1.8830724454310257</v>
          </cell>
          <cell r="HS807">
            <v>2.0507360713963863E-3</v>
          </cell>
          <cell r="HT807">
            <v>4.0708633969188668E-4</v>
          </cell>
          <cell r="HU807">
            <v>-0.98771468753329827</v>
          </cell>
          <cell r="HV807">
            <v>-0.87264859597416944</v>
          </cell>
          <cell r="HW807">
            <v>-0.23134889235370792</v>
          </cell>
          <cell r="HX807">
            <v>0.1190159286816197</v>
          </cell>
          <cell r="HY807">
            <v>-2.7618458261713386E-5</v>
          </cell>
          <cell r="HZ807">
            <v>2.9686661109735724E-3</v>
          </cell>
          <cell r="IA807">
            <v>4.6102734631858766E-4</v>
          </cell>
          <cell r="IB807">
            <v>7.0551527263887692E-2</v>
          </cell>
          <cell r="IC807">
            <v>1.2917686759465141E-2</v>
          </cell>
          <cell r="ID807">
            <v>2.9469034780049697E-4</v>
          </cell>
          <cell r="IE807">
            <v>-1.1516230874112807</v>
          </cell>
          <cell r="IF807">
            <v>9.9164199147708132E-2</v>
          </cell>
          <cell r="IG807">
            <v>-9.2257659998722374E-3</v>
          </cell>
          <cell r="IH807">
            <v>-0.54453022171037446</v>
          </cell>
          <cell r="II807">
            <v>-0.14214628627814818</v>
          </cell>
          <cell r="IJ807">
            <v>-0.2010656110214768</v>
          </cell>
          <cell r="IK807">
            <v>-0.3481822713965812</v>
          </cell>
          <cell r="IL807">
            <v>6.5424022068327758E-4</v>
          </cell>
          <cell r="IM807">
            <v>1.0979812221194152E-2</v>
          </cell>
          <cell r="IN807">
            <v>-1.223002327606082E-3</v>
          </cell>
          <cell r="IO807">
            <v>8.8840633779909695E-3</v>
          </cell>
          <cell r="IP807">
            <v>-5.3851420911087189E-2</v>
          </cell>
          <cell r="IQ807">
            <v>2.891917722990911E-2</v>
          </cell>
          <cell r="IR807">
            <v>-2.4929382625414291</v>
          </cell>
          <cell r="IS807">
            <v>9.5236262040998554E-4</v>
          </cell>
          <cell r="IT807">
            <v>-1.6105060058180243E-4</v>
          </cell>
          <cell r="IU807">
            <v>-1.7554919250505918</v>
          </cell>
          <cell r="IV807">
            <v>0.27972290897014318</v>
          </cell>
          <cell r="IW807">
            <v>-0.79854990978856222</v>
          </cell>
          <cell r="IX807">
            <v>0.40155478837004921</v>
          </cell>
          <cell r="IY807">
            <v>-0.34768848265866836</v>
          </cell>
          <cell r="IZ807">
            <v>-1.453508196027542E-2</v>
          </cell>
          <cell r="JA807">
            <v>-3.6617224031942897E-4</v>
          </cell>
          <cell r="JB807">
            <v>-0.14180192336152686</v>
          </cell>
          <cell r="JC807">
            <v>3.9683592221081199E-2</v>
          </cell>
          <cell r="JD807">
            <v>-0.15625736906986276</v>
          </cell>
          <cell r="JE807">
            <v>1.4941210264298661</v>
          </cell>
          <cell r="JF807">
            <v>5.0979913999981363E-2</v>
          </cell>
          <cell r="JG807">
            <v>6.9377296930014154E-2</v>
          </cell>
          <cell r="JH807">
            <v>7.2911391949986637E-2</v>
          </cell>
          <cell r="JI807">
            <v>0.12833025020995592</v>
          </cell>
          <cell r="JJ807">
            <v>0.26257947747001253</v>
          </cell>
          <cell r="JK807">
            <v>0.52027933608002286</v>
          </cell>
          <cell r="JL807">
            <v>1.6897177700059274E-3</v>
          </cell>
          <cell r="JM807">
            <v>1.2808010200160425E-3</v>
          </cell>
          <cell r="JN807">
            <v>8.2498442099989688E-3</v>
          </cell>
          <cell r="JO807">
            <v>0.1672815991900336</v>
          </cell>
          <cell r="JP807">
            <v>1.8331835189968615E-2</v>
          </cell>
          <cell r="JQ807">
            <v>0.19282956241005422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  <cell r="GK808">
            <v>0</v>
          </cell>
          <cell r="GL808">
            <v>0</v>
          </cell>
          <cell r="GM808">
            <v>0</v>
          </cell>
          <cell r="GN808">
            <v>0</v>
          </cell>
          <cell r="GO808">
            <v>0</v>
          </cell>
          <cell r="GP808">
            <v>0</v>
          </cell>
          <cell r="GQ808">
            <v>0</v>
          </cell>
          <cell r="GR808">
            <v>0</v>
          </cell>
          <cell r="GS808">
            <v>0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0</v>
          </cell>
          <cell r="HA808">
            <v>0</v>
          </cell>
          <cell r="HB808">
            <v>0</v>
          </cell>
          <cell r="HC808">
            <v>0</v>
          </cell>
          <cell r="HD808">
            <v>0</v>
          </cell>
          <cell r="HE808">
            <v>0</v>
          </cell>
          <cell r="HF808">
            <v>0</v>
          </cell>
          <cell r="HG808">
            <v>0</v>
          </cell>
          <cell r="HH808">
            <v>0</v>
          </cell>
          <cell r="HI808">
            <v>0</v>
          </cell>
          <cell r="HJ808">
            <v>0</v>
          </cell>
          <cell r="HK808">
            <v>0</v>
          </cell>
          <cell r="HL808">
            <v>0</v>
          </cell>
          <cell r="HM808">
            <v>0</v>
          </cell>
          <cell r="HN808">
            <v>0</v>
          </cell>
          <cell r="HO808">
            <v>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0</v>
          </cell>
          <cell r="HU808">
            <v>0</v>
          </cell>
          <cell r="HV808">
            <v>0</v>
          </cell>
          <cell r="HW808">
            <v>0</v>
          </cell>
          <cell r="HX808">
            <v>0</v>
          </cell>
          <cell r="HY808">
            <v>0</v>
          </cell>
          <cell r="HZ808">
            <v>0</v>
          </cell>
          <cell r="IA808">
            <v>0</v>
          </cell>
          <cell r="IB808">
            <v>0</v>
          </cell>
          <cell r="IC808">
            <v>0</v>
          </cell>
          <cell r="ID808">
            <v>0</v>
          </cell>
          <cell r="IE808">
            <v>0</v>
          </cell>
          <cell r="IF808">
            <v>0</v>
          </cell>
          <cell r="IG808">
            <v>0</v>
          </cell>
          <cell r="IH808">
            <v>0</v>
          </cell>
          <cell r="II808">
            <v>0</v>
          </cell>
          <cell r="IJ808">
            <v>0</v>
          </cell>
          <cell r="IK808">
            <v>0</v>
          </cell>
          <cell r="IL808">
            <v>0</v>
          </cell>
          <cell r="IM808">
            <v>0</v>
          </cell>
          <cell r="IN808">
            <v>0</v>
          </cell>
          <cell r="IO808">
            <v>0</v>
          </cell>
          <cell r="IP808">
            <v>0</v>
          </cell>
          <cell r="IQ808">
            <v>0</v>
          </cell>
          <cell r="IR808">
            <v>0</v>
          </cell>
          <cell r="IS808">
            <v>0</v>
          </cell>
          <cell r="IT808">
            <v>0</v>
          </cell>
          <cell r="IU808">
            <v>0</v>
          </cell>
          <cell r="IV808">
            <v>0</v>
          </cell>
          <cell r="IW808">
            <v>0</v>
          </cell>
          <cell r="IX808">
            <v>0</v>
          </cell>
          <cell r="IY808">
            <v>0</v>
          </cell>
          <cell r="IZ808">
            <v>0</v>
          </cell>
          <cell r="JA808">
            <v>0</v>
          </cell>
          <cell r="JB808">
            <v>0</v>
          </cell>
          <cell r="JC808">
            <v>0</v>
          </cell>
          <cell r="JD808">
            <v>0</v>
          </cell>
          <cell r="JE808">
            <v>0</v>
          </cell>
          <cell r="JF808">
            <v>0</v>
          </cell>
          <cell r="JG808">
            <v>0</v>
          </cell>
          <cell r="JH808">
            <v>0</v>
          </cell>
          <cell r="JI808">
            <v>0</v>
          </cell>
          <cell r="JJ808">
            <v>0</v>
          </cell>
          <cell r="JK808">
            <v>0</v>
          </cell>
          <cell r="JL808">
            <v>0</v>
          </cell>
          <cell r="JM808">
            <v>0</v>
          </cell>
          <cell r="JN808">
            <v>0</v>
          </cell>
          <cell r="JO808">
            <v>0</v>
          </cell>
          <cell r="JP808">
            <v>0</v>
          </cell>
          <cell r="JQ808">
            <v>0</v>
          </cell>
        </row>
        <row r="810">
          <cell r="D810" t="str">
            <v>MKT.EX.4CR._.___.4 Corners</v>
          </cell>
          <cell r="F810">
            <v>0</v>
          </cell>
          <cell r="G810">
            <v>-4.7947742178900228</v>
          </cell>
          <cell r="H810">
            <v>-1.3109610911200065</v>
          </cell>
          <cell r="I810">
            <v>-2.6366173915800033</v>
          </cell>
          <cell r="J810">
            <v>-15.817532776950088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-2.0743232305600259</v>
          </cell>
          <cell r="P810">
            <v>-4.4829313647200024</v>
          </cell>
          <cell r="Q810">
            <v>0</v>
          </cell>
          <cell r="R810">
            <v>-12.321820438659415</v>
          </cell>
          <cell r="S810">
            <v>0</v>
          </cell>
          <cell r="T810">
            <v>-1.0617328956599863</v>
          </cell>
          <cell r="U810">
            <v>-0.61236614974993131</v>
          </cell>
          <cell r="V810">
            <v>3.2864250650000599</v>
          </cell>
          <cell r="W810">
            <v>-11.500005647150147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-0.46415284785001631</v>
          </cell>
          <cell r="AC810">
            <v>-1.9699879632499915</v>
          </cell>
          <cell r="AD810">
            <v>0</v>
          </cell>
          <cell r="AE810">
            <v>-26.408135114269953</v>
          </cell>
          <cell r="AF810">
            <v>0</v>
          </cell>
          <cell r="AG810">
            <v>-9.373822669630016</v>
          </cell>
          <cell r="AH810">
            <v>2.1093196358399666</v>
          </cell>
          <cell r="AI810">
            <v>-2.0161305294699332</v>
          </cell>
          <cell r="AJ810">
            <v>-3.0445815485699086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-7.1691768062399603</v>
          </cell>
          <cell r="AP810">
            <v>-6.9137431962001301</v>
          </cell>
          <cell r="AQ810">
            <v>0</v>
          </cell>
          <cell r="AR810">
            <v>-29.492966553289989</v>
          </cell>
          <cell r="AS810">
            <v>-1.5351624451299131</v>
          </cell>
          <cell r="AT810">
            <v>-2.4890701575500032</v>
          </cell>
          <cell r="AU810">
            <v>-2.4906064651999955</v>
          </cell>
          <cell r="AV810">
            <v>3.1884419148399843</v>
          </cell>
          <cell r="AW810">
            <v>-1.2628471198900115</v>
          </cell>
          <cell r="AX810">
            <v>-1.5346197363700185</v>
          </cell>
          <cell r="AY810">
            <v>-1.55550591330001</v>
          </cell>
          <cell r="AZ810">
            <v>-5.1907785264800168</v>
          </cell>
          <cell r="BA810">
            <v>-4.6854156221799599</v>
          </cell>
          <cell r="BB810">
            <v>-2.1602294274499911</v>
          </cell>
          <cell r="BC810">
            <v>-0.47860990645000356</v>
          </cell>
          <cell r="BD810">
            <v>-9.2985631481300288</v>
          </cell>
          <cell r="BE810">
            <v>-37.629954642829944</v>
          </cell>
          <cell r="BF810">
            <v>-26.104517074489877</v>
          </cell>
          <cell r="BG810">
            <v>0.13522997711004336</v>
          </cell>
          <cell r="BH810">
            <v>3.2689686613899767</v>
          </cell>
          <cell r="BI810">
            <v>-1.6643310775499458</v>
          </cell>
          <cell r="BJ810">
            <v>-4.5272046072800549</v>
          </cell>
          <cell r="BK810">
            <v>-9.6427175615400529</v>
          </cell>
          <cell r="BL810">
            <v>-7.6300574169599713</v>
          </cell>
          <cell r="BM810">
            <v>2.0677977468800464</v>
          </cell>
          <cell r="BN810">
            <v>0.37091145190998986</v>
          </cell>
          <cell r="BO810">
            <v>-11.119564685800071</v>
          </cell>
          <cell r="BP810">
            <v>10.479824300020027</v>
          </cell>
          <cell r="BQ810">
            <v>6.735705643479946</v>
          </cell>
          <cell r="BR810">
            <v>-45.356997048818812</v>
          </cell>
          <cell r="BS810">
            <v>-6.4748444180100932</v>
          </cell>
          <cell r="BT810">
            <v>-8.5015555208300384</v>
          </cell>
          <cell r="BU810">
            <v>-12.775490936509954</v>
          </cell>
          <cell r="BV810">
            <v>-14.559827303679867</v>
          </cell>
          <cell r="BW810">
            <v>2.9302724183600048</v>
          </cell>
          <cell r="BX810">
            <v>2.3488721352100583</v>
          </cell>
          <cell r="BY810">
            <v>-5.0836665855200067</v>
          </cell>
          <cell r="BZ810">
            <v>-12.759474686029989</v>
          </cell>
          <cell r="CA810">
            <v>-2.0103873342900442</v>
          </cell>
          <cell r="CB810">
            <v>-7.7086322464099339</v>
          </cell>
          <cell r="CC810">
            <v>4.9316882431101021</v>
          </cell>
          <cell r="CD810">
            <v>14.306049185780466</v>
          </cell>
          <cell r="CE810">
            <v>-2.9447110448500098</v>
          </cell>
          <cell r="CF810">
            <v>10.164308467849878</v>
          </cell>
          <cell r="CG810">
            <v>-10.73034201025007</v>
          </cell>
          <cell r="CH810">
            <v>16.051873084010055</v>
          </cell>
          <cell r="CI810">
            <v>1.4767682132499544</v>
          </cell>
          <cell r="CJ810">
            <v>-0.24703653993995545</v>
          </cell>
          <cell r="CK810">
            <v>2.8342744587200173</v>
          </cell>
          <cell r="CL810">
            <v>-4.8048573424299832</v>
          </cell>
          <cell r="CM810">
            <v>-2.0054709197199827</v>
          </cell>
          <cell r="CN810">
            <v>3.3415673143099411</v>
          </cell>
          <cell r="CO810">
            <v>-5.4010634095302521</v>
          </cell>
          <cell r="CP810">
            <v>-0.82519507250003699</v>
          </cell>
          <cell r="CQ810">
            <v>-12.799537288620172</v>
          </cell>
          <cell r="CR810">
            <v>-19.607521539029221</v>
          </cell>
          <cell r="CS810">
            <v>-11.23014341679982</v>
          </cell>
          <cell r="CT810">
            <v>-9.6813815244599937</v>
          </cell>
          <cell r="CU810">
            <v>6.3261860036500366</v>
          </cell>
          <cell r="CV810">
            <v>8.7684008894899534</v>
          </cell>
          <cell r="CW810">
            <v>-5.8644409954799812</v>
          </cell>
          <cell r="CX810">
            <v>2.775283911860015</v>
          </cell>
          <cell r="CY810">
            <v>-1.3325400678299388</v>
          </cell>
          <cell r="CZ810">
            <v>-5.138825408889943</v>
          </cell>
          <cell r="DA810">
            <v>-7.1436999557499803</v>
          </cell>
          <cell r="DB810">
            <v>-1.8602010440000072</v>
          </cell>
          <cell r="DC810">
            <v>9.0799227040804453</v>
          </cell>
          <cell r="DD810">
            <v>-4.3060826349001218</v>
          </cell>
          <cell r="DE810">
            <v>-26.227980121710971</v>
          </cell>
          <cell r="DF810">
            <v>1.9718103627599248</v>
          </cell>
          <cell r="DG810">
            <v>-3.9646829837599853</v>
          </cell>
          <cell r="DH810">
            <v>-20.232339942629991</v>
          </cell>
          <cell r="DI810">
            <v>-2.3140037683699575</v>
          </cell>
          <cell r="DJ810">
            <v>3.2858094647299367</v>
          </cell>
          <cell r="DK810">
            <v>-10.497007314120026</v>
          </cell>
          <cell r="DL810">
            <v>-0.55058471185998314</v>
          </cell>
          <cell r="DM810">
            <v>-9.8172045150000145</v>
          </cell>
          <cell r="DN810">
            <v>-5.654823400829855</v>
          </cell>
          <cell r="DO810">
            <v>-3.6479262865499322</v>
          </cell>
          <cell r="DP810">
            <v>5.0327829046600527</v>
          </cell>
          <cell r="DQ810">
            <v>20.160190069259897</v>
          </cell>
          <cell r="DR810">
            <v>15.476375037829712</v>
          </cell>
          <cell r="DS810">
            <v>-8.0422355358500681</v>
          </cell>
          <cell r="DT810">
            <v>2.1053475870500051</v>
          </cell>
          <cell r="DU810">
            <v>6.216568961839986</v>
          </cell>
          <cell r="DV810">
            <v>13.506683310429935</v>
          </cell>
          <cell r="DW810">
            <v>0.51781030808990636</v>
          </cell>
          <cell r="DX810">
            <v>-16.411585827479996</v>
          </cell>
          <cell r="DY810">
            <v>-12.15067749480005</v>
          </cell>
          <cell r="DZ810">
            <v>7.5426474197899438</v>
          </cell>
          <cell r="EA810">
            <v>-0.4671988696900371</v>
          </cell>
          <cell r="EB810">
            <v>-6.9696029149699825</v>
          </cell>
          <cell r="EC810">
            <v>0.65020841773002758</v>
          </cell>
          <cell r="ED810">
            <v>28.978409675689818</v>
          </cell>
          <cell r="EE810">
            <v>-4.5824723114019434</v>
          </cell>
          <cell r="EF810">
            <v>-2.9521921236300841</v>
          </cell>
          <cell r="EG810">
            <v>0.44520458494002924</v>
          </cell>
          <cell r="EH810">
            <v>2.18984395791</v>
          </cell>
          <cell r="EI810">
            <v>1.3090241994702865</v>
          </cell>
          <cell r="EJ810">
            <v>-12.674114206510012</v>
          </cell>
          <cell r="EK810">
            <v>-3.6037216424799681</v>
          </cell>
          <cell r="EL810">
            <v>0.60405372618004094</v>
          </cell>
          <cell r="EM810">
            <v>-3.0548280871900033</v>
          </cell>
          <cell r="EN810">
            <v>-6.5318023252699504</v>
          </cell>
          <cell r="EO810">
            <v>-17.60618282942005</v>
          </cell>
          <cell r="EP810">
            <v>0.53754829950003113</v>
          </cell>
          <cell r="EQ810">
            <v>36.754694135099953</v>
          </cell>
          <cell r="ER810">
            <v>-33.456450089580358</v>
          </cell>
          <cell r="ES810">
            <v>-29.511491266950088</v>
          </cell>
          <cell r="ET810">
            <v>-8.4945137653099891</v>
          </cell>
          <cell r="EU810">
            <v>3.6579954000299892</v>
          </cell>
          <cell r="EV810">
            <v>-6.506927566399952</v>
          </cell>
          <cell r="EW810">
            <v>1.8327583997700003</v>
          </cell>
          <cell r="EX810">
            <v>-12.383325975579908</v>
          </cell>
          <cell r="EY810">
            <v>-1.1846297464900317</v>
          </cell>
          <cell r="EZ810">
            <v>0.66380658698994921</v>
          </cell>
          <cell r="FA810">
            <v>9.836540490999937</v>
          </cell>
          <cell r="FB810">
            <v>-1.5007562899698996</v>
          </cell>
          <cell r="FC810">
            <v>-3.8508667120700011</v>
          </cell>
          <cell r="FD810">
            <v>13.984960355400062</v>
          </cell>
          <cell r="FE810">
            <v>17.833961561339493</v>
          </cell>
          <cell r="FF810">
            <v>-0.46362396203016942</v>
          </cell>
          <cell r="FG810">
            <v>-18.105630056589973</v>
          </cell>
          <cell r="FH810">
            <v>6.0489496903499571</v>
          </cell>
          <cell r="FI810">
            <v>0.78787940188010452</v>
          </cell>
          <cell r="FJ810">
            <v>-7.5487749582800348</v>
          </cell>
          <cell r="FK810">
            <v>11.823357857190103</v>
          </cell>
          <cell r="FL810">
            <v>-2.0247121524799923</v>
          </cell>
          <cell r="FM810">
            <v>1.2272195908299182</v>
          </cell>
          <cell r="FN810">
            <v>14.734693906069879</v>
          </cell>
          <cell r="FO810">
            <v>0.46168452192000586</v>
          </cell>
          <cell r="FP810">
            <v>16.578651382470071</v>
          </cell>
          <cell r="FQ810">
            <v>-5.6857336599896371</v>
          </cell>
          <cell r="FR810">
            <v>-3.0946633343610301</v>
          </cell>
          <cell r="FS810">
            <v>-2.293946467040314</v>
          </cell>
          <cell r="FT810">
            <v>-7.6353366072299877</v>
          </cell>
          <cell r="FU810">
            <v>1.3652708490599821</v>
          </cell>
          <cell r="FV810">
            <v>-1.5548861368499729</v>
          </cell>
          <cell r="FW810">
            <v>4.2324283985200282</v>
          </cell>
          <cell r="FX810">
            <v>-1.9036840573497784</v>
          </cell>
          <cell r="FY810">
            <v>-1.2934486128600042</v>
          </cell>
          <cell r="FZ810">
            <v>-1.8329094778001718</v>
          </cell>
          <cell r="GA810">
            <v>6.7121279724499345</v>
          </cell>
          <cell r="GB810">
            <v>-27.274507997770002</v>
          </cell>
          <cell r="GC810">
            <v>11.819574970100007</v>
          </cell>
          <cell r="GD810">
            <v>16.564653832410158</v>
          </cell>
          <cell r="GE810">
            <v>-0.70600385887883021</v>
          </cell>
          <cell r="GF810">
            <v>-13.8492194500202</v>
          </cell>
          <cell r="GG810">
            <v>-0.34654407388995878</v>
          </cell>
          <cell r="GH810">
            <v>16.228749630419998</v>
          </cell>
          <cell r="GI810">
            <v>16.955281714289868</v>
          </cell>
          <cell r="GJ810">
            <v>-3.5687504297499117</v>
          </cell>
          <cell r="GK810">
            <v>-13.683362990440173</v>
          </cell>
          <cell r="GL810">
            <v>-0.21654646508000042</v>
          </cell>
          <cell r="GM810">
            <v>-7.4286676147900153</v>
          </cell>
          <cell r="GN810">
            <v>0.91826904161007405</v>
          </cell>
          <cell r="GO810">
            <v>-7.8317849632200023</v>
          </cell>
          <cell r="GP810">
            <v>2.2292047191700703</v>
          </cell>
          <cell r="GQ810">
            <v>9.8873670228201718</v>
          </cell>
          <cell r="GR810">
            <v>-77.46794742253951</v>
          </cell>
          <cell r="GS810">
            <v>-19.694594594620412</v>
          </cell>
          <cell r="GT810">
            <v>-8.8963607693997346</v>
          </cell>
          <cell r="GU810">
            <v>1.2649538986200355</v>
          </cell>
          <cell r="GV810">
            <v>5.8601022761699824</v>
          </cell>
          <cell r="GW810">
            <v>-4.084478997350061</v>
          </cell>
          <cell r="GX810">
            <v>-3.1348393473899705</v>
          </cell>
          <cell r="GY810">
            <v>38.675029352610181</v>
          </cell>
          <cell r="GZ810">
            <v>-20.554119331789934</v>
          </cell>
          <cell r="HA810">
            <v>-6.9473553729601463</v>
          </cell>
          <cell r="HB810">
            <v>-23.005753287160132</v>
          </cell>
          <cell r="HC810">
            <v>-0.37963619650008695</v>
          </cell>
          <cell r="HD810">
            <v>-36.570895052769856</v>
          </cell>
          <cell r="HE810">
            <v>-108.76670364775782</v>
          </cell>
          <cell r="HF810">
            <v>-19.251132386660174</v>
          </cell>
          <cell r="HG810">
            <v>-38.186367330960138</v>
          </cell>
          <cell r="HH810">
            <v>-25.809401035849987</v>
          </cell>
          <cell r="HI810">
            <v>-15.638287688219862</v>
          </cell>
          <cell r="HJ810">
            <v>1.8962847840502945</v>
          </cell>
          <cell r="HK810">
            <v>13.578726438830245</v>
          </cell>
          <cell r="HL810">
            <v>-7.6181517286100302</v>
          </cell>
          <cell r="HM810">
            <v>-2.0147665864299142</v>
          </cell>
          <cell r="HN810">
            <v>-2.2136906580603863</v>
          </cell>
          <cell r="HO810">
            <v>-31.655593137740425</v>
          </cell>
          <cell r="HP810">
            <v>-13.427756576320007</v>
          </cell>
          <cell r="HQ810">
            <v>31.573432258210232</v>
          </cell>
          <cell r="HR810">
            <v>18.909462548701413</v>
          </cell>
          <cell r="HS810">
            <v>15.648914792120195</v>
          </cell>
          <cell r="HT810">
            <v>5.9965532027997597</v>
          </cell>
          <cell r="HU810">
            <v>-0.83452857940000058</v>
          </cell>
          <cell r="HV810">
            <v>5.8327765589301634</v>
          </cell>
          <cell r="HW810">
            <v>-4.8075258161600232</v>
          </cell>
          <cell r="HX810">
            <v>-11.969994546569751</v>
          </cell>
          <cell r="HY810">
            <v>5.8799872540901106</v>
          </cell>
          <cell r="HZ810">
            <v>5.6761228198597564</v>
          </cell>
          <cell r="IA810">
            <v>-3.2453826148407643</v>
          </cell>
          <cell r="IB810">
            <v>-23.80493245654975</v>
          </cell>
          <cell r="IC810">
            <v>-3.4544383908196323</v>
          </cell>
          <cell r="ID810">
            <v>27.991910325240042</v>
          </cell>
          <cell r="IE810">
            <v>102.39675374405124</v>
          </cell>
          <cell r="IF810">
            <v>3.0155166451495461</v>
          </cell>
          <cell r="IG810">
            <v>3.4614996227301162</v>
          </cell>
          <cell r="IH810">
            <v>-1.8784838211099668</v>
          </cell>
          <cell r="II810">
            <v>-1.9481198667199351</v>
          </cell>
          <cell r="IJ810">
            <v>-9.8502280314099835</v>
          </cell>
          <cell r="IK810">
            <v>41.185887427499665</v>
          </cell>
          <cell r="IL810">
            <v>2.1331526619501346</v>
          </cell>
          <cell r="IM810">
            <v>-1.5647295867001958</v>
          </cell>
          <cell r="IN810">
            <v>13.587501220530157</v>
          </cell>
          <cell r="IO810">
            <v>6.1287754625400339</v>
          </cell>
          <cell r="IP810">
            <v>32.86438031912985</v>
          </cell>
          <cell r="IQ810">
            <v>15.261601690460793</v>
          </cell>
          <cell r="IR810">
            <v>77.024559693894844</v>
          </cell>
          <cell r="IS810">
            <v>48.153052066880264</v>
          </cell>
          <cell r="IT810">
            <v>4.0625099801700344</v>
          </cell>
          <cell r="IU810">
            <v>7.7455078589800905</v>
          </cell>
          <cell r="IV810">
            <v>11.443012071709973</v>
          </cell>
          <cell r="IW810">
            <v>-29.220200719489867</v>
          </cell>
          <cell r="IX810">
            <v>4.67965040900026</v>
          </cell>
          <cell r="IY810">
            <v>-8.7670470932298485</v>
          </cell>
          <cell r="IZ810">
            <v>6.5057026392100852</v>
          </cell>
          <cell r="JA810">
            <v>0.23309521034980207</v>
          </cell>
          <cell r="JB810">
            <v>-0.20099209758018333</v>
          </cell>
          <cell r="JC810">
            <v>13.838825412119604</v>
          </cell>
          <cell r="JD810">
            <v>18.551443955780542</v>
          </cell>
          <cell r="JE810">
            <v>116.48308296486721</v>
          </cell>
          <cell r="JF810">
            <v>25.088781631960046</v>
          </cell>
          <cell r="JG810">
            <v>6.8422478472598414</v>
          </cell>
          <cell r="JH810">
            <v>1.7906797310799902</v>
          </cell>
          <cell r="JI810">
            <v>-2.0176336478598387</v>
          </cell>
          <cell r="JJ810">
            <v>-1.8020658733998971</v>
          </cell>
          <cell r="JK810">
            <v>40.093980802880196</v>
          </cell>
          <cell r="JL810">
            <v>0.48879976925991286</v>
          </cell>
          <cell r="JM810">
            <v>-1.8276967830302056</v>
          </cell>
          <cell r="JN810">
            <v>6.5134003097896311</v>
          </cell>
          <cell r="JO810">
            <v>-13.251695331060091</v>
          </cell>
          <cell r="JP810">
            <v>16.803607163250035</v>
          </cell>
          <cell r="JQ810">
            <v>37.760677344740543</v>
          </cell>
        </row>
        <row r="811">
          <cell r="D811" t="str">
            <v>MKT.EX.COB._.___.COB</v>
          </cell>
          <cell r="F811">
            <v>-8.98164951894978</v>
          </cell>
          <cell r="G811">
            <v>-4.5696689078796453</v>
          </cell>
          <cell r="H811">
            <v>1.0506842717799714</v>
          </cell>
          <cell r="I811">
            <v>-7.6496919509300199</v>
          </cell>
          <cell r="J811">
            <v>-6.7832607577400381</v>
          </cell>
          <cell r="K811">
            <v>0.17507036349002192</v>
          </cell>
          <cell r="L811">
            <v>-4.5853834407799923</v>
          </cell>
          <cell r="M811">
            <v>-2.747264871869902</v>
          </cell>
          <cell r="N811">
            <v>-10.984462994159969</v>
          </cell>
          <cell r="O811">
            <v>0.10143691525999898</v>
          </cell>
          <cell r="P811">
            <v>4.12050230044008</v>
          </cell>
          <cell r="Q811">
            <v>-1.2852997925299974</v>
          </cell>
          <cell r="R811">
            <v>-17.067780656610012</v>
          </cell>
          <cell r="S811">
            <v>-0.78335614044993918</v>
          </cell>
          <cell r="T811">
            <v>-2.2067766997400042</v>
          </cell>
          <cell r="U811">
            <v>-8.4096116100056406E-3</v>
          </cell>
          <cell r="V811">
            <v>-3.8208762981999982</v>
          </cell>
          <cell r="W811">
            <v>-2.365594458099963</v>
          </cell>
          <cell r="X811">
            <v>-4.6776841750300093</v>
          </cell>
          <cell r="Y811">
            <v>2.6792716842799678</v>
          </cell>
          <cell r="Z811">
            <v>-2.8970826051899508</v>
          </cell>
          <cell r="AA811">
            <v>-2.5844559206000071</v>
          </cell>
          <cell r="AB811">
            <v>0</v>
          </cell>
          <cell r="AC811">
            <v>0</v>
          </cell>
          <cell r="AD811">
            <v>-0.40281643196999539</v>
          </cell>
          <cell r="AE811">
            <v>-31.03817879548933</v>
          </cell>
          <cell r="AF811">
            <v>-1.6217118836999589</v>
          </cell>
          <cell r="AG811">
            <v>-8.141951163869976</v>
          </cell>
          <cell r="AH811">
            <v>-2.1303844381999966</v>
          </cell>
          <cell r="AI811">
            <v>-0.55216038490999608</v>
          </cell>
          <cell r="AJ811">
            <v>4.9998595866699702</v>
          </cell>
          <cell r="AK811">
            <v>-2.9924052930900302</v>
          </cell>
          <cell r="AL811">
            <v>-4.7649432958099283</v>
          </cell>
          <cell r="AM811">
            <v>-5.2413125279598489</v>
          </cell>
          <cell r="AN811">
            <v>-1.1979970032900269</v>
          </cell>
          <cell r="AO811">
            <v>0</v>
          </cell>
          <cell r="AP811">
            <v>0</v>
          </cell>
          <cell r="AQ811">
            <v>-9.3951723913301066</v>
          </cell>
          <cell r="AR811">
            <v>-12.885048954819922</v>
          </cell>
          <cell r="AS811">
            <v>0</v>
          </cell>
          <cell r="AT811">
            <v>0</v>
          </cell>
          <cell r="AU811">
            <v>0.10029320403000952</v>
          </cell>
          <cell r="AV811">
            <v>-0.12306645295000074</v>
          </cell>
          <cell r="AW811">
            <v>0.26533770263000012</v>
          </cell>
          <cell r="AX811">
            <v>-0.65351076947000308</v>
          </cell>
          <cell r="AY811">
            <v>-2.7810683057900292</v>
          </cell>
          <cell r="AZ811">
            <v>-0.16062731298998756</v>
          </cell>
          <cell r="BA811">
            <v>-9.5324070202799902</v>
          </cell>
          <cell r="BB811">
            <v>0</v>
          </cell>
          <cell r="BC811">
            <v>0</v>
          </cell>
          <cell r="BD811">
            <v>0</v>
          </cell>
          <cell r="BE811">
            <v>-16.484450392420285</v>
          </cell>
          <cell r="BF811">
            <v>0</v>
          </cell>
          <cell r="BG811">
            <v>0</v>
          </cell>
          <cell r="BH811">
            <v>0</v>
          </cell>
          <cell r="BI811">
            <v>-6.8631174707100229</v>
          </cell>
          <cell r="BJ811">
            <v>-4.583156093690036</v>
          </cell>
          <cell r="BK811">
            <v>-1.6176963351399536</v>
          </cell>
          <cell r="BL811">
            <v>-0.37544362161003164</v>
          </cell>
          <cell r="BM811">
            <v>-3.4925438630400549</v>
          </cell>
          <cell r="BN811">
            <v>-0.55773550166000518</v>
          </cell>
          <cell r="BO811">
            <v>0</v>
          </cell>
          <cell r="BP811">
            <v>0</v>
          </cell>
          <cell r="BQ811">
            <v>1.0052424934300177</v>
          </cell>
          <cell r="BR811">
            <v>-62.879936950908814</v>
          </cell>
          <cell r="BS811">
            <v>-36.255397808490017</v>
          </cell>
          <cell r="BT811">
            <v>-1.4745260426199138</v>
          </cell>
          <cell r="BU811">
            <v>-6.7994451746400273</v>
          </cell>
          <cell r="BV811">
            <v>-16.814203176090018</v>
          </cell>
          <cell r="BW811">
            <v>-5.4713041140398673</v>
          </cell>
          <cell r="BX811">
            <v>-5.8969710045498687</v>
          </cell>
          <cell r="BY811">
            <v>-0.92633543734007162</v>
          </cell>
          <cell r="BZ811">
            <v>2.373072480039923</v>
          </cell>
          <cell r="CA811">
            <v>-2.90515786382025</v>
          </cell>
          <cell r="CB811">
            <v>-1.5701296551900441</v>
          </cell>
          <cell r="CC811">
            <v>-1.3497505026099361</v>
          </cell>
          <cell r="CD811">
            <v>14.210211348440112</v>
          </cell>
          <cell r="CE811">
            <v>-87.791702282329425</v>
          </cell>
          <cell r="CF811">
            <v>-17.092081281629987</v>
          </cell>
          <cell r="CG811">
            <v>0.84864525636004373</v>
          </cell>
          <cell r="CH811">
            <v>-2.4744598337699699</v>
          </cell>
          <cell r="CI811">
            <v>-8.3642648272799534</v>
          </cell>
          <cell r="CJ811">
            <v>-3.2486084694397732</v>
          </cell>
          <cell r="CK811">
            <v>-20.584966056650046</v>
          </cell>
          <cell r="CL811">
            <v>-26.912220580519943</v>
          </cell>
          <cell r="CM811">
            <v>-4.4643968261900113</v>
          </cell>
          <cell r="CN811">
            <v>8.4814759159401092</v>
          </cell>
          <cell r="CO811">
            <v>-19.381329598090076</v>
          </cell>
          <cell r="CP811">
            <v>-14.010589519429971</v>
          </cell>
          <cell r="CQ811">
            <v>19.411093538370039</v>
          </cell>
          <cell r="CR811">
            <v>-4.6560324887595925</v>
          </cell>
          <cell r="CS811">
            <v>-0.9176217258600019</v>
          </cell>
          <cell r="CT811">
            <v>16.954416064750035</v>
          </cell>
          <cell r="CU811">
            <v>-2.0675579807299869</v>
          </cell>
          <cell r="CV811">
            <v>4.6663123640300341</v>
          </cell>
          <cell r="CW811">
            <v>-4.9072492616899126</v>
          </cell>
          <cell r="CX811">
            <v>-8.2052843841199774</v>
          </cell>
          <cell r="CY811">
            <v>3.4679373395999846</v>
          </cell>
          <cell r="CZ811">
            <v>0.6924021401799223</v>
          </cell>
          <cell r="DA811">
            <v>-11.129378564279932</v>
          </cell>
          <cell r="DB811">
            <v>-3.0518933661400007</v>
          </cell>
          <cell r="DC811">
            <v>0.33566885804003732</v>
          </cell>
          <cell r="DD811">
            <v>-0.49378397254002948</v>
          </cell>
          <cell r="DE811">
            <v>-74.401906044940006</v>
          </cell>
          <cell r="DF811">
            <v>-16.699683392510011</v>
          </cell>
          <cell r="DG811">
            <v>-7.7191680040199913</v>
          </cell>
          <cell r="DH811">
            <v>-0.51948744850000139</v>
          </cell>
          <cell r="DI811">
            <v>-6.2634569223799872</v>
          </cell>
          <cell r="DJ811">
            <v>-8.7745875703700449</v>
          </cell>
          <cell r="DK811">
            <v>-16.306895885780023</v>
          </cell>
          <cell r="DL811">
            <v>0.1891047836000439</v>
          </cell>
          <cell r="DM811">
            <v>0</v>
          </cell>
          <cell r="DN811">
            <v>-14.86238664035011</v>
          </cell>
          <cell r="DO811">
            <v>-4.5223470031300224</v>
          </cell>
          <cell r="DP811">
            <v>9.7879998749988317E-2</v>
          </cell>
          <cell r="DQ811">
            <v>0.97912203975002399</v>
          </cell>
          <cell r="DR811">
            <v>-89.105450521529292</v>
          </cell>
          <cell r="DS811">
            <v>-5.3538735160003625E-2</v>
          </cell>
          <cell r="DT811">
            <v>3.9778967174000002</v>
          </cell>
          <cell r="DU811">
            <v>1.1645107265799766</v>
          </cell>
          <cell r="DV811">
            <v>-9.7382371356999897</v>
          </cell>
          <cell r="DW811">
            <v>-1.7637424453999984</v>
          </cell>
          <cell r="DX811">
            <v>-9.545649100810067</v>
          </cell>
          <cell r="DY811">
            <v>0</v>
          </cell>
          <cell r="DZ811">
            <v>-32.095653347360013</v>
          </cell>
          <cell r="EA811">
            <v>-30.609982166849818</v>
          </cell>
          <cell r="EB811">
            <v>-11.404500895590003</v>
          </cell>
          <cell r="EC811">
            <v>0.3374069264999946</v>
          </cell>
          <cell r="ED811">
            <v>0.62603893485999151</v>
          </cell>
          <cell r="EE811">
            <v>24.635023357539922</v>
          </cell>
          <cell r="EF811">
            <v>2.1670951920000903E-2</v>
          </cell>
          <cell r="EG811">
            <v>0.69719827010999325</v>
          </cell>
          <cell r="EH811">
            <v>0.77854736092999133</v>
          </cell>
          <cell r="EI811">
            <v>-11.701845584599994</v>
          </cell>
          <cell r="EJ811">
            <v>14.346799392769981</v>
          </cell>
          <cell r="EK811">
            <v>-1.3828169860099706</v>
          </cell>
          <cell r="EL811">
            <v>18.183667210060037</v>
          </cell>
          <cell r="EM811">
            <v>3.8752535128499801</v>
          </cell>
          <cell r="EN811">
            <v>-0.53233417314004328</v>
          </cell>
          <cell r="EO811">
            <v>-5.6147271280699869</v>
          </cell>
          <cell r="EP811">
            <v>0</v>
          </cell>
          <cell r="EQ811">
            <v>5.9636105307199898</v>
          </cell>
          <cell r="ER811">
            <v>65.738610986069943</v>
          </cell>
          <cell r="ES811">
            <v>3.0269915202599975</v>
          </cell>
          <cell r="ET811">
            <v>0</v>
          </cell>
          <cell r="EU811">
            <v>0.13176186693002023</v>
          </cell>
          <cell r="EV811">
            <v>4.0807124559989916E-2</v>
          </cell>
          <cell r="EW811">
            <v>9.2123931379700252</v>
          </cell>
          <cell r="EX811">
            <v>7.7469386978699504</v>
          </cell>
          <cell r="EY811">
            <v>-4.5781018370500419</v>
          </cell>
          <cell r="EZ811">
            <v>50.789150338069987</v>
          </cell>
          <cell r="FA811">
            <v>-1.3195327918499515</v>
          </cell>
          <cell r="FB811">
            <v>0.68820292931002314</v>
          </cell>
          <cell r="FC811">
            <v>0</v>
          </cell>
          <cell r="FD811">
            <v>0</v>
          </cell>
          <cell r="FE811">
            <v>-31.398398078709761</v>
          </cell>
          <cell r="FF811">
            <v>-8.2432502209399985</v>
          </cell>
          <cell r="FG811">
            <v>0.34940902633999826</v>
          </cell>
          <cell r="FH811">
            <v>0.20190661284001976</v>
          </cell>
          <cell r="FI811">
            <v>0</v>
          </cell>
          <cell r="FJ811">
            <v>-0.26049600249996274</v>
          </cell>
          <cell r="FK811">
            <v>-0.42536225137007477</v>
          </cell>
          <cell r="FL811">
            <v>-7.6178325070200117</v>
          </cell>
          <cell r="FM811">
            <v>5.2865875232999997</v>
          </cell>
          <cell r="FN811">
            <v>-20.689360259360001</v>
          </cell>
          <cell r="FO811">
            <v>0</v>
          </cell>
          <cell r="FP811">
            <v>0</v>
          </cell>
          <cell r="FQ811">
            <v>0</v>
          </cell>
          <cell r="FR811">
            <v>-87.86482514554973</v>
          </cell>
          <cell r="FS811">
            <v>-21.76957315064999</v>
          </cell>
          <cell r="FT811">
            <v>1.0395919966799738</v>
          </cell>
          <cell r="FU811">
            <v>0.21716432805001773</v>
          </cell>
          <cell r="FV811">
            <v>-23.780284478200031</v>
          </cell>
          <cell r="FW811">
            <v>-13.771711753459954</v>
          </cell>
          <cell r="FX811">
            <v>-1.2155139852000332</v>
          </cell>
          <cell r="FY811">
            <v>-4.3856429556400371</v>
          </cell>
          <cell r="FZ811">
            <v>7.6411489661099949</v>
          </cell>
          <cell r="GA811">
            <v>-2.1273919859701209</v>
          </cell>
          <cell r="GB811">
            <v>-35.871028900440024</v>
          </cell>
          <cell r="GC811">
            <v>6.1584167731699893</v>
          </cell>
          <cell r="GD811">
            <v>0</v>
          </cell>
          <cell r="GE811">
            <v>-9.9064270057406247</v>
          </cell>
          <cell r="GF811">
            <v>-10.163047057089997</v>
          </cell>
          <cell r="GG811">
            <v>0</v>
          </cell>
          <cell r="GH811">
            <v>-7.8370939000999726</v>
          </cell>
          <cell r="GI811">
            <v>7.1900135490100183</v>
          </cell>
          <cell r="GJ811">
            <v>5.1657429512399631</v>
          </cell>
          <cell r="GK811">
            <v>-4.4456745208000257</v>
          </cell>
          <cell r="GL811">
            <v>-8.9721975379973173E-2</v>
          </cell>
          <cell r="GM811">
            <v>0</v>
          </cell>
          <cell r="GN811">
            <v>-0.71096298863994889</v>
          </cell>
          <cell r="GO811">
            <v>0.16981429105999268</v>
          </cell>
          <cell r="GP811">
            <v>0.81450264496001523</v>
          </cell>
          <cell r="GQ811">
            <v>0</v>
          </cell>
          <cell r="GR811">
            <v>113.52603348827051</v>
          </cell>
          <cell r="GS811">
            <v>0</v>
          </cell>
          <cell r="GT811">
            <v>4.017484301500005</v>
          </cell>
          <cell r="GU811">
            <v>-0.74339810101997728</v>
          </cell>
          <cell r="GV811">
            <v>0</v>
          </cell>
          <cell r="GW811">
            <v>8.8405945302100122</v>
          </cell>
          <cell r="GX811">
            <v>25.235638187430027</v>
          </cell>
          <cell r="GY811">
            <v>43.503653094059985</v>
          </cell>
          <cell r="GZ811">
            <v>5.7389653312800419</v>
          </cell>
          <cell r="HA811">
            <v>1.362914092929941</v>
          </cell>
          <cell r="HB811">
            <v>-3.7846527388000197</v>
          </cell>
          <cell r="HC811">
            <v>14.961215599059983</v>
          </cell>
          <cell r="HD811">
            <v>14.393619191620019</v>
          </cell>
          <cell r="HE811">
            <v>-80.285165342010259</v>
          </cell>
          <cell r="HF811">
            <v>-10.256176087369994</v>
          </cell>
          <cell r="HG811">
            <v>0</v>
          </cell>
          <cell r="HH811">
            <v>-2.8707484488799935</v>
          </cell>
          <cell r="HI811">
            <v>0</v>
          </cell>
          <cell r="HJ811">
            <v>4.4241423883100026</v>
          </cell>
          <cell r="HK811">
            <v>-10.607787205789975</v>
          </cell>
          <cell r="HL811">
            <v>-11.982476971489973</v>
          </cell>
          <cell r="HM811">
            <v>-31.927928315360305</v>
          </cell>
          <cell r="HN811">
            <v>-3.691799533530002</v>
          </cell>
          <cell r="HO811">
            <v>-18.875724710049894</v>
          </cell>
          <cell r="HP811">
            <v>-0.40269088352999916</v>
          </cell>
          <cell r="HQ811">
            <v>5.9060244256800161</v>
          </cell>
          <cell r="HR811">
            <v>-36.416184414419149</v>
          </cell>
          <cell r="HS811">
            <v>2.7086314526400201</v>
          </cell>
          <cell r="HT811">
            <v>0.37962418836997358</v>
          </cell>
          <cell r="HU811">
            <v>-4.2511125041500009</v>
          </cell>
          <cell r="HV811">
            <v>-14.648620510549961</v>
          </cell>
          <cell r="HW811">
            <v>0</v>
          </cell>
          <cell r="HX811">
            <v>-7.309239556600005</v>
          </cell>
          <cell r="HY811">
            <v>0</v>
          </cell>
          <cell r="HZ811">
            <v>-5.4965563780299362</v>
          </cell>
          <cell r="IA811">
            <v>-2.8710438389800856</v>
          </cell>
          <cell r="IB811">
            <v>-12.744364682180048</v>
          </cell>
          <cell r="IC811">
            <v>0.17538395905012294</v>
          </cell>
          <cell r="ID811">
            <v>7.6411134560099754</v>
          </cell>
          <cell r="IE811">
            <v>-94.005362730429624</v>
          </cell>
          <cell r="IF811">
            <v>-50.592823654589978</v>
          </cell>
          <cell r="IG811">
            <v>-0.70818024007996883</v>
          </cell>
          <cell r="IH811">
            <v>-7.6005547179099722</v>
          </cell>
          <cell r="II811">
            <v>-74.124128598659922</v>
          </cell>
          <cell r="IJ811">
            <v>-6.3501121914999885</v>
          </cell>
          <cell r="IK811">
            <v>0</v>
          </cell>
          <cell r="IL811">
            <v>34.561635528150077</v>
          </cell>
          <cell r="IM811">
            <v>-5.8965625165199071</v>
          </cell>
          <cell r="IN811">
            <v>2.160664061460011</v>
          </cell>
          <cell r="IO811">
            <v>13.585646463759986</v>
          </cell>
          <cell r="IP811">
            <v>1.3680247966399293</v>
          </cell>
          <cell r="IQ811">
            <v>-0.40897166117997585</v>
          </cell>
          <cell r="IR811">
            <v>-87.488783524511746</v>
          </cell>
          <cell r="IS811">
            <v>0</v>
          </cell>
          <cell r="IT811">
            <v>-6.4209055670062298E-2</v>
          </cell>
          <cell r="IU811">
            <v>-3.1460910979899381</v>
          </cell>
          <cell r="IV811">
            <v>-11.895453104569981</v>
          </cell>
          <cell r="IW811">
            <v>-81.861917405110148</v>
          </cell>
          <cell r="IX811">
            <v>-1.0524056387500309</v>
          </cell>
          <cell r="IY811">
            <v>-1.4771551909500431</v>
          </cell>
          <cell r="IZ811">
            <v>-42.305384615360254</v>
          </cell>
          <cell r="JA811">
            <v>13.525407451000319</v>
          </cell>
          <cell r="JB811">
            <v>3.3048820930800957</v>
          </cell>
          <cell r="JC811">
            <v>20.675270342420049</v>
          </cell>
          <cell r="JD811">
            <v>16.808272697390066</v>
          </cell>
          <cell r="JE811">
            <v>261.29854048108064</v>
          </cell>
          <cell r="JF811">
            <v>12.740571025690031</v>
          </cell>
          <cell r="JG811">
            <v>0</v>
          </cell>
          <cell r="JH811">
            <v>3.4107196957098722</v>
          </cell>
          <cell r="JI811">
            <v>19.409173449929995</v>
          </cell>
          <cell r="JJ811">
            <v>56.813958603550077</v>
          </cell>
          <cell r="JK811">
            <v>5.7258757440900467</v>
          </cell>
          <cell r="JL811">
            <v>4.7147724597000433</v>
          </cell>
          <cell r="JM811">
            <v>21.498735842069891</v>
          </cell>
          <cell r="JN811">
            <v>96.765265976459887</v>
          </cell>
          <cell r="JO811">
            <v>-14.836079613499805</v>
          </cell>
          <cell r="JP811">
            <v>0.2137266447700199</v>
          </cell>
          <cell r="JQ811">
            <v>54.841820652610068</v>
          </cell>
        </row>
        <row r="812">
          <cell r="D812" t="str">
            <v>MKT.EX.MDC._.___.MidC</v>
          </cell>
          <cell r="F812">
            <v>-7.6027046009498918</v>
          </cell>
          <cell r="G812">
            <v>-15.801047214960079</v>
          </cell>
          <cell r="H812">
            <v>-19.451209002800169</v>
          </cell>
          <cell r="I812">
            <v>-42.794532360389667</v>
          </cell>
          <cell r="J812">
            <v>-34.523329711889801</v>
          </cell>
          <cell r="K812">
            <v>-17.303570729169905</v>
          </cell>
          <cell r="L812">
            <v>-68.923607408080898</v>
          </cell>
          <cell r="M812">
            <v>-56.204799180071859</v>
          </cell>
          <cell r="N812">
            <v>-6.6508800945799749</v>
          </cell>
          <cell r="O812">
            <v>15.811914261679973</v>
          </cell>
          <cell r="P812">
            <v>-7.1597410550699578</v>
          </cell>
          <cell r="Q812">
            <v>-44.151528108318416</v>
          </cell>
          <cell r="R812">
            <v>-305.09675379801411</v>
          </cell>
          <cell r="S812">
            <v>-3.6317726810093518</v>
          </cell>
          <cell r="T812">
            <v>-17.024521764870769</v>
          </cell>
          <cell r="U812">
            <v>-42.995264517830037</v>
          </cell>
          <cell r="V812">
            <v>-20.300758970509833</v>
          </cell>
          <cell r="W812">
            <v>-57.050621832909201</v>
          </cell>
          <cell r="X812">
            <v>-50.11461479000036</v>
          </cell>
          <cell r="Y812">
            <v>-61.29576207970058</v>
          </cell>
          <cell r="Z812">
            <v>-46.428734355500637</v>
          </cell>
          <cell r="AA812">
            <v>-5.8645931075199655</v>
          </cell>
          <cell r="AB812">
            <v>0</v>
          </cell>
          <cell r="AC812">
            <v>-0.31221917703004465</v>
          </cell>
          <cell r="AD812">
            <v>-7.7890521130029811E-2</v>
          </cell>
          <cell r="AE812">
            <v>-312.86024683116921</v>
          </cell>
          <cell r="AF812">
            <v>-1.738814327520231</v>
          </cell>
          <cell r="AG812">
            <v>-44.632856573200115</v>
          </cell>
          <cell r="AH812">
            <v>1.1847070180010633E-2</v>
          </cell>
          <cell r="AI812">
            <v>-30.859914427230024</v>
          </cell>
          <cell r="AJ812">
            <v>-29.885178668159824</v>
          </cell>
          <cell r="AK812">
            <v>-51.36088476517034</v>
          </cell>
          <cell r="AL812">
            <v>-71.589713603250857</v>
          </cell>
          <cell r="AM812">
            <v>-62.164104381470679</v>
          </cell>
          <cell r="AN812">
            <v>-26.111856516870148</v>
          </cell>
          <cell r="AO812">
            <v>-1.2107245764699996</v>
          </cell>
          <cell r="AP812">
            <v>4.4622058500181083E-3</v>
          </cell>
          <cell r="AQ812">
            <v>6.6774917321495195</v>
          </cell>
          <cell r="AR812">
            <v>-199.32582600353635</v>
          </cell>
          <cell r="AS812">
            <v>0</v>
          </cell>
          <cell r="AT812">
            <v>-54.670114957649957</v>
          </cell>
          <cell r="AU812">
            <v>-8.3901291480500504</v>
          </cell>
          <cell r="AV812">
            <v>-12.204494669130099</v>
          </cell>
          <cell r="AW812">
            <v>-15.596436146330007</v>
          </cell>
          <cell r="AX812">
            <v>-31.343743137950696</v>
          </cell>
          <cell r="AY812">
            <v>-21.586163203981414</v>
          </cell>
          <cell r="AZ812">
            <v>-18.834573584709688</v>
          </cell>
          <cell r="BA812">
            <v>-36.778218067090165</v>
          </cell>
          <cell r="BB812">
            <v>0</v>
          </cell>
          <cell r="BC812">
            <v>2.1366636423599998</v>
          </cell>
          <cell r="BD812">
            <v>-2.0586167310000008</v>
          </cell>
          <cell r="BE812">
            <v>-118.15233514523788</v>
          </cell>
          <cell r="BF812">
            <v>0</v>
          </cell>
          <cell r="BG812">
            <v>-19.931826241399904</v>
          </cell>
          <cell r="BH812">
            <v>-15.716831728669945</v>
          </cell>
          <cell r="BI812">
            <v>-46.148171333780056</v>
          </cell>
          <cell r="BJ812">
            <v>-23.476533208739966</v>
          </cell>
          <cell r="BK812">
            <v>-21.064062193799145</v>
          </cell>
          <cell r="BL812">
            <v>-40.731910735320071</v>
          </cell>
          <cell r="BM812">
            <v>-0.81826110287920528</v>
          </cell>
          <cell r="BN812">
            <v>30.250076643689908</v>
          </cell>
          <cell r="BO812">
            <v>0</v>
          </cell>
          <cell r="BP812">
            <v>0</v>
          </cell>
          <cell r="BQ812">
            <v>19.485184755659986</v>
          </cell>
          <cell r="BR812">
            <v>-162.63386018010897</v>
          </cell>
          <cell r="BS812">
            <v>0</v>
          </cell>
          <cell r="BT812">
            <v>-23.048912565209775</v>
          </cell>
          <cell r="BU812">
            <v>-24.351640103979662</v>
          </cell>
          <cell r="BV812">
            <v>-24.814330405380133</v>
          </cell>
          <cell r="BW812">
            <v>-14.50738291694006</v>
          </cell>
          <cell r="BX812">
            <v>-57.396975034720526</v>
          </cell>
          <cell r="BY812">
            <v>-17.55464831882</v>
          </cell>
          <cell r="BZ812">
            <v>3.9450676809499328</v>
          </cell>
          <cell r="CA812">
            <v>2.3115555612000094</v>
          </cell>
          <cell r="CB812">
            <v>-7.2708607619300665</v>
          </cell>
          <cell r="CC812">
            <v>-1.8957049338299896</v>
          </cell>
          <cell r="CD812">
            <v>1.9499716185500002</v>
          </cell>
          <cell r="CE812">
            <v>-219.65059461525016</v>
          </cell>
          <cell r="CF812">
            <v>0</v>
          </cell>
          <cell r="CG812">
            <v>-78.552555980299758</v>
          </cell>
          <cell r="CH812">
            <v>-7.5959258223099368</v>
          </cell>
          <cell r="CI812">
            <v>-51.613888918890211</v>
          </cell>
          <cell r="CJ812">
            <v>-8.5009040329200616</v>
          </cell>
          <cell r="CK812">
            <v>-20.364596468489935</v>
          </cell>
          <cell r="CL812">
            <v>-49.915155511590228</v>
          </cell>
          <cell r="CM812">
            <v>-1.5669801604199733</v>
          </cell>
          <cell r="CN812">
            <v>0.20293089844999912</v>
          </cell>
          <cell r="CO812">
            <v>-1.7483438327100025</v>
          </cell>
          <cell r="CP812">
            <v>1.0528759254500031</v>
          </cell>
          <cell r="CQ812">
            <v>-1.0480507115200339</v>
          </cell>
          <cell r="CR812">
            <v>1.7171822787113342</v>
          </cell>
          <cell r="CS812">
            <v>0</v>
          </cell>
          <cell r="CT812">
            <v>5.9073580262900123</v>
          </cell>
          <cell r="CU812">
            <v>-5.7987163931699115</v>
          </cell>
          <cell r="CV812">
            <v>-22.495046471779801</v>
          </cell>
          <cell r="CW812">
            <v>-2.8540249717300412</v>
          </cell>
          <cell r="CX812">
            <v>0.79467191959020056</v>
          </cell>
          <cell r="CY812">
            <v>-1.337189010009979</v>
          </cell>
          <cell r="CZ812">
            <v>21.219119046520007</v>
          </cell>
          <cell r="DA812">
            <v>5.3436677766199985</v>
          </cell>
          <cell r="DB812">
            <v>0</v>
          </cell>
          <cell r="DC812">
            <v>0</v>
          </cell>
          <cell r="DD812">
            <v>0.93734235637999996</v>
          </cell>
          <cell r="DE812">
            <v>37.357083257460545</v>
          </cell>
          <cell r="DF812">
            <v>0</v>
          </cell>
          <cell r="DG812">
            <v>-6.8675513574601155</v>
          </cell>
          <cell r="DH812">
            <v>-14.028973384690062</v>
          </cell>
          <cell r="DI812">
            <v>-6.2449525957599121</v>
          </cell>
          <cell r="DJ812">
            <v>46.056519483860029</v>
          </cell>
          <cell r="DK812">
            <v>12.302892335929982</v>
          </cell>
          <cell r="DL812">
            <v>-11.019549726299829</v>
          </cell>
          <cell r="DM812">
            <v>0.20593409423000253</v>
          </cell>
          <cell r="DN812">
            <v>16.952764407650005</v>
          </cell>
          <cell r="DO812">
            <v>0</v>
          </cell>
          <cell r="DP812">
            <v>0</v>
          </cell>
          <cell r="DQ812">
            <v>0</v>
          </cell>
          <cell r="DR812">
            <v>-130.67448044163757</v>
          </cell>
          <cell r="DS812">
            <v>0</v>
          </cell>
          <cell r="DT812">
            <v>-25.627943538559975</v>
          </cell>
          <cell r="DU812">
            <v>-24.096183184179949</v>
          </cell>
          <cell r="DV812">
            <v>-15.426580347959998</v>
          </cell>
          <cell r="DW812">
            <v>-2.0106908932400529</v>
          </cell>
          <cell r="DX812">
            <v>-23.225381443020069</v>
          </cell>
          <cell r="DY812">
            <v>-4.6253119140899344</v>
          </cell>
          <cell r="DZ812">
            <v>-4.2843631086799689</v>
          </cell>
          <cell r="EA812">
            <v>-21.275259621130004</v>
          </cell>
          <cell r="EB812">
            <v>0</v>
          </cell>
          <cell r="EC812">
            <v>0</v>
          </cell>
          <cell r="ED812">
            <v>-10.102766390779999</v>
          </cell>
          <cell r="EE812">
            <v>-19.341861300969867</v>
          </cell>
          <cell r="EF812">
            <v>0</v>
          </cell>
          <cell r="EG812">
            <v>-2.1438482050600669</v>
          </cell>
          <cell r="EH812">
            <v>-3.4684522096798673</v>
          </cell>
          <cell r="EI812">
            <v>-14.482639061360032</v>
          </cell>
          <cell r="EJ812">
            <v>-14.319856784600006</v>
          </cell>
          <cell r="EK812">
            <v>-0.44003388650003217</v>
          </cell>
          <cell r="EL812">
            <v>12.326045594219977</v>
          </cell>
          <cell r="EM812">
            <v>3.1869232520100468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-87.438519274610371</v>
          </cell>
          <cell r="ES812">
            <v>0</v>
          </cell>
          <cell r="ET812">
            <v>-16.326930484549962</v>
          </cell>
          <cell r="EU812">
            <v>-5.1628638232101594</v>
          </cell>
          <cell r="EV812">
            <v>-52.026244327940049</v>
          </cell>
          <cell r="EW812">
            <v>-23.442938393809982</v>
          </cell>
          <cell r="EX812">
            <v>-25.03323800405019</v>
          </cell>
          <cell r="EY812">
            <v>-12.819829434579788</v>
          </cell>
          <cell r="EZ812">
            <v>46.781346274919883</v>
          </cell>
          <cell r="FA812">
            <v>0</v>
          </cell>
          <cell r="FB812">
            <v>0.59217891861021599</v>
          </cell>
          <cell r="FC812">
            <v>0</v>
          </cell>
          <cell r="FD812">
            <v>0</v>
          </cell>
          <cell r="FE812">
            <v>90.578867474740036</v>
          </cell>
          <cell r="FF812">
            <v>0</v>
          </cell>
          <cell r="FG812">
            <v>-1.4222948852200261</v>
          </cell>
          <cell r="FH812">
            <v>-13.690612985220014</v>
          </cell>
          <cell r="FI812">
            <v>-25.909617450180008</v>
          </cell>
          <cell r="FJ812">
            <v>34.131192859990279</v>
          </cell>
          <cell r="FK812">
            <v>-0.97515663840999878</v>
          </cell>
          <cell r="FL812">
            <v>4.6842274366899801</v>
          </cell>
          <cell r="FM812">
            <v>66.215578940089983</v>
          </cell>
          <cell r="FN812">
            <v>27.545550197000011</v>
          </cell>
          <cell r="FO812">
            <v>0</v>
          </cell>
          <cell r="FP812">
            <v>0</v>
          </cell>
          <cell r="FQ812">
            <v>0</v>
          </cell>
          <cell r="FR812">
            <v>-27.588381637340717</v>
          </cell>
          <cell r="FS812">
            <v>0</v>
          </cell>
          <cell r="FT812">
            <v>3.969275886999867</v>
          </cell>
          <cell r="FU812">
            <v>-5.5437828898699877</v>
          </cell>
          <cell r="FV812">
            <v>-7.9195665343900146</v>
          </cell>
          <cell r="FW812">
            <v>4.1931600325899581</v>
          </cell>
          <cell r="FX812">
            <v>-9.5205555269200204</v>
          </cell>
          <cell r="FY812">
            <v>-6.4375833123099255</v>
          </cell>
          <cell r="FZ812">
            <v>-3.8449529561200393</v>
          </cell>
          <cell r="GA812">
            <v>-2.4843763373201</v>
          </cell>
          <cell r="GB812">
            <v>0</v>
          </cell>
          <cell r="GC812">
            <v>0</v>
          </cell>
          <cell r="GD812">
            <v>0</v>
          </cell>
          <cell r="GE812">
            <v>-65.860922523510453</v>
          </cell>
          <cell r="GF812">
            <v>0</v>
          </cell>
          <cell r="GG812">
            <v>16.950830360540067</v>
          </cell>
          <cell r="GH812">
            <v>-46.244902604090043</v>
          </cell>
          <cell r="GI812">
            <v>-1.0043981881700006</v>
          </cell>
          <cell r="GJ812">
            <v>-19.130852229769971</v>
          </cell>
          <cell r="GK812">
            <v>-4.3504349454000248</v>
          </cell>
          <cell r="GL812">
            <v>-6.9863490712700695</v>
          </cell>
          <cell r="GM812">
            <v>0</v>
          </cell>
          <cell r="GN812">
            <v>-5.0948158453500128</v>
          </cell>
          <cell r="GO812">
            <v>0</v>
          </cell>
          <cell r="GP812">
            <v>0</v>
          </cell>
          <cell r="GQ812">
            <v>0</v>
          </cell>
          <cell r="GR812">
            <v>-311.44178781248047</v>
          </cell>
          <cell r="GS812">
            <v>0</v>
          </cell>
          <cell r="GT812">
            <v>-0.25729327894987364</v>
          </cell>
          <cell r="GU812">
            <v>-41.23511721235991</v>
          </cell>
          <cell r="GV812">
            <v>0.2604272401800074</v>
          </cell>
          <cell r="GW812">
            <v>-2.9263623509300487</v>
          </cell>
          <cell r="GX812">
            <v>-123.36182644612002</v>
          </cell>
          <cell r="GY812">
            <v>25.436842626249927</v>
          </cell>
          <cell r="GZ812">
            <v>3.8645959082299441</v>
          </cell>
          <cell r="HA812">
            <v>8.0808797462200346</v>
          </cell>
          <cell r="HB812">
            <v>-8.3162867819700015</v>
          </cell>
          <cell r="HC812">
            <v>-5.0375249214299629</v>
          </cell>
          <cell r="HD812">
            <v>-167.95012234160001</v>
          </cell>
          <cell r="HE812">
            <v>-73.086308077899957</v>
          </cell>
          <cell r="HF812">
            <v>0</v>
          </cell>
          <cell r="HG812">
            <v>3.5065731731797314</v>
          </cell>
          <cell r="HH812">
            <v>-4.065041421469914</v>
          </cell>
          <cell r="HI812">
            <v>-29.019003585690001</v>
          </cell>
          <cell r="HJ812">
            <v>16.847235964779941</v>
          </cell>
          <cell r="HK812">
            <v>2.1798268555901359</v>
          </cell>
          <cell r="HL812">
            <v>-61.275176004800187</v>
          </cell>
          <cell r="HM812">
            <v>18.962378487160095</v>
          </cell>
          <cell r="HN812">
            <v>-61.108126872749835</v>
          </cell>
          <cell r="HO812">
            <v>41.007704865039841</v>
          </cell>
          <cell r="HP812">
            <v>-0.12267953893999817</v>
          </cell>
          <cell r="HQ812">
            <v>0</v>
          </cell>
          <cell r="HR812">
            <v>-203.84990828448099</v>
          </cell>
          <cell r="HS812">
            <v>0</v>
          </cell>
          <cell r="HT812">
            <v>-10.143291484779866</v>
          </cell>
          <cell r="HU812">
            <v>-11.984063183100261</v>
          </cell>
          <cell r="HV812">
            <v>-43.297251929539925</v>
          </cell>
          <cell r="HW812">
            <v>-7.8305779404699933</v>
          </cell>
          <cell r="HX812">
            <v>-0.84086582290001388</v>
          </cell>
          <cell r="HY812">
            <v>-6.3272892201102877</v>
          </cell>
          <cell r="HZ812">
            <v>0.20244284337968566</v>
          </cell>
          <cell r="IA812">
            <v>-3.2387282796096315</v>
          </cell>
          <cell r="IB812">
            <v>-100.81457593707989</v>
          </cell>
          <cell r="IC812">
            <v>3.8443821158600144</v>
          </cell>
          <cell r="ID812">
            <v>-23.420089446129964</v>
          </cell>
          <cell r="IE812">
            <v>-338.12370997491598</v>
          </cell>
          <cell r="IF812">
            <v>0</v>
          </cell>
          <cell r="IG812">
            <v>-2.5304390507699281</v>
          </cell>
          <cell r="IH812">
            <v>-16.449295680859905</v>
          </cell>
          <cell r="II812">
            <v>-51.44419383753916</v>
          </cell>
          <cell r="IJ812">
            <v>-18.413575977900109</v>
          </cell>
          <cell r="IK812">
            <v>4.8205599237401202</v>
          </cell>
          <cell r="IL812">
            <v>-190.33589875687994</v>
          </cell>
          <cell r="IM812">
            <v>-40.404441082619996</v>
          </cell>
          <cell r="IN812">
            <v>-5.4035833581810948</v>
          </cell>
          <cell r="IO812">
            <v>-90.097113458059994</v>
          </cell>
          <cell r="IP812">
            <v>72.134271304159995</v>
          </cell>
          <cell r="IQ812">
            <v>0</v>
          </cell>
          <cell r="IR812">
            <v>-326.38748131488683</v>
          </cell>
          <cell r="IS812">
            <v>-13.843418987630001</v>
          </cell>
          <cell r="IT812">
            <v>-0.23709509319996869</v>
          </cell>
          <cell r="IU812">
            <v>-34.910191258329178</v>
          </cell>
          <cell r="IV812">
            <v>-18.383142341170242</v>
          </cell>
          <cell r="IW812">
            <v>-91.993347451899808</v>
          </cell>
          <cell r="IX812">
            <v>-11.851914381219785</v>
          </cell>
          <cell r="IY812">
            <v>4.9832936153907212</v>
          </cell>
          <cell r="IZ812">
            <v>-4.3425350888096546</v>
          </cell>
          <cell r="JA812">
            <v>-101.52040909254811</v>
          </cell>
          <cell r="JB812">
            <v>-54.288721235470007</v>
          </cell>
          <cell r="JC812">
            <v>0</v>
          </cell>
          <cell r="JD812">
            <v>0</v>
          </cell>
          <cell r="JE812">
            <v>49.9113135088337</v>
          </cell>
          <cell r="JF812">
            <v>0</v>
          </cell>
          <cell r="JG812">
            <v>17.554712985809829</v>
          </cell>
          <cell r="JH812">
            <v>18.871057922619912</v>
          </cell>
          <cell r="JI812">
            <v>2.1197634590300822</v>
          </cell>
          <cell r="JJ812">
            <v>7.1711669016999622</v>
          </cell>
          <cell r="JK812">
            <v>61.463860263559809</v>
          </cell>
          <cell r="JL812">
            <v>-210.20630686705954</v>
          </cell>
          <cell r="JM812">
            <v>107.43809695098935</v>
          </cell>
          <cell r="JN812">
            <v>7.2079174304808475</v>
          </cell>
          <cell r="JO812">
            <v>22.202964535679939</v>
          </cell>
          <cell r="JP812">
            <v>0</v>
          </cell>
          <cell r="JQ812">
            <v>16.088079926019986</v>
          </cell>
        </row>
        <row r="813">
          <cell r="D813" t="str">
            <v>MKT.EX.MDC._.___.MidC OR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O813">
            <v>0</v>
          </cell>
          <cell r="GP813">
            <v>0</v>
          </cell>
          <cell r="GQ813">
            <v>0</v>
          </cell>
          <cell r="GR813">
            <v>0</v>
          </cell>
          <cell r="GS813">
            <v>0</v>
          </cell>
          <cell r="GT813">
            <v>0</v>
          </cell>
          <cell r="GU813">
            <v>0</v>
          </cell>
          <cell r="GV813">
            <v>0</v>
          </cell>
          <cell r="GW813">
            <v>0</v>
          </cell>
          <cell r="GX813">
            <v>0</v>
          </cell>
          <cell r="GY813">
            <v>0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0</v>
          </cell>
          <cell r="HU813">
            <v>0</v>
          </cell>
          <cell r="HV813">
            <v>0</v>
          </cell>
          <cell r="HW813">
            <v>0</v>
          </cell>
          <cell r="HX813">
            <v>0</v>
          </cell>
          <cell r="HY813">
            <v>0</v>
          </cell>
          <cell r="HZ813">
            <v>0</v>
          </cell>
          <cell r="IA813">
            <v>0</v>
          </cell>
          <cell r="IB813">
            <v>0</v>
          </cell>
          <cell r="IC813">
            <v>0</v>
          </cell>
          <cell r="ID813">
            <v>0</v>
          </cell>
          <cell r="IE813">
            <v>0</v>
          </cell>
          <cell r="IF813">
            <v>0</v>
          </cell>
          <cell r="IG813">
            <v>0</v>
          </cell>
          <cell r="IH813">
            <v>0</v>
          </cell>
          <cell r="II813">
            <v>0</v>
          </cell>
          <cell r="IJ813">
            <v>0</v>
          </cell>
          <cell r="IK813">
            <v>0</v>
          </cell>
          <cell r="IL813">
            <v>0</v>
          </cell>
          <cell r="IM813">
            <v>0</v>
          </cell>
          <cell r="IN813">
            <v>0</v>
          </cell>
          <cell r="IO813">
            <v>0</v>
          </cell>
          <cell r="IP813">
            <v>0</v>
          </cell>
          <cell r="IQ813">
            <v>0</v>
          </cell>
          <cell r="IR813">
            <v>0</v>
          </cell>
          <cell r="IS813">
            <v>0</v>
          </cell>
          <cell r="IT813">
            <v>0</v>
          </cell>
          <cell r="IU813">
            <v>0</v>
          </cell>
          <cell r="IV813">
            <v>0</v>
          </cell>
          <cell r="IW813">
            <v>0</v>
          </cell>
          <cell r="IX813">
            <v>0</v>
          </cell>
          <cell r="IY813">
            <v>0</v>
          </cell>
          <cell r="IZ813">
            <v>0</v>
          </cell>
          <cell r="JA813">
            <v>0</v>
          </cell>
          <cell r="JB813">
            <v>0</v>
          </cell>
          <cell r="JC813">
            <v>0</v>
          </cell>
          <cell r="JD813">
            <v>0</v>
          </cell>
          <cell r="JE813">
            <v>0</v>
          </cell>
          <cell r="JF813">
            <v>0</v>
          </cell>
          <cell r="JG813">
            <v>0</v>
          </cell>
          <cell r="JH813">
            <v>0</v>
          </cell>
          <cell r="JI813">
            <v>0</v>
          </cell>
          <cell r="JJ813">
            <v>0</v>
          </cell>
          <cell r="JK813">
            <v>0</v>
          </cell>
          <cell r="JL813">
            <v>0</v>
          </cell>
          <cell r="JM813">
            <v>0</v>
          </cell>
          <cell r="JN813">
            <v>0</v>
          </cell>
          <cell r="JO813">
            <v>0</v>
          </cell>
          <cell r="JP813">
            <v>0</v>
          </cell>
          <cell r="JQ813">
            <v>0</v>
          </cell>
        </row>
        <row r="814">
          <cell r="D814" t="str">
            <v>MKT.EX.MED._.___.Mead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O814">
            <v>0</v>
          </cell>
          <cell r="GP814">
            <v>0</v>
          </cell>
          <cell r="GQ814">
            <v>0</v>
          </cell>
          <cell r="GR814">
            <v>0</v>
          </cell>
          <cell r="GS814">
            <v>0</v>
          </cell>
          <cell r="GT814">
            <v>0</v>
          </cell>
          <cell r="GU814">
            <v>0</v>
          </cell>
          <cell r="GV814">
            <v>0</v>
          </cell>
          <cell r="GW814">
            <v>0</v>
          </cell>
          <cell r="GX814">
            <v>0</v>
          </cell>
          <cell r="GY814">
            <v>0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I814">
            <v>0</v>
          </cell>
          <cell r="HJ814">
            <v>0</v>
          </cell>
          <cell r="HK814">
            <v>0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0</v>
          </cell>
          <cell r="HU814">
            <v>0</v>
          </cell>
          <cell r="HV814">
            <v>0</v>
          </cell>
          <cell r="HW814">
            <v>0</v>
          </cell>
          <cell r="HX814">
            <v>0</v>
          </cell>
          <cell r="HY814">
            <v>0</v>
          </cell>
          <cell r="HZ814">
            <v>0</v>
          </cell>
          <cell r="IA814">
            <v>0</v>
          </cell>
          <cell r="IB814">
            <v>0</v>
          </cell>
          <cell r="IC814">
            <v>0</v>
          </cell>
          <cell r="ID814">
            <v>0</v>
          </cell>
          <cell r="IE814">
            <v>0</v>
          </cell>
          <cell r="IF814">
            <v>0</v>
          </cell>
          <cell r="IG814">
            <v>0</v>
          </cell>
          <cell r="IH814">
            <v>0</v>
          </cell>
          <cell r="II814">
            <v>0</v>
          </cell>
          <cell r="IJ814">
            <v>0</v>
          </cell>
          <cell r="IK814">
            <v>0</v>
          </cell>
          <cell r="IL814">
            <v>0</v>
          </cell>
          <cell r="IM814">
            <v>0</v>
          </cell>
          <cell r="IN814">
            <v>0</v>
          </cell>
          <cell r="IO814">
            <v>0</v>
          </cell>
          <cell r="IP814">
            <v>0</v>
          </cell>
          <cell r="IQ814">
            <v>0</v>
          </cell>
          <cell r="IR814">
            <v>0</v>
          </cell>
          <cell r="IS814">
            <v>0</v>
          </cell>
          <cell r="IT814">
            <v>0</v>
          </cell>
          <cell r="IU814">
            <v>0</v>
          </cell>
          <cell r="IV814">
            <v>0</v>
          </cell>
          <cell r="IW814">
            <v>0</v>
          </cell>
          <cell r="IX814">
            <v>0</v>
          </cell>
          <cell r="IY814">
            <v>0</v>
          </cell>
          <cell r="IZ814">
            <v>0</v>
          </cell>
          <cell r="JA814">
            <v>0</v>
          </cell>
          <cell r="JB814">
            <v>0</v>
          </cell>
          <cell r="JC814">
            <v>0</v>
          </cell>
          <cell r="JD814">
            <v>0</v>
          </cell>
          <cell r="JE814">
            <v>0</v>
          </cell>
          <cell r="JF814">
            <v>0</v>
          </cell>
          <cell r="JG814">
            <v>0</v>
          </cell>
          <cell r="JH814">
            <v>0</v>
          </cell>
          <cell r="JI814">
            <v>0</v>
          </cell>
          <cell r="JJ814">
            <v>0</v>
          </cell>
          <cell r="JK814">
            <v>0</v>
          </cell>
          <cell r="JL814">
            <v>0</v>
          </cell>
          <cell r="JM814">
            <v>0</v>
          </cell>
          <cell r="JN814">
            <v>0</v>
          </cell>
          <cell r="JO814">
            <v>0</v>
          </cell>
          <cell r="JP814">
            <v>0</v>
          </cell>
          <cell r="JQ814">
            <v>0</v>
          </cell>
        </row>
        <row r="815">
          <cell r="D815" t="str">
            <v>MKT.EX.MNA._.___.Mona</v>
          </cell>
          <cell r="F815">
            <v>-1.8884394222801006</v>
          </cell>
          <cell r="G815">
            <v>-15.289851923189985</v>
          </cell>
          <cell r="H815">
            <v>1.032916783730002</v>
          </cell>
          <cell r="I815">
            <v>-7.6161070732199505</v>
          </cell>
          <cell r="J815">
            <v>-29.092191480670067</v>
          </cell>
          <cell r="K815">
            <v>-19.535878192570181</v>
          </cell>
          <cell r="L815">
            <v>-12.908301731979805</v>
          </cell>
          <cell r="M815">
            <v>-8.477244783950141</v>
          </cell>
          <cell r="N815">
            <v>-1.8926008873402225</v>
          </cell>
          <cell r="O815">
            <v>-3.9077610978600035</v>
          </cell>
          <cell r="P815">
            <v>-12.917950488689968</v>
          </cell>
          <cell r="Q815">
            <v>-21.053290184499815</v>
          </cell>
          <cell r="R815">
            <v>-90.46082416057925</v>
          </cell>
          <cell r="S815">
            <v>-31.014281688699953</v>
          </cell>
          <cell r="T815">
            <v>-5.8844381167600091</v>
          </cell>
          <cell r="U815">
            <v>-5.2677967850400194</v>
          </cell>
          <cell r="V815">
            <v>-1.3933767004700144</v>
          </cell>
          <cell r="W815">
            <v>-10.250045403270065</v>
          </cell>
          <cell r="X815">
            <v>-2.3623331508700005</v>
          </cell>
          <cell r="Y815">
            <v>-2.9852788931499958</v>
          </cell>
          <cell r="Z815">
            <v>-8.9767506529499315</v>
          </cell>
          <cell r="AA815">
            <v>-7.4245298030900813</v>
          </cell>
          <cell r="AB815">
            <v>-0.70382881253999585</v>
          </cell>
          <cell r="AC815">
            <v>-10.578417482360237</v>
          </cell>
          <cell r="AD815">
            <v>-3.6197466713799713</v>
          </cell>
          <cell r="AE815">
            <v>-133.90347738355104</v>
          </cell>
          <cell r="AF815">
            <v>-24.535135462199946</v>
          </cell>
          <cell r="AG815">
            <v>-14.825401280389997</v>
          </cell>
          <cell r="AH815">
            <v>-0.59532269212004962</v>
          </cell>
          <cell r="AI815">
            <v>-3.7961481191400139</v>
          </cell>
          <cell r="AJ815">
            <v>-18.117657669180176</v>
          </cell>
          <cell r="AK815">
            <v>-7.9730804501300554</v>
          </cell>
          <cell r="AL815">
            <v>-2.700934434540045</v>
          </cell>
          <cell r="AM815">
            <v>-10.201867952400107</v>
          </cell>
          <cell r="AN815">
            <v>-17.972830996839889</v>
          </cell>
          <cell r="AO815">
            <v>-5.6542769469500058</v>
          </cell>
          <cell r="AP815">
            <v>-8.5871863729000779</v>
          </cell>
          <cell r="AQ815">
            <v>-18.943635006760019</v>
          </cell>
          <cell r="AR815">
            <v>-72.782123571149896</v>
          </cell>
          <cell r="AS815">
            <v>-19.514164401119615</v>
          </cell>
          <cell r="AT815">
            <v>-8.096536696050066</v>
          </cell>
          <cell r="AU815">
            <v>-1.4009845844099864</v>
          </cell>
          <cell r="AV815">
            <v>-1.6078838292100386</v>
          </cell>
          <cell r="AW815">
            <v>-4.4504938024001603</v>
          </cell>
          <cell r="AX815">
            <v>-0.7210479676699606</v>
          </cell>
          <cell r="AY815">
            <v>1.0748366478200069</v>
          </cell>
          <cell r="AZ815">
            <v>-3.0183133392799846</v>
          </cell>
          <cell r="BA815">
            <v>-5.7245490385499807</v>
          </cell>
          <cell r="BB815">
            <v>-10.113080845209993</v>
          </cell>
          <cell r="BC815">
            <v>-5.9895336291499461</v>
          </cell>
          <cell r="BD815">
            <v>-13.220372085920076</v>
          </cell>
          <cell r="BE815">
            <v>-89.11267723958008</v>
          </cell>
          <cell r="BF815">
            <v>-21.049987680589766</v>
          </cell>
          <cell r="BG815">
            <v>-2.4675775866399476</v>
          </cell>
          <cell r="BH815">
            <v>9.8535596577899724</v>
          </cell>
          <cell r="BI815">
            <v>-9.9570842914599211</v>
          </cell>
          <cell r="BJ815">
            <v>-9.8823253413002021</v>
          </cell>
          <cell r="BK815">
            <v>-19.038223559880009</v>
          </cell>
          <cell r="BL815">
            <v>-3.7507894065499841</v>
          </cell>
          <cell r="BM815">
            <v>2.8387662039904171E-2</v>
          </cell>
          <cell r="BN815">
            <v>-2.2961040497802969</v>
          </cell>
          <cell r="BO815">
            <v>-36.65596395355999</v>
          </cell>
          <cell r="BP815">
            <v>-6.5922835753999607</v>
          </cell>
          <cell r="BQ815">
            <v>12.695714885750021</v>
          </cell>
          <cell r="BR815">
            <v>-108.65181980238958</v>
          </cell>
          <cell r="BS815">
            <v>-46.129903093630219</v>
          </cell>
          <cell r="BT815">
            <v>1.7710340593098977</v>
          </cell>
          <cell r="BU815">
            <v>7.315330460040002</v>
          </cell>
          <cell r="BV815">
            <v>-15.300591330209954</v>
          </cell>
          <cell r="BW815">
            <v>2.0092492908197528</v>
          </cell>
          <cell r="BX815">
            <v>-3.1662812463000591</v>
          </cell>
          <cell r="BY815">
            <v>-7.4981798508599695</v>
          </cell>
          <cell r="BZ815">
            <v>-1.5580242848297985</v>
          </cell>
          <cell r="CA815">
            <v>-25.3764578247592</v>
          </cell>
          <cell r="CB815">
            <v>-4.1300781915499556</v>
          </cell>
          <cell r="CC815">
            <v>-4.2824499016498976</v>
          </cell>
          <cell r="CD815">
            <v>-12.305467888769954</v>
          </cell>
          <cell r="CE815">
            <v>-28.119709532638808</v>
          </cell>
          <cell r="CF815">
            <v>-13.501161361409686</v>
          </cell>
          <cell r="CG815">
            <v>-5.1281777857499833</v>
          </cell>
          <cell r="CH815">
            <v>4.3879569008700514</v>
          </cell>
          <cell r="CI815">
            <v>5.8915304901398713</v>
          </cell>
          <cell r="CJ815">
            <v>-20.363435699570118</v>
          </cell>
          <cell r="CK815">
            <v>3.6290265267300583</v>
          </cell>
          <cell r="CL815">
            <v>13.751993062509939</v>
          </cell>
          <cell r="CM815">
            <v>4.3621936587301207</v>
          </cell>
          <cell r="CN815">
            <v>5.0104131592993326</v>
          </cell>
          <cell r="CO815">
            <v>-6.1853120069999932</v>
          </cell>
          <cell r="CP815">
            <v>-13.862179344600008</v>
          </cell>
          <cell r="CQ815">
            <v>-6.1125571325899273</v>
          </cell>
          <cell r="CR815">
            <v>19.264972816570662</v>
          </cell>
          <cell r="CS815">
            <v>-1.8750829292594062</v>
          </cell>
          <cell r="CT815">
            <v>-6.1807397640400268</v>
          </cell>
          <cell r="CU815">
            <v>9.4449717352100322</v>
          </cell>
          <cell r="CV815">
            <v>0.34887106280007174</v>
          </cell>
          <cell r="CW815">
            <v>-2.4062303147500188</v>
          </cell>
          <cell r="CX815">
            <v>-8.5588079830800439</v>
          </cell>
          <cell r="CY815">
            <v>3.0719824459000051</v>
          </cell>
          <cell r="CZ815">
            <v>3.1457771976199638</v>
          </cell>
          <cell r="DA815">
            <v>10.513123728850587</v>
          </cell>
          <cell r="DB815">
            <v>-5.0288113119299851</v>
          </cell>
          <cell r="DC815">
            <v>8.0763233141299224</v>
          </cell>
          <cell r="DD815">
            <v>8.7135956351198729</v>
          </cell>
          <cell r="DE815">
            <v>-80.991535784472944</v>
          </cell>
          <cell r="DF815">
            <v>-32.068777607819811</v>
          </cell>
          <cell r="DG815">
            <v>-0.80772818193003104</v>
          </cell>
          <cell r="DH815">
            <v>-4.0306831336299638</v>
          </cell>
          <cell r="DI815">
            <v>-1.872935563460004</v>
          </cell>
          <cell r="DJ815">
            <v>-1.3752320161402167</v>
          </cell>
          <cell r="DK815">
            <v>1.5400994242799584</v>
          </cell>
          <cell r="DL815">
            <v>-0.6950728667999897</v>
          </cell>
          <cell r="DM815">
            <v>-5.5609952721099489</v>
          </cell>
          <cell r="DN815">
            <v>-0.56506486119042165</v>
          </cell>
          <cell r="DO815">
            <v>-12.640511015749951</v>
          </cell>
          <cell r="DP815">
            <v>-27.324336878730037</v>
          </cell>
          <cell r="DQ815">
            <v>4.409702188809888</v>
          </cell>
          <cell r="DR815">
            <v>-61.708982888600076</v>
          </cell>
          <cell r="DS815">
            <v>-18.486272625169931</v>
          </cell>
          <cell r="DT815">
            <v>-18.092004122809996</v>
          </cell>
          <cell r="DU815">
            <v>2.66888097774995</v>
          </cell>
          <cell r="DV815">
            <v>-5.0111355367600936</v>
          </cell>
          <cell r="DW815">
            <v>-8.6873915961696184</v>
          </cell>
          <cell r="DX815">
            <v>5.8188261288499916</v>
          </cell>
          <cell r="DY815">
            <v>10.46773594704996</v>
          </cell>
          <cell r="DZ815">
            <v>2.893679925070046</v>
          </cell>
          <cell r="EA815">
            <v>-6.7242547998603186</v>
          </cell>
          <cell r="EB815">
            <v>-3.057684364159968</v>
          </cell>
          <cell r="EC815">
            <v>-14.567534639900146</v>
          </cell>
          <cell r="ED815">
            <v>-8.9318281824898804</v>
          </cell>
          <cell r="EE815">
            <v>6.7358481115606992</v>
          </cell>
          <cell r="EF815">
            <v>-3.4065083973398487</v>
          </cell>
          <cell r="EG815">
            <v>-2.5907924814800083</v>
          </cell>
          <cell r="EH815">
            <v>1.0413979254599326</v>
          </cell>
          <cell r="EI815">
            <v>19.41795993055996</v>
          </cell>
          <cell r="EJ815">
            <v>-1.8212095550493359</v>
          </cell>
          <cell r="EK815">
            <v>1.1099121108800034</v>
          </cell>
          <cell r="EL815">
            <v>0</v>
          </cell>
          <cell r="EM815">
            <v>9.63980201268987</v>
          </cell>
          <cell r="EN815">
            <v>-3.8986934637398463</v>
          </cell>
          <cell r="EO815">
            <v>-23.107538840350003</v>
          </cell>
          <cell r="EP815">
            <v>6.7703756456099882</v>
          </cell>
          <cell r="EQ815">
            <v>3.5811432243199306</v>
          </cell>
          <cell r="ER815">
            <v>-36.420680808601901</v>
          </cell>
          <cell r="ES815">
            <v>15.021762908529809</v>
          </cell>
          <cell r="ET815">
            <v>-2.7535347069800196</v>
          </cell>
          <cell r="EU815">
            <v>-2.4214799989099447</v>
          </cell>
          <cell r="EV815">
            <v>5.9891616429499663</v>
          </cell>
          <cell r="EW815">
            <v>-6.9587659015601275</v>
          </cell>
          <cell r="EX815">
            <v>-26.888977209199993</v>
          </cell>
          <cell r="EY815">
            <v>0</v>
          </cell>
          <cell r="EZ815">
            <v>-5.2954828599922621E-2</v>
          </cell>
          <cell r="FA815">
            <v>-5.1806793438997829</v>
          </cell>
          <cell r="FB815">
            <v>-13.449178444679944</v>
          </cell>
          <cell r="FC815">
            <v>-9.0757679973099812</v>
          </cell>
          <cell r="FD815">
            <v>9.3497330710602</v>
          </cell>
          <cell r="FE815">
            <v>-33.760557898000116</v>
          </cell>
          <cell r="FF815">
            <v>-49.771578390049854</v>
          </cell>
          <cell r="FG815">
            <v>-1.9194957412100209</v>
          </cell>
          <cell r="FH815">
            <v>0.70682892675006315</v>
          </cell>
          <cell r="FI815">
            <v>42.820049214400001</v>
          </cell>
          <cell r="FJ815">
            <v>-12.771647261710086</v>
          </cell>
          <cell r="FK815">
            <v>3.7156188769200753</v>
          </cell>
          <cell r="FL815">
            <v>0</v>
          </cell>
          <cell r="FM815">
            <v>-4.4048490611899069</v>
          </cell>
          <cell r="FN815">
            <v>-11.611340559890323</v>
          </cell>
          <cell r="FO815">
            <v>-5.1073365471900161</v>
          </cell>
          <cell r="FP815">
            <v>3.6595644570697914</v>
          </cell>
          <cell r="FQ815">
            <v>0.92362818809988312</v>
          </cell>
          <cell r="FR815">
            <v>-30.046711042738025</v>
          </cell>
          <cell r="FS815">
            <v>-17.787872100369896</v>
          </cell>
          <cell r="FT815">
            <v>-3.1989033724900082</v>
          </cell>
          <cell r="FU815">
            <v>1.020872646390103</v>
          </cell>
          <cell r="FV815">
            <v>2.2342283408197545</v>
          </cell>
          <cell r="FW815">
            <v>3.9960336952199214</v>
          </cell>
          <cell r="FX815">
            <v>-4.9905819539299898</v>
          </cell>
          <cell r="FY815">
            <v>-3.774557213059893</v>
          </cell>
          <cell r="FZ815">
            <v>1.6707224147301076</v>
          </cell>
          <cell r="GA815">
            <v>-2.0334525100897736</v>
          </cell>
          <cell r="GB815">
            <v>-14.101203837469939</v>
          </cell>
          <cell r="GC815">
            <v>-1.5205491514700498</v>
          </cell>
          <cell r="GD815">
            <v>8.4385519989803015</v>
          </cell>
          <cell r="GE815">
            <v>-36.094278704136741</v>
          </cell>
          <cell r="GF815">
            <v>-34.884857456720056</v>
          </cell>
          <cell r="GG815">
            <v>-2.7499376803099835</v>
          </cell>
          <cell r="GH815">
            <v>1.2530725915600556</v>
          </cell>
          <cell r="GI815">
            <v>-8.7792326996299721</v>
          </cell>
          <cell r="GJ815">
            <v>-12.429301072310182</v>
          </cell>
          <cell r="GK815">
            <v>37.915892347859995</v>
          </cell>
          <cell r="GL815">
            <v>-1.5875522275400726</v>
          </cell>
          <cell r="GM815">
            <v>-5.728597915679984</v>
          </cell>
          <cell r="GN815">
            <v>-17.880582180969668</v>
          </cell>
          <cell r="GO815">
            <v>0.954667120740055</v>
          </cell>
          <cell r="GP815">
            <v>6.6456274345202928</v>
          </cell>
          <cell r="GQ815">
            <v>1.1765230343401072</v>
          </cell>
          <cell r="GR815">
            <v>-69.064229818959575</v>
          </cell>
          <cell r="GS815">
            <v>10.818097046889761</v>
          </cell>
          <cell r="GT815">
            <v>-14.221228057630015</v>
          </cell>
          <cell r="GU815">
            <v>-4.2338735860399765</v>
          </cell>
          <cell r="GV815">
            <v>5.0360860379200858</v>
          </cell>
          <cell r="GW815">
            <v>-4.3727271185393874</v>
          </cell>
          <cell r="GX815">
            <v>-24.782531567730075</v>
          </cell>
          <cell r="GY815">
            <v>-23.031973017929886</v>
          </cell>
          <cell r="GZ815">
            <v>-31.513872282620014</v>
          </cell>
          <cell r="HA815">
            <v>41.291949858749831</v>
          </cell>
          <cell r="HB815">
            <v>-64.953674277400069</v>
          </cell>
          <cell r="HC815">
            <v>4.5615592176500286</v>
          </cell>
          <cell r="HD815">
            <v>36.337957927720254</v>
          </cell>
          <cell r="HE815">
            <v>-70.129237097349687</v>
          </cell>
          <cell r="HF815">
            <v>-47.01660586326966</v>
          </cell>
          <cell r="HG815">
            <v>-8.0505892072999927</v>
          </cell>
          <cell r="HH815">
            <v>36.820429946800004</v>
          </cell>
          <cell r="HI815">
            <v>-1.7893031458199857</v>
          </cell>
          <cell r="HJ815">
            <v>-8.2336185230815317E-2</v>
          </cell>
          <cell r="HK815">
            <v>-17.947503934479982</v>
          </cell>
          <cell r="HL815">
            <v>-6.5225160256201207</v>
          </cell>
          <cell r="HM815">
            <v>-20.346226815980117</v>
          </cell>
          <cell r="HN815">
            <v>-25.838834913299252</v>
          </cell>
          <cell r="HO815">
            <v>-8.0482984421398669</v>
          </cell>
          <cell r="HP815">
            <v>23.996376391289914</v>
          </cell>
          <cell r="HQ815">
            <v>4.6961710977006987</v>
          </cell>
          <cell r="HR815">
            <v>-62.894927086766984</v>
          </cell>
          <cell r="HS815">
            <v>-14.689630292780294</v>
          </cell>
          <cell r="HT815">
            <v>-15.535662225259898</v>
          </cell>
          <cell r="HU815">
            <v>3.2697524829999907</v>
          </cell>
          <cell r="HV815">
            <v>-1.0868455194497528</v>
          </cell>
          <cell r="HW815">
            <v>-13.718864195669767</v>
          </cell>
          <cell r="HX815">
            <v>-15.102956711470142</v>
          </cell>
          <cell r="HY815">
            <v>-1.6276791900997978</v>
          </cell>
          <cell r="HZ815">
            <v>3.4122152290365193E-2</v>
          </cell>
          <cell r="IA815">
            <v>-2.4677591626386857</v>
          </cell>
          <cell r="IB815">
            <v>-11.646259285450242</v>
          </cell>
          <cell r="IC815">
            <v>-3.2291917053303223</v>
          </cell>
          <cell r="ID815">
            <v>12.906046566090026</v>
          </cell>
          <cell r="IE815">
            <v>49.637390634296025</v>
          </cell>
          <cell r="IF815">
            <v>1.8261347235097674</v>
          </cell>
          <cell r="IG815">
            <v>-30.668133041960118</v>
          </cell>
          <cell r="IH815">
            <v>-0.53275940748000039</v>
          </cell>
          <cell r="II815">
            <v>6.1056233608696857</v>
          </cell>
          <cell r="IJ815">
            <v>-14.968355280760079</v>
          </cell>
          <cell r="IK815">
            <v>42.955768613249802</v>
          </cell>
          <cell r="IL815">
            <v>-7.8488226313900213</v>
          </cell>
          <cell r="IM815">
            <v>-17.66721242901076</v>
          </cell>
          <cell r="IN815">
            <v>-1.9520461419797357</v>
          </cell>
          <cell r="IO815">
            <v>14.158241972870201</v>
          </cell>
          <cell r="IP815">
            <v>8.8003330855597142</v>
          </cell>
          <cell r="IQ815">
            <v>49.42861781081956</v>
          </cell>
          <cell r="IR815">
            <v>33.676340675156098</v>
          </cell>
          <cell r="IS815">
            <v>51.474677378060278</v>
          </cell>
          <cell r="IT815">
            <v>-7.9280841834001876</v>
          </cell>
          <cell r="IU815">
            <v>-2.2559985744899222</v>
          </cell>
          <cell r="IV815">
            <v>-9.8371073461000833</v>
          </cell>
          <cell r="IW815">
            <v>-33.077806227950077</v>
          </cell>
          <cell r="IX815">
            <v>-17.148481634499831</v>
          </cell>
          <cell r="IY815">
            <v>3.5756949857695872</v>
          </cell>
          <cell r="IZ815">
            <v>4.5023138473397921</v>
          </cell>
          <cell r="JA815">
            <v>-3.0588440212004571</v>
          </cell>
          <cell r="JB815">
            <v>36.171159354739984</v>
          </cell>
          <cell r="JC815">
            <v>-2.5355705959500483</v>
          </cell>
          <cell r="JD815">
            <v>13.794387692839337</v>
          </cell>
          <cell r="JE815">
            <v>243.97431321872864</v>
          </cell>
          <cell r="JF815">
            <v>3.335967890629945</v>
          </cell>
          <cell r="JG815">
            <v>-22.400416377880447</v>
          </cell>
          <cell r="JH815">
            <v>-1.2430263509997985E-2</v>
          </cell>
          <cell r="JI815">
            <v>17.08196482170024</v>
          </cell>
          <cell r="JJ815">
            <v>19.954451082950072</v>
          </cell>
          <cell r="JK815">
            <v>-0.27809915107991401</v>
          </cell>
          <cell r="JL815">
            <v>4.9736287371297294</v>
          </cell>
          <cell r="JM815">
            <v>43.30261762237933</v>
          </cell>
          <cell r="JN815">
            <v>4.3487257031720219</v>
          </cell>
          <cell r="JO815">
            <v>7.2270605404796697</v>
          </cell>
          <cell r="JP815">
            <v>9.0682372221999685</v>
          </cell>
          <cell r="JQ815">
            <v>157.37260539055023</v>
          </cell>
        </row>
        <row r="816">
          <cell r="D816" t="str">
            <v>MKT.EX.NOB._.___.NOB</v>
          </cell>
          <cell r="F816">
            <v>-12.896029956919961</v>
          </cell>
          <cell r="G816">
            <v>-9.9111925806199821</v>
          </cell>
          <cell r="H816">
            <v>-6.0856955269400146</v>
          </cell>
          <cell r="I816">
            <v>-6.2160085283199464</v>
          </cell>
          <cell r="J816">
            <v>-14.528668752320016</v>
          </cell>
          <cell r="K816">
            <v>-5.2678545380300079</v>
          </cell>
          <cell r="L816">
            <v>-8.3526533402301197</v>
          </cell>
          <cell r="M816">
            <v>-8.4500067450899223</v>
          </cell>
          <cell r="N816">
            <v>-11.752048965099988</v>
          </cell>
          <cell r="O816">
            <v>2.4030153365000047</v>
          </cell>
          <cell r="P816">
            <v>-3.7424690814799959</v>
          </cell>
          <cell r="Q816">
            <v>-3.8756774893200259</v>
          </cell>
          <cell r="R816">
            <v>-22.006173258650051</v>
          </cell>
          <cell r="S816">
            <v>-4.8105196750043433E-2</v>
          </cell>
          <cell r="T816">
            <v>-6.870733797299863</v>
          </cell>
          <cell r="U816">
            <v>-8.0557339547500533</v>
          </cell>
          <cell r="V816">
            <v>0.2056404742800737</v>
          </cell>
          <cell r="W816">
            <v>-5.9714035892698689</v>
          </cell>
          <cell r="X816">
            <v>-4.017806368490028</v>
          </cell>
          <cell r="Y816">
            <v>0.58593655821005086</v>
          </cell>
          <cell r="Z816">
            <v>-3.1907784738800729</v>
          </cell>
          <cell r="AA816">
            <v>-0.38342075429994793</v>
          </cell>
          <cell r="AB816">
            <v>6.3025323104400002</v>
          </cell>
          <cell r="AC816">
            <v>0</v>
          </cell>
          <cell r="AD816">
            <v>-0.56230046683992896</v>
          </cell>
          <cell r="AE816">
            <v>-61.831389110519922</v>
          </cell>
          <cell r="AF816">
            <v>4.4134981148199586</v>
          </cell>
          <cell r="AG816">
            <v>-7.2003335280198826</v>
          </cell>
          <cell r="AH816">
            <v>0.4627821159400014</v>
          </cell>
          <cell r="AI816">
            <v>-4.5974219989801668</v>
          </cell>
          <cell r="AJ816">
            <v>-5.0183127539498855</v>
          </cell>
          <cell r="AK816">
            <v>-18.084915634419986</v>
          </cell>
          <cell r="AL816">
            <v>-0.46941869362001398</v>
          </cell>
          <cell r="AM816">
            <v>-1.1308222596001087</v>
          </cell>
          <cell r="AN816">
            <v>-25.966725646520104</v>
          </cell>
          <cell r="AO816">
            <v>5.8190525509999702E-2</v>
          </cell>
          <cell r="AP816">
            <v>0</v>
          </cell>
          <cell r="AQ816">
            <v>-4.2979093516800049</v>
          </cell>
          <cell r="AR816">
            <v>-68.951782197319972</v>
          </cell>
          <cell r="AS816">
            <v>-30.493127145039978</v>
          </cell>
          <cell r="AT816">
            <v>2.6380217910002557E-2</v>
          </cell>
          <cell r="AU816">
            <v>-0.26275604139000563</v>
          </cell>
          <cell r="AV816">
            <v>-3.0196406137999929</v>
          </cell>
          <cell r="AW816">
            <v>-2.4587591581700394</v>
          </cell>
          <cell r="AX816">
            <v>-6.348186522839967</v>
          </cell>
          <cell r="AY816">
            <v>-16.338668766519959</v>
          </cell>
          <cell r="AZ816">
            <v>-5.8729272761100901</v>
          </cell>
          <cell r="BA816">
            <v>-4.1848188221900386</v>
          </cell>
          <cell r="BB816">
            <v>0</v>
          </cell>
          <cell r="BC816">
            <v>0</v>
          </cell>
          <cell r="BD816">
            <v>7.2193082999660874E-4</v>
          </cell>
          <cell r="BE816">
            <v>-8.7457428611796786</v>
          </cell>
          <cell r="BF816">
            <v>0</v>
          </cell>
          <cell r="BG816">
            <v>-17.133260898420019</v>
          </cell>
          <cell r="BH816">
            <v>-0.96519597272998681</v>
          </cell>
          <cell r="BI816">
            <v>-11.006426880860005</v>
          </cell>
          <cell r="BJ816">
            <v>-1.5717626532800182</v>
          </cell>
          <cell r="BK816">
            <v>-1.554774324279947</v>
          </cell>
          <cell r="BL816">
            <v>0.32659398630994474</v>
          </cell>
          <cell r="BM816">
            <v>6.1545205411199504</v>
          </cell>
          <cell r="BN816">
            <v>-1.7380601174399999</v>
          </cell>
          <cell r="BO816">
            <v>-5.1303376593599985</v>
          </cell>
          <cell r="BP816">
            <v>0</v>
          </cell>
          <cell r="BQ816">
            <v>23.872961117760042</v>
          </cell>
          <cell r="BR816">
            <v>2.5196979018001002</v>
          </cell>
          <cell r="BS816">
            <v>3.1567566572400025</v>
          </cell>
          <cell r="BT816">
            <v>-1.6401289136599928</v>
          </cell>
          <cell r="BU816">
            <v>0</v>
          </cell>
          <cell r="BV816">
            <v>-6.6371629927899676</v>
          </cell>
          <cell r="BW816">
            <v>-0.78766043818006892</v>
          </cell>
          <cell r="BX816">
            <v>1.8010733806900134</v>
          </cell>
          <cell r="BY816">
            <v>0</v>
          </cell>
          <cell r="BZ816">
            <v>12.110464486749947</v>
          </cell>
          <cell r="CA816">
            <v>4.2537159192800118</v>
          </cell>
          <cell r="CB816">
            <v>-0.72488470983000752</v>
          </cell>
          <cell r="CC816">
            <v>-5.3671059900100886</v>
          </cell>
          <cell r="CD816">
            <v>-3.6453694976900124</v>
          </cell>
          <cell r="CE816">
            <v>-47.945561835320404</v>
          </cell>
          <cell r="CF816">
            <v>-16.909204520309999</v>
          </cell>
          <cell r="CG816">
            <v>-3.7308838185100015</v>
          </cell>
          <cell r="CH816">
            <v>-0.98659349978998989</v>
          </cell>
          <cell r="CI816">
            <v>-2.6099470398600033</v>
          </cell>
          <cell r="CJ816">
            <v>-2.8357653284799653</v>
          </cell>
          <cell r="CK816">
            <v>-10.254356132290013</v>
          </cell>
          <cell r="CL816">
            <v>-0.79070402114996341</v>
          </cell>
          <cell r="CM816">
            <v>2.2841934403300002</v>
          </cell>
          <cell r="CN816">
            <v>-6.3923452490087129E-2</v>
          </cell>
          <cell r="CO816">
            <v>-15.76626453342999</v>
          </cell>
          <cell r="CP816">
            <v>3.7178870706600264</v>
          </cell>
          <cell r="CQ816">
            <v>0</v>
          </cell>
          <cell r="CR816">
            <v>-23.6604181788598</v>
          </cell>
          <cell r="CS816">
            <v>-5.0061378271900026</v>
          </cell>
          <cell r="CT816">
            <v>-0.94778971655998134</v>
          </cell>
          <cell r="CU816">
            <v>-4.4147046300999762</v>
          </cell>
          <cell r="CV816">
            <v>-1.9157931539979245E-2</v>
          </cell>
          <cell r="CW816">
            <v>-9.6662772962199597</v>
          </cell>
          <cell r="CX816">
            <v>-3.0893499770600101</v>
          </cell>
          <cell r="CY816">
            <v>-0.27494337142991299</v>
          </cell>
          <cell r="CZ816">
            <v>0</v>
          </cell>
          <cell r="DA816">
            <v>-0.35139549925003166</v>
          </cell>
          <cell r="DB816">
            <v>0</v>
          </cell>
          <cell r="DC816">
            <v>0.71034006060000365</v>
          </cell>
          <cell r="DD816">
            <v>-0.60100199011000655</v>
          </cell>
          <cell r="DE816">
            <v>-35.563524715070344</v>
          </cell>
          <cell r="DF816">
            <v>-6.0713164375400055</v>
          </cell>
          <cell r="DG816">
            <v>2.213082240149987</v>
          </cell>
          <cell r="DH816">
            <v>-1.6478654589988651E-2</v>
          </cell>
          <cell r="DI816">
            <v>-13.047888036780023</v>
          </cell>
          <cell r="DJ816">
            <v>-4.6597574632700116</v>
          </cell>
          <cell r="DK816">
            <v>-3.9966626630200039</v>
          </cell>
          <cell r="DL816">
            <v>-3.5287425398699952</v>
          </cell>
          <cell r="DM816">
            <v>-0.18494472161998488</v>
          </cell>
          <cell r="DN816">
            <v>-6.2944869336500915</v>
          </cell>
          <cell r="DO816">
            <v>-1.5974604779299995</v>
          </cell>
          <cell r="DP816">
            <v>0</v>
          </cell>
          <cell r="DQ816">
            <v>1.6211309730499863</v>
          </cell>
          <cell r="DR816">
            <v>-49.275128731399946</v>
          </cell>
          <cell r="DS816">
            <v>0</v>
          </cell>
          <cell r="DT816">
            <v>2.7976234878500037</v>
          </cell>
          <cell r="DU816">
            <v>0</v>
          </cell>
          <cell r="DV816">
            <v>-7.4349265366300017</v>
          </cell>
          <cell r="DW816">
            <v>-3.2116902320012741E-2</v>
          </cell>
          <cell r="DX816">
            <v>-1.7650372622299813</v>
          </cell>
          <cell r="DY816">
            <v>-4.701826834999963</v>
          </cell>
          <cell r="DZ816">
            <v>-34.307083378990001</v>
          </cell>
          <cell r="EA816">
            <v>-3.8317613040799756</v>
          </cell>
          <cell r="EB816">
            <v>0</v>
          </cell>
          <cell r="EC816">
            <v>0</v>
          </cell>
          <cell r="ED816">
            <v>0</v>
          </cell>
          <cell r="EE816">
            <v>-30.281719732150123</v>
          </cell>
          <cell r="EF816">
            <v>0.78605460833000151</v>
          </cell>
          <cell r="EG816">
            <v>0</v>
          </cell>
          <cell r="EH816">
            <v>1.3621403199977067E-3</v>
          </cell>
          <cell r="EI816">
            <v>-10.877760354470013</v>
          </cell>
          <cell r="EJ816">
            <v>-7.3793333046999976</v>
          </cell>
          <cell r="EK816">
            <v>2.3638272287500115</v>
          </cell>
          <cell r="EL816">
            <v>-3.3345034489400405</v>
          </cell>
          <cell r="EM816">
            <v>-0.87487472331000049</v>
          </cell>
          <cell r="EN816">
            <v>-6.7586264955100432</v>
          </cell>
          <cell r="EO816">
            <v>-4.7239631756999998</v>
          </cell>
          <cell r="EP816">
            <v>0</v>
          </cell>
          <cell r="EQ816">
            <v>0.51609779307999304</v>
          </cell>
          <cell r="ER816">
            <v>-11.518264457999749</v>
          </cell>
          <cell r="ES816">
            <v>3.2670221001200019</v>
          </cell>
          <cell r="ET816">
            <v>0</v>
          </cell>
          <cell r="EU816">
            <v>-7.4822100959991644E-2</v>
          </cell>
          <cell r="EV816">
            <v>-4.3235034621199873</v>
          </cell>
          <cell r="EW816">
            <v>0.19443268388999968</v>
          </cell>
          <cell r="EX816">
            <v>0.50941160136000008</v>
          </cell>
          <cell r="EY816">
            <v>0</v>
          </cell>
          <cell r="EZ816">
            <v>10.853105468300001</v>
          </cell>
          <cell r="FA816">
            <v>-6.9092326920999767</v>
          </cell>
          <cell r="FB816">
            <v>-15.03467805648998</v>
          </cell>
          <cell r="FC816">
            <v>0</v>
          </cell>
          <cell r="FD816">
            <v>0</v>
          </cell>
          <cell r="FE816">
            <v>9.8471144591899247</v>
          </cell>
          <cell r="FF816">
            <v>0</v>
          </cell>
          <cell r="FG816">
            <v>0</v>
          </cell>
          <cell r="FH816">
            <v>0.25559280874000478</v>
          </cell>
          <cell r="FI816">
            <v>-1.2348487952299934</v>
          </cell>
          <cell r="FJ816">
            <v>16.790121204030015</v>
          </cell>
          <cell r="FK816">
            <v>-1.9446746262800048</v>
          </cell>
          <cell r="FL816">
            <v>-0.57148237191000817</v>
          </cell>
          <cell r="FM816">
            <v>-0.57583102691995691</v>
          </cell>
          <cell r="FN816">
            <v>-1.2139209848900236</v>
          </cell>
          <cell r="FO816">
            <v>0</v>
          </cell>
          <cell r="FP816">
            <v>-1.6578417483499948</v>
          </cell>
          <cell r="FQ816">
            <v>0</v>
          </cell>
          <cell r="FR816">
            <v>-41.041148716869884</v>
          </cell>
          <cell r="FS816">
            <v>-25.377519663469997</v>
          </cell>
          <cell r="FT816">
            <v>0.38278453651000177</v>
          </cell>
          <cell r="FU816">
            <v>-1.2461450371100113</v>
          </cell>
          <cell r="FV816">
            <v>-6.7039282078300033</v>
          </cell>
          <cell r="FW816">
            <v>0.16716345871998328</v>
          </cell>
          <cell r="FX816">
            <v>-6.1996933333099946</v>
          </cell>
          <cell r="FY816">
            <v>-5.5405492400700496</v>
          </cell>
          <cell r="FZ816">
            <v>0</v>
          </cell>
          <cell r="GA816">
            <v>-0.59671660436004004</v>
          </cell>
          <cell r="GB816">
            <v>0</v>
          </cell>
          <cell r="GC816">
            <v>4.073455374049999</v>
          </cell>
          <cell r="GD816">
            <v>0</v>
          </cell>
          <cell r="GE816">
            <v>3.5945976719499413</v>
          </cell>
          <cell r="GF816">
            <v>-6.149757687450002</v>
          </cell>
          <cell r="GG816">
            <v>0</v>
          </cell>
          <cell r="GH816">
            <v>0</v>
          </cell>
          <cell r="GI816">
            <v>-0.4463232117399798</v>
          </cell>
          <cell r="GJ816">
            <v>-2.345809896799949</v>
          </cell>
          <cell r="GK816">
            <v>5.4800995800121655E-3</v>
          </cell>
          <cell r="GL816">
            <v>-7.3960578539981725E-2</v>
          </cell>
          <cell r="GM816">
            <v>0</v>
          </cell>
          <cell r="GN816">
            <v>-5.1847869875599599</v>
          </cell>
          <cell r="GO816">
            <v>-6.5545645103599952</v>
          </cell>
          <cell r="GP816">
            <v>25.233997770469998</v>
          </cell>
          <cell r="GQ816">
            <v>-0.88967732565001256</v>
          </cell>
          <cell r="GR816">
            <v>5.5214482985802533</v>
          </cell>
          <cell r="GS816">
            <v>0</v>
          </cell>
          <cell r="GT816">
            <v>0</v>
          </cell>
          <cell r="GU816">
            <v>-0.66196936797999228</v>
          </cell>
          <cell r="GV816">
            <v>0</v>
          </cell>
          <cell r="GW816">
            <v>5.7590984848699946</v>
          </cell>
          <cell r="GX816">
            <v>23.431257029849988</v>
          </cell>
          <cell r="GY816">
            <v>-50.686186136489994</v>
          </cell>
          <cell r="GZ816">
            <v>38.423851472380079</v>
          </cell>
          <cell r="HA816">
            <v>-8.1645551286699174</v>
          </cell>
          <cell r="HB816">
            <v>-2.5800480553799989</v>
          </cell>
          <cell r="HC816">
            <v>0</v>
          </cell>
          <cell r="HD816">
            <v>0</v>
          </cell>
          <cell r="HE816">
            <v>8.2526977181300936</v>
          </cell>
          <cell r="HF816">
            <v>0</v>
          </cell>
          <cell r="HG816">
            <v>-3.4722607330200077</v>
          </cell>
          <cell r="HH816">
            <v>-11.611895020809996</v>
          </cell>
          <cell r="HI816">
            <v>-0.14943979379999917</v>
          </cell>
          <cell r="HJ816">
            <v>-8.0958398451799951</v>
          </cell>
          <cell r="HK816">
            <v>0</v>
          </cell>
          <cell r="HL816">
            <v>1.9621359935199791</v>
          </cell>
          <cell r="HM816">
            <v>15.236311210310078</v>
          </cell>
          <cell r="HN816">
            <v>0.57077328544983175</v>
          </cell>
          <cell r="HO816">
            <v>15.785079387370047</v>
          </cell>
          <cell r="HP816">
            <v>7.3802616201600131</v>
          </cell>
          <cell r="HQ816">
            <v>-9.3524283858700414</v>
          </cell>
          <cell r="HR816">
            <v>18.537501880410673</v>
          </cell>
          <cell r="HS816">
            <v>1.7872052822100386</v>
          </cell>
          <cell r="HT816">
            <v>0.91289149199999997</v>
          </cell>
          <cell r="HU816">
            <v>-5.6311309007500085</v>
          </cell>
          <cell r="HV816">
            <v>-6.9815953520999585</v>
          </cell>
          <cell r="HW816">
            <v>-1.5985641410399865</v>
          </cell>
          <cell r="HX816">
            <v>-5.8537556896100114</v>
          </cell>
          <cell r="HY816">
            <v>0</v>
          </cell>
          <cell r="HZ816">
            <v>-1.8109548816000824</v>
          </cell>
          <cell r="IA816">
            <v>-2.618756638260038</v>
          </cell>
          <cell r="IB816">
            <v>12.821424058740149</v>
          </cell>
          <cell r="IC816">
            <v>7.8188917351800455</v>
          </cell>
          <cell r="ID816">
            <v>19.691846915640042</v>
          </cell>
          <cell r="IE816">
            <v>-29.801461019870658</v>
          </cell>
          <cell r="IF816">
            <v>-19.905587883650014</v>
          </cell>
          <cell r="IG816">
            <v>0</v>
          </cell>
          <cell r="IH816">
            <v>0</v>
          </cell>
          <cell r="II816">
            <v>-8.7129720947000351</v>
          </cell>
          <cell r="IJ816">
            <v>-10.697893277969968</v>
          </cell>
          <cell r="IK816">
            <v>0</v>
          </cell>
          <cell r="IL816">
            <v>23.097821770040014</v>
          </cell>
          <cell r="IM816">
            <v>1.4621738124401418</v>
          </cell>
          <cell r="IN816">
            <v>2.5006490290400052</v>
          </cell>
          <cell r="IO816">
            <v>-30.919608792690042</v>
          </cell>
          <cell r="IP816">
            <v>13.373956417620036</v>
          </cell>
          <cell r="IQ816">
            <v>0</v>
          </cell>
          <cell r="IR816">
            <v>5.0300733204503558</v>
          </cell>
          <cell r="IS816">
            <v>-3.5881679892398779</v>
          </cell>
          <cell r="IT816">
            <v>0</v>
          </cell>
          <cell r="IU816">
            <v>-6.7757536221699866</v>
          </cell>
          <cell r="IV816">
            <v>-10.060570188680003</v>
          </cell>
          <cell r="IW816">
            <v>-15.991041345970075</v>
          </cell>
          <cell r="IX816">
            <v>-0.36061687553998922</v>
          </cell>
          <cell r="IY816">
            <v>0.7417889602500054</v>
          </cell>
          <cell r="IZ816">
            <v>-24.931576882059971</v>
          </cell>
          <cell r="JA816">
            <v>8.265527193959997</v>
          </cell>
          <cell r="JB816">
            <v>7.3501136224100492</v>
          </cell>
          <cell r="JC816">
            <v>16.463167839659945</v>
          </cell>
          <cell r="JD816">
            <v>33.917202607830006</v>
          </cell>
          <cell r="JE816">
            <v>144.31620326430857</v>
          </cell>
          <cell r="JF816">
            <v>9.3395017760500139</v>
          </cell>
          <cell r="JG816">
            <v>0</v>
          </cell>
          <cell r="JH816">
            <v>-1.5219384799700038</v>
          </cell>
          <cell r="JI816">
            <v>18.101902537790011</v>
          </cell>
          <cell r="JJ816">
            <v>62.060886575479969</v>
          </cell>
          <cell r="JK816">
            <v>17.160852412580027</v>
          </cell>
          <cell r="JL816">
            <v>23.472062336259967</v>
          </cell>
          <cell r="JM816">
            <v>24.43493148101993</v>
          </cell>
          <cell r="JN816">
            <v>-15.368090840280047</v>
          </cell>
          <cell r="JO816">
            <v>1.0649152445499794</v>
          </cell>
          <cell r="JP816">
            <v>0</v>
          </cell>
          <cell r="JQ816">
            <v>5.5711802208300014</v>
          </cell>
        </row>
        <row r="817">
          <cell r="D817" t="str">
            <v>MKT.EX.PLV._.___.Palo Verde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O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0</v>
          </cell>
          <cell r="GW817">
            <v>0</v>
          </cell>
          <cell r="GX817">
            <v>0</v>
          </cell>
          <cell r="GY817">
            <v>0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0</v>
          </cell>
          <cell r="HW817">
            <v>0</v>
          </cell>
          <cell r="HX817">
            <v>0</v>
          </cell>
          <cell r="HY817">
            <v>0</v>
          </cell>
          <cell r="HZ817">
            <v>0</v>
          </cell>
          <cell r="IA817">
            <v>0</v>
          </cell>
          <cell r="IB817">
            <v>0</v>
          </cell>
          <cell r="IC817">
            <v>0</v>
          </cell>
          <cell r="ID817">
            <v>0</v>
          </cell>
          <cell r="IE817">
            <v>0</v>
          </cell>
          <cell r="IF817">
            <v>0</v>
          </cell>
          <cell r="IG817">
            <v>0</v>
          </cell>
          <cell r="IH817">
            <v>0</v>
          </cell>
          <cell r="II817">
            <v>0</v>
          </cell>
          <cell r="IJ817">
            <v>0</v>
          </cell>
          <cell r="IK817">
            <v>0</v>
          </cell>
          <cell r="IL817">
            <v>0</v>
          </cell>
          <cell r="IM817">
            <v>0</v>
          </cell>
          <cell r="IN817">
            <v>0</v>
          </cell>
          <cell r="IO817">
            <v>0</v>
          </cell>
          <cell r="IP817">
            <v>0</v>
          </cell>
          <cell r="IQ817">
            <v>0</v>
          </cell>
          <cell r="IR817">
            <v>0</v>
          </cell>
          <cell r="IS817">
            <v>0</v>
          </cell>
          <cell r="IT817">
            <v>0</v>
          </cell>
          <cell r="IU817">
            <v>0</v>
          </cell>
          <cell r="IV817">
            <v>0</v>
          </cell>
          <cell r="IW817">
            <v>0</v>
          </cell>
          <cell r="IX817">
            <v>0</v>
          </cell>
          <cell r="IY817">
            <v>0</v>
          </cell>
          <cell r="IZ817">
            <v>0</v>
          </cell>
          <cell r="JA817">
            <v>0</v>
          </cell>
          <cell r="JB817">
            <v>0</v>
          </cell>
          <cell r="JC817">
            <v>0</v>
          </cell>
          <cell r="JD817">
            <v>0</v>
          </cell>
          <cell r="JE817">
            <v>0</v>
          </cell>
          <cell r="JF817">
            <v>0</v>
          </cell>
          <cell r="JG817">
            <v>0</v>
          </cell>
          <cell r="JH817">
            <v>0</v>
          </cell>
          <cell r="JI817">
            <v>0</v>
          </cell>
          <cell r="JJ817">
            <v>0</v>
          </cell>
          <cell r="JK817">
            <v>0</v>
          </cell>
          <cell r="JL817">
            <v>0</v>
          </cell>
          <cell r="JM817">
            <v>0</v>
          </cell>
          <cell r="JN817">
            <v>0</v>
          </cell>
          <cell r="JO817">
            <v>0</v>
          </cell>
          <cell r="JP817">
            <v>0</v>
          </cell>
          <cell r="JQ817">
            <v>0</v>
          </cell>
        </row>
        <row r="818">
          <cell r="D818" t="str">
            <v>MKT.EX.WYE._.___.WyomingE</v>
          </cell>
          <cell r="F818">
            <v>-4.6800257811501069</v>
          </cell>
          <cell r="G818">
            <v>-35.415367137519979</v>
          </cell>
          <cell r="H818">
            <v>-6.7654062565599702</v>
          </cell>
          <cell r="I818">
            <v>-3.5415018636700779</v>
          </cell>
          <cell r="J818">
            <v>-35.683271180700103</v>
          </cell>
          <cell r="K818">
            <v>-6.7378332343198508</v>
          </cell>
          <cell r="L818">
            <v>-24.050041074400042</v>
          </cell>
          <cell r="M818">
            <v>-27.37291031805978</v>
          </cell>
          <cell r="N818">
            <v>-42.012369900429803</v>
          </cell>
          <cell r="O818">
            <v>-2.3726509021300899</v>
          </cell>
          <cell r="P818">
            <v>-11.099998563650161</v>
          </cell>
          <cell r="Q818">
            <v>-2.4991953950899415</v>
          </cell>
          <cell r="R818">
            <v>-159.28511620559948</v>
          </cell>
          <cell r="S818">
            <v>-15.84241212607958</v>
          </cell>
          <cell r="T818">
            <v>-26.093377972479971</v>
          </cell>
          <cell r="U818">
            <v>-11.186297057670004</v>
          </cell>
          <cell r="V818">
            <v>-0.81091074386017681</v>
          </cell>
          <cell r="W818">
            <v>-25.646272997950177</v>
          </cell>
          <cell r="X818">
            <v>-14.665447123869967</v>
          </cell>
          <cell r="Y818">
            <v>-3.216045856089977</v>
          </cell>
          <cell r="Z818">
            <v>-12.184817745230021</v>
          </cell>
          <cell r="AA818">
            <v>-13.371592183729945</v>
          </cell>
          <cell r="AB818">
            <v>-7.6779128507099585</v>
          </cell>
          <cell r="AC818">
            <v>-18.059275869110252</v>
          </cell>
          <cell r="AD818">
            <v>-10.530753678819906</v>
          </cell>
          <cell r="AE818">
            <v>-156.20476210098786</v>
          </cell>
          <cell r="AF818">
            <v>-9.7640744791599445</v>
          </cell>
          <cell r="AG818">
            <v>-15.595550749959784</v>
          </cell>
          <cell r="AH818">
            <v>-8.6048708330501995</v>
          </cell>
          <cell r="AI818">
            <v>-0.43872736617015562</v>
          </cell>
          <cell r="AJ818">
            <v>-21.373530854550154</v>
          </cell>
          <cell r="AK818">
            <v>-5.4811250730799657</v>
          </cell>
          <cell r="AL818">
            <v>-27.61544231352002</v>
          </cell>
          <cell r="AM818">
            <v>-20.855431666399966</v>
          </cell>
          <cell r="AN818">
            <v>-13.112947842320182</v>
          </cell>
          <cell r="AO818">
            <v>-18.069822562860054</v>
          </cell>
          <cell r="AP818">
            <v>-8.5899546034797822</v>
          </cell>
          <cell r="AQ818">
            <v>-6.703283756439987</v>
          </cell>
          <cell r="AR818">
            <v>-416.38607371680337</v>
          </cell>
          <cell r="AS818">
            <v>-37.376572419480453</v>
          </cell>
          <cell r="AT818">
            <v>-84.192510928290176</v>
          </cell>
          <cell r="AU818">
            <v>-2.4504889723004908</v>
          </cell>
          <cell r="AV818">
            <v>-35.922883886359614</v>
          </cell>
          <cell r="AW818">
            <v>-83.814458443461263</v>
          </cell>
          <cell r="AX818">
            <v>-43.477653972529879</v>
          </cell>
          <cell r="AY818">
            <v>-29.81075000960027</v>
          </cell>
          <cell r="AZ818">
            <v>-25.732016030130069</v>
          </cell>
          <cell r="BA818">
            <v>-34.515208639150387</v>
          </cell>
          <cell r="BB818">
            <v>-16.01096264665</v>
          </cell>
          <cell r="BC818">
            <v>-18.134607248349312</v>
          </cell>
          <cell r="BD818">
            <v>-4.9479605205101507</v>
          </cell>
          <cell r="BE818">
            <v>-153.7660786098204</v>
          </cell>
          <cell r="BF818">
            <v>19.57607421144985</v>
          </cell>
          <cell r="BG818">
            <v>-44.653587800080459</v>
          </cell>
          <cell r="BH818">
            <v>11.327888286790312</v>
          </cell>
          <cell r="BI818">
            <v>-6.4018180661701081</v>
          </cell>
          <cell r="BJ818">
            <v>-31.249926815338767</v>
          </cell>
          <cell r="BK818">
            <v>-44.284386999630442</v>
          </cell>
          <cell r="BL818">
            <v>-30.375301296380258</v>
          </cell>
          <cell r="BM818">
            <v>-45.487667327260169</v>
          </cell>
          <cell r="BN818">
            <v>-17.992615523649874</v>
          </cell>
          <cell r="BO818">
            <v>-21.475782523889393</v>
          </cell>
          <cell r="BP818">
            <v>27.73419097238002</v>
          </cell>
          <cell r="BQ818">
            <v>29.51685427197026</v>
          </cell>
          <cell r="BR818">
            <v>-239.69823130754958</v>
          </cell>
          <cell r="BS818">
            <v>-48.402385215360482</v>
          </cell>
          <cell r="BT818">
            <v>-25.119868748159206</v>
          </cell>
          <cell r="BU818">
            <v>-19.095743389110567</v>
          </cell>
          <cell r="BV818">
            <v>-104.40293686267978</v>
          </cell>
          <cell r="BW818">
            <v>-69.840236851519876</v>
          </cell>
          <cell r="BX818">
            <v>-75.18206558536167</v>
          </cell>
          <cell r="BY818">
            <v>2.5132531360604844</v>
          </cell>
          <cell r="BZ818">
            <v>-53.219637653778591</v>
          </cell>
          <cell r="CA818">
            <v>-17.10223271085124</v>
          </cell>
          <cell r="CB818">
            <v>26.380445528630844</v>
          </cell>
          <cell r="CC818">
            <v>68.84378679663314</v>
          </cell>
          <cell r="CD818">
            <v>74.929390247949868</v>
          </cell>
          <cell r="CE818">
            <v>15.198859024007106</v>
          </cell>
          <cell r="CF818">
            <v>25.120179292969624</v>
          </cell>
          <cell r="CG818">
            <v>-9.4945669868202458</v>
          </cell>
          <cell r="CH818">
            <v>-48.467798124790178</v>
          </cell>
          <cell r="CI818">
            <v>22.476500957288408</v>
          </cell>
          <cell r="CJ818">
            <v>4.573395022670411</v>
          </cell>
          <cell r="CK818">
            <v>-15.686221743942042</v>
          </cell>
          <cell r="CL818">
            <v>53.375701223980286</v>
          </cell>
          <cell r="CM818">
            <v>-14.717307324979856</v>
          </cell>
          <cell r="CN818">
            <v>-25.091106710929125</v>
          </cell>
          <cell r="CO818">
            <v>6.5406884154997442</v>
          </cell>
          <cell r="CP818">
            <v>-14.201866788020197</v>
          </cell>
          <cell r="CQ818">
            <v>30.771261791080178</v>
          </cell>
          <cell r="CR818">
            <v>-168.8300749811242</v>
          </cell>
          <cell r="CS818">
            <v>16.217661461050739</v>
          </cell>
          <cell r="CT818">
            <v>-30.376379736020681</v>
          </cell>
          <cell r="CU818">
            <v>-18.133533543809833</v>
          </cell>
          <cell r="CV818">
            <v>0.9029539562698119</v>
          </cell>
          <cell r="CW818">
            <v>-80.079069217959841</v>
          </cell>
          <cell r="CX818">
            <v>26.676698085988846</v>
          </cell>
          <cell r="CY818">
            <v>-28.058263035249638</v>
          </cell>
          <cell r="CZ818">
            <v>-35.00197060305004</v>
          </cell>
          <cell r="DA818">
            <v>-39.134392274248967</v>
          </cell>
          <cell r="DB818">
            <v>-16.780344798000215</v>
          </cell>
          <cell r="DC818">
            <v>11.426325649460068</v>
          </cell>
          <cell r="DD818">
            <v>23.510239074429592</v>
          </cell>
          <cell r="DE818">
            <v>-212.74244859330065</v>
          </cell>
          <cell r="DF818">
            <v>6.9522711873996741</v>
          </cell>
          <cell r="DG818">
            <v>22.210582314648946</v>
          </cell>
          <cell r="DH818">
            <v>-38.79601854184989</v>
          </cell>
          <cell r="DI818">
            <v>-47.505592873270416</v>
          </cell>
          <cell r="DJ818">
            <v>-73.18367891329035</v>
          </cell>
          <cell r="DK818">
            <v>-27.422810433739869</v>
          </cell>
          <cell r="DL818">
            <v>32.088843581410856</v>
          </cell>
          <cell r="DM818">
            <v>0.97428449947000217</v>
          </cell>
          <cell r="DN818">
            <v>-46.404880671121646</v>
          </cell>
          <cell r="DO818">
            <v>-107.66354990695004</v>
          </cell>
          <cell r="DP818">
            <v>35.649361742639485</v>
          </cell>
          <cell r="DQ818">
            <v>30.358739421350037</v>
          </cell>
          <cell r="DR818">
            <v>-317.54174706211779</v>
          </cell>
          <cell r="DS818">
            <v>-11.368628058740796</v>
          </cell>
          <cell r="DT818">
            <v>-29.561329794568792</v>
          </cell>
          <cell r="DU818">
            <v>-35.285109602230136</v>
          </cell>
          <cell r="DV818">
            <v>-105.42435899991051</v>
          </cell>
          <cell r="DW818">
            <v>-27.796464290949643</v>
          </cell>
          <cell r="DX818">
            <v>-59.361826523570016</v>
          </cell>
          <cell r="DY818">
            <v>-36.50461959850054</v>
          </cell>
          <cell r="DZ818">
            <v>-5.7808502274598368</v>
          </cell>
          <cell r="EA818">
            <v>-19.567509209160562</v>
          </cell>
          <cell r="EB818">
            <v>-8.8914415825701099</v>
          </cell>
          <cell r="EC818">
            <v>19.753845420940024</v>
          </cell>
          <cell r="ED818">
            <v>2.2465454046000559</v>
          </cell>
          <cell r="EE818">
            <v>-172.10361232236392</v>
          </cell>
          <cell r="EF818">
            <v>17.411351799220029</v>
          </cell>
          <cell r="EG818">
            <v>23.348345245849487</v>
          </cell>
          <cell r="EH818">
            <v>-28.972854364780119</v>
          </cell>
          <cell r="EI818">
            <v>-29.849514357160388</v>
          </cell>
          <cell r="EJ818">
            <v>-69.184149324290047</v>
          </cell>
          <cell r="EK818">
            <v>-39.189793055079463</v>
          </cell>
          <cell r="EL818">
            <v>-21.459741024609684</v>
          </cell>
          <cell r="EM818">
            <v>-3.4007715979399791</v>
          </cell>
          <cell r="EN818">
            <v>-71.875017415091861</v>
          </cell>
          <cell r="EO818">
            <v>-1.4861388970698499</v>
          </cell>
          <cell r="EP818">
            <v>14.341776820509722</v>
          </cell>
          <cell r="EQ818">
            <v>38.212893848080512</v>
          </cell>
          <cell r="ER818">
            <v>-52.970308176707476</v>
          </cell>
          <cell r="ES818">
            <v>-33.398461515459985</v>
          </cell>
          <cell r="ET818">
            <v>-2.8611321490807313</v>
          </cell>
          <cell r="EU818">
            <v>25.997742800360243</v>
          </cell>
          <cell r="EV818">
            <v>-26.890142683820159</v>
          </cell>
          <cell r="EW818">
            <v>-60.797384512649842</v>
          </cell>
          <cell r="EX818">
            <v>1.8921474180701807</v>
          </cell>
          <cell r="EY818">
            <v>54.807194950839857</v>
          </cell>
          <cell r="EZ818">
            <v>-28.869647368960045</v>
          </cell>
          <cell r="FA818">
            <v>-1.6756374509102443</v>
          </cell>
          <cell r="FB818">
            <v>-26.930153655879622</v>
          </cell>
          <cell r="FC818">
            <v>32.49705866594968</v>
          </cell>
          <cell r="FD818">
            <v>13.258107324840239</v>
          </cell>
          <cell r="FE818">
            <v>-365.77652284209034</v>
          </cell>
          <cell r="FF818">
            <v>36.369564158740559</v>
          </cell>
          <cell r="FG818">
            <v>-40.165988569900946</v>
          </cell>
          <cell r="FH818">
            <v>-3.2618281845298043</v>
          </cell>
          <cell r="FI818">
            <v>-15.867764478251047</v>
          </cell>
          <cell r="FJ818">
            <v>-87.627047041291007</v>
          </cell>
          <cell r="FK818">
            <v>-37.140536459060968</v>
          </cell>
          <cell r="FL818">
            <v>-103.39230332214993</v>
          </cell>
          <cell r="FM818">
            <v>-0.57795684474967857</v>
          </cell>
          <cell r="FN818">
            <v>-80.165923587349425</v>
          </cell>
          <cell r="FO818">
            <v>-50.48507717373991</v>
          </cell>
          <cell r="FP818">
            <v>26.13353445517032</v>
          </cell>
          <cell r="FQ818">
            <v>-9.5951957949791904</v>
          </cell>
          <cell r="FR818">
            <v>-339.13841578856227</v>
          </cell>
          <cell r="FS818">
            <v>-61.012261114800367</v>
          </cell>
          <cell r="FT818">
            <v>-5.6427485844196781</v>
          </cell>
          <cell r="FU818">
            <v>-15.918371258309662</v>
          </cell>
          <cell r="FV818">
            <v>13.564512446421759</v>
          </cell>
          <cell r="FW818">
            <v>-147.10130327144179</v>
          </cell>
          <cell r="FX818">
            <v>-61.882739558400317</v>
          </cell>
          <cell r="FY818">
            <v>-76.083804708449861</v>
          </cell>
          <cell r="FZ818">
            <v>20.373862177990304</v>
          </cell>
          <cell r="GA818">
            <v>-23.130687089204002</v>
          </cell>
          <cell r="GB818">
            <v>-59.211142923490115</v>
          </cell>
          <cell r="GC818">
            <v>25.785339352360552</v>
          </cell>
          <cell r="GD818">
            <v>51.120928743180684</v>
          </cell>
          <cell r="GE818">
            <v>-452.61775140032114</v>
          </cell>
          <cell r="GF818">
            <v>-35.539791700720343</v>
          </cell>
          <cell r="GG818">
            <v>-106.40197046637968</v>
          </cell>
          <cell r="GH818">
            <v>-0.50996458828035429</v>
          </cell>
          <cell r="GI818">
            <v>-71.567913385549218</v>
          </cell>
          <cell r="GJ818">
            <v>-113.41981772181498</v>
          </cell>
          <cell r="GK818">
            <v>-111.66919006356056</v>
          </cell>
          <cell r="GL818">
            <v>24.351334396289531</v>
          </cell>
          <cell r="GM818">
            <v>3.5351530865802943</v>
          </cell>
          <cell r="GN818">
            <v>-55.551702088449019</v>
          </cell>
          <cell r="GO818">
            <v>-3.6059468775595178</v>
          </cell>
          <cell r="GP818">
            <v>21.947715781750503</v>
          </cell>
          <cell r="GQ818">
            <v>-4.1856577726293835</v>
          </cell>
          <cell r="GR818">
            <v>-251.23177128027601</v>
          </cell>
          <cell r="GS818">
            <v>-3.2430880608294501</v>
          </cell>
          <cell r="GT818">
            <v>-155.28694239711058</v>
          </cell>
          <cell r="GU818">
            <v>-11.863700904449956</v>
          </cell>
          <cell r="GV818">
            <v>11.188620296198678</v>
          </cell>
          <cell r="GW818">
            <v>-125.7745061765454</v>
          </cell>
          <cell r="GX818">
            <v>-114.88990622532947</v>
          </cell>
          <cell r="GY818">
            <v>77.425105171501855</v>
          </cell>
          <cell r="GZ818">
            <v>-87.890408035979817</v>
          </cell>
          <cell r="HA818">
            <v>-1.3074963599792682</v>
          </cell>
          <cell r="HB818">
            <v>60.290289841600043</v>
          </cell>
          <cell r="HC818">
            <v>43.399517514790205</v>
          </cell>
          <cell r="HD818">
            <v>56.720744055869545</v>
          </cell>
          <cell r="HE818">
            <v>-22.157272988028126</v>
          </cell>
          <cell r="HF818">
            <v>-36.12366466164076</v>
          </cell>
          <cell r="HG818">
            <v>-96.77534847447987</v>
          </cell>
          <cell r="HH818">
            <v>13.415689906750117</v>
          </cell>
          <cell r="HI818">
            <v>26.428841681396079</v>
          </cell>
          <cell r="HJ818">
            <v>-103.46516388501914</v>
          </cell>
          <cell r="HK818">
            <v>-93.541997067382908</v>
          </cell>
          <cell r="HL818">
            <v>141.44374251308</v>
          </cell>
          <cell r="HM818">
            <v>-133.43331267565191</v>
          </cell>
          <cell r="HN818">
            <v>-27.086566304718872</v>
          </cell>
          <cell r="HO818">
            <v>132.93018165259855</v>
          </cell>
          <cell r="HP818">
            <v>61.689536235999185</v>
          </cell>
          <cell r="HQ818">
            <v>92.360788091050381</v>
          </cell>
          <cell r="HR818">
            <v>505.00479287403869</v>
          </cell>
          <cell r="HS818">
            <v>99.767592192920347</v>
          </cell>
          <cell r="HT818">
            <v>2.0701989897588646</v>
          </cell>
          <cell r="HU818">
            <v>-9.2571123577708931</v>
          </cell>
          <cell r="HV818">
            <v>10.300517582898465</v>
          </cell>
          <cell r="HW818">
            <v>-78.539735618865961</v>
          </cell>
          <cell r="HX818">
            <v>-25.163661099699311</v>
          </cell>
          <cell r="HY818">
            <v>-61.171885545907571</v>
          </cell>
          <cell r="HZ818">
            <v>-10.440168807339433</v>
          </cell>
          <cell r="IA818">
            <v>-42.106697142400662</v>
          </cell>
          <cell r="IB818">
            <v>105.15029301037066</v>
          </cell>
          <cell r="IC818">
            <v>294.28229461018236</v>
          </cell>
          <cell r="ID818">
            <v>220.11315705991092</v>
          </cell>
          <cell r="IE818">
            <v>-319.9457368934527</v>
          </cell>
          <cell r="IF818">
            <v>116.66462706687071</v>
          </cell>
          <cell r="IG818">
            <v>-69.885927162538792</v>
          </cell>
          <cell r="IH818">
            <v>-1.6175973664085177</v>
          </cell>
          <cell r="II818">
            <v>76.380940040122368</v>
          </cell>
          <cell r="IJ818">
            <v>-120.38687154769286</v>
          </cell>
          <cell r="IK818">
            <v>-44.770528440158159</v>
          </cell>
          <cell r="IL818">
            <v>-184.60567051173712</v>
          </cell>
          <cell r="IM818">
            <v>-243.52827002187041</v>
          </cell>
          <cell r="IN818">
            <v>-75.445355712901801</v>
          </cell>
          <cell r="IO818">
            <v>5.5003472230109764</v>
          </cell>
          <cell r="IP818">
            <v>118.22466276601517</v>
          </cell>
          <cell r="IQ818">
            <v>103.52390677385847</v>
          </cell>
          <cell r="IR818">
            <v>288.31047602376202</v>
          </cell>
          <cell r="IS818">
            <v>111.54910256728908</v>
          </cell>
          <cell r="IT818">
            <v>-80.187303296828759</v>
          </cell>
          <cell r="IU818">
            <v>53.389781880319788</v>
          </cell>
          <cell r="IV818">
            <v>146.69304950182777</v>
          </cell>
          <cell r="IW818">
            <v>-27.452907282560773</v>
          </cell>
          <cell r="IX818">
            <v>55.471992612092436</v>
          </cell>
          <cell r="IY818">
            <v>-68.196736735975719</v>
          </cell>
          <cell r="IZ818">
            <v>26.793720821733586</v>
          </cell>
          <cell r="JA818">
            <v>-46.972271100850776</v>
          </cell>
          <cell r="JB818">
            <v>-208.77622427163897</v>
          </cell>
          <cell r="JC818">
            <v>175.81541367151476</v>
          </cell>
          <cell r="JD818">
            <v>150.18285765685687</v>
          </cell>
          <cell r="JE818">
            <v>2849.3293189708784</v>
          </cell>
          <cell r="JF818">
            <v>212.86377705640916</v>
          </cell>
          <cell r="JG818">
            <v>54.282542288208788</v>
          </cell>
          <cell r="JH818">
            <v>271.41291372508203</v>
          </cell>
          <cell r="JI818">
            <v>234.09783078203691</v>
          </cell>
          <cell r="JJ818">
            <v>271.42503857333941</v>
          </cell>
          <cell r="JK818">
            <v>133.47289732014906</v>
          </cell>
          <cell r="JL818">
            <v>51.103176711018023</v>
          </cell>
          <cell r="JM818">
            <v>172.86661715328955</v>
          </cell>
          <cell r="JN818">
            <v>200.84466637416699</v>
          </cell>
          <cell r="JO818">
            <v>375.30853339735768</v>
          </cell>
          <cell r="JP818">
            <v>196.97676117416813</v>
          </cell>
          <cell r="JQ818">
            <v>674.6745644156581</v>
          </cell>
        </row>
        <row r="819">
          <cell r="F819">
            <v>-36.048849280249669</v>
          </cell>
          <cell r="G819">
            <v>-85.781901982059935</v>
          </cell>
          <cell r="H819">
            <v>-31.529670821910486</v>
          </cell>
          <cell r="I819">
            <v>-70.454459168109679</v>
          </cell>
          <cell r="J819">
            <v>-136.42825466026989</v>
          </cell>
          <cell r="K819">
            <v>-48.670066330601003</v>
          </cell>
          <cell r="L819">
            <v>-118.81998699547148</v>
          </cell>
          <cell r="M819">
            <v>-103.25222589904115</v>
          </cell>
          <cell r="N819">
            <v>-73.292362841610156</v>
          </cell>
          <cell r="O819">
            <v>9.9616312828898117</v>
          </cell>
          <cell r="P819">
            <v>-35.282588253170161</v>
          </cell>
          <cell r="Q819">
            <v>-72.864990969757855</v>
          </cell>
          <cell r="R819">
            <v>-606.23846851812414</v>
          </cell>
          <cell r="S819">
            <v>-51.319927832988469</v>
          </cell>
          <cell r="T819">
            <v>-59.141581246810347</v>
          </cell>
          <cell r="U819">
            <v>-68.125868076650477</v>
          </cell>
          <cell r="V819">
            <v>-22.833857173759952</v>
          </cell>
          <cell r="W819">
            <v>-112.78394392864902</v>
          </cell>
          <cell r="X819">
            <v>-75.837885608259057</v>
          </cell>
          <cell r="Y819">
            <v>-64.231878586451785</v>
          </cell>
          <cell r="Z819">
            <v>-73.678163832750215</v>
          </cell>
          <cell r="AA819">
            <v>-29.628591769239847</v>
          </cell>
          <cell r="AB819">
            <v>-2.5433622006598853</v>
          </cell>
          <cell r="AC819">
            <v>-30.919900491750923</v>
          </cell>
          <cell r="AD819">
            <v>-15.193507770139149</v>
          </cell>
          <cell r="AE819">
            <v>-722.2461893359723</v>
          </cell>
          <cell r="AF819">
            <v>-33.246238037759667</v>
          </cell>
          <cell r="AG819">
            <v>-99.76991596507014</v>
          </cell>
          <cell r="AH819">
            <v>-8.746629141410267</v>
          </cell>
          <cell r="AI819">
            <v>-42.260502825899948</v>
          </cell>
          <cell r="AJ819">
            <v>-72.43940190774083</v>
          </cell>
          <cell r="AK819">
            <v>-85.892411215890206</v>
          </cell>
          <cell r="AL819">
            <v>-107.14045234074001</v>
          </cell>
          <cell r="AM819">
            <v>-99.593538787828948</v>
          </cell>
          <cell r="AN819">
            <v>-84.362358005840179</v>
          </cell>
          <cell r="AO819">
            <v>-32.045810367010063</v>
          </cell>
          <cell r="AP819">
            <v>-24.086421966729631</v>
          </cell>
          <cell r="AQ819">
            <v>-32.66250877406037</v>
          </cell>
          <cell r="AR819">
            <v>-799.8238209969204</v>
          </cell>
          <cell r="AS819">
            <v>-88.91902641077013</v>
          </cell>
          <cell r="AT819">
            <v>-149.42185252163017</v>
          </cell>
          <cell r="AU819">
            <v>-14.894672007320423</v>
          </cell>
          <cell r="AV819">
            <v>-49.689527536610058</v>
          </cell>
          <cell r="AW819">
            <v>-107.31765696762159</v>
          </cell>
          <cell r="AX819">
            <v>-84.078762106831164</v>
          </cell>
          <cell r="AY819">
            <v>-70.997319551372129</v>
          </cell>
          <cell r="AZ819">
            <v>-58.809236069701001</v>
          </cell>
          <cell r="BA819">
            <v>-95.420617209440934</v>
          </cell>
          <cell r="BB819">
            <v>-28.284272919309842</v>
          </cell>
          <cell r="BC819">
            <v>-22.466087141589469</v>
          </cell>
          <cell r="BD819">
            <v>-29.524790554730316</v>
          </cell>
          <cell r="BE819">
            <v>-423.8912388910685</v>
          </cell>
          <cell r="BF819">
            <v>-27.57843054363002</v>
          </cell>
          <cell r="BG819">
            <v>-84.051022549429945</v>
          </cell>
          <cell r="BH819">
            <v>7.7683889045702017</v>
          </cell>
          <cell r="BI819">
            <v>-82.040949120530058</v>
          </cell>
          <cell r="BJ819">
            <v>-75.290908719629442</v>
          </cell>
          <cell r="BK819">
            <v>-97.201860974269948</v>
          </cell>
          <cell r="BL819">
            <v>-82.536908490510541</v>
          </cell>
          <cell r="BM819">
            <v>-41.547766343139301</v>
          </cell>
          <cell r="BN819">
            <v>8.0364729030698072</v>
          </cell>
          <cell r="BO819">
            <v>-74.38164882260935</v>
          </cell>
          <cell r="BP819">
            <v>31.621731697000541</v>
          </cell>
          <cell r="BQ819">
            <v>93.311663168049563</v>
          </cell>
          <cell r="BR819">
            <v>-616.70114738798293</v>
          </cell>
          <cell r="BS819">
            <v>-134.10577387825106</v>
          </cell>
          <cell r="BT819">
            <v>-58.013957731169285</v>
          </cell>
          <cell r="BU819">
            <v>-55.706989144200179</v>
          </cell>
          <cell r="BV819">
            <v>-182.52905207083131</v>
          </cell>
          <cell r="BW819">
            <v>-85.667062611497386</v>
          </cell>
          <cell r="BX819">
            <v>-137.49234735503342</v>
          </cell>
          <cell r="BY819">
            <v>-28.549577056479393</v>
          </cell>
          <cell r="BZ819">
            <v>-49.10853197689903</v>
          </cell>
          <cell r="CA819">
            <v>-40.828964253241793</v>
          </cell>
          <cell r="CB819">
            <v>4.9758599637216321</v>
          </cell>
          <cell r="CC819">
            <v>60.880463711644552</v>
          </cell>
          <cell r="CD819">
            <v>89.44478501426056</v>
          </cell>
          <cell r="CE819">
            <v>-371.25342028637533</v>
          </cell>
          <cell r="CF819">
            <v>-12.217959402531051</v>
          </cell>
          <cell r="CG819">
            <v>-106.78788132527006</v>
          </cell>
          <cell r="CH819">
            <v>-39.084947295780239</v>
          </cell>
          <cell r="CI819">
            <v>-32.743301125352446</v>
          </cell>
          <cell r="CJ819">
            <v>-30.622355047678866</v>
          </cell>
          <cell r="CK819">
            <v>-60.426839415922586</v>
          </cell>
          <cell r="CL819">
            <v>-15.295243169200148</v>
          </cell>
          <cell r="CM819">
            <v>-16.107768132249475</v>
          </cell>
          <cell r="CN819">
            <v>-8.1186428754208464</v>
          </cell>
          <cell r="CO819">
            <v>-41.941624965260417</v>
          </cell>
          <cell r="CP819">
            <v>-38.129067728441441</v>
          </cell>
          <cell r="CQ819">
            <v>30.22221019672088</v>
          </cell>
          <cell r="CR819">
            <v>-195.77189209249627</v>
          </cell>
          <cell r="CS819">
            <v>-2.8113244380583637</v>
          </cell>
          <cell r="CT819">
            <v>-24.32451665004055</v>
          </cell>
          <cell r="CU819">
            <v>-14.643354808949653</v>
          </cell>
          <cell r="CV819">
            <v>-7.8276661307299946</v>
          </cell>
          <cell r="CW819">
            <v>-105.77729205782998</v>
          </cell>
          <cell r="CX819">
            <v>10.393211573179542</v>
          </cell>
          <cell r="CY819">
            <v>-24.463015699018797</v>
          </cell>
          <cell r="CZ819">
            <v>-15.08349762762009</v>
          </cell>
          <cell r="DA819">
            <v>-41.90207478805678</v>
          </cell>
          <cell r="DB819">
            <v>-26.721250520070271</v>
          </cell>
          <cell r="DC819">
            <v>29.628580586310818</v>
          </cell>
          <cell r="DD819">
            <v>27.760308468378753</v>
          </cell>
          <cell r="DE819">
            <v>-392.57031200203346</v>
          </cell>
          <cell r="DF819">
            <v>-45.915695887710172</v>
          </cell>
          <cell r="DG819">
            <v>5.0645340276296338</v>
          </cell>
          <cell r="DH819">
            <v>-77.623981105889868</v>
          </cell>
          <cell r="DI819">
            <v>-77.248829760020271</v>
          </cell>
          <cell r="DJ819">
            <v>-38.650927014481567</v>
          </cell>
          <cell r="DK819">
            <v>-44.380384536450038</v>
          </cell>
          <cell r="DL819">
            <v>16.483998520181558</v>
          </cell>
          <cell r="DM819">
            <v>-14.382925915029773</v>
          </cell>
          <cell r="DN819">
            <v>-56.828878099493522</v>
          </cell>
          <cell r="DO819">
            <v>-130.07179469031007</v>
          </cell>
          <cell r="DP819">
            <v>13.455687767319432</v>
          </cell>
          <cell r="DQ819">
            <v>57.528884692219435</v>
          </cell>
          <cell r="DR819">
            <v>-632.82941460746224</v>
          </cell>
          <cell r="DS819">
            <v>-37.950674954920032</v>
          </cell>
          <cell r="DT819">
            <v>-64.400409663638129</v>
          </cell>
          <cell r="DU819">
            <v>-49.331332120240063</v>
          </cell>
          <cell r="DV819">
            <v>-129.52855524653114</v>
          </cell>
          <cell r="DW819">
            <v>-39.772595819989874</v>
          </cell>
          <cell r="DX819">
            <v>-104.49065402826</v>
          </cell>
          <cell r="DY819">
            <v>-47.514699895340527</v>
          </cell>
          <cell r="DZ819">
            <v>-66.031622717629944</v>
          </cell>
          <cell r="EA819">
            <v>-82.475965970770631</v>
          </cell>
          <cell r="EB819">
            <v>-30.323229757290164</v>
          </cell>
          <cell r="EC819">
            <v>6.1739261252700999</v>
          </cell>
          <cell r="ED819">
            <v>12.816399441879184</v>
          </cell>
          <cell r="EE819">
            <v>-194.93879419779114</v>
          </cell>
          <cell r="EF819">
            <v>11.860376838500088</v>
          </cell>
          <cell r="EG819">
            <v>19.756107414358667</v>
          </cell>
          <cell r="EH819">
            <v>-28.430155189840093</v>
          </cell>
          <cell r="EI819">
            <v>-46.18477522755893</v>
          </cell>
          <cell r="EJ819">
            <v>-91.031863782378423</v>
          </cell>
          <cell r="EK819">
            <v>-41.142626230439419</v>
          </cell>
          <cell r="EL819">
            <v>6.3195220569105004</v>
          </cell>
          <cell r="EM819">
            <v>9.3715043691095161</v>
          </cell>
          <cell r="EN819">
            <v>-89.59647387275254</v>
          </cell>
          <cell r="EO819">
            <v>-52.538550870610152</v>
          </cell>
          <cell r="EP819">
            <v>21.649700765619855</v>
          </cell>
          <cell r="EQ819">
            <v>85.028439531301046</v>
          </cell>
          <cell r="ER819">
            <v>-156.06561182141741</v>
          </cell>
          <cell r="ES819">
            <v>-41.594176253500336</v>
          </cell>
          <cell r="ET819">
            <v>-30.436111105920645</v>
          </cell>
          <cell r="EU819">
            <v>22.128334144240171</v>
          </cell>
          <cell r="EV819">
            <v>-83.71684927277056</v>
          </cell>
          <cell r="EW819">
            <v>-79.959504586389812</v>
          </cell>
          <cell r="EX819">
            <v>-54.157043471530415</v>
          </cell>
          <cell r="EY819">
            <v>36.22463393272028</v>
          </cell>
          <cell r="EZ819">
            <v>80.164806470720578</v>
          </cell>
          <cell r="FA819">
            <v>-5.2485417877601321</v>
          </cell>
          <cell r="FB819">
            <v>-55.634384599099576</v>
          </cell>
          <cell r="FC819">
            <v>19.570423956569812</v>
          </cell>
          <cell r="FD819">
            <v>36.592800751301183</v>
          </cell>
          <cell r="FE819">
            <v>-312.67553532352031</v>
          </cell>
          <cell r="FF819">
            <v>-22.108888414279136</v>
          </cell>
          <cell r="FG819">
            <v>-61.26400022658072</v>
          </cell>
          <cell r="FH819">
            <v>-9.7391631310697448</v>
          </cell>
          <cell r="FI819">
            <v>0.59569789261877304</v>
          </cell>
          <cell r="FJ819">
            <v>-57.286651199759945</v>
          </cell>
          <cell r="FK819">
            <v>-24.946753241009901</v>
          </cell>
          <cell r="FL819">
            <v>-108.92210291686933</v>
          </cell>
          <cell r="FM819">
            <v>67.170749121360132</v>
          </cell>
          <cell r="FN819">
            <v>-71.400301288420451</v>
          </cell>
          <cell r="FO819">
            <v>-55.130729199010148</v>
          </cell>
          <cell r="FP819">
            <v>44.713908546360472</v>
          </cell>
          <cell r="FQ819">
            <v>-14.35730126686849</v>
          </cell>
          <cell r="FR819">
            <v>-528.77414566543302</v>
          </cell>
          <cell r="FS819">
            <v>-128.24117249633036</v>
          </cell>
          <cell r="FT819">
            <v>-11.085336143950371</v>
          </cell>
          <cell r="FU819">
            <v>-20.104991361789644</v>
          </cell>
          <cell r="FV819">
            <v>-24.159924570029034</v>
          </cell>
          <cell r="FW819">
            <v>-148.28422943985242</v>
          </cell>
          <cell r="FX819">
            <v>-85.712768415110077</v>
          </cell>
          <cell r="FY819">
            <v>-97.515586042389259</v>
          </cell>
          <cell r="FZ819">
            <v>24.007871124909798</v>
          </cell>
          <cell r="GA819">
            <v>-23.660496554495694</v>
          </cell>
          <cell r="GB819">
            <v>-136.45788365917042</v>
          </cell>
          <cell r="GC819">
            <v>46.316237318210369</v>
          </cell>
          <cell r="GD819">
            <v>76.124134574571144</v>
          </cell>
          <cell r="GE819">
            <v>-561.59078582064831</v>
          </cell>
          <cell r="GF819">
            <v>-100.58667335200153</v>
          </cell>
          <cell r="GG819">
            <v>-92.547621860039726</v>
          </cell>
          <cell r="GH819">
            <v>-37.110138870490573</v>
          </cell>
          <cell r="GI819">
            <v>-57.652572221788432</v>
          </cell>
          <cell r="GJ819">
            <v>-145.72878839920668</v>
          </cell>
          <cell r="GK819">
            <v>-96.227290072762116</v>
          </cell>
          <cell r="GL819">
            <v>15.397204078479263</v>
          </cell>
          <cell r="GM819">
            <v>-9.6221124438898187</v>
          </cell>
          <cell r="GN819">
            <v>-83.504581049353874</v>
          </cell>
          <cell r="GO819">
            <v>-16.867814939339496</v>
          </cell>
          <cell r="GP819">
            <v>56.871048350871206</v>
          </cell>
          <cell r="GQ819">
            <v>5.9885549588798312</v>
          </cell>
          <cell r="GR819">
            <v>-590.15825454739388</v>
          </cell>
          <cell r="GS819">
            <v>-12.119585608559646</v>
          </cell>
          <cell r="GT819">
            <v>-174.64434020159024</v>
          </cell>
          <cell r="GU819">
            <v>-57.473105273229976</v>
          </cell>
          <cell r="GV819">
            <v>22.34523585046918</v>
          </cell>
          <cell r="GW819">
            <v>-122.55838162828877</v>
          </cell>
          <cell r="GX819">
            <v>-217.50220836929111</v>
          </cell>
          <cell r="GY819">
            <v>111.32247109000309</v>
          </cell>
          <cell r="GZ819">
            <v>-91.9309869384997</v>
          </cell>
          <cell r="HA819">
            <v>34.316336836291157</v>
          </cell>
          <cell r="HB819">
            <v>-42.350125299110459</v>
          </cell>
          <cell r="HC819">
            <v>57.505131213569257</v>
          </cell>
          <cell r="HD819">
            <v>-97.068696219161211</v>
          </cell>
          <cell r="HE819">
            <v>-346.17198943492258</v>
          </cell>
          <cell r="HF819">
            <v>-112.64757899894084</v>
          </cell>
          <cell r="HG819">
            <v>-142.97799257257975</v>
          </cell>
          <cell r="HH819">
            <v>5.8790339265401599</v>
          </cell>
          <cell r="HI819">
            <v>-20.167192532133413</v>
          </cell>
          <cell r="HJ819">
            <v>-88.475676778289198</v>
          </cell>
          <cell r="HK819">
            <v>-106.33873491323175</v>
          </cell>
          <cell r="HL819">
            <v>56.007557776079921</v>
          </cell>
          <cell r="HM819">
            <v>-153.52354469595593</v>
          </cell>
          <cell r="HN819">
            <v>-119.3682449969092</v>
          </cell>
          <cell r="HO819">
            <v>131.14334961507848</v>
          </cell>
          <cell r="HP819">
            <v>79.113047248659313</v>
          </cell>
          <cell r="HQ819">
            <v>125.18398748677282</v>
          </cell>
          <cell r="HR819">
            <v>239.2907375175273</v>
          </cell>
          <cell r="HS819">
            <v>105.22271342711247</v>
          </cell>
          <cell r="HT819">
            <v>-16.319685837112047</v>
          </cell>
          <cell r="HU819">
            <v>-28.688195042171174</v>
          </cell>
          <cell r="HV819">
            <v>-49.881019169810315</v>
          </cell>
          <cell r="HW819">
            <v>-106.49526771220553</v>
          </cell>
          <cell r="HX819">
            <v>-66.240473426849348</v>
          </cell>
          <cell r="HY819">
            <v>-63.246866702029365</v>
          </cell>
          <cell r="HZ819">
            <v>-11.834992251438962</v>
          </cell>
          <cell r="IA819">
            <v>-56.54836767672532</v>
          </cell>
          <cell r="IB819">
            <v>-31.038415292148784</v>
          </cell>
          <cell r="IC819">
            <v>299.43732232412367</v>
          </cell>
          <cell r="ID819">
            <v>264.9239848767611</v>
          </cell>
          <cell r="IE819">
            <v>-629.84212624025531</v>
          </cell>
          <cell r="IF819">
            <v>51.007866897289205</v>
          </cell>
          <cell r="IG819">
            <v>-100.33117987261721</v>
          </cell>
          <cell r="IH819">
            <v>-28.07869099376876</v>
          </cell>
          <cell r="II819">
            <v>-53.742850996626657</v>
          </cell>
          <cell r="IJ819">
            <v>-180.6670363072335</v>
          </cell>
          <cell r="IK819">
            <v>44.191687524329609</v>
          </cell>
          <cell r="IL819">
            <v>-322.99778193986276</v>
          </cell>
          <cell r="IM819">
            <v>-307.59904182428727</v>
          </cell>
          <cell r="IN819">
            <v>-64.552170902032231</v>
          </cell>
          <cell r="IO819">
            <v>-81.643711128566792</v>
          </cell>
          <cell r="IP819">
            <v>246.76562868912333</v>
          </cell>
          <cell r="IQ819">
            <v>167.80515461395771</v>
          </cell>
          <cell r="IR819">
            <v>-9.8348151260288432</v>
          </cell>
          <cell r="IS819">
            <v>193.7452450353594</v>
          </cell>
          <cell r="IT819">
            <v>-84.354181648930535</v>
          </cell>
          <cell r="IU819">
            <v>14.047255186322218</v>
          </cell>
          <cell r="IV819">
            <v>107.95978859301613</v>
          </cell>
          <cell r="IW819">
            <v>-279.5972204329737</v>
          </cell>
          <cell r="IX819">
            <v>29.738224491084111</v>
          </cell>
          <cell r="IY819">
            <v>-69.140161458744842</v>
          </cell>
          <cell r="IZ819">
            <v>-33.777759277945734</v>
          </cell>
          <cell r="JA819">
            <v>-129.52749435928126</v>
          </cell>
          <cell r="JB819">
            <v>-216.43978253445857</v>
          </cell>
          <cell r="JC819">
            <v>224.25710666976556</v>
          </cell>
          <cell r="JD819">
            <v>233.25416461069835</v>
          </cell>
          <cell r="JE819">
            <v>3665.3127724087681</v>
          </cell>
          <cell r="JF819">
            <v>263.36859938073758</v>
          </cell>
          <cell r="JG819">
            <v>56.279086743394146</v>
          </cell>
          <cell r="JH819">
            <v>293.95100233101221</v>
          </cell>
          <cell r="JI819">
            <v>288.79300140262785</v>
          </cell>
          <cell r="JJ819">
            <v>415.62343586362113</v>
          </cell>
          <cell r="JK819">
            <v>257.63936739217752</v>
          </cell>
          <cell r="JL819">
            <v>-125.45386685369158</v>
          </cell>
          <cell r="JM819">
            <v>367.71330226671853</v>
          </cell>
          <cell r="JN819">
            <v>300.31188495380047</v>
          </cell>
          <cell r="JO819">
            <v>377.71569877350703</v>
          </cell>
          <cell r="JP819">
            <v>223.06233220438844</v>
          </cell>
          <cell r="JQ819">
            <v>946.30892795040927</v>
          </cell>
        </row>
        <row r="822">
          <cell r="D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O822">
            <v>0</v>
          </cell>
          <cell r="GP822">
            <v>0</v>
          </cell>
          <cell r="GQ822">
            <v>0</v>
          </cell>
          <cell r="GR822">
            <v>0</v>
          </cell>
          <cell r="GS822">
            <v>0</v>
          </cell>
          <cell r="GT822">
            <v>0</v>
          </cell>
          <cell r="GU822">
            <v>0</v>
          </cell>
          <cell r="GV822">
            <v>0</v>
          </cell>
          <cell r="GW822">
            <v>0</v>
          </cell>
          <cell r="GX822">
            <v>0</v>
          </cell>
          <cell r="GY822">
            <v>0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I822">
            <v>0</v>
          </cell>
          <cell r="HJ822">
            <v>0</v>
          </cell>
          <cell r="HK822">
            <v>0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0</v>
          </cell>
          <cell r="HU822">
            <v>0</v>
          </cell>
          <cell r="HV822">
            <v>0</v>
          </cell>
          <cell r="HW822">
            <v>0</v>
          </cell>
          <cell r="HX822">
            <v>0</v>
          </cell>
          <cell r="HY822">
            <v>0</v>
          </cell>
          <cell r="HZ822">
            <v>0</v>
          </cell>
          <cell r="IA822">
            <v>0</v>
          </cell>
          <cell r="IB822">
            <v>0</v>
          </cell>
          <cell r="IC822">
            <v>0</v>
          </cell>
          <cell r="ID822">
            <v>0</v>
          </cell>
          <cell r="IE822">
            <v>0</v>
          </cell>
          <cell r="IF822">
            <v>0</v>
          </cell>
          <cell r="IG822">
            <v>0</v>
          </cell>
          <cell r="IH822">
            <v>0</v>
          </cell>
          <cell r="II822">
            <v>0</v>
          </cell>
          <cell r="IJ822">
            <v>0</v>
          </cell>
          <cell r="IK822">
            <v>0</v>
          </cell>
          <cell r="IL822">
            <v>0</v>
          </cell>
          <cell r="IM822">
            <v>0</v>
          </cell>
          <cell r="IN822">
            <v>0</v>
          </cell>
          <cell r="IO822">
            <v>0</v>
          </cell>
          <cell r="IP822">
            <v>0</v>
          </cell>
          <cell r="IQ822">
            <v>0</v>
          </cell>
          <cell r="IR822">
            <v>0</v>
          </cell>
          <cell r="IS822">
            <v>0</v>
          </cell>
          <cell r="IT822">
            <v>0</v>
          </cell>
          <cell r="IU822">
            <v>0</v>
          </cell>
          <cell r="IV822">
            <v>0</v>
          </cell>
          <cell r="IW822">
            <v>0</v>
          </cell>
          <cell r="IX822">
            <v>0</v>
          </cell>
          <cell r="IY822">
            <v>0</v>
          </cell>
          <cell r="IZ822">
            <v>0</v>
          </cell>
          <cell r="JA822">
            <v>0</v>
          </cell>
          <cell r="JB822">
            <v>0</v>
          </cell>
          <cell r="JC822">
            <v>0</v>
          </cell>
          <cell r="JD822">
            <v>0</v>
          </cell>
          <cell r="JE822">
            <v>0</v>
          </cell>
          <cell r="JF822">
            <v>0</v>
          </cell>
          <cell r="JG822">
            <v>0</v>
          </cell>
          <cell r="JH822">
            <v>0</v>
          </cell>
          <cell r="JI822">
            <v>0</v>
          </cell>
          <cell r="JJ822">
            <v>0</v>
          </cell>
          <cell r="JK822">
            <v>0</v>
          </cell>
          <cell r="JL822">
            <v>0</v>
          </cell>
          <cell r="JM822">
            <v>0</v>
          </cell>
          <cell r="JN822">
            <v>0</v>
          </cell>
          <cell r="JO822">
            <v>0</v>
          </cell>
          <cell r="JP822">
            <v>0</v>
          </cell>
          <cell r="JQ822">
            <v>0</v>
          </cell>
        </row>
        <row r="823">
          <cell r="D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O823">
            <v>0</v>
          </cell>
          <cell r="GP823">
            <v>0</v>
          </cell>
          <cell r="GQ823">
            <v>0</v>
          </cell>
          <cell r="GR823">
            <v>0</v>
          </cell>
          <cell r="GS823">
            <v>0</v>
          </cell>
          <cell r="GT823">
            <v>0</v>
          </cell>
          <cell r="GU823">
            <v>0</v>
          </cell>
          <cell r="GV823">
            <v>0</v>
          </cell>
          <cell r="GW823">
            <v>0</v>
          </cell>
          <cell r="GX823">
            <v>0</v>
          </cell>
          <cell r="GY823">
            <v>0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I823">
            <v>0</v>
          </cell>
          <cell r="HJ823">
            <v>0</v>
          </cell>
          <cell r="HK823">
            <v>0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0</v>
          </cell>
          <cell r="HU823">
            <v>0</v>
          </cell>
          <cell r="HV823">
            <v>0</v>
          </cell>
          <cell r="HW823">
            <v>0</v>
          </cell>
          <cell r="HX823">
            <v>0</v>
          </cell>
          <cell r="HY823">
            <v>0</v>
          </cell>
          <cell r="HZ823">
            <v>0</v>
          </cell>
          <cell r="IA823">
            <v>0</v>
          </cell>
          <cell r="IB823">
            <v>0</v>
          </cell>
          <cell r="IC823">
            <v>0</v>
          </cell>
          <cell r="ID823">
            <v>0</v>
          </cell>
          <cell r="IE823">
            <v>0</v>
          </cell>
          <cell r="IF823">
            <v>0</v>
          </cell>
          <cell r="IG823">
            <v>0</v>
          </cell>
          <cell r="IH823">
            <v>0</v>
          </cell>
          <cell r="II823">
            <v>0</v>
          </cell>
          <cell r="IJ823">
            <v>0</v>
          </cell>
          <cell r="IK823">
            <v>0</v>
          </cell>
          <cell r="IL823">
            <v>0</v>
          </cell>
          <cell r="IM823">
            <v>0</v>
          </cell>
          <cell r="IN823">
            <v>0</v>
          </cell>
          <cell r="IO823">
            <v>0</v>
          </cell>
          <cell r="IP823">
            <v>0</v>
          </cell>
          <cell r="IQ823">
            <v>0</v>
          </cell>
          <cell r="IR823">
            <v>0</v>
          </cell>
          <cell r="IS823">
            <v>0</v>
          </cell>
          <cell r="IT823">
            <v>0</v>
          </cell>
          <cell r="IU823">
            <v>0</v>
          </cell>
          <cell r="IV823">
            <v>0</v>
          </cell>
          <cell r="IW823">
            <v>0</v>
          </cell>
          <cell r="IX823">
            <v>0</v>
          </cell>
          <cell r="IY823">
            <v>0</v>
          </cell>
          <cell r="IZ823">
            <v>0</v>
          </cell>
          <cell r="JA823">
            <v>0</v>
          </cell>
          <cell r="JB823">
            <v>0</v>
          </cell>
          <cell r="JC823">
            <v>0</v>
          </cell>
          <cell r="JD823">
            <v>0</v>
          </cell>
          <cell r="JE823">
            <v>0</v>
          </cell>
          <cell r="JF823">
            <v>0</v>
          </cell>
          <cell r="JG823">
            <v>0</v>
          </cell>
          <cell r="JH823">
            <v>0</v>
          </cell>
          <cell r="JI823">
            <v>0</v>
          </cell>
          <cell r="JJ823">
            <v>0</v>
          </cell>
          <cell r="JK823">
            <v>0</v>
          </cell>
          <cell r="JL823">
            <v>0</v>
          </cell>
          <cell r="JM823">
            <v>0</v>
          </cell>
          <cell r="JN823">
            <v>0</v>
          </cell>
          <cell r="JO823">
            <v>0</v>
          </cell>
          <cell r="JP823">
            <v>0</v>
          </cell>
          <cell r="JQ823">
            <v>0</v>
          </cell>
        </row>
        <row r="824">
          <cell r="D824" t="str">
            <v>Total DSM $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O824">
            <v>0</v>
          </cell>
          <cell r="GP824">
            <v>0</v>
          </cell>
          <cell r="GQ824">
            <v>0</v>
          </cell>
          <cell r="GR824">
            <v>0</v>
          </cell>
          <cell r="GS824">
            <v>0</v>
          </cell>
          <cell r="GT824">
            <v>0</v>
          </cell>
          <cell r="GU824">
            <v>0</v>
          </cell>
          <cell r="GV824">
            <v>0</v>
          </cell>
          <cell r="GW824">
            <v>0</v>
          </cell>
          <cell r="GX824">
            <v>0</v>
          </cell>
          <cell r="GY824">
            <v>0</v>
          </cell>
          <cell r="GZ824">
            <v>0</v>
          </cell>
          <cell r="HA824">
            <v>0</v>
          </cell>
          <cell r="HB824">
            <v>0</v>
          </cell>
          <cell r="HC824">
            <v>0</v>
          </cell>
          <cell r="HD824">
            <v>0</v>
          </cell>
          <cell r="HE824">
            <v>0</v>
          </cell>
          <cell r="HF824">
            <v>0</v>
          </cell>
          <cell r="HG824">
            <v>0</v>
          </cell>
          <cell r="HH824">
            <v>0</v>
          </cell>
          <cell r="HI824">
            <v>0</v>
          </cell>
          <cell r="HJ824">
            <v>0</v>
          </cell>
          <cell r="HK824">
            <v>0</v>
          </cell>
          <cell r="HL824">
            <v>0</v>
          </cell>
          <cell r="HM824">
            <v>0</v>
          </cell>
          <cell r="HN824">
            <v>0</v>
          </cell>
          <cell r="HO824">
            <v>0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0</v>
          </cell>
          <cell r="HU824">
            <v>0</v>
          </cell>
          <cell r="HV824">
            <v>0</v>
          </cell>
          <cell r="HW824">
            <v>0</v>
          </cell>
          <cell r="HX824">
            <v>0</v>
          </cell>
          <cell r="HY824">
            <v>0</v>
          </cell>
          <cell r="HZ824">
            <v>0</v>
          </cell>
          <cell r="IA824">
            <v>0</v>
          </cell>
          <cell r="IB824">
            <v>0</v>
          </cell>
          <cell r="IC824">
            <v>0</v>
          </cell>
          <cell r="ID824">
            <v>0</v>
          </cell>
          <cell r="IE824">
            <v>0</v>
          </cell>
          <cell r="IF824">
            <v>0</v>
          </cell>
          <cell r="IG824">
            <v>0</v>
          </cell>
          <cell r="IH824">
            <v>0</v>
          </cell>
          <cell r="II824">
            <v>0</v>
          </cell>
          <cell r="IJ824">
            <v>0</v>
          </cell>
          <cell r="IK824">
            <v>0</v>
          </cell>
          <cell r="IL824">
            <v>0</v>
          </cell>
          <cell r="IM824">
            <v>0</v>
          </cell>
          <cell r="IN824">
            <v>0</v>
          </cell>
          <cell r="IO824">
            <v>0</v>
          </cell>
          <cell r="IP824">
            <v>0</v>
          </cell>
          <cell r="IQ824">
            <v>0</v>
          </cell>
          <cell r="IR824">
            <v>0</v>
          </cell>
          <cell r="IS824">
            <v>0</v>
          </cell>
          <cell r="IT824">
            <v>0</v>
          </cell>
          <cell r="IU824">
            <v>0</v>
          </cell>
          <cell r="IV824">
            <v>0</v>
          </cell>
          <cell r="IW824">
            <v>0</v>
          </cell>
          <cell r="IX824">
            <v>0</v>
          </cell>
          <cell r="IY824">
            <v>0</v>
          </cell>
          <cell r="IZ824">
            <v>0</v>
          </cell>
          <cell r="JA824">
            <v>0</v>
          </cell>
          <cell r="JB824">
            <v>0</v>
          </cell>
          <cell r="JC824">
            <v>0</v>
          </cell>
          <cell r="JD824">
            <v>0</v>
          </cell>
          <cell r="JE824">
            <v>0</v>
          </cell>
          <cell r="JF824">
            <v>0</v>
          </cell>
          <cell r="JG824">
            <v>0</v>
          </cell>
          <cell r="JH824">
            <v>0</v>
          </cell>
          <cell r="JI824">
            <v>0</v>
          </cell>
          <cell r="JJ824">
            <v>0</v>
          </cell>
          <cell r="JK824">
            <v>0</v>
          </cell>
          <cell r="JL824">
            <v>0</v>
          </cell>
          <cell r="JM824">
            <v>0</v>
          </cell>
          <cell r="JN824">
            <v>0</v>
          </cell>
          <cell r="JO824">
            <v>0</v>
          </cell>
          <cell r="JP824">
            <v>0</v>
          </cell>
          <cell r="JQ824">
            <v>0</v>
          </cell>
        </row>
        <row r="826">
          <cell r="D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O826">
            <v>0</v>
          </cell>
          <cell r="GP826">
            <v>0</v>
          </cell>
          <cell r="GQ826">
            <v>0</v>
          </cell>
          <cell r="GR826">
            <v>0</v>
          </cell>
          <cell r="GS826">
            <v>0</v>
          </cell>
          <cell r="GT826">
            <v>0</v>
          </cell>
          <cell r="GU826">
            <v>0</v>
          </cell>
          <cell r="GV826">
            <v>0</v>
          </cell>
          <cell r="GW826">
            <v>0</v>
          </cell>
          <cell r="GX826">
            <v>0</v>
          </cell>
          <cell r="GY826">
            <v>0</v>
          </cell>
          <cell r="GZ826">
            <v>0</v>
          </cell>
          <cell r="HA826">
            <v>0</v>
          </cell>
          <cell r="HB826">
            <v>0</v>
          </cell>
          <cell r="HC826">
            <v>0</v>
          </cell>
          <cell r="HD826">
            <v>0</v>
          </cell>
          <cell r="HE826">
            <v>0</v>
          </cell>
          <cell r="HF826">
            <v>0</v>
          </cell>
          <cell r="HG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0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0</v>
          </cell>
          <cell r="HU826">
            <v>0</v>
          </cell>
          <cell r="HV826">
            <v>0</v>
          </cell>
          <cell r="HW826">
            <v>0</v>
          </cell>
          <cell r="HX826">
            <v>0</v>
          </cell>
          <cell r="HY826">
            <v>0</v>
          </cell>
          <cell r="HZ826">
            <v>0</v>
          </cell>
          <cell r="IA826">
            <v>0</v>
          </cell>
          <cell r="IB826">
            <v>0</v>
          </cell>
          <cell r="IC826">
            <v>0</v>
          </cell>
          <cell r="ID826">
            <v>0</v>
          </cell>
          <cell r="IE826">
            <v>0</v>
          </cell>
          <cell r="IF826">
            <v>0</v>
          </cell>
          <cell r="IG826">
            <v>0</v>
          </cell>
          <cell r="IH826">
            <v>0</v>
          </cell>
          <cell r="II826">
            <v>0</v>
          </cell>
          <cell r="IJ826">
            <v>0</v>
          </cell>
          <cell r="IK826">
            <v>0</v>
          </cell>
          <cell r="IL826">
            <v>0</v>
          </cell>
          <cell r="IM826">
            <v>0</v>
          </cell>
          <cell r="IN826">
            <v>0</v>
          </cell>
          <cell r="IO826">
            <v>0</v>
          </cell>
          <cell r="IP826">
            <v>0</v>
          </cell>
          <cell r="IQ826">
            <v>0</v>
          </cell>
          <cell r="IR826">
            <v>0</v>
          </cell>
          <cell r="IS826">
            <v>0</v>
          </cell>
          <cell r="IT826">
            <v>0</v>
          </cell>
          <cell r="IU826">
            <v>0</v>
          </cell>
          <cell r="IV826">
            <v>0</v>
          </cell>
          <cell r="IW826">
            <v>0</v>
          </cell>
          <cell r="IX826">
            <v>0</v>
          </cell>
          <cell r="IY826">
            <v>0</v>
          </cell>
          <cell r="IZ826">
            <v>0</v>
          </cell>
          <cell r="JA826">
            <v>0</v>
          </cell>
          <cell r="JB826">
            <v>0</v>
          </cell>
          <cell r="JC826">
            <v>0</v>
          </cell>
          <cell r="JD826">
            <v>0</v>
          </cell>
          <cell r="JE826">
            <v>0</v>
          </cell>
          <cell r="JF826">
            <v>0</v>
          </cell>
          <cell r="JG826">
            <v>0</v>
          </cell>
          <cell r="JH826">
            <v>0</v>
          </cell>
          <cell r="JI826">
            <v>0</v>
          </cell>
          <cell r="JJ826">
            <v>0</v>
          </cell>
          <cell r="JK826">
            <v>0</v>
          </cell>
          <cell r="JL826">
            <v>0</v>
          </cell>
          <cell r="JM826">
            <v>0</v>
          </cell>
          <cell r="JN826">
            <v>0</v>
          </cell>
          <cell r="JO826">
            <v>0</v>
          </cell>
          <cell r="JP826">
            <v>0</v>
          </cell>
          <cell r="JQ826">
            <v>0</v>
          </cell>
        </row>
        <row r="827">
          <cell r="D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O827">
            <v>0</v>
          </cell>
          <cell r="GP827">
            <v>0</v>
          </cell>
          <cell r="GQ827">
            <v>0</v>
          </cell>
          <cell r="GR827">
            <v>0</v>
          </cell>
          <cell r="GS827">
            <v>0</v>
          </cell>
          <cell r="GT827">
            <v>0</v>
          </cell>
          <cell r="GU827">
            <v>0</v>
          </cell>
          <cell r="GV827">
            <v>0</v>
          </cell>
          <cell r="GW827">
            <v>0</v>
          </cell>
          <cell r="GX827">
            <v>0</v>
          </cell>
          <cell r="GY827">
            <v>0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0</v>
          </cell>
          <cell r="HE827">
            <v>0</v>
          </cell>
          <cell r="HF827">
            <v>0</v>
          </cell>
          <cell r="HG827">
            <v>0</v>
          </cell>
          <cell r="HH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0</v>
          </cell>
          <cell r="HN827">
            <v>0</v>
          </cell>
          <cell r="HO827">
            <v>0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0</v>
          </cell>
          <cell r="HU827">
            <v>0</v>
          </cell>
          <cell r="HV827">
            <v>0</v>
          </cell>
          <cell r="HW827">
            <v>0</v>
          </cell>
          <cell r="HX827">
            <v>0</v>
          </cell>
          <cell r="HY827">
            <v>0</v>
          </cell>
          <cell r="HZ827">
            <v>0</v>
          </cell>
          <cell r="IA827">
            <v>0</v>
          </cell>
          <cell r="IB827">
            <v>0</v>
          </cell>
          <cell r="IC827">
            <v>0</v>
          </cell>
          <cell r="ID827">
            <v>0</v>
          </cell>
          <cell r="IE827">
            <v>0</v>
          </cell>
          <cell r="IF827">
            <v>0</v>
          </cell>
          <cell r="IG827">
            <v>0</v>
          </cell>
          <cell r="IH827">
            <v>0</v>
          </cell>
          <cell r="II827">
            <v>0</v>
          </cell>
          <cell r="IJ827">
            <v>0</v>
          </cell>
          <cell r="IK827">
            <v>0</v>
          </cell>
          <cell r="IL827">
            <v>0</v>
          </cell>
          <cell r="IM827">
            <v>0</v>
          </cell>
          <cell r="IN827">
            <v>0</v>
          </cell>
          <cell r="IO827">
            <v>0</v>
          </cell>
          <cell r="IP827">
            <v>0</v>
          </cell>
          <cell r="IQ827">
            <v>0</v>
          </cell>
          <cell r="IR827">
            <v>0</v>
          </cell>
          <cell r="IS827">
            <v>0</v>
          </cell>
          <cell r="IT827">
            <v>0</v>
          </cell>
          <cell r="IU827">
            <v>0</v>
          </cell>
          <cell r="IV827">
            <v>0</v>
          </cell>
          <cell r="IW827">
            <v>0</v>
          </cell>
          <cell r="IX827">
            <v>0</v>
          </cell>
          <cell r="IY827">
            <v>0</v>
          </cell>
          <cell r="IZ827">
            <v>0</v>
          </cell>
          <cell r="JA827">
            <v>0</v>
          </cell>
          <cell r="JB827">
            <v>0</v>
          </cell>
          <cell r="JC827">
            <v>0</v>
          </cell>
          <cell r="JD827">
            <v>0</v>
          </cell>
          <cell r="JE827">
            <v>0</v>
          </cell>
          <cell r="JF827">
            <v>0</v>
          </cell>
          <cell r="JG827">
            <v>0</v>
          </cell>
          <cell r="JH827">
            <v>0</v>
          </cell>
          <cell r="JI827">
            <v>0</v>
          </cell>
          <cell r="JJ827">
            <v>0</v>
          </cell>
          <cell r="JK827">
            <v>0</v>
          </cell>
          <cell r="JL827">
            <v>0</v>
          </cell>
          <cell r="JM827">
            <v>0</v>
          </cell>
          <cell r="JN827">
            <v>0</v>
          </cell>
          <cell r="JO827">
            <v>0</v>
          </cell>
          <cell r="JP827">
            <v>0</v>
          </cell>
          <cell r="JQ827">
            <v>0</v>
          </cell>
        </row>
        <row r="828">
          <cell r="D828" t="str">
            <v>Total EE $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O828">
            <v>0</v>
          </cell>
          <cell r="GP828">
            <v>0</v>
          </cell>
          <cell r="GQ828">
            <v>0</v>
          </cell>
          <cell r="GR828">
            <v>0</v>
          </cell>
          <cell r="GS828">
            <v>0</v>
          </cell>
          <cell r="GT828">
            <v>0</v>
          </cell>
          <cell r="GU828">
            <v>0</v>
          </cell>
          <cell r="GV828">
            <v>0</v>
          </cell>
          <cell r="GW828">
            <v>0</v>
          </cell>
          <cell r="GX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C828">
            <v>0</v>
          </cell>
          <cell r="HD828">
            <v>0</v>
          </cell>
          <cell r="HE828">
            <v>0</v>
          </cell>
          <cell r="HF828">
            <v>0</v>
          </cell>
          <cell r="HG828">
            <v>0</v>
          </cell>
          <cell r="HH828">
            <v>0</v>
          </cell>
          <cell r="HI828">
            <v>0</v>
          </cell>
          <cell r="HJ828">
            <v>0</v>
          </cell>
          <cell r="HK828">
            <v>0</v>
          </cell>
          <cell r="HL828">
            <v>0</v>
          </cell>
          <cell r="HM828">
            <v>0</v>
          </cell>
          <cell r="HN828">
            <v>0</v>
          </cell>
          <cell r="HO828">
            <v>0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0</v>
          </cell>
          <cell r="HU828">
            <v>0</v>
          </cell>
          <cell r="HV828">
            <v>0</v>
          </cell>
          <cell r="HW828">
            <v>0</v>
          </cell>
          <cell r="HX828">
            <v>0</v>
          </cell>
          <cell r="HY828">
            <v>0</v>
          </cell>
          <cell r="HZ828">
            <v>0</v>
          </cell>
          <cell r="IA828">
            <v>0</v>
          </cell>
          <cell r="IB828">
            <v>0</v>
          </cell>
          <cell r="IC828">
            <v>0</v>
          </cell>
          <cell r="ID828">
            <v>0</v>
          </cell>
          <cell r="IE828">
            <v>0</v>
          </cell>
          <cell r="IF828">
            <v>0</v>
          </cell>
          <cell r="IG828">
            <v>0</v>
          </cell>
          <cell r="IH828">
            <v>0</v>
          </cell>
          <cell r="II828">
            <v>0</v>
          </cell>
          <cell r="IJ828">
            <v>0</v>
          </cell>
          <cell r="IK828">
            <v>0</v>
          </cell>
          <cell r="IL828">
            <v>0</v>
          </cell>
          <cell r="IM828">
            <v>0</v>
          </cell>
          <cell r="IN828">
            <v>0</v>
          </cell>
          <cell r="IO828">
            <v>0</v>
          </cell>
          <cell r="IP828">
            <v>0</v>
          </cell>
          <cell r="IQ828">
            <v>0</v>
          </cell>
          <cell r="IR828">
            <v>0</v>
          </cell>
          <cell r="IS828">
            <v>0</v>
          </cell>
          <cell r="IT828">
            <v>0</v>
          </cell>
          <cell r="IU828">
            <v>0</v>
          </cell>
          <cell r="IV828">
            <v>0</v>
          </cell>
          <cell r="IW828">
            <v>0</v>
          </cell>
          <cell r="IX828">
            <v>0</v>
          </cell>
          <cell r="IY828">
            <v>0</v>
          </cell>
          <cell r="IZ828">
            <v>0</v>
          </cell>
          <cell r="JA828">
            <v>0</v>
          </cell>
          <cell r="JB828">
            <v>0</v>
          </cell>
          <cell r="JC828">
            <v>0</v>
          </cell>
          <cell r="JD828">
            <v>0</v>
          </cell>
          <cell r="JE828">
            <v>0</v>
          </cell>
          <cell r="JF828">
            <v>0</v>
          </cell>
          <cell r="JG828">
            <v>0</v>
          </cell>
          <cell r="JH828">
            <v>0</v>
          </cell>
          <cell r="JI828">
            <v>0</v>
          </cell>
          <cell r="JJ828">
            <v>0</v>
          </cell>
          <cell r="JK828">
            <v>0</v>
          </cell>
          <cell r="JL828">
            <v>0</v>
          </cell>
          <cell r="JM828">
            <v>0</v>
          </cell>
          <cell r="JN828">
            <v>0</v>
          </cell>
          <cell r="JO828">
            <v>0</v>
          </cell>
          <cell r="JP828">
            <v>0</v>
          </cell>
          <cell r="JQ828">
            <v>0</v>
          </cell>
        </row>
        <row r="830">
          <cell r="D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O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0</v>
          </cell>
          <cell r="GT830">
            <v>0</v>
          </cell>
          <cell r="GU830">
            <v>0</v>
          </cell>
          <cell r="GV830">
            <v>0</v>
          </cell>
          <cell r="GW830">
            <v>0</v>
          </cell>
          <cell r="GX830">
            <v>0</v>
          </cell>
          <cell r="GY830">
            <v>0</v>
          </cell>
          <cell r="GZ830">
            <v>0</v>
          </cell>
          <cell r="HA830">
            <v>0</v>
          </cell>
          <cell r="HB830">
            <v>0</v>
          </cell>
          <cell r="HC830">
            <v>0</v>
          </cell>
          <cell r="HD830">
            <v>0</v>
          </cell>
          <cell r="HE830">
            <v>0</v>
          </cell>
          <cell r="HF830">
            <v>0</v>
          </cell>
          <cell r="HG830">
            <v>0</v>
          </cell>
          <cell r="HH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0</v>
          </cell>
          <cell r="HN830">
            <v>0</v>
          </cell>
          <cell r="HO830">
            <v>0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0</v>
          </cell>
          <cell r="HV830">
            <v>0</v>
          </cell>
          <cell r="HW830">
            <v>0</v>
          </cell>
          <cell r="HX830">
            <v>0</v>
          </cell>
          <cell r="HY830">
            <v>0</v>
          </cell>
          <cell r="HZ830">
            <v>0</v>
          </cell>
          <cell r="IA830">
            <v>0</v>
          </cell>
          <cell r="IB830">
            <v>0</v>
          </cell>
          <cell r="IC830">
            <v>0</v>
          </cell>
          <cell r="ID830">
            <v>0</v>
          </cell>
          <cell r="IE830">
            <v>0</v>
          </cell>
          <cell r="IF830">
            <v>0</v>
          </cell>
          <cell r="IG830">
            <v>0</v>
          </cell>
          <cell r="IH830">
            <v>0</v>
          </cell>
          <cell r="II830">
            <v>0</v>
          </cell>
          <cell r="IJ830">
            <v>0</v>
          </cell>
          <cell r="IK830">
            <v>0</v>
          </cell>
          <cell r="IL830">
            <v>0</v>
          </cell>
          <cell r="IM830">
            <v>0</v>
          </cell>
          <cell r="IN830">
            <v>0</v>
          </cell>
          <cell r="IO830">
            <v>0</v>
          </cell>
          <cell r="IP830">
            <v>0</v>
          </cell>
          <cell r="IQ830">
            <v>0</v>
          </cell>
          <cell r="IR830">
            <v>0</v>
          </cell>
          <cell r="IS830">
            <v>0</v>
          </cell>
          <cell r="IT830">
            <v>0</v>
          </cell>
          <cell r="IU830">
            <v>0</v>
          </cell>
          <cell r="IV830">
            <v>0</v>
          </cell>
          <cell r="IW830">
            <v>0</v>
          </cell>
          <cell r="IX830">
            <v>0</v>
          </cell>
          <cell r="IY830">
            <v>0</v>
          </cell>
          <cell r="IZ830">
            <v>0</v>
          </cell>
          <cell r="JA830">
            <v>0</v>
          </cell>
          <cell r="JB830">
            <v>0</v>
          </cell>
          <cell r="JC830">
            <v>0</v>
          </cell>
          <cell r="JD830">
            <v>0</v>
          </cell>
          <cell r="JE830">
            <v>0</v>
          </cell>
          <cell r="JF830">
            <v>0</v>
          </cell>
          <cell r="JG830">
            <v>0</v>
          </cell>
          <cell r="JH830">
            <v>0</v>
          </cell>
          <cell r="JI830">
            <v>0</v>
          </cell>
          <cell r="JJ830">
            <v>0</v>
          </cell>
          <cell r="JK830">
            <v>0</v>
          </cell>
          <cell r="JL830">
            <v>0</v>
          </cell>
          <cell r="JM830">
            <v>0</v>
          </cell>
          <cell r="JN830">
            <v>0</v>
          </cell>
          <cell r="JO830">
            <v>0</v>
          </cell>
          <cell r="JP830">
            <v>0</v>
          </cell>
          <cell r="JQ830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O834">
            <v>0</v>
          </cell>
          <cell r="GP834">
            <v>0</v>
          </cell>
          <cell r="GQ834">
            <v>0</v>
          </cell>
          <cell r="GR834">
            <v>0</v>
          </cell>
          <cell r="GS834">
            <v>0</v>
          </cell>
          <cell r="GT834">
            <v>0</v>
          </cell>
          <cell r="GU834">
            <v>0</v>
          </cell>
          <cell r="GV834">
            <v>0</v>
          </cell>
          <cell r="GW834">
            <v>0</v>
          </cell>
          <cell r="GX834">
            <v>0</v>
          </cell>
          <cell r="GY834">
            <v>0</v>
          </cell>
          <cell r="GZ834">
            <v>0</v>
          </cell>
          <cell r="HA834">
            <v>0</v>
          </cell>
          <cell r="HB834">
            <v>0</v>
          </cell>
          <cell r="HC834">
            <v>0</v>
          </cell>
          <cell r="HD834">
            <v>0</v>
          </cell>
          <cell r="HE834">
            <v>0</v>
          </cell>
          <cell r="HF834">
            <v>0</v>
          </cell>
          <cell r="HG834">
            <v>0</v>
          </cell>
          <cell r="HH834">
            <v>0</v>
          </cell>
          <cell r="HI834">
            <v>0</v>
          </cell>
          <cell r="HJ834">
            <v>0</v>
          </cell>
          <cell r="HK834">
            <v>0</v>
          </cell>
          <cell r="HL834">
            <v>0</v>
          </cell>
          <cell r="HM834">
            <v>0</v>
          </cell>
          <cell r="HN834">
            <v>0</v>
          </cell>
          <cell r="HO834">
            <v>0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0</v>
          </cell>
          <cell r="HU834">
            <v>0</v>
          </cell>
          <cell r="HV834">
            <v>0</v>
          </cell>
          <cell r="HW834">
            <v>0</v>
          </cell>
          <cell r="HX834">
            <v>0</v>
          </cell>
          <cell r="HY834">
            <v>0</v>
          </cell>
          <cell r="HZ834">
            <v>0</v>
          </cell>
          <cell r="IA834">
            <v>0</v>
          </cell>
          <cell r="IB834">
            <v>0</v>
          </cell>
          <cell r="IC834">
            <v>0</v>
          </cell>
          <cell r="ID834">
            <v>0</v>
          </cell>
          <cell r="IE834">
            <v>0</v>
          </cell>
          <cell r="IF834">
            <v>0</v>
          </cell>
          <cell r="IG834">
            <v>0</v>
          </cell>
          <cell r="IH834">
            <v>0</v>
          </cell>
          <cell r="II834">
            <v>0</v>
          </cell>
          <cell r="IJ834">
            <v>0</v>
          </cell>
          <cell r="IK834">
            <v>0</v>
          </cell>
          <cell r="IL834">
            <v>0</v>
          </cell>
          <cell r="IM834">
            <v>0</v>
          </cell>
          <cell r="IN834">
            <v>0</v>
          </cell>
          <cell r="IO834">
            <v>0</v>
          </cell>
          <cell r="IP834">
            <v>0</v>
          </cell>
          <cell r="IQ834">
            <v>0</v>
          </cell>
          <cell r="IR834">
            <v>0</v>
          </cell>
          <cell r="IS834">
            <v>0</v>
          </cell>
          <cell r="IT834">
            <v>0</v>
          </cell>
          <cell r="IU834">
            <v>0</v>
          </cell>
          <cell r="IV834">
            <v>0</v>
          </cell>
          <cell r="IW834">
            <v>0</v>
          </cell>
          <cell r="IX834">
            <v>0</v>
          </cell>
          <cell r="IY834">
            <v>0</v>
          </cell>
          <cell r="IZ834">
            <v>0</v>
          </cell>
          <cell r="JA834">
            <v>0</v>
          </cell>
          <cell r="JB834">
            <v>0</v>
          </cell>
          <cell r="JC834">
            <v>0</v>
          </cell>
          <cell r="JD834">
            <v>0</v>
          </cell>
          <cell r="JE834">
            <v>0</v>
          </cell>
          <cell r="JF834">
            <v>0</v>
          </cell>
          <cell r="JG834">
            <v>0</v>
          </cell>
          <cell r="JH834">
            <v>0</v>
          </cell>
          <cell r="JI834">
            <v>0</v>
          </cell>
          <cell r="JJ834">
            <v>0</v>
          </cell>
          <cell r="JK834">
            <v>0</v>
          </cell>
          <cell r="JL834">
            <v>0</v>
          </cell>
          <cell r="JM834">
            <v>0</v>
          </cell>
          <cell r="JN834">
            <v>0</v>
          </cell>
          <cell r="JO834">
            <v>0</v>
          </cell>
          <cell r="JP834">
            <v>0</v>
          </cell>
          <cell r="JQ834">
            <v>0</v>
          </cell>
        </row>
        <row r="835">
          <cell r="D835" t="str">
            <v>Shortage Cost ($000)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-8.3544832952962791E-2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-8.3544832952962791E-2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O835">
            <v>0</v>
          </cell>
          <cell r="GP835">
            <v>0</v>
          </cell>
          <cell r="GQ835">
            <v>0</v>
          </cell>
          <cell r="GR835">
            <v>0</v>
          </cell>
          <cell r="GS835">
            <v>0</v>
          </cell>
          <cell r="GT835">
            <v>0</v>
          </cell>
          <cell r="GU835">
            <v>0</v>
          </cell>
          <cell r="GV835">
            <v>0</v>
          </cell>
          <cell r="GW835">
            <v>0</v>
          </cell>
          <cell r="GX835">
            <v>0</v>
          </cell>
          <cell r="GY835">
            <v>0</v>
          </cell>
          <cell r="GZ835">
            <v>0</v>
          </cell>
          <cell r="HA835">
            <v>0</v>
          </cell>
          <cell r="HB835">
            <v>0</v>
          </cell>
          <cell r="HC835">
            <v>0</v>
          </cell>
          <cell r="HD835">
            <v>0</v>
          </cell>
          <cell r="HE835">
            <v>0</v>
          </cell>
          <cell r="HF835">
            <v>0</v>
          </cell>
          <cell r="HG835">
            <v>0</v>
          </cell>
          <cell r="HH835">
            <v>0</v>
          </cell>
          <cell r="HI835">
            <v>0</v>
          </cell>
          <cell r="HJ835">
            <v>0</v>
          </cell>
          <cell r="HK835">
            <v>0</v>
          </cell>
          <cell r="HL835">
            <v>0</v>
          </cell>
          <cell r="HM835">
            <v>0</v>
          </cell>
          <cell r="HN835">
            <v>0</v>
          </cell>
          <cell r="HO835">
            <v>0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0</v>
          </cell>
          <cell r="HU835">
            <v>0</v>
          </cell>
          <cell r="HV835">
            <v>0</v>
          </cell>
          <cell r="HW835">
            <v>0</v>
          </cell>
          <cell r="HX835">
            <v>0</v>
          </cell>
          <cell r="HY835">
            <v>0</v>
          </cell>
          <cell r="HZ835">
            <v>0</v>
          </cell>
          <cell r="IA835">
            <v>0</v>
          </cell>
          <cell r="IB835">
            <v>0</v>
          </cell>
          <cell r="IC835">
            <v>0</v>
          </cell>
          <cell r="ID835">
            <v>0</v>
          </cell>
          <cell r="IE835">
            <v>0</v>
          </cell>
          <cell r="IF835">
            <v>0</v>
          </cell>
          <cell r="IG835">
            <v>0</v>
          </cell>
          <cell r="IH835">
            <v>0</v>
          </cell>
          <cell r="II835">
            <v>0</v>
          </cell>
          <cell r="IJ835">
            <v>0</v>
          </cell>
          <cell r="IK835">
            <v>0</v>
          </cell>
          <cell r="IL835">
            <v>0</v>
          </cell>
          <cell r="IM835">
            <v>0</v>
          </cell>
          <cell r="IN835">
            <v>0</v>
          </cell>
          <cell r="IO835">
            <v>0</v>
          </cell>
          <cell r="IP835">
            <v>0</v>
          </cell>
          <cell r="IQ835">
            <v>0</v>
          </cell>
          <cell r="IR835">
            <v>0</v>
          </cell>
          <cell r="IS835">
            <v>0</v>
          </cell>
          <cell r="IT835">
            <v>0</v>
          </cell>
          <cell r="IU835">
            <v>0</v>
          </cell>
          <cell r="IV835">
            <v>0</v>
          </cell>
          <cell r="IW835">
            <v>0</v>
          </cell>
          <cell r="IX835">
            <v>0</v>
          </cell>
          <cell r="IY835">
            <v>0</v>
          </cell>
          <cell r="IZ835">
            <v>0</v>
          </cell>
          <cell r="JA835">
            <v>0</v>
          </cell>
          <cell r="JB835">
            <v>0</v>
          </cell>
          <cell r="JC835">
            <v>0</v>
          </cell>
          <cell r="JD835">
            <v>0</v>
          </cell>
          <cell r="JE835">
            <v>0</v>
          </cell>
          <cell r="JF835">
            <v>0</v>
          </cell>
          <cell r="JG835">
            <v>0</v>
          </cell>
          <cell r="JH835">
            <v>0</v>
          </cell>
          <cell r="JI835">
            <v>0</v>
          </cell>
          <cell r="JJ835">
            <v>0</v>
          </cell>
          <cell r="JK835">
            <v>0</v>
          </cell>
          <cell r="JL835">
            <v>0</v>
          </cell>
          <cell r="JM835">
            <v>0</v>
          </cell>
          <cell r="JN835">
            <v>0</v>
          </cell>
          <cell r="JO835">
            <v>0</v>
          </cell>
          <cell r="JP835">
            <v>0</v>
          </cell>
          <cell r="JQ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-8.3544832952962791E-2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-8.3544832952962791E-2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0</v>
          </cell>
          <cell r="FF836">
            <v>0</v>
          </cell>
          <cell r="FG836">
            <v>0</v>
          </cell>
          <cell r="FH836">
            <v>0</v>
          </cell>
          <cell r="FI836">
            <v>0</v>
          </cell>
          <cell r="FJ836">
            <v>0</v>
          </cell>
          <cell r="FK836">
            <v>0</v>
          </cell>
          <cell r="FL836">
            <v>0</v>
          </cell>
          <cell r="FM836">
            <v>0</v>
          </cell>
          <cell r="FN836">
            <v>0</v>
          </cell>
          <cell r="FO836">
            <v>0</v>
          </cell>
          <cell r="FP836">
            <v>0</v>
          </cell>
          <cell r="FQ836">
            <v>0</v>
          </cell>
          <cell r="FR836">
            <v>0</v>
          </cell>
          <cell r="FS836">
            <v>0</v>
          </cell>
          <cell r="FT836">
            <v>0</v>
          </cell>
          <cell r="FU836">
            <v>0</v>
          </cell>
          <cell r="FV836">
            <v>0</v>
          </cell>
          <cell r="FW836">
            <v>0</v>
          </cell>
          <cell r="FX836">
            <v>0</v>
          </cell>
          <cell r="FY836">
            <v>0</v>
          </cell>
          <cell r="FZ836">
            <v>0</v>
          </cell>
          <cell r="GA836">
            <v>0</v>
          </cell>
          <cell r="GB836">
            <v>0</v>
          </cell>
          <cell r="GC836">
            <v>0</v>
          </cell>
          <cell r="GD836">
            <v>0</v>
          </cell>
          <cell r="GE836">
            <v>0</v>
          </cell>
          <cell r="GF836">
            <v>0</v>
          </cell>
          <cell r="GG836">
            <v>0</v>
          </cell>
          <cell r="GH836">
            <v>0</v>
          </cell>
          <cell r="GI836">
            <v>0</v>
          </cell>
          <cell r="GJ836">
            <v>0</v>
          </cell>
          <cell r="GK836">
            <v>0</v>
          </cell>
          <cell r="GL836">
            <v>0</v>
          </cell>
          <cell r="GM836">
            <v>0</v>
          </cell>
          <cell r="GN836">
            <v>0</v>
          </cell>
          <cell r="GO836">
            <v>0</v>
          </cell>
          <cell r="GP836">
            <v>0</v>
          </cell>
          <cell r="GQ836">
            <v>0</v>
          </cell>
          <cell r="GR836">
            <v>0</v>
          </cell>
          <cell r="GS836">
            <v>0</v>
          </cell>
          <cell r="GT836">
            <v>0</v>
          </cell>
          <cell r="GU836">
            <v>0</v>
          </cell>
          <cell r="GV836">
            <v>0</v>
          </cell>
          <cell r="GW836">
            <v>0</v>
          </cell>
          <cell r="GX836">
            <v>0</v>
          </cell>
          <cell r="GY836">
            <v>0</v>
          </cell>
          <cell r="GZ836">
            <v>0</v>
          </cell>
          <cell r="HA836">
            <v>0</v>
          </cell>
          <cell r="HB836">
            <v>0</v>
          </cell>
          <cell r="HC836">
            <v>0</v>
          </cell>
          <cell r="HD836">
            <v>0</v>
          </cell>
          <cell r="HE836">
            <v>0</v>
          </cell>
          <cell r="HF836">
            <v>0</v>
          </cell>
          <cell r="HG836">
            <v>0</v>
          </cell>
          <cell r="HH836">
            <v>0</v>
          </cell>
          <cell r="HI836">
            <v>0</v>
          </cell>
          <cell r="HJ836">
            <v>0</v>
          </cell>
          <cell r="HK836">
            <v>0</v>
          </cell>
          <cell r="HL836">
            <v>0</v>
          </cell>
          <cell r="HM836">
            <v>0</v>
          </cell>
          <cell r="HN836">
            <v>0</v>
          </cell>
          <cell r="HO836">
            <v>0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0</v>
          </cell>
          <cell r="HU836">
            <v>0</v>
          </cell>
          <cell r="HV836">
            <v>0</v>
          </cell>
          <cell r="HW836">
            <v>0</v>
          </cell>
          <cell r="HX836">
            <v>0</v>
          </cell>
          <cell r="HY836">
            <v>0</v>
          </cell>
          <cell r="HZ836">
            <v>0</v>
          </cell>
          <cell r="IA836">
            <v>0</v>
          </cell>
          <cell r="IB836">
            <v>0</v>
          </cell>
          <cell r="IC836">
            <v>0</v>
          </cell>
          <cell r="ID836">
            <v>0</v>
          </cell>
          <cell r="IE836">
            <v>0</v>
          </cell>
          <cell r="IF836">
            <v>0</v>
          </cell>
          <cell r="IG836">
            <v>0</v>
          </cell>
          <cell r="IH836">
            <v>0</v>
          </cell>
          <cell r="II836">
            <v>0</v>
          </cell>
          <cell r="IJ836">
            <v>0</v>
          </cell>
          <cell r="IK836">
            <v>0</v>
          </cell>
          <cell r="IL836">
            <v>0</v>
          </cell>
          <cell r="IM836">
            <v>0</v>
          </cell>
          <cell r="IN836">
            <v>0</v>
          </cell>
          <cell r="IO836">
            <v>0</v>
          </cell>
          <cell r="IP836">
            <v>0</v>
          </cell>
          <cell r="IQ836">
            <v>0</v>
          </cell>
          <cell r="IR836">
            <v>0</v>
          </cell>
          <cell r="IS836">
            <v>0</v>
          </cell>
          <cell r="IT836">
            <v>0</v>
          </cell>
          <cell r="IU836">
            <v>0</v>
          </cell>
          <cell r="IV836">
            <v>0</v>
          </cell>
          <cell r="IW836">
            <v>0</v>
          </cell>
          <cell r="IX836">
            <v>0</v>
          </cell>
          <cell r="IY836">
            <v>0</v>
          </cell>
          <cell r="IZ836">
            <v>0</v>
          </cell>
          <cell r="JA836">
            <v>0</v>
          </cell>
          <cell r="JB836">
            <v>0</v>
          </cell>
          <cell r="JC836">
            <v>0</v>
          </cell>
          <cell r="JD836">
            <v>0</v>
          </cell>
          <cell r="JE836">
            <v>0</v>
          </cell>
          <cell r="JF836">
            <v>0</v>
          </cell>
          <cell r="JG836">
            <v>0</v>
          </cell>
          <cell r="JH836">
            <v>0</v>
          </cell>
          <cell r="JI836">
            <v>0</v>
          </cell>
          <cell r="JJ836">
            <v>0</v>
          </cell>
          <cell r="JK836">
            <v>0</v>
          </cell>
          <cell r="JL836">
            <v>0</v>
          </cell>
          <cell r="JM836">
            <v>0</v>
          </cell>
          <cell r="JN836">
            <v>0</v>
          </cell>
          <cell r="JO836">
            <v>0</v>
          </cell>
          <cell r="JP836">
            <v>0</v>
          </cell>
          <cell r="JQ836">
            <v>0</v>
          </cell>
        </row>
        <row r="838">
          <cell r="F838">
            <v>-378.37928184259363</v>
          </cell>
          <cell r="G838">
            <v>-415.46197109592322</v>
          </cell>
          <cell r="H838">
            <v>-245.08335565283778</v>
          </cell>
          <cell r="I838">
            <v>-196.6488916324015</v>
          </cell>
          <cell r="J838">
            <v>-396.55456132506515</v>
          </cell>
          <cell r="K838">
            <v>-403.80412845937826</v>
          </cell>
          <cell r="L838">
            <v>-375.51704232183693</v>
          </cell>
          <cell r="M838">
            <v>-292.40731857613719</v>
          </cell>
          <cell r="N838">
            <v>-264.85645511290932</v>
          </cell>
          <cell r="O838">
            <v>-199.80763914268391</v>
          </cell>
          <cell r="P838">
            <v>-261.16321642709227</v>
          </cell>
          <cell r="Q838">
            <v>-212.6699743576828</v>
          </cell>
          <cell r="R838">
            <v>-3685.7861157188891</v>
          </cell>
          <cell r="S838">
            <v>-362.97530811976321</v>
          </cell>
          <cell r="T838">
            <v>-358.13726078213949</v>
          </cell>
          <cell r="U838">
            <v>-125.69420614138653</v>
          </cell>
          <cell r="V838">
            <v>-103.99587420724856</v>
          </cell>
          <cell r="W838">
            <v>-240.92704400196089</v>
          </cell>
          <cell r="X838">
            <v>-339.92843589621771</v>
          </cell>
          <cell r="Y838">
            <v>-391.16898759501055</v>
          </cell>
          <cell r="Z838">
            <v>-362.21037789304683</v>
          </cell>
          <cell r="AA838">
            <v>-218.61292903135472</v>
          </cell>
          <cell r="AB838">
            <v>-374.79735456125491</v>
          </cell>
          <cell r="AC838">
            <v>-354.87202273096045</v>
          </cell>
          <cell r="AD838">
            <v>-452.46631475848699</v>
          </cell>
          <cell r="AE838">
            <v>-4646.3876030093525</v>
          </cell>
          <cell r="AF838">
            <v>-548.12821016571979</v>
          </cell>
          <cell r="AG838">
            <v>-566.7444761381339</v>
          </cell>
          <cell r="AH838">
            <v>-238.2699864037204</v>
          </cell>
          <cell r="AI838">
            <v>-211.60982064578639</v>
          </cell>
          <cell r="AJ838">
            <v>-338.30960867530666</v>
          </cell>
          <cell r="AK838">
            <v>-389.1502480442723</v>
          </cell>
          <cell r="AL838">
            <v>-403.05322685660212</v>
          </cell>
          <cell r="AM838">
            <v>-426.22742485179333</v>
          </cell>
          <cell r="AN838">
            <v>-237.57092288319836</v>
          </cell>
          <cell r="AO838">
            <v>-436.93646640196675</v>
          </cell>
          <cell r="AP838">
            <v>-343.54651735474181</v>
          </cell>
          <cell r="AQ838">
            <v>-506.84069458814338</v>
          </cell>
          <cell r="AR838">
            <v>-4944.1818451553117</v>
          </cell>
          <cell r="AS838">
            <v>-662.89114336942293</v>
          </cell>
          <cell r="AT838">
            <v>-607.90606643896899</v>
          </cell>
          <cell r="AU838">
            <v>-234.90353963998132</v>
          </cell>
          <cell r="AV838">
            <v>-334.891198796342</v>
          </cell>
          <cell r="AW838">
            <v>-312.34735302194895</v>
          </cell>
          <cell r="AX838">
            <v>-331.05894116375566</v>
          </cell>
          <cell r="AY838">
            <v>-396.65806083292409</v>
          </cell>
          <cell r="AZ838">
            <v>-438.52217094703519</v>
          </cell>
          <cell r="BA838">
            <v>-284.15773290749348</v>
          </cell>
          <cell r="BB838">
            <v>-470.48704602519138</v>
          </cell>
          <cell r="BC838">
            <v>-384.49064120729599</v>
          </cell>
          <cell r="BD838">
            <v>-485.86795080504089</v>
          </cell>
          <cell r="BE838">
            <v>7971.8218179472024</v>
          </cell>
          <cell r="BF838">
            <v>995.77210446740355</v>
          </cell>
          <cell r="BG838">
            <v>420.95330064904556</v>
          </cell>
          <cell r="BH838">
            <v>733.89351698663086</v>
          </cell>
          <cell r="BI838">
            <v>659.67316288754319</v>
          </cell>
          <cell r="BJ838">
            <v>488.6061574100313</v>
          </cell>
          <cell r="BK838">
            <v>250.17334072790982</v>
          </cell>
          <cell r="BL838">
            <v>237.87992670669337</v>
          </cell>
          <cell r="BM838">
            <v>361.40311349456897</v>
          </cell>
          <cell r="BN838">
            <v>338.4367352691479</v>
          </cell>
          <cell r="BO838">
            <v>767.18152081380867</v>
          </cell>
          <cell r="BP838">
            <v>1046.7373007418428</v>
          </cell>
          <cell r="BQ838">
            <v>1671.1116377924918</v>
          </cell>
          <cell r="BR838">
            <v>8538.8587618597085</v>
          </cell>
          <cell r="BS838">
            <v>882.00392129302782</v>
          </cell>
          <cell r="BT838">
            <v>483.107240910369</v>
          </cell>
          <cell r="BU838">
            <v>740.34402751427115</v>
          </cell>
          <cell r="BV838">
            <v>813.83440316448105</v>
          </cell>
          <cell r="BW838">
            <v>600.58263975004957</v>
          </cell>
          <cell r="BX838">
            <v>228.79765695800597</v>
          </cell>
          <cell r="BY838">
            <v>314.01166143707269</v>
          </cell>
          <cell r="BZ838">
            <v>363.1026563516989</v>
          </cell>
          <cell r="CA838">
            <v>304.08790154694543</v>
          </cell>
          <cell r="CB838">
            <v>771.24565408771014</v>
          </cell>
          <cell r="CC838">
            <v>1103.7915865310097</v>
          </cell>
          <cell r="CD838">
            <v>1933.9494123152581</v>
          </cell>
          <cell r="CE838">
            <v>9115.1547633533482</v>
          </cell>
          <cell r="CF838">
            <v>1219.2648528556547</v>
          </cell>
          <cell r="CG838">
            <v>568.43273469420456</v>
          </cell>
          <cell r="CH838">
            <v>769.28329459523957</v>
          </cell>
          <cell r="CI838">
            <v>742.58507217916485</v>
          </cell>
          <cell r="CJ838">
            <v>540.31398753434769</v>
          </cell>
          <cell r="CK838">
            <v>432.9358995907678</v>
          </cell>
          <cell r="CL838">
            <v>340.31167638609895</v>
          </cell>
          <cell r="CM838">
            <v>461.80055783240823</v>
          </cell>
          <cell r="CN838">
            <v>242.65516374670187</v>
          </cell>
          <cell r="CO838">
            <v>973.9605711946424</v>
          </cell>
          <cell r="CP838">
            <v>1107.9322157836359</v>
          </cell>
          <cell r="CQ838">
            <v>1715.6787369605081</v>
          </cell>
          <cell r="CR838">
            <v>9714.6770503136795</v>
          </cell>
          <cell r="CS838">
            <v>1335.2294112061791</v>
          </cell>
          <cell r="CT838">
            <v>512.95891834900976</v>
          </cell>
          <cell r="CU838">
            <v>880.78755726480449</v>
          </cell>
          <cell r="CV838">
            <v>853.0849094746809</v>
          </cell>
          <cell r="CW838">
            <v>519.85636367427651</v>
          </cell>
          <cell r="CX838">
            <v>511.7634757496271</v>
          </cell>
          <cell r="CY838">
            <v>340.89516769943657</v>
          </cell>
          <cell r="CZ838">
            <v>452.02893919247799</v>
          </cell>
          <cell r="DA838">
            <v>358.13091624153458</v>
          </cell>
          <cell r="DB838">
            <v>1016.365338475036</v>
          </cell>
          <cell r="DC838">
            <v>1133.1121451915333</v>
          </cell>
          <cell r="DD838">
            <v>1800.4639077951279</v>
          </cell>
          <cell r="DE838">
            <v>9569.4839592710487</v>
          </cell>
          <cell r="DF838">
            <v>1170.2419429542933</v>
          </cell>
          <cell r="DG838">
            <v>475.99640461567469</v>
          </cell>
          <cell r="DH838">
            <v>913.23159024777124</v>
          </cell>
          <cell r="DI838">
            <v>835.59218560873705</v>
          </cell>
          <cell r="DJ838">
            <v>576.74202738562599</v>
          </cell>
          <cell r="DK838">
            <v>574.43172099108051</v>
          </cell>
          <cell r="DL838">
            <v>416.27124403009657</v>
          </cell>
          <cell r="DM838">
            <v>421.76363007883629</v>
          </cell>
          <cell r="DN838">
            <v>343.27548348597884</v>
          </cell>
          <cell r="DO838">
            <v>995.78174453452812</v>
          </cell>
          <cell r="DP838">
            <v>1163.078367126076</v>
          </cell>
          <cell r="DQ838">
            <v>1683.0776182123009</v>
          </cell>
          <cell r="DR838">
            <v>9762.2880684157135</v>
          </cell>
          <cell r="DS838">
            <v>1147.1561628942</v>
          </cell>
          <cell r="DT838">
            <v>490.5767303887842</v>
          </cell>
          <cell r="DU838">
            <v>897.17908268570318</v>
          </cell>
          <cell r="DV838">
            <v>852.37771996059746</v>
          </cell>
          <cell r="DW838">
            <v>573.72902990299917</v>
          </cell>
          <cell r="DX838">
            <v>573.3302901158022</v>
          </cell>
          <cell r="DY838">
            <v>354.13007378186012</v>
          </cell>
          <cell r="DZ838">
            <v>460.36728754879005</v>
          </cell>
          <cell r="EA838">
            <v>283.57645758031867</v>
          </cell>
          <cell r="EB838">
            <v>1073.5856901013321</v>
          </cell>
          <cell r="EC838">
            <v>1198.3972258383774</v>
          </cell>
          <cell r="ED838">
            <v>1857.8823176168589</v>
          </cell>
          <cell r="EE838">
            <v>10092.550730946125</v>
          </cell>
          <cell r="EF838">
            <v>1159.0315107411006</v>
          </cell>
          <cell r="EG838">
            <v>619.75826825363038</v>
          </cell>
          <cell r="EH838">
            <v>939.39239523786819</v>
          </cell>
          <cell r="EI838">
            <v>850.90840443610796</v>
          </cell>
          <cell r="EJ838">
            <v>626.55371041093895</v>
          </cell>
          <cell r="EK838">
            <v>499.26856543062604</v>
          </cell>
          <cell r="EL838">
            <v>386.28119538195278</v>
          </cell>
          <cell r="EM838">
            <v>544.12563833571585</v>
          </cell>
          <cell r="EN838">
            <v>338.22084623694172</v>
          </cell>
          <cell r="EO838">
            <v>1054.6910068322322</v>
          </cell>
          <cell r="EP838">
            <v>1198.3278256760314</v>
          </cell>
          <cell r="EQ838">
            <v>1875.9913639730003</v>
          </cell>
          <cell r="ER838">
            <v>10431.167798528855</v>
          </cell>
          <cell r="ES838">
            <v>1057.3240250696253</v>
          </cell>
          <cell r="ET838">
            <v>723.12361439022061</v>
          </cell>
          <cell r="EU838">
            <v>945.58624990723911</v>
          </cell>
          <cell r="EV838">
            <v>883.05079376421054</v>
          </cell>
          <cell r="EW838">
            <v>723.28999438906612</v>
          </cell>
          <cell r="EX838">
            <v>419.53766958951019</v>
          </cell>
          <cell r="EY838">
            <v>422.16288521019487</v>
          </cell>
          <cell r="EZ838">
            <v>538.63138073490154</v>
          </cell>
          <cell r="FA838">
            <v>395.96852100448632</v>
          </cell>
          <cell r="FB838">
            <v>1016.0821425322792</v>
          </cell>
          <cell r="FC838">
            <v>1286.8649452703539</v>
          </cell>
          <cell r="FD838">
            <v>2019.545576666751</v>
          </cell>
          <cell r="FE838">
            <v>10592.996517963213</v>
          </cell>
          <cell r="FF838">
            <v>1459.5287651951239</v>
          </cell>
          <cell r="FG838">
            <v>566.86499320699295</v>
          </cell>
          <cell r="FH838">
            <v>913.64832796427072</v>
          </cell>
          <cell r="FI838">
            <v>950.22119104166632</v>
          </cell>
          <cell r="FJ838">
            <v>579.953941215128</v>
          </cell>
          <cell r="FK838">
            <v>594.91645825479645</v>
          </cell>
          <cell r="FL838">
            <v>354.43629011514713</v>
          </cell>
          <cell r="FM838">
            <v>510.62865524191875</v>
          </cell>
          <cell r="FN838">
            <v>363.2276630919514</v>
          </cell>
          <cell r="FO838">
            <v>1179.1593588993201</v>
          </cell>
          <cell r="FP838">
            <v>1206.3822219152862</v>
          </cell>
          <cell r="FQ838">
            <v>1914.0286518216162</v>
          </cell>
          <cell r="FR838">
            <v>10312.802642952767</v>
          </cell>
          <cell r="FS838">
            <v>1284.7304029715024</v>
          </cell>
          <cell r="FT838">
            <v>574.20903470590565</v>
          </cell>
          <cell r="FU838">
            <v>956.12554586445913</v>
          </cell>
          <cell r="FV838">
            <v>916.54953818398644</v>
          </cell>
          <cell r="FW838">
            <v>520.78836673832848</v>
          </cell>
          <cell r="FX838">
            <v>589.73714846279472</v>
          </cell>
          <cell r="FY838">
            <v>310.59763559324529</v>
          </cell>
          <cell r="FZ838">
            <v>515.54202800747771</v>
          </cell>
          <cell r="GA838">
            <v>346.84659332724004</v>
          </cell>
          <cell r="GB838">
            <v>1151.1183573213129</v>
          </cell>
          <cell r="GC838">
            <v>1194.1858690215231</v>
          </cell>
          <cell r="GD838">
            <v>1952.3721227550486</v>
          </cell>
          <cell r="GE838">
            <v>-926.40816745397751</v>
          </cell>
          <cell r="GF838">
            <v>-114.08092442312773</v>
          </cell>
          <cell r="GG838">
            <v>-322.44763692634479</v>
          </cell>
          <cell r="GH838">
            <v>-60.768348564597545</v>
          </cell>
          <cell r="GI838">
            <v>-55.135888840639382</v>
          </cell>
          <cell r="GJ838">
            <v>-147.49882809005794</v>
          </cell>
          <cell r="GK838">
            <v>-212.95866231407854</v>
          </cell>
          <cell r="GL838">
            <v>-108.35836952286627</v>
          </cell>
          <cell r="GM838">
            <v>-13.47828053041394</v>
          </cell>
          <cell r="GN838">
            <v>-130.66109509145463</v>
          </cell>
          <cell r="GO838">
            <v>-136.95686636611208</v>
          </cell>
          <cell r="GP838">
            <v>76.408217800686543</v>
          </cell>
          <cell r="GQ838">
            <v>299.52851541506243</v>
          </cell>
          <cell r="GR838">
            <v>-716.59540163562633</v>
          </cell>
          <cell r="GS838">
            <v>-45.07009129097969</v>
          </cell>
          <cell r="GT838">
            <v>-345.67768585770318</v>
          </cell>
          <cell r="GU838">
            <v>-91.09894790297767</v>
          </cell>
          <cell r="GV838">
            <v>-57.209300515074574</v>
          </cell>
          <cell r="GW838">
            <v>-130.89318435174937</v>
          </cell>
          <cell r="GX838">
            <v>-335.47178959006851</v>
          </cell>
          <cell r="GY838">
            <v>127.66325473278266</v>
          </cell>
          <cell r="GZ838">
            <v>-93.76632153524406</v>
          </cell>
          <cell r="HA838">
            <v>-199.74364329801756</v>
          </cell>
          <cell r="HB838">
            <v>-352.90010062435431</v>
          </cell>
          <cell r="HC838">
            <v>130.91865604591294</v>
          </cell>
          <cell r="HD838">
            <v>676.65375255185063</v>
          </cell>
          <cell r="HE838">
            <v>-461.48922094749287</v>
          </cell>
          <cell r="HF838">
            <v>-135.50491388442606</v>
          </cell>
          <cell r="HG838">
            <v>-235.8258941177337</v>
          </cell>
          <cell r="HH838">
            <v>-93.500099417753518</v>
          </cell>
          <cell r="HI838">
            <v>-71.440411192812462</v>
          </cell>
          <cell r="HJ838">
            <v>-106.15476901007059</v>
          </cell>
          <cell r="HK838">
            <v>-287.85326528463338</v>
          </cell>
          <cell r="HL838">
            <v>84.217191319665289</v>
          </cell>
          <cell r="HM838">
            <v>197.40446300101758</v>
          </cell>
          <cell r="HN838">
            <v>-484.67117140560003</v>
          </cell>
          <cell r="HO838">
            <v>-139.06705742274789</v>
          </cell>
          <cell r="HP838">
            <v>52.180154084300739</v>
          </cell>
          <cell r="HQ838">
            <v>758.72655238331936</v>
          </cell>
          <cell r="HR838">
            <v>-684.45218250597827</v>
          </cell>
          <cell r="HS838">
            <v>277.78029227425577</v>
          </cell>
          <cell r="HT838">
            <v>-491.14406062784838</v>
          </cell>
          <cell r="HU838">
            <v>-164.88883055368206</v>
          </cell>
          <cell r="HV838">
            <v>-92.742273270021542</v>
          </cell>
          <cell r="HW838">
            <v>-192.8103195385338</v>
          </cell>
          <cell r="HX838">
            <v>-286.30103361461079</v>
          </cell>
          <cell r="HY838">
            <v>-223.30740997230168</v>
          </cell>
          <cell r="HZ838">
            <v>-39.024952160951216</v>
          </cell>
          <cell r="IA838">
            <v>-227.82610385771841</v>
          </cell>
          <cell r="IB838">
            <v>-232.23865829769056</v>
          </cell>
          <cell r="IC838">
            <v>341.28612611591234</v>
          </cell>
          <cell r="ID838">
            <v>646.76504099761951</v>
          </cell>
          <cell r="IE838">
            <v>-825.49048102670349</v>
          </cell>
          <cell r="IF838">
            <v>62.255594702932285</v>
          </cell>
          <cell r="IG838">
            <v>-504.42397310622619</v>
          </cell>
          <cell r="IH838">
            <v>-112.67291115550324</v>
          </cell>
          <cell r="II838">
            <v>-53.344935483910376</v>
          </cell>
          <cell r="IJ838">
            <v>-265.71093256326276</v>
          </cell>
          <cell r="IK838">
            <v>-269.93602114998794</v>
          </cell>
          <cell r="IL838">
            <v>-238.55446584380115</v>
          </cell>
          <cell r="IM838">
            <v>-72.619482070440426</v>
          </cell>
          <cell r="IN838">
            <v>-183.24955825935467</v>
          </cell>
          <cell r="IO838">
            <v>-151.45576526563673</v>
          </cell>
          <cell r="IP838">
            <v>77.2499252447451</v>
          </cell>
          <cell r="IQ838">
            <v>886.97204392409185</v>
          </cell>
          <cell r="IR838">
            <v>-928.13312847004272</v>
          </cell>
          <cell r="IS838">
            <v>287.76137811027002</v>
          </cell>
          <cell r="IT838">
            <v>-624.54947305016685</v>
          </cell>
          <cell r="IU838">
            <v>-88.981636358177639</v>
          </cell>
          <cell r="IV838">
            <v>-39.63906008975755</v>
          </cell>
          <cell r="IW838">
            <v>-494.07984217532794</v>
          </cell>
          <cell r="IX838">
            <v>-266.45975893332798</v>
          </cell>
          <cell r="IY838">
            <v>-158.80712173724896</v>
          </cell>
          <cell r="IZ838">
            <v>-80.540559112938354</v>
          </cell>
          <cell r="JA838">
            <v>-195.23308335131151</v>
          </cell>
          <cell r="JB838">
            <v>-272.53154846248799</v>
          </cell>
          <cell r="JC838">
            <v>295.96811258158414</v>
          </cell>
          <cell r="JD838">
            <v>708.95946410877514</v>
          </cell>
          <cell r="JE838">
            <v>10347.091784469318</v>
          </cell>
          <cell r="JF838">
            <v>1210.5237305252522</v>
          </cell>
          <cell r="JG838">
            <v>733.30117422205512</v>
          </cell>
          <cell r="JH838">
            <v>724.90555282187415</v>
          </cell>
          <cell r="JI838">
            <v>507.59731558304338</v>
          </cell>
          <cell r="JJ838">
            <v>639.13584580944735</v>
          </cell>
          <cell r="JK838">
            <v>508.58616221894044</v>
          </cell>
          <cell r="JL838">
            <v>305.49171930461307</v>
          </cell>
          <cell r="JM838">
            <v>939.36787066151737</v>
          </cell>
          <cell r="JN838">
            <v>597.25850283986074</v>
          </cell>
          <cell r="JO838">
            <v>901.83195302667446</v>
          </cell>
          <cell r="JP838">
            <v>1335.8370883502648</v>
          </cell>
          <cell r="JQ838">
            <v>1943.254869105469</v>
          </cell>
        </row>
        <row r="840">
          <cell r="A840" t="str">
            <v>Total Net Power Cost ($ 000)</v>
          </cell>
          <cell r="F840">
            <v>-378.59357884697238</v>
          </cell>
          <cell r="G840">
            <v>-418.14957914504339</v>
          </cell>
          <cell r="H840">
            <v>-247.33056274522096</v>
          </cell>
          <cell r="I840">
            <v>-194.68975244104513</v>
          </cell>
          <cell r="J840">
            <v>-405.42402118836617</v>
          </cell>
          <cell r="K840">
            <v>-405.93575753680489</v>
          </cell>
          <cell r="L840">
            <v>-382.43280716666777</v>
          </cell>
          <cell r="M840">
            <v>-300.71057663040119</v>
          </cell>
          <cell r="N840">
            <v>-266.39799389529799</v>
          </cell>
          <cell r="O840">
            <v>-205.85500931409479</v>
          </cell>
          <cell r="P840">
            <v>-270.80965581923374</v>
          </cell>
          <cell r="Q840">
            <v>-216.27771085060158</v>
          </cell>
          <cell r="R840">
            <v>-3735.4175888651516</v>
          </cell>
          <cell r="S840">
            <v>-367.61944972417405</v>
          </cell>
          <cell r="T840">
            <v>-358.65779605482385</v>
          </cell>
          <cell r="U840">
            <v>-129.09135682967462</v>
          </cell>
          <cell r="V840">
            <v>-108.29284345435735</v>
          </cell>
          <cell r="W840">
            <v>-248.21473890347261</v>
          </cell>
          <cell r="X840">
            <v>-343.95567764243606</v>
          </cell>
          <cell r="Y840">
            <v>-398.32941792729252</v>
          </cell>
          <cell r="Z840">
            <v>-371.90032456618792</v>
          </cell>
          <cell r="AA840">
            <v>-229.22032021386258</v>
          </cell>
          <cell r="AB840">
            <v>-376.77644665537537</v>
          </cell>
          <cell r="AC840">
            <v>-352.55967531031638</v>
          </cell>
          <cell r="AD840">
            <v>-450.79954158316104</v>
          </cell>
          <cell r="AE840">
            <v>-4721.2544805615908</v>
          </cell>
          <cell r="AF840">
            <v>-553.89576071524789</v>
          </cell>
          <cell r="AG840">
            <v>-570.59856165461679</v>
          </cell>
          <cell r="AH840">
            <v>-246.75155126817117</v>
          </cell>
          <cell r="AI840">
            <v>-217.51289736849503</v>
          </cell>
          <cell r="AJ840">
            <v>-343.03766014555731</v>
          </cell>
          <cell r="AK840">
            <v>-393.89222092198179</v>
          </cell>
          <cell r="AL840">
            <v>-407.50617130711908</v>
          </cell>
          <cell r="AM840">
            <v>-437.04899586537795</v>
          </cell>
          <cell r="AN840">
            <v>-254.40829654298432</v>
          </cell>
          <cell r="AO840">
            <v>-440.23651397701724</v>
          </cell>
          <cell r="AP840">
            <v>-347.33481185419805</v>
          </cell>
          <cell r="AQ840">
            <v>-509.03103894073138</v>
          </cell>
          <cell r="AR840">
            <v>-5013.4446967344265</v>
          </cell>
          <cell r="AS840">
            <v>-672.49354652440525</v>
          </cell>
          <cell r="AT840">
            <v>-610.64974989468465</v>
          </cell>
          <cell r="AU840">
            <v>-235.10281831264365</v>
          </cell>
          <cell r="AV840">
            <v>-338.25379606275237</v>
          </cell>
          <cell r="AW840">
            <v>-315.67553236792446</v>
          </cell>
          <cell r="AX840">
            <v>-334.17192882535164</v>
          </cell>
          <cell r="AY840">
            <v>-399.48039744781272</v>
          </cell>
          <cell r="AZ840">
            <v>-467.32432207290549</v>
          </cell>
          <cell r="BA840">
            <v>-292.13715687851072</v>
          </cell>
          <cell r="BB840">
            <v>-478.55753537491182</v>
          </cell>
          <cell r="BC840">
            <v>-384.29352470532467</v>
          </cell>
          <cell r="BD840">
            <v>-485.30438826721365</v>
          </cell>
          <cell r="BE840">
            <v>7931.4867579493439</v>
          </cell>
          <cell r="BF840">
            <v>990.15699090548515</v>
          </cell>
          <cell r="BG840">
            <v>418.40755863670347</v>
          </cell>
          <cell r="BH840">
            <v>732.14701324545968</v>
          </cell>
          <cell r="BI840">
            <v>651.03009295516131</v>
          </cell>
          <cell r="BJ840">
            <v>486.1899443586517</v>
          </cell>
          <cell r="BK840">
            <v>248.33704333446804</v>
          </cell>
          <cell r="BL840">
            <v>239.05030948665808</v>
          </cell>
          <cell r="BM840">
            <v>348.93142304680077</v>
          </cell>
          <cell r="BN840">
            <v>335.83979163989716</v>
          </cell>
          <cell r="BO840">
            <v>755.72629309351942</v>
          </cell>
          <cell r="BP840">
            <v>1047.3265504637384</v>
          </cell>
          <cell r="BQ840">
            <v>1678.3437467827389</v>
          </cell>
          <cell r="BR840">
            <v>8521.1402310347767</v>
          </cell>
          <cell r="BS840">
            <v>863.86790891988494</v>
          </cell>
          <cell r="BT840">
            <v>483.22374829835098</v>
          </cell>
          <cell r="BU840">
            <v>742.08429543388775</v>
          </cell>
          <cell r="BV840">
            <v>814.01278131008439</v>
          </cell>
          <cell r="BW840">
            <v>596.39106993486348</v>
          </cell>
          <cell r="BX840">
            <v>222.71010211444082</v>
          </cell>
          <cell r="BY840">
            <v>311.79595000978225</v>
          </cell>
          <cell r="BZ840">
            <v>361.89564908498869</v>
          </cell>
          <cell r="CA840">
            <v>303.10130015885625</v>
          </cell>
          <cell r="CB840">
            <v>768.97739759778779</v>
          </cell>
          <cell r="CC840">
            <v>1116.8655097669898</v>
          </cell>
          <cell r="CD840">
            <v>1936.2145184048277</v>
          </cell>
          <cell r="CE840">
            <v>9080.0342810387956</v>
          </cell>
          <cell r="CF840">
            <v>1223.0196305427853</v>
          </cell>
          <cell r="CG840">
            <v>559.45734389591962</v>
          </cell>
          <cell r="CH840">
            <v>775.91063925121853</v>
          </cell>
          <cell r="CI840">
            <v>735.28001462089014</v>
          </cell>
          <cell r="CJ840">
            <v>532.89310290086723</v>
          </cell>
          <cell r="CK840">
            <v>428.18952132544655</v>
          </cell>
          <cell r="CL840">
            <v>332.90806958331996</v>
          </cell>
          <cell r="CM840">
            <v>461.23691945201062</v>
          </cell>
          <cell r="CN840">
            <v>244.28843178216266</v>
          </cell>
          <cell r="CO840">
            <v>974.76275911136327</v>
          </cell>
          <cell r="CP840">
            <v>1106.8436169986071</v>
          </cell>
          <cell r="CQ840">
            <v>1705.2442315743265</v>
          </cell>
          <cell r="CR840">
            <v>9685.1461645540548</v>
          </cell>
          <cell r="CS840">
            <v>1330.2236352050386</v>
          </cell>
          <cell r="CT840">
            <v>514.72721871114481</v>
          </cell>
          <cell r="CU840">
            <v>885.16936258254282</v>
          </cell>
          <cell r="CV840">
            <v>856.46297479308851</v>
          </cell>
          <cell r="CW840">
            <v>520.23996987599821</v>
          </cell>
          <cell r="CX840">
            <v>510.23204890788475</v>
          </cell>
          <cell r="CY840">
            <v>337.25276654425761</v>
          </cell>
          <cell r="CZ840">
            <v>450.06645364084761</v>
          </cell>
          <cell r="DA840">
            <v>337.05637522615507</v>
          </cell>
          <cell r="DB840">
            <v>1012.9497826745792</v>
          </cell>
          <cell r="DC840">
            <v>1143.7254464720736</v>
          </cell>
          <cell r="DD840">
            <v>1787.040129920314</v>
          </cell>
          <cell r="DE840">
            <v>9567.6530750585953</v>
          </cell>
          <cell r="DF840">
            <v>1168.378629064151</v>
          </cell>
          <cell r="DG840">
            <v>474.1811056471488</v>
          </cell>
          <cell r="DH840">
            <v>910.26258845030679</v>
          </cell>
          <cell r="DI840">
            <v>834.33966253508697</v>
          </cell>
          <cell r="DJ840">
            <v>577.11983580206288</v>
          </cell>
          <cell r="DK840">
            <v>571.47665654221782</v>
          </cell>
          <cell r="DL840">
            <v>417.28951573495578</v>
          </cell>
          <cell r="DM840">
            <v>421.76363007883629</v>
          </cell>
          <cell r="DN840">
            <v>333.5259642650708</v>
          </cell>
          <cell r="DO840">
            <v>994.4704739011504</v>
          </cell>
          <cell r="DP840">
            <v>1163.728739887556</v>
          </cell>
          <cell r="DQ840">
            <v>1701.1162731500608</v>
          </cell>
          <cell r="DR840">
            <v>9723.1694520692108</v>
          </cell>
          <cell r="DS840">
            <v>1150.9909104203398</v>
          </cell>
          <cell r="DT840">
            <v>481.66510836898669</v>
          </cell>
          <cell r="DU840">
            <v>893.93404315935913</v>
          </cell>
          <cell r="DV840">
            <v>851.44501878209121</v>
          </cell>
          <cell r="DW840">
            <v>573.9523493386223</v>
          </cell>
          <cell r="DX840">
            <v>566.73945002103574</v>
          </cell>
          <cell r="DY840">
            <v>352.3543258557911</v>
          </cell>
          <cell r="DZ840">
            <v>451.03682356343779</v>
          </cell>
          <cell r="EA840">
            <v>279.82894497981761</v>
          </cell>
          <cell r="EB840">
            <v>1072.5279620316869</v>
          </cell>
          <cell r="EC840">
            <v>1202.7503020208269</v>
          </cell>
          <cell r="ED840">
            <v>1845.9442135270474</v>
          </cell>
          <cell r="EE840">
            <v>10091.261365360755</v>
          </cell>
          <cell r="EF840">
            <v>1153.0363175615057</v>
          </cell>
          <cell r="EG840">
            <v>621.40795555491059</v>
          </cell>
          <cell r="EH840">
            <v>939.34482211442082</v>
          </cell>
          <cell r="EI840">
            <v>849.13310767550138</v>
          </cell>
          <cell r="EJ840">
            <v>624.92476406386413</v>
          </cell>
          <cell r="EK840">
            <v>496.29805176620721</v>
          </cell>
          <cell r="EL840">
            <v>387.36778045537358</v>
          </cell>
          <cell r="EM840">
            <v>541.87229836184997</v>
          </cell>
          <cell r="EN840">
            <v>333.62803916821213</v>
          </cell>
          <cell r="EO840">
            <v>1049.9225506842413</v>
          </cell>
          <cell r="EP840">
            <v>1199.8165695403222</v>
          </cell>
          <cell r="EQ840">
            <v>1894.5091084144879</v>
          </cell>
          <cell r="ER840">
            <v>10439.417343161302</v>
          </cell>
          <cell r="ES840">
            <v>1043.331680764255</v>
          </cell>
          <cell r="ET840">
            <v>711.50088251881243</v>
          </cell>
          <cell r="EU840">
            <v>946.4887268699531</v>
          </cell>
          <cell r="EV840">
            <v>880.05293111850915</v>
          </cell>
          <cell r="EW840">
            <v>724.10414889949607</v>
          </cell>
          <cell r="EX840">
            <v>413.64329739239474</v>
          </cell>
          <cell r="EY840">
            <v>420.98096705032731</v>
          </cell>
          <cell r="EZ840">
            <v>559.60247881343821</v>
          </cell>
          <cell r="FA840">
            <v>399.23102680872398</v>
          </cell>
          <cell r="FB840">
            <v>1018.2035356126216</v>
          </cell>
          <cell r="FC840">
            <v>1290.9174351708334</v>
          </cell>
          <cell r="FD840">
            <v>2031.3602321419676</v>
          </cell>
          <cell r="FE840">
            <v>10594.487109461334</v>
          </cell>
          <cell r="FF840">
            <v>1451.6145267142947</v>
          </cell>
          <cell r="FG840">
            <v>558.47632206276103</v>
          </cell>
          <cell r="FH840">
            <v>915.0331332617352</v>
          </cell>
          <cell r="FI840">
            <v>943.55330691633571</v>
          </cell>
          <cell r="FJ840">
            <v>580.02001225431741</v>
          </cell>
          <cell r="FK840">
            <v>595.216448710431</v>
          </cell>
          <cell r="FL840">
            <v>354.30534510518555</v>
          </cell>
          <cell r="FM840">
            <v>503.53923790340195</v>
          </cell>
          <cell r="FN840">
            <v>352.90079908200278</v>
          </cell>
          <cell r="FO840">
            <v>1182.7598073320696</v>
          </cell>
          <cell r="FP840">
            <v>1225.3450147276235</v>
          </cell>
          <cell r="FQ840">
            <v>1931.7231553911261</v>
          </cell>
          <cell r="FR840">
            <v>10313.784908848756</v>
          </cell>
          <cell r="FS840">
            <v>1279.635490335284</v>
          </cell>
          <cell r="FT840">
            <v>576.68864371281961</v>
          </cell>
          <cell r="FU840">
            <v>945.17305379217578</v>
          </cell>
          <cell r="FV840">
            <v>916.46757668541977</v>
          </cell>
          <cell r="FW840">
            <v>518.20377949983231</v>
          </cell>
          <cell r="FX840">
            <v>591.65076564627816</v>
          </cell>
          <cell r="FY840">
            <v>309.11910974815692</v>
          </cell>
          <cell r="FZ840">
            <v>518.41882126455312</v>
          </cell>
          <cell r="GA840">
            <v>353.36755056247966</v>
          </cell>
          <cell r="GB840">
            <v>1138.5807090494054</v>
          </cell>
          <cell r="GC840">
            <v>1199.2082754389812</v>
          </cell>
          <cell r="GD840">
            <v>1967.271133113376</v>
          </cell>
          <cell r="GE840">
            <v>-937.97411488246871</v>
          </cell>
          <cell r="GF840">
            <v>-117.96307646651621</v>
          </cell>
          <cell r="GG840">
            <v>-318.54947562955385</v>
          </cell>
          <cell r="GH840">
            <v>-66.28436198682175</v>
          </cell>
          <cell r="GI840">
            <v>-56.240514973993413</v>
          </cell>
          <cell r="GJ840">
            <v>-147.56980495386233</v>
          </cell>
          <cell r="GK840">
            <v>-215.43353184931038</v>
          </cell>
          <cell r="GL840">
            <v>-110.18700462749985</v>
          </cell>
          <cell r="GM840">
            <v>-17.647307539442409</v>
          </cell>
          <cell r="GN840">
            <v>-135.312678551094</v>
          </cell>
          <cell r="GO840">
            <v>-140.77139895941218</v>
          </cell>
          <cell r="GP840">
            <v>82.581837070079928</v>
          </cell>
          <cell r="GQ840">
            <v>305.40320358502504</v>
          </cell>
          <cell r="GR840">
            <v>-769.27038993712631</v>
          </cell>
          <cell r="GS840">
            <v>-62.221760262149473</v>
          </cell>
          <cell r="GT840">
            <v>-349.85881801759388</v>
          </cell>
          <cell r="GU840">
            <v>-92.013655868264323</v>
          </cell>
          <cell r="GV840">
            <v>-54.757061757285555</v>
          </cell>
          <cell r="GW840">
            <v>-132.46126328180981</v>
          </cell>
          <cell r="GX840">
            <v>-324.79398467507417</v>
          </cell>
          <cell r="GY840">
            <v>134.12753572758083</v>
          </cell>
          <cell r="GZ840">
            <v>-105.44520487424597</v>
          </cell>
          <cell r="HA840">
            <v>-193.1865784024958</v>
          </cell>
          <cell r="HB840">
            <v>-366.35920134520347</v>
          </cell>
          <cell r="HC840">
            <v>140.32008867320837</v>
          </cell>
          <cell r="HD840">
            <v>637.37951414618874</v>
          </cell>
          <cell r="HE840">
            <v>-512.06106909672963</v>
          </cell>
          <cell r="HF840">
            <v>-156.34153892035829</v>
          </cell>
          <cell r="HG840">
            <v>-239.77716754324501</v>
          </cell>
          <cell r="HH840">
            <v>-97.192127381802493</v>
          </cell>
          <cell r="HI840">
            <v>-74.91919451053036</v>
          </cell>
          <cell r="HJ840">
            <v>-105.22514180797953</v>
          </cell>
          <cell r="HK840">
            <v>-284.39120630239267</v>
          </cell>
          <cell r="HL840">
            <v>68.20841913879849</v>
          </cell>
          <cell r="HM840">
            <v>186.55880600730598</v>
          </cell>
          <cell r="HN840">
            <v>-496.44140257931576</v>
          </cell>
          <cell r="HO840">
            <v>-154.97550095621773</v>
          </cell>
          <cell r="HP840">
            <v>47.441626305968384</v>
          </cell>
          <cell r="HQ840">
            <v>794.99335945298662</v>
          </cell>
          <cell r="HR840">
            <v>-694.89844406140037</v>
          </cell>
          <cell r="HS840">
            <v>283.0388607281202</v>
          </cell>
          <cell r="HT840">
            <v>-490.46222913297242</v>
          </cell>
          <cell r="HU840">
            <v>-163.58939354200265</v>
          </cell>
          <cell r="HV840">
            <v>-99.564006356042228</v>
          </cell>
          <cell r="HW840">
            <v>-192.00246819823224</v>
          </cell>
          <cell r="HX840">
            <v>-287.31932237102592</v>
          </cell>
          <cell r="HY840">
            <v>-221.96721489963238</v>
          </cell>
          <cell r="HZ840">
            <v>-39.72842460044194</v>
          </cell>
          <cell r="IA840">
            <v>-234.55214568291558</v>
          </cell>
          <cell r="IB840">
            <v>-250.40496651244757</v>
          </cell>
          <cell r="IC840">
            <v>348.04847783630248</v>
          </cell>
          <cell r="ID840">
            <v>653.60438866991899</v>
          </cell>
          <cell r="IE840">
            <v>-762.63707537134178</v>
          </cell>
          <cell r="IF840">
            <v>84.755342099029804</v>
          </cell>
          <cell r="IG840">
            <v>-503.49813424315653</v>
          </cell>
          <cell r="IH840">
            <v>-122.13626718828164</v>
          </cell>
          <cell r="II840">
            <v>-62.122241613949882</v>
          </cell>
          <cell r="IJ840">
            <v>-268.46875656899647</v>
          </cell>
          <cell r="IK840">
            <v>-265.08101945792441</v>
          </cell>
          <cell r="IL840">
            <v>-230.31603008077946</v>
          </cell>
          <cell r="IM840">
            <v>-45.976050558296265</v>
          </cell>
          <cell r="IN840">
            <v>-179.05801740469178</v>
          </cell>
          <cell r="IO840">
            <v>-145.2689563628519</v>
          </cell>
          <cell r="IP840">
            <v>94.388014773285249</v>
          </cell>
          <cell r="IQ840">
            <v>880.14504123514052</v>
          </cell>
          <cell r="IR840">
            <v>-917.01231851358898</v>
          </cell>
          <cell r="IS840">
            <v>309.70085411972832</v>
          </cell>
          <cell r="IT840">
            <v>-620.98738429750665</v>
          </cell>
          <cell r="IU840">
            <v>-87.527879809538717</v>
          </cell>
          <cell r="IV840">
            <v>-36.658627511234954</v>
          </cell>
          <cell r="IW840">
            <v>-514.08076091008843</v>
          </cell>
          <cell r="IX840">
            <v>-269.55461815178569</v>
          </cell>
          <cell r="IY840">
            <v>-155.60947699003736</v>
          </cell>
          <cell r="IZ840">
            <v>-98.34278388688108</v>
          </cell>
          <cell r="JA840">
            <v>-201.28913109365385</v>
          </cell>
          <cell r="JB840">
            <v>-273.03630049603817</v>
          </cell>
          <cell r="JC840">
            <v>298.93297531545977</v>
          </cell>
          <cell r="JD840">
            <v>731.44081519759493</v>
          </cell>
          <cell r="JE840">
            <v>10494.782949484885</v>
          </cell>
          <cell r="JF840">
            <v>1234.8407662516111</v>
          </cell>
          <cell r="JG840">
            <v>733.30117422205512</v>
          </cell>
          <cell r="JH840">
            <v>745.58778994099703</v>
          </cell>
          <cell r="JI840">
            <v>504.05926013992575</v>
          </cell>
          <cell r="JJ840">
            <v>645.52112374796707</v>
          </cell>
          <cell r="JK840">
            <v>514.14308902672201</v>
          </cell>
          <cell r="JL840">
            <v>315.27616862609284</v>
          </cell>
          <cell r="JM840">
            <v>944.2120032160019</v>
          </cell>
          <cell r="JN840">
            <v>619.42554857968935</v>
          </cell>
          <cell r="JO840">
            <v>909.9002569676959</v>
          </cell>
          <cell r="JP840">
            <v>1363.3639271084103</v>
          </cell>
          <cell r="JQ840">
            <v>1965.1518416576146</v>
          </cell>
        </row>
        <row r="842">
          <cell r="A842" t="str">
            <v>Net Power Cost/Net System Load ($/MWH)</v>
          </cell>
          <cell r="D842">
            <v>0</v>
          </cell>
          <cell r="F842">
            <v>-6.8282070526819894E-2</v>
          </cell>
          <cell r="G842">
            <v>-8.4467152525661504E-2</v>
          </cell>
          <cell r="H842">
            <v>-4.8624429017740667E-2</v>
          </cell>
          <cell r="I842">
            <v>-4.0737428124983488E-2</v>
          </cell>
          <cell r="J842">
            <v>-8.0721808603582801E-2</v>
          </cell>
          <cell r="K842">
            <v>-7.4673589329652401E-2</v>
          </cell>
          <cell r="L842">
            <v>-6.0837938581508766E-2</v>
          </cell>
          <cell r="M842">
            <v>-4.9946779612874082E-2</v>
          </cell>
          <cell r="N842">
            <v>-5.1951349226499133E-2</v>
          </cell>
          <cell r="O842">
            <v>-4.174890425242872E-2</v>
          </cell>
          <cell r="P842">
            <v>-5.3148735337956055E-2</v>
          </cell>
          <cell r="Q842">
            <v>-3.9517022998182938E-2</v>
          </cell>
          <cell r="R842">
            <v>-5.8682064406236023E-2</v>
          </cell>
          <cell r="S842">
            <v>-6.6155664296175587E-2</v>
          </cell>
          <cell r="T842">
            <v>-7.2544321502915565E-2</v>
          </cell>
          <cell r="U842">
            <v>-2.5512134979424061E-2</v>
          </cell>
          <cell r="V842">
            <v>-2.2775599112782707E-2</v>
          </cell>
          <cell r="W842">
            <v>-4.9839257363561096E-2</v>
          </cell>
          <cell r="X842">
            <v>-6.4174419308002051E-2</v>
          </cell>
          <cell r="Y842">
            <v>-6.9030218323700154E-2</v>
          </cell>
          <cell r="Z842">
            <v>-6.1834902800445235E-2</v>
          </cell>
          <cell r="AA842">
            <v>-4.3117474737762507E-2</v>
          </cell>
          <cell r="AB842">
            <v>-7.4057004204511667E-2</v>
          </cell>
          <cell r="AC842">
            <v>-6.7480571517309684E-2</v>
          </cell>
          <cell r="AD842">
            <v>-7.9543236825479369E-2</v>
          </cell>
          <cell r="AE842">
            <v>-7.1178786198753841E-2</v>
          </cell>
          <cell r="AF842">
            <v>-9.4571111118297857E-2</v>
          </cell>
          <cell r="AG842">
            <v>-0.10958527633510329</v>
          </cell>
          <cell r="AH842">
            <v>-4.7526731964347313E-2</v>
          </cell>
          <cell r="AI842">
            <v>-4.3345927353213742E-2</v>
          </cell>
          <cell r="AJ842">
            <v>-6.4518189453083963E-2</v>
          </cell>
          <cell r="AK842">
            <v>-7.0764207696766945E-2</v>
          </cell>
          <cell r="AL842">
            <v>-6.809177379781417E-2</v>
          </cell>
          <cell r="AM842">
            <v>-7.1379879093182552E-2</v>
          </cell>
          <cell r="AN842">
            <v>-4.6378304041720497E-2</v>
          </cell>
          <cell r="AO842">
            <v>-8.318730565341026E-2</v>
          </cell>
          <cell r="AP842">
            <v>-6.7531366810417381E-2</v>
          </cell>
          <cell r="AQ842">
            <v>-8.6570565208161199E-2</v>
          </cell>
          <cell r="AR842">
            <v>-7.0206804604524109E-2</v>
          </cell>
          <cell r="AS842">
            <v>-0.10967816659649543</v>
          </cell>
          <cell r="AT842">
            <v>-0.10832287484806002</v>
          </cell>
          <cell r="AU842">
            <v>-4.1244099244204691E-2</v>
          </cell>
          <cell r="AV842">
            <v>-6.2458427117187743E-2</v>
          </cell>
          <cell r="AW842">
            <v>-5.5878567369677334E-2</v>
          </cell>
          <cell r="AX842">
            <v>-5.388218168243597E-2</v>
          </cell>
          <cell r="AY842">
            <v>-5.7598166709512455E-2</v>
          </cell>
          <cell r="AZ842">
            <v>-6.90785892521113E-2</v>
          </cell>
          <cell r="BA842">
            <v>-4.8664006019464523E-2</v>
          </cell>
          <cell r="BB842">
            <v>-8.6024362671143884E-2</v>
          </cell>
          <cell r="BC842">
            <v>-6.5928287632118554E-2</v>
          </cell>
          <cell r="BD842">
            <v>-7.9838131851369454E-2</v>
          </cell>
          <cell r="BE842">
            <v>0.1068965273499316</v>
          </cell>
          <cell r="BF842">
            <v>0.15374968797894617</v>
          </cell>
          <cell r="BG842">
            <v>7.0823876734543489E-2</v>
          </cell>
          <cell r="BH842">
            <v>0.12162881164647121</v>
          </cell>
          <cell r="BI842">
            <v>0.11565248559196817</v>
          </cell>
          <cell r="BJ842">
            <v>8.2856770417992109E-2</v>
          </cell>
          <cell r="BK842">
            <v>3.8421627453772977E-2</v>
          </cell>
          <cell r="BL842">
            <v>3.2530244276676612E-2</v>
          </cell>
          <cell r="BM842">
            <v>5.0995481131762332E-2</v>
          </cell>
          <cell r="BN842">
            <v>5.6898143720824024E-2</v>
          </cell>
          <cell r="BO842">
            <v>0.13118943392676097</v>
          </cell>
          <cell r="BP842">
            <v>0.17699291898084191</v>
          </cell>
          <cell r="BQ842">
            <v>0.26611207761724565</v>
          </cell>
          <cell r="BR842">
            <v>0.1121623349080183</v>
          </cell>
          <cell r="BS842">
            <v>0.12988399340511769</v>
          </cell>
          <cell r="BT842">
            <v>8.3293555072783576E-2</v>
          </cell>
          <cell r="BU842">
            <v>0.12238999520879013</v>
          </cell>
          <cell r="BV842">
            <v>0.13977504963607856</v>
          </cell>
          <cell r="BW842">
            <v>0.10107087790737701</v>
          </cell>
          <cell r="BX842">
            <v>3.7954656685789345E-2</v>
          </cell>
          <cell r="BY842">
            <v>4.2838570692290801E-2</v>
          </cell>
          <cell r="BZ842">
            <v>5.1590858057240341E-2</v>
          </cell>
          <cell r="CA842">
            <v>4.9272352052401186E-2</v>
          </cell>
          <cell r="CB842">
            <v>0.12627406451000667</v>
          </cell>
          <cell r="CC842">
            <v>0.18065776689777416</v>
          </cell>
          <cell r="CD842">
            <v>0.29892003740696094</v>
          </cell>
          <cell r="CE842">
            <v>0.1165780445549478</v>
          </cell>
          <cell r="CF842">
            <v>0.18254827574262666</v>
          </cell>
          <cell r="CG842">
            <v>9.4071957288599961E-2</v>
          </cell>
          <cell r="CH842">
            <v>0.12274281188801339</v>
          </cell>
          <cell r="CI842">
            <v>0.12066067157611293</v>
          </cell>
          <cell r="CJ842">
            <v>8.5356982460472963E-2</v>
          </cell>
          <cell r="CK842">
            <v>6.117893275333941E-2</v>
          </cell>
          <cell r="CL842">
            <v>4.5371958024419179E-2</v>
          </cell>
          <cell r="CM842">
            <v>6.4936461090327247E-2</v>
          </cell>
          <cell r="CN842">
            <v>3.883195847945009E-2</v>
          </cell>
          <cell r="CO842">
            <v>0.15947169406961237</v>
          </cell>
          <cell r="CP842">
            <v>0.17588010892138017</v>
          </cell>
          <cell r="CQ842">
            <v>0.25740561370515058</v>
          </cell>
          <cell r="CR842">
            <v>0.12314920251638117</v>
          </cell>
          <cell r="CS842">
            <v>0.1967931176891522</v>
          </cell>
          <cell r="CT842">
            <v>8.3543445656356852E-2</v>
          </cell>
          <cell r="CU842">
            <v>0.13907104648988522</v>
          </cell>
          <cell r="CV842">
            <v>0.14419344552292479</v>
          </cell>
          <cell r="CW842">
            <v>8.7202544995321318E-2</v>
          </cell>
          <cell r="CX842">
            <v>7.783657217753337E-2</v>
          </cell>
          <cell r="CY842">
            <v>4.5402428765788372E-2</v>
          </cell>
          <cell r="CZ842">
            <v>6.1105517946857368E-2</v>
          </cell>
          <cell r="DA842">
            <v>5.2986034869297427E-2</v>
          </cell>
          <cell r="DB842">
            <v>0.16372051377126517</v>
          </cell>
          <cell r="DC842">
            <v>0.17858724452507702</v>
          </cell>
          <cell r="DD842">
            <v>0.2729355614466149</v>
          </cell>
          <cell r="DE842">
            <v>0.1197831005589558</v>
          </cell>
          <cell r="DF842">
            <v>0.16882283513404417</v>
          </cell>
          <cell r="DG842">
            <v>7.5258613118935003E-2</v>
          </cell>
          <cell r="DH842">
            <v>0.13937416225476618</v>
          </cell>
          <cell r="DI842">
            <v>0.13400294813896885</v>
          </cell>
          <cell r="DJ842">
            <v>8.9647997473489838E-2</v>
          </cell>
          <cell r="DK842">
            <v>0.10176359564513149</v>
          </cell>
          <cell r="DL842">
            <v>5.5216924847182547E-2</v>
          </cell>
          <cell r="DM842">
            <v>5.6913532776457387E-2</v>
          </cell>
          <cell r="DN842">
            <v>5.2343617968611866E-2</v>
          </cell>
          <cell r="DO842">
            <v>0.15506304481435151</v>
          </cell>
          <cell r="DP842">
            <v>0.17854640564812291</v>
          </cell>
          <cell r="DQ842">
            <v>0.24867998321218443</v>
          </cell>
          <cell r="DR842">
            <v>0.12033438635626936</v>
          </cell>
          <cell r="DS842">
            <v>0.16533088674439433</v>
          </cell>
          <cell r="DT842">
            <v>7.5870675592376813E-2</v>
          </cell>
          <cell r="DU842">
            <v>0.13342369676683852</v>
          </cell>
          <cell r="DV842">
            <v>0.1323888967719995</v>
          </cell>
          <cell r="DW842">
            <v>9.5861933891255191E-2</v>
          </cell>
          <cell r="DX842">
            <v>9.0172849631192875E-2</v>
          </cell>
          <cell r="DY842">
            <v>4.6755683596830799E-2</v>
          </cell>
          <cell r="DZ842">
            <v>6.1537241733837789E-2</v>
          </cell>
          <cell r="EA842">
            <v>4.1761381875941694E-2</v>
          </cell>
          <cell r="EB842">
            <v>0.16927534538281463</v>
          </cell>
          <cell r="EC842">
            <v>0.18367242022488306</v>
          </cell>
          <cell r="ED842">
            <v>0.26830886954446687</v>
          </cell>
          <cell r="EE842">
            <v>0.12363734058538256</v>
          </cell>
          <cell r="EF842">
            <v>0.16658967364971566</v>
          </cell>
          <cell r="EG842">
            <v>9.3749843625471563E-2</v>
          </cell>
          <cell r="EH842">
            <v>0.13967981091299997</v>
          </cell>
          <cell r="EI842">
            <v>0.13040840127272624</v>
          </cell>
          <cell r="EJ842">
            <v>9.622365615004469E-2</v>
          </cell>
          <cell r="EK842">
            <v>7.6363748793058406E-2</v>
          </cell>
          <cell r="EL842">
            <v>5.1073173323967769E-2</v>
          </cell>
          <cell r="EM842">
            <v>7.4008034160937264E-2</v>
          </cell>
          <cell r="EN842">
            <v>5.07873977602884E-2</v>
          </cell>
          <cell r="EO842">
            <v>0.16149181127910595</v>
          </cell>
          <cell r="EP842">
            <v>0.18076320890603848</v>
          </cell>
          <cell r="EQ842">
            <v>0.27375169342785632</v>
          </cell>
          <cell r="ER842">
            <v>0.12680166518747615</v>
          </cell>
          <cell r="ES842">
            <v>0.14780864722931009</v>
          </cell>
          <cell r="ET842">
            <v>0.10753345864272035</v>
          </cell>
          <cell r="EU842">
            <v>0.13816191724148652</v>
          </cell>
          <cell r="EV842">
            <v>0.1316462010661521</v>
          </cell>
          <cell r="EW842">
            <v>0.11078160863645259</v>
          </cell>
          <cell r="EX842">
            <v>6.501062206250019E-2</v>
          </cell>
          <cell r="EY842">
            <v>5.4208267067116012E-2</v>
          </cell>
          <cell r="EZ842">
            <v>7.4870715133455334E-2</v>
          </cell>
          <cell r="FA842">
            <v>6.0518147886937435E-2</v>
          </cell>
          <cell r="FB842">
            <v>0.157193874984352</v>
          </cell>
          <cell r="FC842">
            <v>0.19237528692062877</v>
          </cell>
          <cell r="FD842">
            <v>0.29952028820261223</v>
          </cell>
          <cell r="FE842">
            <v>0.12682573471202119</v>
          </cell>
          <cell r="FF842">
            <v>0.20072879599288984</v>
          </cell>
          <cell r="FG842">
            <v>8.606709407482338E-2</v>
          </cell>
          <cell r="FH842">
            <v>0.13338716259538774</v>
          </cell>
          <cell r="FI842">
            <v>0.14385370550292276</v>
          </cell>
          <cell r="FJ842">
            <v>8.3775068557706334E-2</v>
          </cell>
          <cell r="FK842">
            <v>8.574739568398293E-2</v>
          </cell>
          <cell r="FL842">
            <v>4.5570624239178237E-2</v>
          </cell>
          <cell r="FM842">
            <v>6.6758369768025183E-2</v>
          </cell>
          <cell r="FN842">
            <v>5.3027093077501419E-2</v>
          </cell>
          <cell r="FO842">
            <v>0.18002117127462469</v>
          </cell>
          <cell r="FP842">
            <v>0.17986723674216742</v>
          </cell>
          <cell r="FQ842">
            <v>0.27006555245194752</v>
          </cell>
          <cell r="FR842">
            <v>0.12140661541994735</v>
          </cell>
          <cell r="FS842">
            <v>0.17499927112267422</v>
          </cell>
          <cell r="FT842">
            <v>8.7685837462535332E-2</v>
          </cell>
          <cell r="FU842">
            <v>0.13391352216753383</v>
          </cell>
          <cell r="FV842">
            <v>0.14290007662866522</v>
          </cell>
          <cell r="FW842">
            <v>7.5349061510644688E-2</v>
          </cell>
          <cell r="FX842">
            <v>7.9458358865867496E-2</v>
          </cell>
          <cell r="FY842">
            <v>3.8733348786503807E-2</v>
          </cell>
          <cell r="FZ842">
            <v>6.7492949778049649E-2</v>
          </cell>
          <cell r="GA842">
            <v>5.2306241318276658E-2</v>
          </cell>
          <cell r="GB842">
            <v>0.16926469576045378</v>
          </cell>
          <cell r="GC842">
            <v>0.1736702190914392</v>
          </cell>
          <cell r="GD842">
            <v>0.26892232612490208</v>
          </cell>
          <cell r="GE842">
            <v>-1.0123537106339064E-2</v>
          </cell>
          <cell r="GF842">
            <v>-1.5856174954065105E-2</v>
          </cell>
          <cell r="GG842">
            <v>-4.6541835141584276E-2</v>
          </cell>
          <cell r="GH842">
            <v>-8.2648941002130272E-3</v>
          </cell>
          <cell r="GI842">
            <v>-4.6603960469582262E-3</v>
          </cell>
          <cell r="GJ842">
            <v>-1.5353686659851817E-2</v>
          </cell>
          <cell r="GK842">
            <v>-2.5529664618193948E-2</v>
          </cell>
          <cell r="GL842">
            <v>-1.3284808464722797E-2</v>
          </cell>
          <cell r="GM842">
            <v>-1.8854704720747684E-3</v>
          </cell>
          <cell r="GN842">
            <v>-1.9605729481387391E-2</v>
          </cell>
          <cell r="GO842">
            <v>-2.012718887114584E-2</v>
          </cell>
          <cell r="GP842">
            <v>1.0209056547576978E-2</v>
          </cell>
          <cell r="GQ842">
            <v>3.9123897480539682E-2</v>
          </cell>
          <cell r="GR842">
            <v>-8.664775679912598E-3</v>
          </cell>
          <cell r="GS842">
            <v>-8.8186336245542618E-3</v>
          </cell>
          <cell r="GT842">
            <v>-4.9099931370297917E-2</v>
          </cell>
          <cell r="GU842">
            <v>-1.0037610764355165E-2</v>
          </cell>
          <cell r="GV842">
            <v>-2.9380549629198782E-3</v>
          </cell>
          <cell r="GW842">
            <v>-1.3925360334469339E-2</v>
          </cell>
          <cell r="GX842">
            <v>-4.0583494784497631E-2</v>
          </cell>
          <cell r="GY842">
            <v>1.4559832774604153E-2</v>
          </cell>
          <cell r="GZ842">
            <v>-1.3361867415190076E-2</v>
          </cell>
          <cell r="HA842">
            <v>-2.7448288792870645E-2</v>
          </cell>
          <cell r="HB842">
            <v>-5.0216377283922142E-2</v>
          </cell>
          <cell r="HC842">
            <v>1.5783015922864685E-2</v>
          </cell>
          <cell r="HD842">
            <v>8.2598460642218541E-2</v>
          </cell>
          <cell r="HE842">
            <v>-6.4807601509038193E-3</v>
          </cell>
          <cell r="HF842">
            <v>-2.1466193397107425E-2</v>
          </cell>
          <cell r="HG842">
            <v>-3.5486384809651383E-2</v>
          </cell>
          <cell r="HH842">
            <v>-1.3219274777353074E-2</v>
          </cell>
          <cell r="HI842">
            <v>-1.017067368824387E-2</v>
          </cell>
          <cell r="HJ842">
            <v>-1.4311913934799136E-2</v>
          </cell>
          <cell r="HK842">
            <v>-3.6803337000835989E-2</v>
          </cell>
          <cell r="HL842">
            <v>9.0318139136122966E-3</v>
          </cell>
          <cell r="HM842">
            <v>2.1505847408700873E-2</v>
          </cell>
          <cell r="HN842">
            <v>-6.8314799995540021E-2</v>
          </cell>
          <cell r="HO842">
            <v>-2.2200208130553456E-2</v>
          </cell>
          <cell r="HP842">
            <v>1.8786693621777317E-3</v>
          </cell>
          <cell r="HQ842">
            <v>0.10382320186126215</v>
          </cell>
          <cell r="HR842">
            <v>-1.0424986837957562E-2</v>
          </cell>
          <cell r="HS842">
            <v>2.7545856335191132E-2</v>
          </cell>
          <cell r="HT842">
            <v>-7.227604321283998E-2</v>
          </cell>
          <cell r="HU842">
            <v>-2.5897738092298894E-2</v>
          </cell>
          <cell r="HV842">
            <v>-1.0884413183935848E-2</v>
          </cell>
          <cell r="HW842">
            <v>-2.8659980230148818E-2</v>
          </cell>
          <cell r="HX842">
            <v>-3.421711683255424E-2</v>
          </cell>
          <cell r="HY842">
            <v>-2.7195104703267248E-2</v>
          </cell>
          <cell r="HZ842">
            <v>-6.7467964866736452E-3</v>
          </cell>
          <cell r="IA842">
            <v>-3.3489536154942101E-2</v>
          </cell>
          <cell r="IB842">
            <v>-3.6666449960431891E-2</v>
          </cell>
          <cell r="IC842">
            <v>3.5487081075043392E-2</v>
          </cell>
          <cell r="ID842">
            <v>8.1313246331905731E-2</v>
          </cell>
          <cell r="IE842">
            <v>-1.4168315461549952E-2</v>
          </cell>
          <cell r="IF842">
            <v>7.6082296516766235E-3</v>
          </cell>
          <cell r="IG842">
            <v>-7.4467517547017081E-2</v>
          </cell>
          <cell r="IH842">
            <v>-2.014269931866508E-2</v>
          </cell>
          <cell r="II842">
            <v>-1.2375649104651387E-2</v>
          </cell>
          <cell r="IJ842">
            <v>-4.3466423967872814E-2</v>
          </cell>
          <cell r="IK842">
            <v>-3.2096399240360896E-2</v>
          </cell>
          <cell r="IL842">
            <v>-3.1184046101330409E-2</v>
          </cell>
          <cell r="IM842">
            <v>-1.6507668175680834E-2</v>
          </cell>
          <cell r="IN842">
            <v>-2.5135364881514022E-2</v>
          </cell>
          <cell r="IO842">
            <v>-2.6659001042139252E-2</v>
          </cell>
          <cell r="IP842">
            <v>5.5638743743458008E-4</v>
          </cell>
          <cell r="IQ842">
            <v>0.1044391876533588</v>
          </cell>
          <cell r="IR842">
            <v>-1.7570064950810149E-2</v>
          </cell>
          <cell r="IS842">
            <v>1.4523207965396523E-2</v>
          </cell>
          <cell r="IT842">
            <v>-9.1545859650260297E-2</v>
          </cell>
          <cell r="IU842">
            <v>-1.7102028345025388E-2</v>
          </cell>
          <cell r="IV842">
            <v>-2.0988223861289512E-2</v>
          </cell>
          <cell r="IW842">
            <v>-6.3871129027321061E-2</v>
          </cell>
          <cell r="IX842">
            <v>-3.3995493366610674E-2</v>
          </cell>
          <cell r="IY842">
            <v>-1.5642857909515584E-2</v>
          </cell>
          <cell r="IZ842">
            <v>-7.5128459939151071E-3</v>
          </cell>
          <cell r="JA842">
            <v>-3.204037293321349E-2</v>
          </cell>
          <cell r="JB842">
            <v>-5.0697692837484709E-2</v>
          </cell>
          <cell r="JC842">
            <v>3.1438726345758283E-2</v>
          </cell>
          <cell r="JD842">
            <v>8.728648372743919E-2</v>
          </cell>
          <cell r="JE842">
            <v>0.10305099779286309</v>
          </cell>
          <cell r="JF842">
            <v>0.14641202690900457</v>
          </cell>
          <cell r="JG842">
            <v>8.0677956127626516E-2</v>
          </cell>
          <cell r="JH842">
            <v>9.2017196815367797E-2</v>
          </cell>
          <cell r="JI842">
            <v>6.1202433390034727E-2</v>
          </cell>
          <cell r="JJ842">
            <v>6.7609086289582621E-2</v>
          </cell>
          <cell r="JK842">
            <v>4.7813090001474379E-2</v>
          </cell>
          <cell r="JL842">
            <v>3.6019810148339104E-2</v>
          </cell>
          <cell r="JM842">
            <v>9.9116796738595525E-2</v>
          </cell>
          <cell r="JN842">
            <v>8.6449608245001031E-2</v>
          </cell>
          <cell r="JO842">
            <v>0.11939827018894533</v>
          </cell>
          <cell r="JP842">
            <v>0.17939325055296251</v>
          </cell>
          <cell r="JQ842">
            <v>0.24394689115466051</v>
          </cell>
        </row>
        <row r="843">
          <cell r="F843">
            <v>22.319875786067133</v>
          </cell>
          <cell r="G843">
            <v>20.274243054494498</v>
          </cell>
          <cell r="H843">
            <v>13.049776412233236</v>
          </cell>
          <cell r="I843">
            <v>9.8614941402970508</v>
          </cell>
          <cell r="J843">
            <v>18.034645763894805</v>
          </cell>
          <cell r="K843">
            <v>18.596582902738774</v>
          </cell>
          <cell r="L843">
            <v>24.416558162016397</v>
          </cell>
          <cell r="M843">
            <v>25.430603579148602</v>
          </cell>
          <cell r="N843">
            <v>21.888688194439371</v>
          </cell>
          <cell r="O843">
            <v>8.749607133654429</v>
          </cell>
          <cell r="P843">
            <v>19.657816966088483</v>
          </cell>
          <cell r="Q843">
            <v>14.358245878883833</v>
          </cell>
          <cell r="R843">
            <v>17.572384614940912</v>
          </cell>
          <cell r="S843">
            <v>20.487829307815321</v>
          </cell>
          <cell r="T843">
            <v>17.813031626359344</v>
          </cell>
          <cell r="U843">
            <v>7.035286631362939</v>
          </cell>
          <cell r="V843">
            <v>5.2412818690183274</v>
          </cell>
          <cell r="W843">
            <v>11.049301009470989</v>
          </cell>
          <cell r="X843">
            <v>15.980087372769075</v>
          </cell>
          <cell r="Y843">
            <v>26.296691053857757</v>
          </cell>
          <cell r="Z843">
            <v>29.636897180111763</v>
          </cell>
          <cell r="AA843">
            <v>18.641201370285572</v>
          </cell>
          <cell r="AB843">
            <v>16.533282001792205</v>
          </cell>
          <cell r="AC843">
            <v>25.372948184001189</v>
          </cell>
          <cell r="AD843">
            <v>30.418807101043814</v>
          </cell>
          <cell r="AE843">
            <v>22.244848829948772</v>
          </cell>
          <cell r="AF843">
            <v>29.370076248397265</v>
          </cell>
          <cell r="AG843">
            <v>29.986789977150671</v>
          </cell>
          <cell r="AH843">
            <v>13.542306233451015</v>
          </cell>
          <cell r="AI843">
            <v>10.087022855465658</v>
          </cell>
          <cell r="AJ843">
            <v>15.011374990416858</v>
          </cell>
          <cell r="AK843">
            <v>17.933215430958128</v>
          </cell>
          <cell r="AL843">
            <v>29.649631436117772</v>
          </cell>
          <cell r="AM843">
            <v>33.832375368025936</v>
          </cell>
          <cell r="AN843">
            <v>21.430196092268439</v>
          </cell>
          <cell r="AO843">
            <v>19.057574685972266</v>
          </cell>
          <cell r="AP843">
            <v>25.576529712204501</v>
          </cell>
          <cell r="AQ843">
            <v>35.013859375304122</v>
          </cell>
          <cell r="AR843">
            <v>23.621926676043781</v>
          </cell>
          <cell r="AS843">
            <v>35.359228843485653</v>
          </cell>
          <cell r="AT843">
            <v>30.720545306251918</v>
          </cell>
          <cell r="AU843">
            <v>13.505306793816446</v>
          </cell>
          <cell r="AV843">
            <v>14.339869001195733</v>
          </cell>
          <cell r="AW843">
            <v>14.446946243720319</v>
          </cell>
          <cell r="AX843">
            <v>15.380334285216264</v>
          </cell>
          <cell r="AY843">
            <v>30.523433059527804</v>
          </cell>
          <cell r="AZ843">
            <v>34.998128203124303</v>
          </cell>
          <cell r="BA843">
            <v>25.83876055273441</v>
          </cell>
          <cell r="BB843">
            <v>20.446919129617353</v>
          </cell>
          <cell r="BC843">
            <v>26.923857697596162</v>
          </cell>
          <cell r="BD843">
            <v>36.376528526077259</v>
          </cell>
          <cell r="BE843">
            <v>-37.382326970450329</v>
          </cell>
          <cell r="BF843">
            <v>-47.250936365494134</v>
          </cell>
          <cell r="BG843">
            <v>-24.019259902615495</v>
          </cell>
          <cell r="BH843">
            <v>-41.928226678928816</v>
          </cell>
          <cell r="BI843">
            <v>-27.164359090189134</v>
          </cell>
          <cell r="BJ843">
            <v>-21.53951660668379</v>
          </cell>
          <cell r="BK843">
            <v>-11.773171772885735</v>
          </cell>
          <cell r="BL843">
            <v>-18.972673472161453</v>
          </cell>
          <cell r="BM843">
            <v>-26.285769681844194</v>
          </cell>
          <cell r="BN843">
            <v>-29.820351037790086</v>
          </cell>
          <cell r="BO843">
            <v>-32.425186408542388</v>
          </cell>
          <cell r="BP843">
            <v>-69.416733001544216</v>
          </cell>
          <cell r="BQ843">
            <v>-127.40997271619358</v>
          </cell>
          <cell r="BR843">
            <v>-40.10019247816318</v>
          </cell>
          <cell r="BS843">
            <v>-39.769850894496308</v>
          </cell>
          <cell r="BT843">
            <v>-28.235478261639795</v>
          </cell>
          <cell r="BU843">
            <v>-40.935182994155987</v>
          </cell>
          <cell r="BV843">
            <v>-35.629330971977282</v>
          </cell>
          <cell r="BW843">
            <v>-25.310712205515866</v>
          </cell>
          <cell r="BX843">
            <v>-10.730112204691036</v>
          </cell>
          <cell r="BY843">
            <v>-26.157950176448207</v>
          </cell>
          <cell r="BZ843">
            <v>-27.007119627724531</v>
          </cell>
          <cell r="CA843">
            <v>-26.759257897163447</v>
          </cell>
          <cell r="CB843">
            <v>-33.310804463524285</v>
          </cell>
          <cell r="CC843">
            <v>-68.49807228326965</v>
          </cell>
          <cell r="CD843">
            <v>-157.02766188385007</v>
          </cell>
          <cell r="CE843">
            <v>-42.706343956391258</v>
          </cell>
          <cell r="CF843">
            <v>-72.102771316864832</v>
          </cell>
          <cell r="CG843">
            <v>-27.125638131596428</v>
          </cell>
          <cell r="CH843">
            <v>-40.938977559889175</v>
          </cell>
          <cell r="CI843">
            <v>-37.24366313454086</v>
          </cell>
          <cell r="CJ843">
            <v>-23.70490607011833</v>
          </cell>
          <cell r="CK843">
            <v>-19.61606432439185</v>
          </cell>
          <cell r="CL843">
            <v>-21.254633732412163</v>
          </cell>
          <cell r="CM843">
            <v>-39.006054878702749</v>
          </cell>
          <cell r="CN843">
            <v>-20.07204797078883</v>
          </cell>
          <cell r="CO843">
            <v>-41.431059750060186</v>
          </cell>
          <cell r="CP843">
            <v>-80.344732048865993</v>
          </cell>
          <cell r="CQ843">
            <v>-113.20776359338095</v>
          </cell>
          <cell r="CR843">
            <v>-45.561469208364748</v>
          </cell>
          <cell r="CS843">
            <v>-74.134801082344069</v>
          </cell>
          <cell r="CT843">
            <v>-25.3582227551275</v>
          </cell>
          <cell r="CU843">
            <v>-48.58017919220142</v>
          </cell>
          <cell r="CV843">
            <v>-39.717928022273234</v>
          </cell>
          <cell r="CW843">
            <v>-22.765772333854116</v>
          </cell>
          <cell r="CX843">
            <v>-23.229961819064769</v>
          </cell>
          <cell r="CY843">
            <v>-24.538082936938387</v>
          </cell>
          <cell r="CZ843">
            <v>-34.840069063615097</v>
          </cell>
          <cell r="DA843">
            <v>-28.392093785452854</v>
          </cell>
          <cell r="DB843">
            <v>-43.849988639215788</v>
          </cell>
          <cell r="DC843">
            <v>-84.219971237944293</v>
          </cell>
          <cell r="DD843">
            <v>-123.10164664684002</v>
          </cell>
          <cell r="DE843">
            <v>-45.080062326821164</v>
          </cell>
          <cell r="DF843">
            <v>-61.432511188295962</v>
          </cell>
          <cell r="DG843">
            <v>-24.946065818099019</v>
          </cell>
          <cell r="DH843">
            <v>-50.694052246689346</v>
          </cell>
          <cell r="DI843">
            <v>-37.420676809466947</v>
          </cell>
          <cell r="DJ843">
            <v>-25.416180609630771</v>
          </cell>
          <cell r="DK843">
            <v>-26.279848814875805</v>
          </cell>
          <cell r="DL843">
            <v>-30.657629819601702</v>
          </cell>
          <cell r="DM843">
            <v>-31.97796091903216</v>
          </cell>
          <cell r="DN843">
            <v>-28.794608491342164</v>
          </cell>
          <cell r="DO843">
            <v>-42.872820865990406</v>
          </cell>
          <cell r="DP843">
            <v>-82.989476092339359</v>
          </cell>
          <cell r="DQ843">
            <v>-122.35520567517591</v>
          </cell>
          <cell r="DR843">
            <v>-45.801314405054377</v>
          </cell>
          <cell r="DS843">
            <v>-56.37878614837183</v>
          </cell>
          <cell r="DT843">
            <v>-26.49365634740818</v>
          </cell>
          <cell r="DU843">
            <v>-51.35137720998825</v>
          </cell>
          <cell r="DV843">
            <v>-36.096002981118708</v>
          </cell>
          <cell r="DW843">
            <v>-26.267030184929819</v>
          </cell>
          <cell r="DX843">
            <v>-26.084304042482053</v>
          </cell>
          <cell r="DY843">
            <v>-26.922631866809699</v>
          </cell>
          <cell r="DZ843">
            <v>-33.778350130341657</v>
          </cell>
          <cell r="EA843">
            <v>-24.750131692644199</v>
          </cell>
          <cell r="EB843">
            <v>-45.824986303339436</v>
          </cell>
          <cell r="EC843">
            <v>-84.265479107878548</v>
          </cell>
          <cell r="ED843">
            <v>-134.78798444536127</v>
          </cell>
          <cell r="EE843">
            <v>-47.561679596338564</v>
          </cell>
          <cell r="EF843">
            <v>-55.023643895478941</v>
          </cell>
          <cell r="EG843">
            <v>-35.67277617703396</v>
          </cell>
          <cell r="EH843">
            <v>-53.793926518535514</v>
          </cell>
          <cell r="EI843">
            <v>-35.430246469196931</v>
          </cell>
          <cell r="EJ843">
            <v>-27.685840667144646</v>
          </cell>
          <cell r="EK843">
            <v>-23.528516469138104</v>
          </cell>
          <cell r="EL843">
            <v>-30.744166062775644</v>
          </cell>
          <cell r="EM843">
            <v>-40.820429147192968</v>
          </cell>
          <cell r="EN843">
            <v>-29.623962054839939</v>
          </cell>
          <cell r="EO843">
            <v>-45.04796873099658</v>
          </cell>
          <cell r="EP843">
            <v>-79.523761162868482</v>
          </cell>
          <cell r="EQ843">
            <v>-143.8199738738721</v>
          </cell>
          <cell r="ER843">
            <v>-49.192975017405779</v>
          </cell>
          <cell r="ES843">
            <v>-48.031817074185021</v>
          </cell>
          <cell r="ET843">
            <v>-40.155073853088567</v>
          </cell>
          <cell r="EU843">
            <v>-52.847755599805332</v>
          </cell>
          <cell r="EV843">
            <v>-37.264967046455041</v>
          </cell>
          <cell r="EW843">
            <v>-32.273953250231507</v>
          </cell>
          <cell r="EX843">
            <v>-19.899600849423361</v>
          </cell>
          <cell r="EY843">
            <v>-33.107967791377426</v>
          </cell>
          <cell r="EZ843">
            <v>-44.600017400140089</v>
          </cell>
          <cell r="FA843">
            <v>-31.991712179767973</v>
          </cell>
          <cell r="FB843">
            <v>-46.423823690874492</v>
          </cell>
          <cell r="FC843">
            <v>-79.081157000479919</v>
          </cell>
          <cell r="FD843">
            <v>-168.91273489785854</v>
          </cell>
          <cell r="FE843">
            <v>-49.839247649430312</v>
          </cell>
          <cell r="FF843">
            <v>-80.900046682464506</v>
          </cell>
          <cell r="FG843">
            <v>-27.737181505337052</v>
          </cell>
          <cell r="FH843">
            <v>-49.867942577938855</v>
          </cell>
          <cell r="FI843">
            <v>-45.66718060254135</v>
          </cell>
          <cell r="FJ843">
            <v>-25.819642037483145</v>
          </cell>
          <cell r="FK843">
            <v>-27.653594559907045</v>
          </cell>
          <cell r="FL843">
            <v>-23.390334179792287</v>
          </cell>
          <cell r="FM843">
            <v>-40.12725892966791</v>
          </cell>
          <cell r="FN843">
            <v>-28.699440142499441</v>
          </cell>
          <cell r="FO843">
            <v>-51.900541046539267</v>
          </cell>
          <cell r="FP843">
            <v>-88.185398794807682</v>
          </cell>
          <cell r="FQ843">
            <v>-130.34776794603835</v>
          </cell>
          <cell r="FR843">
            <v>-48.59483578073452</v>
          </cell>
          <cell r="FS843">
            <v>-67.852102483635989</v>
          </cell>
          <cell r="FT843">
            <v>-30.306843380533554</v>
          </cell>
          <cell r="FU843">
            <v>-51.873323074466853</v>
          </cell>
          <cell r="FV843">
            <v>-42.500603431610742</v>
          </cell>
          <cell r="FW843">
            <v>-22.676668364116406</v>
          </cell>
          <cell r="FX843">
            <v>-26.936811840027655</v>
          </cell>
          <cell r="FY843">
            <v>-22.491113802019559</v>
          </cell>
          <cell r="FZ843">
            <v>-40.131290369728852</v>
          </cell>
          <cell r="GA843">
            <v>-29.766072899745417</v>
          </cell>
          <cell r="GB843">
            <v>-49.288476102754821</v>
          </cell>
          <cell r="GC843">
            <v>-88.305534144851961</v>
          </cell>
          <cell r="GD843">
            <v>-135.31936078253005</v>
          </cell>
          <cell r="GE843">
            <v>4.4194674731752492</v>
          </cell>
          <cell r="GF843">
            <v>6.2024140416190185</v>
          </cell>
          <cell r="GG843">
            <v>16.758483395348591</v>
          </cell>
          <cell r="GH843">
            <v>3.6914874370692128</v>
          </cell>
          <cell r="GI843">
            <v>2.5224236949796084</v>
          </cell>
          <cell r="GJ843">
            <v>6.4989289616476285</v>
          </cell>
          <cell r="GK843">
            <v>9.9068974766362317</v>
          </cell>
          <cell r="GL843">
            <v>8.0952726378734017</v>
          </cell>
          <cell r="GM843">
            <v>1.3380122670059222</v>
          </cell>
          <cell r="GN843">
            <v>11.682075820930711</v>
          </cell>
          <cell r="GO843">
            <v>6.0688246951831042</v>
          </cell>
          <cell r="GP843">
            <v>-5.8891932099666686</v>
          </cell>
          <cell r="GQ843">
            <v>-21.966559475271708</v>
          </cell>
          <cell r="GR843">
            <v>3.6236738612542592</v>
          </cell>
          <cell r="GS843">
            <v>3.0477975836610862</v>
          </cell>
          <cell r="GT843">
            <v>19.036333918506649</v>
          </cell>
          <cell r="GU843">
            <v>5.2693917355476696</v>
          </cell>
          <cell r="GV843">
            <v>2.2847492065178816</v>
          </cell>
          <cell r="GW843">
            <v>5.8683887096112963</v>
          </cell>
          <cell r="GX843">
            <v>15.397845287340312</v>
          </cell>
          <cell r="GY843">
            <v>-10.645281926008504</v>
          </cell>
          <cell r="GZ843">
            <v>7.9434186384742604</v>
          </cell>
          <cell r="HA843">
            <v>17.153689726943</v>
          </cell>
          <cell r="HB843">
            <v>15.719005021614226</v>
          </cell>
          <cell r="HC843">
            <v>-9.3004059964565577</v>
          </cell>
          <cell r="HD843">
            <v>-49.516633203029102</v>
          </cell>
          <cell r="HE843">
            <v>2.4097417569267408</v>
          </cell>
          <cell r="HF843">
            <v>7.1974889069011221</v>
          </cell>
          <cell r="HG843">
            <v>14.01053451045374</v>
          </cell>
          <cell r="HH843">
            <v>5.3613552320753231</v>
          </cell>
          <cell r="HI843">
            <v>3.2792123645449216</v>
          </cell>
          <cell r="HJ843">
            <v>4.4657329986132215</v>
          </cell>
          <cell r="HK843">
            <v>13.701891044367867</v>
          </cell>
          <cell r="HL843">
            <v>-5.7223079048685852</v>
          </cell>
          <cell r="HM843">
            <v>-13.922289489204468</v>
          </cell>
          <cell r="HN843">
            <v>43.828263077350904</v>
          </cell>
          <cell r="HO843">
            <v>6.7132774319713517</v>
          </cell>
          <cell r="HP843">
            <v>-2.9096251245327305</v>
          </cell>
          <cell r="HQ843">
            <v>-64.474234265600487</v>
          </cell>
          <cell r="HR843">
            <v>3.268332590860235</v>
          </cell>
          <cell r="HS843">
            <v>-16.686474803195459</v>
          </cell>
          <cell r="HT843">
            <v>23.78036697495245</v>
          </cell>
          <cell r="HU843">
            <v>8.6313837863016616</v>
          </cell>
          <cell r="HV843">
            <v>5.0431512339712237</v>
          </cell>
          <cell r="HW843">
            <v>8.5409258425261747</v>
          </cell>
          <cell r="HX843">
            <v>13.162569443139198</v>
          </cell>
          <cell r="HY843">
            <v>14.171575531948863</v>
          </cell>
          <cell r="HZ843">
            <v>3.3597681470302936</v>
          </cell>
          <cell r="IA843">
            <v>19.272062477346889</v>
          </cell>
          <cell r="IB843">
            <v>10.643146788606211</v>
          </cell>
          <cell r="IC843">
            <v>-25.264510055722344</v>
          </cell>
          <cell r="ID843">
            <v>-43.39149181453503</v>
          </cell>
          <cell r="IE843">
            <v>3.5876449396144579</v>
          </cell>
          <cell r="IF843">
            <v>-4.7235068306458823</v>
          </cell>
          <cell r="IG843">
            <v>25.00664501857171</v>
          </cell>
          <cell r="IH843">
            <v>6.6562446073598647</v>
          </cell>
          <cell r="II843">
            <v>3.0066638592900503</v>
          </cell>
          <cell r="IJ843">
            <v>11.950910393450988</v>
          </cell>
          <cell r="IK843">
            <v>12.31559217407059</v>
          </cell>
          <cell r="IL843">
            <v>15.204876203471306</v>
          </cell>
          <cell r="IM843">
            <v>3.6638512879311662</v>
          </cell>
          <cell r="IN843">
            <v>14.561782988047211</v>
          </cell>
          <cell r="IO843">
            <v>6.3745296261841347</v>
          </cell>
          <cell r="IP843">
            <v>-6.7928988359923963</v>
          </cell>
          <cell r="IQ843">
            <v>-59.389949990295328</v>
          </cell>
          <cell r="IR843">
            <v>4.3206314094107459</v>
          </cell>
          <cell r="IS843">
            <v>-16.421749984048546</v>
          </cell>
          <cell r="IT843">
            <v>32.168614568266172</v>
          </cell>
          <cell r="IU843">
            <v>4.8745746210011731</v>
          </cell>
          <cell r="IV843">
            <v>1.644163299403099</v>
          </cell>
          <cell r="IW843">
            <v>22.639959080714235</v>
          </cell>
          <cell r="IX843">
            <v>12.395702486331016</v>
          </cell>
          <cell r="IY843">
            <v>11.432393007957774</v>
          </cell>
          <cell r="IZ843">
            <v>7.4563131468108823</v>
          </cell>
          <cell r="JA843">
            <v>17.378082501540387</v>
          </cell>
          <cell r="JB843">
            <v>11.770924032725905</v>
          </cell>
          <cell r="JC843">
            <v>-21.317932743116142</v>
          </cell>
          <cell r="JD843">
            <v>-53.117038915797451</v>
          </cell>
          <cell r="JE843">
            <v>-25056.875984223589</v>
          </cell>
          <cell r="JF843">
            <v>-2948.2507727088282</v>
          </cell>
          <cell r="JG843">
            <v>0</v>
          </cell>
          <cell r="JH843">
            <v>0</v>
          </cell>
          <cell r="JI843">
            <v>0</v>
          </cell>
          <cell r="JJ843">
            <v>0</v>
          </cell>
          <cell r="JK843">
            <v>0</v>
          </cell>
          <cell r="JL843">
            <v>0</v>
          </cell>
          <cell r="JM843">
            <v>0</v>
          </cell>
          <cell r="JN843">
            <v>0</v>
          </cell>
          <cell r="JO843">
            <v>0</v>
          </cell>
          <cell r="JP843">
            <v>0</v>
          </cell>
          <cell r="JQ843">
            <v>0</v>
          </cell>
        </row>
        <row r="844">
          <cell r="A844" t="str">
            <v>MWHS</v>
          </cell>
        </row>
        <row r="845">
          <cell r="D845" t="str">
            <v>System Load</v>
          </cell>
          <cell r="F845">
            <v>0</v>
          </cell>
          <cell r="G845">
            <v>0</v>
          </cell>
          <cell r="H845">
            <v>0</v>
          </cell>
          <cell r="I845">
            <v>6.9849193096160889E-8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5.5497512221336365E-6</v>
          </cell>
          <cell r="R845">
            <v>1.475214958190918E-6</v>
          </cell>
          <cell r="S845">
            <v>-1.4808028936386108E-6</v>
          </cell>
          <cell r="T845">
            <v>-2.905726432800293E-7</v>
          </cell>
          <cell r="U845">
            <v>0</v>
          </cell>
          <cell r="V845">
            <v>3.2400712370872498E-6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-1.6391277313232422E-7</v>
          </cell>
          <cell r="AF845">
            <v>0</v>
          </cell>
          <cell r="AG845">
            <v>0</v>
          </cell>
          <cell r="AH845">
            <v>-1.1920928955078125E-7</v>
          </cell>
          <cell r="AI845">
            <v>-5.029141902923584E-8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1.2516975402832031E-6</v>
          </cell>
          <cell r="AS845">
            <v>0</v>
          </cell>
          <cell r="AT845">
            <v>0</v>
          </cell>
          <cell r="AU845">
            <v>1.2703239917755127E-6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5.8114528656005859E-7</v>
          </cell>
          <cell r="BS845">
            <v>0</v>
          </cell>
          <cell r="BT845">
            <v>0</v>
          </cell>
          <cell r="BU845">
            <v>0</v>
          </cell>
          <cell r="BV845">
            <v>6.50063157081604E-7</v>
          </cell>
          <cell r="BW845">
            <v>0</v>
          </cell>
          <cell r="BX845">
            <v>-3.0733644962310791E-8</v>
          </cell>
          <cell r="BY845">
            <v>0</v>
          </cell>
          <cell r="BZ845">
            <v>0</v>
          </cell>
          <cell r="CA845">
            <v>-3.0733644962310791E-8</v>
          </cell>
          <cell r="CB845">
            <v>0</v>
          </cell>
          <cell r="CC845">
            <v>0</v>
          </cell>
          <cell r="CD845">
            <v>0</v>
          </cell>
          <cell r="CE845">
            <v>4.9322843551635742E-6</v>
          </cell>
          <cell r="CF845">
            <v>4.9592927098274231E-6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-2.9802322387695313E-8</v>
          </cell>
          <cell r="CO845">
            <v>0</v>
          </cell>
          <cell r="CP845">
            <v>0</v>
          </cell>
          <cell r="CQ845">
            <v>0</v>
          </cell>
          <cell r="CR845">
            <v>-1.7732381820678711E-6</v>
          </cell>
          <cell r="CS845">
            <v>0</v>
          </cell>
          <cell r="CT845">
            <v>-7.0035457611083984E-7</v>
          </cell>
          <cell r="CU845">
            <v>-2.4959444999694824E-7</v>
          </cell>
          <cell r="CV845">
            <v>-3.902241587638855E-7</v>
          </cell>
          <cell r="CW845">
            <v>3.986060619354248E-7</v>
          </cell>
          <cell r="CX845">
            <v>-4.0978193283081055E-8</v>
          </cell>
          <cell r="CY845">
            <v>0</v>
          </cell>
          <cell r="CZ845">
            <v>0</v>
          </cell>
          <cell r="DA845">
            <v>-3.1851232051849365E-7</v>
          </cell>
          <cell r="DB845">
            <v>0</v>
          </cell>
          <cell r="DC845">
            <v>0</v>
          </cell>
          <cell r="DD845">
            <v>-4.7869980335235596E-7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-1.7974525690078735E-7</v>
          </cell>
          <cell r="DJ845">
            <v>0</v>
          </cell>
          <cell r="DK845">
            <v>2.9802322387695313E-8</v>
          </cell>
          <cell r="DL845">
            <v>0</v>
          </cell>
          <cell r="DM845">
            <v>0</v>
          </cell>
          <cell r="DN845">
            <v>8.0093741416931152E-8</v>
          </cell>
          <cell r="DO845">
            <v>0</v>
          </cell>
          <cell r="DP845">
            <v>8.9034438133239746E-7</v>
          </cell>
          <cell r="DQ845">
            <v>-9.0058892965316772E-7</v>
          </cell>
          <cell r="DR845">
            <v>-2.2351741790771484E-7</v>
          </cell>
          <cell r="DS845">
            <v>0</v>
          </cell>
          <cell r="DT845">
            <v>0</v>
          </cell>
          <cell r="DU845">
            <v>0</v>
          </cell>
          <cell r="DV845">
            <v>-4.0046870708465576E-7</v>
          </cell>
          <cell r="DW845">
            <v>3.3061951398849487E-7</v>
          </cell>
          <cell r="DX845">
            <v>3.0733644962310791E-8</v>
          </cell>
          <cell r="DY845">
            <v>0</v>
          </cell>
          <cell r="DZ845">
            <v>0</v>
          </cell>
          <cell r="EA845">
            <v>2.9802322387695313E-8</v>
          </cell>
          <cell r="EB845">
            <v>0</v>
          </cell>
          <cell r="EC845">
            <v>0</v>
          </cell>
          <cell r="ED845">
            <v>-2.0954757928848267E-7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4.0046870708465576E-8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-2.9802322387695313E-8</v>
          </cell>
          <cell r="FB845">
            <v>0</v>
          </cell>
          <cell r="FC845">
            <v>0</v>
          </cell>
          <cell r="FD845">
            <v>0</v>
          </cell>
          <cell r="FE845">
            <v>8.0466270446777344E-7</v>
          </cell>
          <cell r="FF845">
            <v>0</v>
          </cell>
          <cell r="FG845">
            <v>0</v>
          </cell>
          <cell r="FH845">
            <v>8.2980841398239136E-7</v>
          </cell>
          <cell r="FI845">
            <v>0</v>
          </cell>
          <cell r="FJ845">
            <v>0</v>
          </cell>
          <cell r="FK845">
            <v>-2.9802322387695313E-8</v>
          </cell>
          <cell r="FL845">
            <v>0</v>
          </cell>
          <cell r="FM845">
            <v>0</v>
          </cell>
          <cell r="FN845">
            <v>0</v>
          </cell>
          <cell r="FO845">
            <v>0</v>
          </cell>
          <cell r="FP845">
            <v>0</v>
          </cell>
          <cell r="FQ845">
            <v>0</v>
          </cell>
          <cell r="FR845">
            <v>6.7055225372314453E-7</v>
          </cell>
          <cell r="FS845">
            <v>0</v>
          </cell>
          <cell r="FT845">
            <v>0</v>
          </cell>
          <cell r="FU845">
            <v>0</v>
          </cell>
          <cell r="FV845">
            <v>0</v>
          </cell>
          <cell r="FW845">
            <v>0</v>
          </cell>
          <cell r="FX845">
            <v>-8.0093741416931152E-8</v>
          </cell>
          <cell r="FY845">
            <v>0</v>
          </cell>
          <cell r="FZ845">
            <v>0</v>
          </cell>
          <cell r="GA845">
            <v>5.1222741603851318E-8</v>
          </cell>
          <cell r="GB845">
            <v>7.0035457611083984E-7</v>
          </cell>
          <cell r="GC845">
            <v>0</v>
          </cell>
          <cell r="GD845">
            <v>0</v>
          </cell>
          <cell r="GE845">
            <v>-5.8114528656005859E-7</v>
          </cell>
          <cell r="GF845">
            <v>0</v>
          </cell>
          <cell r="GG845">
            <v>0</v>
          </cell>
          <cell r="GH845">
            <v>0</v>
          </cell>
          <cell r="GI845">
            <v>0</v>
          </cell>
          <cell r="GJ845">
            <v>0</v>
          </cell>
          <cell r="GK845">
            <v>4.0046870708465576E-8</v>
          </cell>
          <cell r="GL845">
            <v>0</v>
          </cell>
          <cell r="GM845">
            <v>-7.0128589868545532E-7</v>
          </cell>
          <cell r="GN845">
            <v>7.8231096267700195E-8</v>
          </cell>
          <cell r="GO845">
            <v>0</v>
          </cell>
          <cell r="GP845">
            <v>0</v>
          </cell>
          <cell r="GQ845">
            <v>0</v>
          </cell>
          <cell r="GR845">
            <v>-5.5134296417236328E-7</v>
          </cell>
          <cell r="GS845">
            <v>0</v>
          </cell>
          <cell r="GT845">
            <v>0</v>
          </cell>
          <cell r="GU845">
            <v>0</v>
          </cell>
          <cell r="GV845">
            <v>0</v>
          </cell>
          <cell r="GW845">
            <v>0</v>
          </cell>
          <cell r="GX845">
            <v>4.0046870708465576E-8</v>
          </cell>
          <cell r="GY845">
            <v>0</v>
          </cell>
          <cell r="GZ845">
            <v>0</v>
          </cell>
          <cell r="HA845">
            <v>3.9953738451004028E-7</v>
          </cell>
          <cell r="HB845">
            <v>0</v>
          </cell>
          <cell r="HC845">
            <v>0</v>
          </cell>
          <cell r="HD845">
            <v>-9.7882002592086792E-7</v>
          </cell>
          <cell r="HE845">
            <v>0</v>
          </cell>
          <cell r="HF845">
            <v>0</v>
          </cell>
          <cell r="HG845">
            <v>0</v>
          </cell>
          <cell r="HH845">
            <v>0</v>
          </cell>
          <cell r="HI845">
            <v>0</v>
          </cell>
          <cell r="HJ845">
            <v>0</v>
          </cell>
          <cell r="HK845">
            <v>-2.9802322387695313E-8</v>
          </cell>
          <cell r="HL845">
            <v>0</v>
          </cell>
          <cell r="HM845">
            <v>0</v>
          </cell>
          <cell r="HN845">
            <v>0</v>
          </cell>
          <cell r="HO845">
            <v>0</v>
          </cell>
          <cell r="HP845">
            <v>0</v>
          </cell>
          <cell r="HQ845">
            <v>0</v>
          </cell>
          <cell r="HR845">
            <v>1.6391277313232422E-7</v>
          </cell>
          <cell r="HS845">
            <v>0</v>
          </cell>
          <cell r="HT845">
            <v>0</v>
          </cell>
          <cell r="HU845">
            <v>0</v>
          </cell>
          <cell r="HV845">
            <v>0</v>
          </cell>
          <cell r="HW845">
            <v>0</v>
          </cell>
          <cell r="HX845">
            <v>4.6193599700927734E-7</v>
          </cell>
          <cell r="HY845">
            <v>-2.4866312742233276E-7</v>
          </cell>
          <cell r="HZ845">
            <v>0</v>
          </cell>
          <cell r="IA845">
            <v>-6.0535967350006104E-8</v>
          </cell>
          <cell r="IB845">
            <v>0</v>
          </cell>
          <cell r="IC845">
            <v>0</v>
          </cell>
          <cell r="ID845">
            <v>0</v>
          </cell>
          <cell r="IE845">
            <v>6.4074993133544922E-7</v>
          </cell>
          <cell r="IF845">
            <v>0</v>
          </cell>
          <cell r="IG845">
            <v>0</v>
          </cell>
          <cell r="IH845">
            <v>0</v>
          </cell>
          <cell r="II845">
            <v>0</v>
          </cell>
          <cell r="IJ845">
            <v>0</v>
          </cell>
          <cell r="IK845">
            <v>-5.9604644775390625E-8</v>
          </cell>
          <cell r="IL845">
            <v>6.3050538301467896E-7</v>
          </cell>
          <cell r="IM845">
            <v>0</v>
          </cell>
          <cell r="IN845">
            <v>6.0535967350006104E-8</v>
          </cell>
          <cell r="IO845">
            <v>0</v>
          </cell>
          <cell r="IP845">
            <v>0</v>
          </cell>
          <cell r="IQ845">
            <v>0</v>
          </cell>
          <cell r="IR845">
            <v>6.5565109252929688E-7</v>
          </cell>
          <cell r="IS845">
            <v>0</v>
          </cell>
          <cell r="IT845">
            <v>0</v>
          </cell>
          <cell r="IU845">
            <v>0</v>
          </cell>
          <cell r="IV845">
            <v>0</v>
          </cell>
          <cell r="IW845">
            <v>0</v>
          </cell>
          <cell r="IX845">
            <v>0</v>
          </cell>
          <cell r="IY845">
            <v>0</v>
          </cell>
          <cell r="IZ845">
            <v>0</v>
          </cell>
          <cell r="JA845">
            <v>6.3050538301467896E-7</v>
          </cell>
          <cell r="JB845">
            <v>0</v>
          </cell>
          <cell r="JC845">
            <v>0</v>
          </cell>
          <cell r="JD845">
            <v>0</v>
          </cell>
          <cell r="JE845">
            <v>-6.5565109252929688E-7</v>
          </cell>
          <cell r="JF845">
            <v>0</v>
          </cell>
          <cell r="JG845">
            <v>0</v>
          </cell>
          <cell r="JH845">
            <v>0</v>
          </cell>
          <cell r="JI845">
            <v>0</v>
          </cell>
          <cell r="JJ845">
            <v>0</v>
          </cell>
          <cell r="JK845">
            <v>-2.1420419216156006E-8</v>
          </cell>
          <cell r="JL845">
            <v>0</v>
          </cell>
          <cell r="JM845">
            <v>0</v>
          </cell>
          <cell r="JN845">
            <v>0</v>
          </cell>
          <cell r="JO845">
            <v>-6.3050538301467896E-7</v>
          </cell>
          <cell r="JP845">
            <v>0</v>
          </cell>
          <cell r="JQ845">
            <v>0</v>
          </cell>
        </row>
        <row r="846">
          <cell r="D846" t="str">
            <v>Battery Load</v>
          </cell>
          <cell r="F846">
            <v>11.476291670000023</v>
          </cell>
          <cell r="G846">
            <v>4.2412777400001005</v>
          </cell>
          <cell r="H846">
            <v>-0.65720561000000544</v>
          </cell>
          <cell r="I846">
            <v>4.323302159999912</v>
          </cell>
          <cell r="J846">
            <v>1.7357621600000357</v>
          </cell>
          <cell r="K846">
            <v>-5.4763565799999583</v>
          </cell>
          <cell r="L846">
            <v>6.4375770899999338</v>
          </cell>
          <cell r="M846">
            <v>1.1230646000000206</v>
          </cell>
          <cell r="N846">
            <v>0.47671573000002354</v>
          </cell>
          <cell r="O846">
            <v>-1.991036329999929</v>
          </cell>
          <cell r="P846">
            <v>8.5143218999999704</v>
          </cell>
          <cell r="Q846">
            <v>4.7637568400000418</v>
          </cell>
          <cell r="R846">
            <v>7691.621654789662</v>
          </cell>
          <cell r="S846">
            <v>5.1244839199999888</v>
          </cell>
          <cell r="T846">
            <v>2.3662503500000867</v>
          </cell>
          <cell r="U846">
            <v>0.41300274999980502</v>
          </cell>
          <cell r="V846">
            <v>4.2906807899998967</v>
          </cell>
          <cell r="W846">
            <v>4.5607980800000405</v>
          </cell>
          <cell r="X846">
            <v>1915.3293982499745</v>
          </cell>
          <cell r="Y846">
            <v>3214.6660959500005</v>
          </cell>
          <cell r="Z846">
            <v>512.07493541995063</v>
          </cell>
          <cell r="AA846">
            <v>68.833745529962471</v>
          </cell>
          <cell r="AB846">
            <v>1411.4894412299618</v>
          </cell>
          <cell r="AC846">
            <v>447.92579226999078</v>
          </cell>
          <cell r="AD846">
            <v>104.54703025000344</v>
          </cell>
          <cell r="AE846">
            <v>11040.672748660203</v>
          </cell>
          <cell r="AF846">
            <v>305.46570006001275</v>
          </cell>
          <cell r="AG846">
            <v>438.84681290996377</v>
          </cell>
          <cell r="AH846">
            <v>1760.2140249700169</v>
          </cell>
          <cell r="AI846">
            <v>768.49684887999319</v>
          </cell>
          <cell r="AJ846">
            <v>-58.268074839987094</v>
          </cell>
          <cell r="AK846">
            <v>1384.4452230700117</v>
          </cell>
          <cell r="AL846">
            <v>2588.470867370037</v>
          </cell>
          <cell r="AM846">
            <v>924.83083022994106</v>
          </cell>
          <cell r="AN846">
            <v>149.07378344007884</v>
          </cell>
          <cell r="AO846">
            <v>395.96040956000797</v>
          </cell>
          <cell r="AP846">
            <v>2229.9786155401089</v>
          </cell>
          <cell r="AQ846">
            <v>153.15770746998896</v>
          </cell>
          <cell r="AR846">
            <v>2214.2973351301625</v>
          </cell>
          <cell r="AS846">
            <v>938.00389775002259</v>
          </cell>
          <cell r="AT846">
            <v>1055.2737250600476</v>
          </cell>
          <cell r="AU846">
            <v>808.86680474976311</v>
          </cell>
          <cell r="AV846">
            <v>700.43844772002194</v>
          </cell>
          <cell r="AW846">
            <v>141.69865813001525</v>
          </cell>
          <cell r="AX846">
            <v>-1043.6012564200209</v>
          </cell>
          <cell r="AY846">
            <v>-89.680011829826981</v>
          </cell>
          <cell r="AZ846">
            <v>-362.88948436017381</v>
          </cell>
          <cell r="BA846">
            <v>-552.79117563000182</v>
          </cell>
          <cell r="BB846">
            <v>1907.0640388799366</v>
          </cell>
          <cell r="BC846">
            <v>-206.47038519990747</v>
          </cell>
          <cell r="BD846">
            <v>-1081.6159237200918</v>
          </cell>
          <cell r="BE846">
            <v>8622.4405980296433</v>
          </cell>
          <cell r="BF846">
            <v>1446.5854413199995</v>
          </cell>
          <cell r="BG846">
            <v>1227.0178082800703</v>
          </cell>
          <cell r="BH846">
            <v>1555.6094836399425</v>
          </cell>
          <cell r="BI846">
            <v>237.43873878993327</v>
          </cell>
          <cell r="BJ846">
            <v>448.11841686989646</v>
          </cell>
          <cell r="BK846">
            <v>1260.6043214999372</v>
          </cell>
          <cell r="BL846">
            <v>664.43118589007645</v>
          </cell>
          <cell r="BM846">
            <v>197.23096806998365</v>
          </cell>
          <cell r="BN846">
            <v>-157.22389639005996</v>
          </cell>
          <cell r="BO846">
            <v>1719.7986241599428</v>
          </cell>
          <cell r="BP846">
            <v>-344.11242096999194</v>
          </cell>
          <cell r="BQ846">
            <v>366.94192686997121</v>
          </cell>
          <cell r="BR846">
            <v>19319.458297541365</v>
          </cell>
          <cell r="BS846">
            <v>-601.58705248992192</v>
          </cell>
          <cell r="BT846">
            <v>3504.0140930501511</v>
          </cell>
          <cell r="BU846">
            <v>3434.9427169499686</v>
          </cell>
          <cell r="BV846">
            <v>2191.9802626899909</v>
          </cell>
          <cell r="BW846">
            <v>2563.3254395799013</v>
          </cell>
          <cell r="BX846">
            <v>2500.0579024599865</v>
          </cell>
          <cell r="BY846">
            <v>939.04550252004992</v>
          </cell>
          <cell r="BZ846">
            <v>190.86781239992706</v>
          </cell>
          <cell r="CA846">
            <v>3385.8969843602972</v>
          </cell>
          <cell r="CB846">
            <v>198.83874882990494</v>
          </cell>
          <cell r="CC846">
            <v>1758.3106223699288</v>
          </cell>
          <cell r="CD846">
            <v>-746.23473517992534</v>
          </cell>
          <cell r="CE846">
            <v>13049.826767920516</v>
          </cell>
          <cell r="CF846">
            <v>995.67218119994504</v>
          </cell>
          <cell r="CG846">
            <v>2764.5289081101655</v>
          </cell>
          <cell r="CH846">
            <v>2288.4662697600434</v>
          </cell>
          <cell r="CI846">
            <v>806.51529520004988</v>
          </cell>
          <cell r="CJ846">
            <v>838.26553316030186</v>
          </cell>
          <cell r="CK846">
            <v>-2037.4100340600125</v>
          </cell>
          <cell r="CL846">
            <v>2258.5636902998085</v>
          </cell>
          <cell r="CM846">
            <v>1304.4356128199724</v>
          </cell>
          <cell r="CN846">
            <v>121.73063015006483</v>
          </cell>
          <cell r="CO846">
            <v>1498.2868311802158</v>
          </cell>
          <cell r="CP846">
            <v>1651.5685390400467</v>
          </cell>
          <cell r="CQ846">
            <v>559.20331106026424</v>
          </cell>
          <cell r="CR846">
            <v>21829.104723351076</v>
          </cell>
          <cell r="CS846">
            <v>2202.9736160000903</v>
          </cell>
          <cell r="CT846">
            <v>2844.4217660698341</v>
          </cell>
          <cell r="CU846">
            <v>2928.3337829502998</v>
          </cell>
          <cell r="CV846">
            <v>3813.0116747503635</v>
          </cell>
          <cell r="CW846">
            <v>3503.7434703903273</v>
          </cell>
          <cell r="CX846">
            <v>1404.3751708600903</v>
          </cell>
          <cell r="CY846">
            <v>1308.1084905799944</v>
          </cell>
          <cell r="CZ846">
            <v>-1541.5019507899415</v>
          </cell>
          <cell r="DA846">
            <v>438.90502749010921</v>
          </cell>
          <cell r="DB846">
            <v>1955.5640519198496</v>
          </cell>
          <cell r="DC846">
            <v>1958.9635536101414</v>
          </cell>
          <cell r="DD846">
            <v>1012.2060695200926</v>
          </cell>
          <cell r="DE846">
            <v>21914.698018658906</v>
          </cell>
          <cell r="DF846">
            <v>536.40109966980526</v>
          </cell>
          <cell r="DG846">
            <v>663.51614254002925</v>
          </cell>
          <cell r="DH846">
            <v>1920.6972707299283</v>
          </cell>
          <cell r="DI846">
            <v>1685.1235940197948</v>
          </cell>
          <cell r="DJ846">
            <v>1667.2953676197212</v>
          </cell>
          <cell r="DK846">
            <v>9290.244507770054</v>
          </cell>
          <cell r="DL846">
            <v>1181.1941768300021</v>
          </cell>
          <cell r="DM846">
            <v>-222.37142591003794</v>
          </cell>
          <cell r="DN846">
            <v>981.86861591995694</v>
          </cell>
          <cell r="DO846">
            <v>299.62337047012988</v>
          </cell>
          <cell r="DP846">
            <v>3512.8502535100561</v>
          </cell>
          <cell r="DQ846">
            <v>398.25504549016478</v>
          </cell>
          <cell r="DR846">
            <v>15224.887918898836</v>
          </cell>
          <cell r="DS846">
            <v>619.96585124969715</v>
          </cell>
          <cell r="DT846">
            <v>987.09256378014106</v>
          </cell>
          <cell r="DU846">
            <v>741.22199161013123</v>
          </cell>
          <cell r="DV846">
            <v>516.33022431994323</v>
          </cell>
          <cell r="DW846">
            <v>4462.3755202896427</v>
          </cell>
          <cell r="DX846">
            <v>3823.9180889597628</v>
          </cell>
          <cell r="DY846">
            <v>1204.2089420596603</v>
          </cell>
          <cell r="DZ846">
            <v>786.63401810009964</v>
          </cell>
          <cell r="EA846">
            <v>-1270.2526588899782</v>
          </cell>
          <cell r="EB846">
            <v>2238.6737751900218</v>
          </cell>
          <cell r="EC846">
            <v>1133.5858482895419</v>
          </cell>
          <cell r="ED846">
            <v>-18.866246059944388</v>
          </cell>
          <cell r="EE846">
            <v>13921.541523519903</v>
          </cell>
          <cell r="EF846">
            <v>3722.702904080099</v>
          </cell>
          <cell r="EG846">
            <v>-3165.3563153701834</v>
          </cell>
          <cell r="EH846">
            <v>850.37523117987439</v>
          </cell>
          <cell r="EI846">
            <v>8.9075493203708902</v>
          </cell>
          <cell r="EJ846">
            <v>1449.3902691305848</v>
          </cell>
          <cell r="EK846">
            <v>2804.3882008796791</v>
          </cell>
          <cell r="EL846">
            <v>1911.9253618398216</v>
          </cell>
          <cell r="EM846">
            <v>2221.0955013500061</v>
          </cell>
          <cell r="EN846">
            <v>128.74008689005859</v>
          </cell>
          <cell r="EO846">
            <v>1063.3379564603092</v>
          </cell>
          <cell r="EP846">
            <v>2891.2231532197911</v>
          </cell>
          <cell r="EQ846">
            <v>34.811624539783224</v>
          </cell>
          <cell r="ER846">
            <v>14997.068566128612</v>
          </cell>
          <cell r="ES846">
            <v>1904.8768366400618</v>
          </cell>
          <cell r="ET846">
            <v>1557.4118403100874</v>
          </cell>
          <cell r="EU846">
            <v>57.066289519541897</v>
          </cell>
          <cell r="EV846">
            <v>-1104.453307630145</v>
          </cell>
          <cell r="EW846">
            <v>1569.1611969801597</v>
          </cell>
          <cell r="EX846">
            <v>4206.5405066204257</v>
          </cell>
          <cell r="EY846">
            <v>673.23223687021527</v>
          </cell>
          <cell r="EZ846">
            <v>815.42939023999497</v>
          </cell>
          <cell r="FA846">
            <v>396.7647322199773</v>
          </cell>
          <cell r="FB846">
            <v>2311.2809503399767</v>
          </cell>
          <cell r="FC846">
            <v>2348.8206085598795</v>
          </cell>
          <cell r="FD846">
            <v>260.93728545977501</v>
          </cell>
          <cell r="FE846">
            <v>14822.659898139536</v>
          </cell>
          <cell r="FF846">
            <v>1879.1924757697852</v>
          </cell>
          <cell r="FG846">
            <v>1924.0396967099514</v>
          </cell>
          <cell r="FH846">
            <v>1435.0726123197237</v>
          </cell>
          <cell r="FI846">
            <v>1541.5831132404273</v>
          </cell>
          <cell r="FJ846">
            <v>-1339.4138434203342</v>
          </cell>
          <cell r="FK846">
            <v>1528.2604832298821</v>
          </cell>
          <cell r="FL846">
            <v>1154.3026046301238</v>
          </cell>
          <cell r="FM846">
            <v>243.78714753000531</v>
          </cell>
          <cell r="FN846">
            <v>754.58826603996567</v>
          </cell>
          <cell r="FO846">
            <v>1492.4748060499551</v>
          </cell>
          <cell r="FP846">
            <v>3197.0416446102317</v>
          </cell>
          <cell r="FQ846">
            <v>1011.7308914299356</v>
          </cell>
          <cell r="FR846">
            <v>16199.862806841731</v>
          </cell>
          <cell r="FS846">
            <v>950.32848871988244</v>
          </cell>
          <cell r="FT846">
            <v>2844.2175079002045</v>
          </cell>
          <cell r="FU846">
            <v>302.94614104006905</v>
          </cell>
          <cell r="FV846">
            <v>4130.3505687201396</v>
          </cell>
          <cell r="FW846">
            <v>890.22191516961902</v>
          </cell>
          <cell r="FX846">
            <v>-658.70220473012887</v>
          </cell>
          <cell r="FY846">
            <v>302.272289540153</v>
          </cell>
          <cell r="FZ846">
            <v>-52.655483320122585</v>
          </cell>
          <cell r="GA846">
            <v>674.51126337028109</v>
          </cell>
          <cell r="GB846">
            <v>1087.077534980257</v>
          </cell>
          <cell r="GC846">
            <v>2273.631873639999</v>
          </cell>
          <cell r="GD846">
            <v>3455.6629118102719</v>
          </cell>
          <cell r="GE846">
            <v>15063.006767887622</v>
          </cell>
          <cell r="GF846">
            <v>258.10952523036394</v>
          </cell>
          <cell r="GG846">
            <v>400.8330463898601</v>
          </cell>
          <cell r="GH846">
            <v>904.78362566954456</v>
          </cell>
          <cell r="GI846">
            <v>2095.3682576997671</v>
          </cell>
          <cell r="GJ846">
            <v>3480.1755479597487</v>
          </cell>
          <cell r="GK846">
            <v>1958.6043352195993</v>
          </cell>
          <cell r="GL846">
            <v>83.299779850058258</v>
          </cell>
          <cell r="GM846">
            <v>1212.2178951302776</v>
          </cell>
          <cell r="GN846">
            <v>-86.920500089763664</v>
          </cell>
          <cell r="GO846">
            <v>343.50515226984862</v>
          </cell>
          <cell r="GP846">
            <v>2157.8836188601563</v>
          </cell>
          <cell r="GQ846">
            <v>2255.1464837001986</v>
          </cell>
          <cell r="GR846">
            <v>41561.718246942386</v>
          </cell>
          <cell r="GS846">
            <v>4655.215479579987</v>
          </cell>
          <cell r="GT846">
            <v>4290.6603356701089</v>
          </cell>
          <cell r="GU846">
            <v>3983.1017607504036</v>
          </cell>
          <cell r="GV846">
            <v>4669.5281936901156</v>
          </cell>
          <cell r="GW846">
            <v>5073.2326144804247</v>
          </cell>
          <cell r="GX846">
            <v>2118.3938694600947</v>
          </cell>
          <cell r="GY846">
            <v>4859.8590881500859</v>
          </cell>
          <cell r="GZ846">
            <v>611.28293792007025</v>
          </cell>
          <cell r="HA846">
            <v>345.54934399016201</v>
          </cell>
          <cell r="HB846">
            <v>3062.3013731200481</v>
          </cell>
          <cell r="HC846">
            <v>3934.7806512302486</v>
          </cell>
          <cell r="HD846">
            <v>3957.8125988999964</v>
          </cell>
          <cell r="HE846">
            <v>13555.619920078665</v>
          </cell>
          <cell r="HF846">
            <v>1537.755057060509</v>
          </cell>
          <cell r="HG846">
            <v>2286.3140731101157</v>
          </cell>
          <cell r="HH846">
            <v>4007.9317360904533</v>
          </cell>
          <cell r="HI846">
            <v>-333.31543467007577</v>
          </cell>
          <cell r="HJ846">
            <v>1390.7167486199178</v>
          </cell>
          <cell r="HK846">
            <v>-101.81468886043876</v>
          </cell>
          <cell r="HL846">
            <v>-1179.1589865898713</v>
          </cell>
          <cell r="HM846">
            <v>1635.9553710801993</v>
          </cell>
          <cell r="HN846">
            <v>-1422.3604365396313</v>
          </cell>
          <cell r="HO846">
            <v>2050.6948352506151</v>
          </cell>
          <cell r="HP846">
            <v>2985.5648726602085</v>
          </cell>
          <cell r="HQ846">
            <v>697.33677286992315</v>
          </cell>
          <cell r="HR846">
            <v>17651.94364149496</v>
          </cell>
          <cell r="HS846">
            <v>3250.991711539682</v>
          </cell>
          <cell r="HT846">
            <v>1810.2021324102534</v>
          </cell>
          <cell r="HU846">
            <v>3257.4232555502094</v>
          </cell>
          <cell r="HV846">
            <v>-1941.0778936606366</v>
          </cell>
          <cell r="HW846">
            <v>3471.4202088799793</v>
          </cell>
          <cell r="HX846">
            <v>-1345.012110659387</v>
          </cell>
          <cell r="HY846">
            <v>874.7676002101507</v>
          </cell>
          <cell r="HZ846">
            <v>841.05287517048419</v>
          </cell>
          <cell r="IA846">
            <v>490.24396037019324</v>
          </cell>
          <cell r="IB846">
            <v>1501.6054178196937</v>
          </cell>
          <cell r="IC846">
            <v>4382.6790263602743</v>
          </cell>
          <cell r="ID846">
            <v>1057.6474574999884</v>
          </cell>
          <cell r="IE846">
            <v>32084.972863299772</v>
          </cell>
          <cell r="IF846">
            <v>1099.6964226601413</v>
          </cell>
          <cell r="IG846">
            <v>2210.4774259703699</v>
          </cell>
          <cell r="IH846">
            <v>2685.7211071003694</v>
          </cell>
          <cell r="II846">
            <v>3198.9623169002589</v>
          </cell>
          <cell r="IJ846">
            <v>6799.9084524398204</v>
          </cell>
          <cell r="IK846">
            <v>-328.8038058297243</v>
          </cell>
          <cell r="IL846">
            <v>2312.600225729635</v>
          </cell>
          <cell r="IM846">
            <v>4090.1028772203717</v>
          </cell>
          <cell r="IN846">
            <v>271.11299948999658</v>
          </cell>
          <cell r="IO846">
            <v>3624.6716065302026</v>
          </cell>
          <cell r="IP846">
            <v>4017.0602255498525</v>
          </cell>
          <cell r="IQ846">
            <v>2103.4630095399916</v>
          </cell>
          <cell r="IR846">
            <v>39847.888794749975</v>
          </cell>
          <cell r="IS846">
            <v>8493.6303659401601</v>
          </cell>
          <cell r="IT846">
            <v>3767.6093031897908</v>
          </cell>
          <cell r="IU846">
            <v>3273.3447129800916</v>
          </cell>
          <cell r="IV846">
            <v>10942.851041269954</v>
          </cell>
          <cell r="IW846">
            <v>1288.9461725493893</v>
          </cell>
          <cell r="IX846">
            <v>1408.4289925503545</v>
          </cell>
          <cell r="IY846">
            <v>-734.0789899697993</v>
          </cell>
          <cell r="IZ846">
            <v>-1400.6170607206877</v>
          </cell>
          <cell r="JA846">
            <v>1536.9966826596064</v>
          </cell>
          <cell r="JB846">
            <v>6930.0974609400146</v>
          </cell>
          <cell r="JC846">
            <v>2401.3264800095931</v>
          </cell>
          <cell r="JD846">
            <v>1939.353633349645</v>
          </cell>
          <cell r="JE846">
            <v>21508.70486462675</v>
          </cell>
          <cell r="JF846">
            <v>1140.1443966899533</v>
          </cell>
          <cell r="JG846">
            <v>5480.2330673098331</v>
          </cell>
          <cell r="JH846">
            <v>303.80884327017702</v>
          </cell>
          <cell r="JI846">
            <v>1489.984442429617</v>
          </cell>
          <cell r="JJ846">
            <v>6898.7009132902604</v>
          </cell>
          <cell r="JK846">
            <v>7306.8905665501952</v>
          </cell>
          <cell r="JL846">
            <v>-610.62987007014453</v>
          </cell>
          <cell r="JM846">
            <v>2862.4540177497547</v>
          </cell>
          <cell r="JN846">
            <v>-1682.3374763901811</v>
          </cell>
          <cell r="JO846">
            <v>-271.74887405987829</v>
          </cell>
          <cell r="JP846">
            <v>-1584.0454839902231</v>
          </cell>
          <cell r="JQ846">
            <v>175.25032184971496</v>
          </cell>
        </row>
        <row r="847">
          <cell r="D847" t="str">
            <v>Pump Load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0.12000000000000455</v>
          </cell>
          <cell r="BS847">
            <v>0</v>
          </cell>
          <cell r="BT847">
            <v>0</v>
          </cell>
          <cell r="BU847">
            <v>0.11999999999999922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2.6391774400001395</v>
          </cell>
          <cell r="CF847">
            <v>0</v>
          </cell>
          <cell r="CG847">
            <v>0.59999999999999964</v>
          </cell>
          <cell r="CH847">
            <v>7.076922000000252E-2</v>
          </cell>
          <cell r="CI847">
            <v>-9.3435219999996377E-2</v>
          </cell>
          <cell r="CJ847">
            <v>0</v>
          </cell>
          <cell r="CK847">
            <v>1.190769230000015</v>
          </cell>
          <cell r="CL847">
            <v>0.11999999999999744</v>
          </cell>
          <cell r="CM847">
            <v>0</v>
          </cell>
          <cell r="CN847">
            <v>-0.12000000000000455</v>
          </cell>
          <cell r="CO847">
            <v>0</v>
          </cell>
          <cell r="CP847">
            <v>0.60011595999999656</v>
          </cell>
          <cell r="CQ847">
            <v>0.27095824999999607</v>
          </cell>
          <cell r="CR847">
            <v>0.30769229999987147</v>
          </cell>
          <cell r="CS847">
            <v>0</v>
          </cell>
          <cell r="CT847">
            <v>0</v>
          </cell>
          <cell r="CU847">
            <v>0</v>
          </cell>
          <cell r="CV847">
            <v>-0.96000000000000085</v>
          </cell>
          <cell r="CW847">
            <v>0.36000000000012733</v>
          </cell>
          <cell r="CX847">
            <v>-4.6153849999996055E-2</v>
          </cell>
          <cell r="CY847">
            <v>0.32000000000000028</v>
          </cell>
          <cell r="CZ847">
            <v>0.35692308000000139</v>
          </cell>
          <cell r="DA847">
            <v>0</v>
          </cell>
          <cell r="DB847">
            <v>0</v>
          </cell>
          <cell r="DC847">
            <v>0.12000000000000099</v>
          </cell>
          <cell r="DD847">
            <v>0.15692306999999772</v>
          </cell>
          <cell r="DE847">
            <v>1.3132999899999049</v>
          </cell>
          <cell r="DF847">
            <v>0</v>
          </cell>
          <cell r="DG847">
            <v>0</v>
          </cell>
          <cell r="DH847">
            <v>-0.14153846000000669</v>
          </cell>
          <cell r="DI847">
            <v>-8.3076929999997162E-2</v>
          </cell>
          <cell r="DJ847">
            <v>0</v>
          </cell>
          <cell r="DK847">
            <v>0.36000000000001364</v>
          </cell>
          <cell r="DL847">
            <v>0</v>
          </cell>
          <cell r="DM847">
            <v>0</v>
          </cell>
          <cell r="DN847">
            <v>0</v>
          </cell>
          <cell r="DO847">
            <v>-0.13230769000000464</v>
          </cell>
          <cell r="DP847">
            <v>0.60253076999999422</v>
          </cell>
          <cell r="DQ847">
            <v>0.7076923000000015</v>
          </cell>
          <cell r="DR847">
            <v>0.10974358999942524</v>
          </cell>
          <cell r="DS847">
            <v>0</v>
          </cell>
          <cell r="DT847">
            <v>-0.81948717999999587</v>
          </cell>
          <cell r="DU847">
            <v>0.24000000000000199</v>
          </cell>
          <cell r="DV847">
            <v>-0.12000000000000455</v>
          </cell>
          <cell r="DW847">
            <v>0</v>
          </cell>
          <cell r="DX847">
            <v>5.8461540000010359E-2</v>
          </cell>
          <cell r="DY847">
            <v>0.11999999999999034</v>
          </cell>
          <cell r="DZ847">
            <v>0</v>
          </cell>
          <cell r="EA847">
            <v>0.12000000000000455</v>
          </cell>
          <cell r="EB847">
            <v>0.75076923000000306</v>
          </cell>
          <cell r="EC847">
            <v>-0.12000000000000099</v>
          </cell>
          <cell r="ED847">
            <v>-0.11999999999999744</v>
          </cell>
          <cell r="EE847">
            <v>1.3015384499999527</v>
          </cell>
          <cell r="EF847">
            <v>0</v>
          </cell>
          <cell r="EG847">
            <v>0.11999999999999744</v>
          </cell>
          <cell r="EH847">
            <v>0</v>
          </cell>
          <cell r="EI847">
            <v>-0.12000000000000455</v>
          </cell>
          <cell r="EJ847">
            <v>0.87384614999996302</v>
          </cell>
          <cell r="EK847">
            <v>3.3846150000016451E-2</v>
          </cell>
          <cell r="EL847">
            <v>0</v>
          </cell>
          <cell r="EM847">
            <v>0.11999999999999744</v>
          </cell>
          <cell r="EN847">
            <v>0</v>
          </cell>
          <cell r="EO847">
            <v>3.3846149999995134E-2</v>
          </cell>
          <cell r="EP847">
            <v>0.12000000000000455</v>
          </cell>
          <cell r="EQ847">
            <v>0.12000000000000099</v>
          </cell>
          <cell r="ER847">
            <v>4.9862500000001546</v>
          </cell>
          <cell r="ES847">
            <v>0</v>
          </cell>
          <cell r="ET847">
            <v>0.36000000000000476</v>
          </cell>
          <cell r="EU847">
            <v>0</v>
          </cell>
          <cell r="EV847">
            <v>3.9600000000000009</v>
          </cell>
          <cell r="EW847">
            <v>0.14009615999998459</v>
          </cell>
          <cell r="EX847">
            <v>-9.5384610000003534E-2</v>
          </cell>
          <cell r="EY847">
            <v>0</v>
          </cell>
          <cell r="EZ847">
            <v>0.24000000000000199</v>
          </cell>
          <cell r="FA847">
            <v>8.307692000000344E-2</v>
          </cell>
          <cell r="FB847">
            <v>0.11999999999999744</v>
          </cell>
          <cell r="FC847">
            <v>-6.1538500000004603E-3</v>
          </cell>
          <cell r="FD847">
            <v>0.18461538000000388</v>
          </cell>
          <cell r="FE847">
            <v>0.5909182300001703</v>
          </cell>
          <cell r="FF847">
            <v>0</v>
          </cell>
          <cell r="FG847">
            <v>0</v>
          </cell>
          <cell r="FH847">
            <v>0</v>
          </cell>
          <cell r="FI847">
            <v>0.61230768999999441</v>
          </cell>
          <cell r="FJ847">
            <v>0</v>
          </cell>
          <cell r="FK847">
            <v>0</v>
          </cell>
          <cell r="FL847">
            <v>-0.12000000000000455</v>
          </cell>
          <cell r="FM847">
            <v>0</v>
          </cell>
          <cell r="FN847">
            <v>0</v>
          </cell>
          <cell r="FO847">
            <v>0</v>
          </cell>
          <cell r="FP847">
            <v>0.27707207999999994</v>
          </cell>
          <cell r="FQ847">
            <v>-0.1784615400000007</v>
          </cell>
          <cell r="FR847">
            <v>1.3948718000001463</v>
          </cell>
          <cell r="FS847">
            <v>0</v>
          </cell>
          <cell r="FT847">
            <v>0.35179487000000087</v>
          </cell>
          <cell r="FU847">
            <v>0.71999999999999886</v>
          </cell>
          <cell r="FV847">
            <v>0</v>
          </cell>
          <cell r="FW847">
            <v>0.21538461999989522</v>
          </cell>
          <cell r="FX847">
            <v>0</v>
          </cell>
          <cell r="FY847">
            <v>-0.11999999999999744</v>
          </cell>
          <cell r="FZ847">
            <v>0</v>
          </cell>
          <cell r="GA847">
            <v>0</v>
          </cell>
          <cell r="GB847">
            <v>0.12000000000000455</v>
          </cell>
          <cell r="GC847">
            <v>0.10769230999999735</v>
          </cell>
          <cell r="GD847">
            <v>0</v>
          </cell>
          <cell r="GE847">
            <v>0.20820511999954761</v>
          </cell>
          <cell r="GF847">
            <v>0</v>
          </cell>
          <cell r="GG847">
            <v>-0.72717949000000104</v>
          </cell>
          <cell r="GH847">
            <v>1.7630769200000032</v>
          </cell>
          <cell r="GI847">
            <v>-0.3261538500000114</v>
          </cell>
          <cell r="GJ847">
            <v>0</v>
          </cell>
          <cell r="GK847">
            <v>0</v>
          </cell>
          <cell r="GL847">
            <v>0</v>
          </cell>
          <cell r="GM847">
            <v>0</v>
          </cell>
          <cell r="GN847">
            <v>0</v>
          </cell>
          <cell r="GO847">
            <v>-0.12000000000000455</v>
          </cell>
          <cell r="GP847">
            <v>-0.29230769000000123</v>
          </cell>
          <cell r="GQ847">
            <v>-8.9230770000000348E-2</v>
          </cell>
          <cell r="GR847">
            <v>2.1200000000001182</v>
          </cell>
          <cell r="GS847">
            <v>0</v>
          </cell>
          <cell r="GT847">
            <v>-0.12000000000000099</v>
          </cell>
          <cell r="GU847">
            <v>0</v>
          </cell>
          <cell r="GV847">
            <v>0.1169230799999994</v>
          </cell>
          <cell r="GW847">
            <v>0.62461539000003086</v>
          </cell>
          <cell r="GX847">
            <v>0</v>
          </cell>
          <cell r="GY847">
            <v>-0.12000000000000455</v>
          </cell>
          <cell r="GZ847">
            <v>0</v>
          </cell>
          <cell r="HA847">
            <v>5.2307690000006346E-2</v>
          </cell>
          <cell r="HB847">
            <v>0.36000000000000654</v>
          </cell>
          <cell r="HC847">
            <v>-6.1538460000001294E-2</v>
          </cell>
          <cell r="HD847">
            <v>1.2676923000000002</v>
          </cell>
          <cell r="HE847">
            <v>5.8461529999931372E-2</v>
          </cell>
          <cell r="HF847">
            <v>0</v>
          </cell>
          <cell r="HG847">
            <v>0</v>
          </cell>
          <cell r="HH847">
            <v>0</v>
          </cell>
          <cell r="HI847">
            <v>-0.11692308000000295</v>
          </cell>
          <cell r="HJ847">
            <v>0.12307692000013049</v>
          </cell>
          <cell r="HK847">
            <v>0</v>
          </cell>
          <cell r="HL847">
            <v>-0.1230769299999892</v>
          </cell>
          <cell r="HM847">
            <v>0</v>
          </cell>
          <cell r="HN847">
            <v>0</v>
          </cell>
          <cell r="HO847">
            <v>-0.11999999999999744</v>
          </cell>
          <cell r="HP847">
            <v>0.41538462000000109</v>
          </cell>
          <cell r="HQ847">
            <v>-0.11999999999999389</v>
          </cell>
          <cell r="HR847">
            <v>2.4389743700000963</v>
          </cell>
          <cell r="HS847">
            <v>0</v>
          </cell>
          <cell r="HT847">
            <v>2.0512799999998776E-3</v>
          </cell>
          <cell r="HU847">
            <v>0</v>
          </cell>
          <cell r="HV847">
            <v>0</v>
          </cell>
          <cell r="HW847">
            <v>0.12000000000000455</v>
          </cell>
          <cell r="HX847">
            <v>0</v>
          </cell>
          <cell r="HY847">
            <v>0</v>
          </cell>
          <cell r="HZ847">
            <v>2.7692310000006159E-2</v>
          </cell>
          <cell r="IA847">
            <v>0</v>
          </cell>
          <cell r="IB847">
            <v>2.1753846199999991</v>
          </cell>
          <cell r="IC847">
            <v>0.17538462000000266</v>
          </cell>
          <cell r="ID847">
            <v>-6.1538460000001294E-2</v>
          </cell>
          <cell r="IE847">
            <v>-0.49538462000009531</v>
          </cell>
          <cell r="IF847">
            <v>0</v>
          </cell>
          <cell r="IG847">
            <v>0</v>
          </cell>
          <cell r="IH847">
            <v>0</v>
          </cell>
          <cell r="II847">
            <v>0</v>
          </cell>
          <cell r="IJ847">
            <v>0</v>
          </cell>
          <cell r="IK847">
            <v>-3.0769200000015928E-3</v>
          </cell>
          <cell r="IL847">
            <v>0</v>
          </cell>
          <cell r="IM847">
            <v>0</v>
          </cell>
          <cell r="IN847">
            <v>0</v>
          </cell>
          <cell r="IO847">
            <v>0.15384614999999968</v>
          </cell>
          <cell r="IP847">
            <v>-1.0769230800000003</v>
          </cell>
          <cell r="IQ847">
            <v>0.43076922999999923</v>
          </cell>
          <cell r="IR847">
            <v>5.4676922999997259</v>
          </cell>
          <cell r="IS847">
            <v>0</v>
          </cell>
          <cell r="IT847">
            <v>0</v>
          </cell>
          <cell r="IU847">
            <v>-0.12000000000000099</v>
          </cell>
          <cell r="IV847">
            <v>0</v>
          </cell>
          <cell r="IW847">
            <v>0.12000000000000455</v>
          </cell>
          <cell r="IX847">
            <v>7.0399999999999991</v>
          </cell>
          <cell r="IY847">
            <v>0</v>
          </cell>
          <cell r="IZ847">
            <v>0</v>
          </cell>
          <cell r="JA847">
            <v>0</v>
          </cell>
          <cell r="JB847">
            <v>0</v>
          </cell>
          <cell r="JC847">
            <v>0.60307691999999591</v>
          </cell>
          <cell r="JD847">
            <v>-2.1753846200000027</v>
          </cell>
          <cell r="JE847">
            <v>3.7538461400001779</v>
          </cell>
          <cell r="JF847">
            <v>0</v>
          </cell>
          <cell r="JG847">
            <v>0</v>
          </cell>
          <cell r="JH847">
            <v>1.1138461500000076</v>
          </cell>
          <cell r="JI847">
            <v>0</v>
          </cell>
          <cell r="JJ847">
            <v>0</v>
          </cell>
          <cell r="JK847">
            <v>-0.83999999999999986</v>
          </cell>
          <cell r="JL847">
            <v>-0.12000000000000455</v>
          </cell>
          <cell r="JM847">
            <v>-0.24000000000000199</v>
          </cell>
          <cell r="JN847">
            <v>0</v>
          </cell>
          <cell r="JO847">
            <v>2.8799999999999883</v>
          </cell>
          <cell r="JP847">
            <v>-0.15384615999999696</v>
          </cell>
          <cell r="JQ847">
            <v>1.1138461500000005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0</v>
          </cell>
          <cell r="FF848">
            <v>0</v>
          </cell>
          <cell r="FG848">
            <v>0</v>
          </cell>
          <cell r="FH848">
            <v>0</v>
          </cell>
          <cell r="FI848">
            <v>0</v>
          </cell>
          <cell r="FJ848">
            <v>0</v>
          </cell>
          <cell r="FK848">
            <v>0</v>
          </cell>
          <cell r="FL848">
            <v>0</v>
          </cell>
          <cell r="FM848">
            <v>0</v>
          </cell>
          <cell r="FN848">
            <v>0</v>
          </cell>
          <cell r="FO848">
            <v>0</v>
          </cell>
          <cell r="FP848">
            <v>0</v>
          </cell>
          <cell r="FQ848">
            <v>0</v>
          </cell>
          <cell r="FR848">
            <v>0</v>
          </cell>
          <cell r="FS848">
            <v>0</v>
          </cell>
          <cell r="FT848">
            <v>0</v>
          </cell>
          <cell r="FU848">
            <v>0</v>
          </cell>
          <cell r="FV848">
            <v>0</v>
          </cell>
          <cell r="FW848">
            <v>0</v>
          </cell>
          <cell r="FX848">
            <v>0</v>
          </cell>
          <cell r="FY848">
            <v>0</v>
          </cell>
          <cell r="FZ848">
            <v>0</v>
          </cell>
          <cell r="GA848">
            <v>0</v>
          </cell>
          <cell r="GB848">
            <v>0</v>
          </cell>
          <cell r="GC848">
            <v>0</v>
          </cell>
          <cell r="GD848">
            <v>0</v>
          </cell>
          <cell r="GE848">
            <v>0</v>
          </cell>
          <cell r="GF848">
            <v>0</v>
          </cell>
          <cell r="GG848">
            <v>0</v>
          </cell>
          <cell r="GH848">
            <v>0</v>
          </cell>
          <cell r="GI848">
            <v>0</v>
          </cell>
          <cell r="GJ848">
            <v>0</v>
          </cell>
          <cell r="GK848">
            <v>0</v>
          </cell>
          <cell r="GL848">
            <v>0</v>
          </cell>
          <cell r="GM848">
            <v>0</v>
          </cell>
          <cell r="GN848">
            <v>0</v>
          </cell>
          <cell r="GO848">
            <v>0</v>
          </cell>
          <cell r="GP848">
            <v>0</v>
          </cell>
          <cell r="GQ848">
            <v>0</v>
          </cell>
          <cell r="GR848">
            <v>0</v>
          </cell>
          <cell r="GS848">
            <v>0</v>
          </cell>
          <cell r="GT848">
            <v>0</v>
          </cell>
          <cell r="GU848">
            <v>0</v>
          </cell>
          <cell r="GV848">
            <v>0</v>
          </cell>
          <cell r="GW848">
            <v>0</v>
          </cell>
          <cell r="GX848">
            <v>0</v>
          </cell>
          <cell r="GY848">
            <v>0</v>
          </cell>
          <cell r="GZ848">
            <v>0</v>
          </cell>
          <cell r="HA848">
            <v>0</v>
          </cell>
          <cell r="HB848">
            <v>0</v>
          </cell>
          <cell r="HC848">
            <v>0</v>
          </cell>
          <cell r="HD848">
            <v>0</v>
          </cell>
          <cell r="HE848">
            <v>0</v>
          </cell>
          <cell r="HF848">
            <v>0</v>
          </cell>
          <cell r="HG848">
            <v>0</v>
          </cell>
          <cell r="HH848">
            <v>0</v>
          </cell>
          <cell r="HI848">
            <v>0</v>
          </cell>
          <cell r="HJ848">
            <v>0</v>
          </cell>
          <cell r="HK848">
            <v>0</v>
          </cell>
          <cell r="HL848">
            <v>0</v>
          </cell>
          <cell r="HM848">
            <v>0</v>
          </cell>
          <cell r="HN848">
            <v>0</v>
          </cell>
          <cell r="HO848">
            <v>0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0</v>
          </cell>
          <cell r="HU848">
            <v>0</v>
          </cell>
          <cell r="HV848">
            <v>0</v>
          </cell>
          <cell r="HW848">
            <v>0</v>
          </cell>
          <cell r="HX848">
            <v>0</v>
          </cell>
          <cell r="HY848">
            <v>0</v>
          </cell>
          <cell r="HZ848">
            <v>0</v>
          </cell>
          <cell r="IA848">
            <v>0</v>
          </cell>
          <cell r="IB848">
            <v>0</v>
          </cell>
          <cell r="IC848">
            <v>0</v>
          </cell>
          <cell r="ID848">
            <v>0</v>
          </cell>
          <cell r="IE848">
            <v>0</v>
          </cell>
          <cell r="IF848">
            <v>0</v>
          </cell>
          <cell r="IG848">
            <v>0</v>
          </cell>
          <cell r="IH848">
            <v>0</v>
          </cell>
          <cell r="II848">
            <v>0</v>
          </cell>
          <cell r="IJ848">
            <v>0</v>
          </cell>
          <cell r="IK848">
            <v>0</v>
          </cell>
          <cell r="IL848">
            <v>0</v>
          </cell>
          <cell r="IM848">
            <v>0</v>
          </cell>
          <cell r="IN848">
            <v>0</v>
          </cell>
          <cell r="IO848">
            <v>0</v>
          </cell>
          <cell r="IP848">
            <v>0</v>
          </cell>
          <cell r="IQ848">
            <v>0</v>
          </cell>
          <cell r="IR848">
            <v>0</v>
          </cell>
          <cell r="IS848">
            <v>0</v>
          </cell>
          <cell r="IT848">
            <v>0</v>
          </cell>
          <cell r="IU848">
            <v>0</v>
          </cell>
          <cell r="IV848">
            <v>0</v>
          </cell>
          <cell r="IW848">
            <v>0</v>
          </cell>
          <cell r="IX848">
            <v>0</v>
          </cell>
          <cell r="IY848">
            <v>0</v>
          </cell>
          <cell r="IZ848">
            <v>0</v>
          </cell>
          <cell r="JA848">
            <v>0</v>
          </cell>
          <cell r="JB848">
            <v>0</v>
          </cell>
          <cell r="JC848">
            <v>0</v>
          </cell>
          <cell r="JD848">
            <v>0</v>
          </cell>
          <cell r="JE848">
            <v>0</v>
          </cell>
          <cell r="JF848">
            <v>0</v>
          </cell>
          <cell r="JG848">
            <v>0</v>
          </cell>
          <cell r="JH848">
            <v>0</v>
          </cell>
          <cell r="JI848">
            <v>0</v>
          </cell>
          <cell r="JJ848">
            <v>0</v>
          </cell>
          <cell r="JK848">
            <v>0</v>
          </cell>
          <cell r="JL848">
            <v>0</v>
          </cell>
          <cell r="JM848">
            <v>0</v>
          </cell>
          <cell r="JN848">
            <v>0</v>
          </cell>
          <cell r="JO848">
            <v>0</v>
          </cell>
          <cell r="JP848">
            <v>0</v>
          </cell>
          <cell r="JQ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0</v>
          </cell>
          <cell r="FF849">
            <v>0</v>
          </cell>
          <cell r="FG849">
            <v>0</v>
          </cell>
          <cell r="FH849">
            <v>0</v>
          </cell>
          <cell r="FI849">
            <v>0</v>
          </cell>
          <cell r="FJ849">
            <v>0</v>
          </cell>
          <cell r="FK849">
            <v>0</v>
          </cell>
          <cell r="FL849">
            <v>0</v>
          </cell>
          <cell r="FM849">
            <v>0</v>
          </cell>
          <cell r="FN849">
            <v>0</v>
          </cell>
          <cell r="FO849">
            <v>0</v>
          </cell>
          <cell r="FP849">
            <v>0</v>
          </cell>
          <cell r="FQ849">
            <v>0</v>
          </cell>
          <cell r="FR849">
            <v>0</v>
          </cell>
          <cell r="FS849">
            <v>0</v>
          </cell>
          <cell r="FT849">
            <v>0</v>
          </cell>
          <cell r="FU849">
            <v>0</v>
          </cell>
          <cell r="FV849">
            <v>0</v>
          </cell>
          <cell r="FW849">
            <v>0</v>
          </cell>
          <cell r="FX849">
            <v>0</v>
          </cell>
          <cell r="FY849">
            <v>0</v>
          </cell>
          <cell r="FZ849">
            <v>0</v>
          </cell>
          <cell r="GA849">
            <v>0</v>
          </cell>
          <cell r="GB849">
            <v>0</v>
          </cell>
          <cell r="GC849">
            <v>0</v>
          </cell>
          <cell r="GD849">
            <v>0</v>
          </cell>
          <cell r="GE849">
            <v>0</v>
          </cell>
          <cell r="GF849">
            <v>0</v>
          </cell>
          <cell r="GG849">
            <v>0</v>
          </cell>
          <cell r="GH849">
            <v>0</v>
          </cell>
          <cell r="GI849">
            <v>0</v>
          </cell>
          <cell r="GJ849">
            <v>0</v>
          </cell>
          <cell r="GK849">
            <v>0</v>
          </cell>
          <cell r="GL849">
            <v>0</v>
          </cell>
          <cell r="GM849">
            <v>0</v>
          </cell>
          <cell r="GN849">
            <v>0</v>
          </cell>
          <cell r="GO849">
            <v>0</v>
          </cell>
          <cell r="GP849">
            <v>0</v>
          </cell>
          <cell r="GQ849">
            <v>0</v>
          </cell>
          <cell r="GR849">
            <v>0</v>
          </cell>
          <cell r="GS849">
            <v>0</v>
          </cell>
          <cell r="GT849">
            <v>0</v>
          </cell>
          <cell r="GU849">
            <v>0</v>
          </cell>
          <cell r="GV849">
            <v>0</v>
          </cell>
          <cell r="GW849">
            <v>0</v>
          </cell>
          <cell r="GX849">
            <v>0</v>
          </cell>
          <cell r="GY849">
            <v>0</v>
          </cell>
          <cell r="GZ849">
            <v>0</v>
          </cell>
          <cell r="HA849">
            <v>0</v>
          </cell>
          <cell r="HB849">
            <v>0</v>
          </cell>
          <cell r="HC849">
            <v>0</v>
          </cell>
          <cell r="HD849">
            <v>0</v>
          </cell>
          <cell r="HE849">
            <v>0</v>
          </cell>
          <cell r="HF849">
            <v>0</v>
          </cell>
          <cell r="HG849">
            <v>0</v>
          </cell>
          <cell r="HH849">
            <v>0</v>
          </cell>
          <cell r="HI849">
            <v>0</v>
          </cell>
          <cell r="HJ849">
            <v>0</v>
          </cell>
          <cell r="HK849">
            <v>0</v>
          </cell>
          <cell r="HL849">
            <v>0</v>
          </cell>
          <cell r="HM849">
            <v>0</v>
          </cell>
          <cell r="HN849">
            <v>0</v>
          </cell>
          <cell r="HO849">
            <v>0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0</v>
          </cell>
          <cell r="HU849">
            <v>0</v>
          </cell>
          <cell r="HV849">
            <v>0</v>
          </cell>
          <cell r="HW849">
            <v>0</v>
          </cell>
          <cell r="HX849">
            <v>0</v>
          </cell>
          <cell r="HY849">
            <v>0</v>
          </cell>
          <cell r="HZ849">
            <v>0</v>
          </cell>
          <cell r="IA849">
            <v>0</v>
          </cell>
          <cell r="IB849">
            <v>0</v>
          </cell>
          <cell r="IC849">
            <v>0</v>
          </cell>
          <cell r="ID849">
            <v>0</v>
          </cell>
          <cell r="IE849">
            <v>0</v>
          </cell>
          <cell r="IF849">
            <v>0</v>
          </cell>
          <cell r="IG849">
            <v>0</v>
          </cell>
          <cell r="IH849">
            <v>0</v>
          </cell>
          <cell r="II849">
            <v>0</v>
          </cell>
          <cell r="IJ849">
            <v>0</v>
          </cell>
          <cell r="IK849">
            <v>0</v>
          </cell>
          <cell r="IL849">
            <v>0</v>
          </cell>
          <cell r="IM849">
            <v>0</v>
          </cell>
          <cell r="IN849">
            <v>0</v>
          </cell>
          <cell r="IO849">
            <v>0</v>
          </cell>
          <cell r="IP849">
            <v>0</v>
          </cell>
          <cell r="IQ849">
            <v>0</v>
          </cell>
          <cell r="IR849">
            <v>0</v>
          </cell>
          <cell r="IS849">
            <v>0</v>
          </cell>
          <cell r="IT849">
            <v>0</v>
          </cell>
          <cell r="IU849">
            <v>0</v>
          </cell>
          <cell r="IV849">
            <v>0</v>
          </cell>
          <cell r="IW849">
            <v>0</v>
          </cell>
          <cell r="IX849">
            <v>0</v>
          </cell>
          <cell r="IY849">
            <v>0</v>
          </cell>
          <cell r="IZ849">
            <v>0</v>
          </cell>
          <cell r="JA849">
            <v>0</v>
          </cell>
          <cell r="JB849">
            <v>0</v>
          </cell>
          <cell r="JC849">
            <v>0</v>
          </cell>
          <cell r="JD849">
            <v>0</v>
          </cell>
          <cell r="JE849">
            <v>0</v>
          </cell>
          <cell r="JF849">
            <v>0</v>
          </cell>
          <cell r="JG849">
            <v>0</v>
          </cell>
          <cell r="JH849">
            <v>0</v>
          </cell>
          <cell r="JI849">
            <v>0</v>
          </cell>
          <cell r="JJ849">
            <v>0</v>
          </cell>
          <cell r="JK849">
            <v>0</v>
          </cell>
          <cell r="JL849">
            <v>0</v>
          </cell>
          <cell r="JM849">
            <v>0</v>
          </cell>
          <cell r="JN849">
            <v>0</v>
          </cell>
          <cell r="JO849">
            <v>0</v>
          </cell>
          <cell r="JP849">
            <v>0</v>
          </cell>
          <cell r="JQ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0</v>
          </cell>
          <cell r="FF850">
            <v>0</v>
          </cell>
          <cell r="FG850">
            <v>0</v>
          </cell>
          <cell r="FH850">
            <v>0</v>
          </cell>
          <cell r="FI850">
            <v>0</v>
          </cell>
          <cell r="FJ850">
            <v>0</v>
          </cell>
          <cell r="FK850">
            <v>0</v>
          </cell>
          <cell r="FL850">
            <v>0</v>
          </cell>
          <cell r="FM850">
            <v>0</v>
          </cell>
          <cell r="FN850">
            <v>0</v>
          </cell>
          <cell r="FO850">
            <v>0</v>
          </cell>
          <cell r="FP850">
            <v>0</v>
          </cell>
          <cell r="FQ850">
            <v>0</v>
          </cell>
          <cell r="FR850">
            <v>0</v>
          </cell>
          <cell r="FS850">
            <v>0</v>
          </cell>
          <cell r="FT850">
            <v>0</v>
          </cell>
          <cell r="FU850">
            <v>0</v>
          </cell>
          <cell r="FV850">
            <v>0</v>
          </cell>
          <cell r="FW850">
            <v>0</v>
          </cell>
          <cell r="FX850">
            <v>0</v>
          </cell>
          <cell r="FY850">
            <v>0</v>
          </cell>
          <cell r="FZ850">
            <v>0</v>
          </cell>
          <cell r="GA850">
            <v>0</v>
          </cell>
          <cell r="GB850">
            <v>0</v>
          </cell>
          <cell r="GC850">
            <v>0</v>
          </cell>
          <cell r="GD850">
            <v>0</v>
          </cell>
          <cell r="GE850">
            <v>0</v>
          </cell>
          <cell r="GF850">
            <v>0</v>
          </cell>
          <cell r="GG850">
            <v>0</v>
          </cell>
          <cell r="GH850">
            <v>0</v>
          </cell>
          <cell r="GI850">
            <v>0</v>
          </cell>
          <cell r="GJ850">
            <v>0</v>
          </cell>
          <cell r="GK850">
            <v>0</v>
          </cell>
          <cell r="GL850">
            <v>0</v>
          </cell>
          <cell r="GM850">
            <v>0</v>
          </cell>
          <cell r="GN850">
            <v>0</v>
          </cell>
          <cell r="GO850">
            <v>0</v>
          </cell>
          <cell r="GP850">
            <v>0</v>
          </cell>
          <cell r="GQ850">
            <v>0</v>
          </cell>
          <cell r="GR850">
            <v>0</v>
          </cell>
          <cell r="GS850">
            <v>0</v>
          </cell>
          <cell r="GT850">
            <v>0</v>
          </cell>
          <cell r="GU850">
            <v>0</v>
          </cell>
          <cell r="GV850">
            <v>0</v>
          </cell>
          <cell r="GW850">
            <v>0</v>
          </cell>
          <cell r="GX850">
            <v>0</v>
          </cell>
          <cell r="GY850">
            <v>0</v>
          </cell>
          <cell r="GZ850">
            <v>0</v>
          </cell>
          <cell r="HA850">
            <v>0</v>
          </cell>
          <cell r="HB850">
            <v>0</v>
          </cell>
          <cell r="HC850">
            <v>0</v>
          </cell>
          <cell r="HD850">
            <v>0</v>
          </cell>
          <cell r="HE850">
            <v>0</v>
          </cell>
          <cell r="HF850">
            <v>0</v>
          </cell>
          <cell r="HG850">
            <v>0</v>
          </cell>
          <cell r="HH850">
            <v>0</v>
          </cell>
          <cell r="HI850">
            <v>0</v>
          </cell>
          <cell r="HJ850">
            <v>0</v>
          </cell>
          <cell r="HK850">
            <v>0</v>
          </cell>
          <cell r="HL850">
            <v>0</v>
          </cell>
          <cell r="HM850">
            <v>0</v>
          </cell>
          <cell r="HN850">
            <v>0</v>
          </cell>
          <cell r="HO850">
            <v>0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0</v>
          </cell>
          <cell r="HU850">
            <v>0</v>
          </cell>
          <cell r="HV850">
            <v>0</v>
          </cell>
          <cell r="HW850">
            <v>0</v>
          </cell>
          <cell r="HX850">
            <v>0</v>
          </cell>
          <cell r="HY850">
            <v>0</v>
          </cell>
          <cell r="HZ850">
            <v>0</v>
          </cell>
          <cell r="IA850">
            <v>0</v>
          </cell>
          <cell r="IB850">
            <v>0</v>
          </cell>
          <cell r="IC850">
            <v>0</v>
          </cell>
          <cell r="ID850">
            <v>0</v>
          </cell>
          <cell r="IE850">
            <v>0</v>
          </cell>
          <cell r="IF850">
            <v>0</v>
          </cell>
          <cell r="IG850">
            <v>0</v>
          </cell>
          <cell r="IH850">
            <v>0</v>
          </cell>
          <cell r="II850">
            <v>0</v>
          </cell>
          <cell r="IJ850">
            <v>0</v>
          </cell>
          <cell r="IK850">
            <v>0</v>
          </cell>
          <cell r="IL850">
            <v>0</v>
          </cell>
          <cell r="IM850">
            <v>0</v>
          </cell>
          <cell r="IN850">
            <v>0</v>
          </cell>
          <cell r="IO850">
            <v>0</v>
          </cell>
          <cell r="IP850">
            <v>0</v>
          </cell>
          <cell r="IQ850">
            <v>0</v>
          </cell>
          <cell r="IR850">
            <v>0</v>
          </cell>
          <cell r="IS850">
            <v>0</v>
          </cell>
          <cell r="IT850">
            <v>0</v>
          </cell>
          <cell r="IU850">
            <v>0</v>
          </cell>
          <cell r="IV850">
            <v>0</v>
          </cell>
          <cell r="IW850">
            <v>0</v>
          </cell>
          <cell r="IX850">
            <v>0</v>
          </cell>
          <cell r="IY850">
            <v>0</v>
          </cell>
          <cell r="IZ850">
            <v>0</v>
          </cell>
          <cell r="JA850">
            <v>0</v>
          </cell>
          <cell r="JB850">
            <v>0</v>
          </cell>
          <cell r="JC850">
            <v>0</v>
          </cell>
          <cell r="JD850">
            <v>0</v>
          </cell>
          <cell r="JE850">
            <v>0</v>
          </cell>
          <cell r="JF850">
            <v>0</v>
          </cell>
          <cell r="JG850">
            <v>0</v>
          </cell>
          <cell r="JH850">
            <v>0</v>
          </cell>
          <cell r="JI850">
            <v>0</v>
          </cell>
          <cell r="JJ850">
            <v>0</v>
          </cell>
          <cell r="JK850">
            <v>0</v>
          </cell>
          <cell r="JL850">
            <v>0</v>
          </cell>
          <cell r="JM850">
            <v>0</v>
          </cell>
          <cell r="JN850">
            <v>0</v>
          </cell>
          <cell r="JO850">
            <v>0</v>
          </cell>
          <cell r="JP850">
            <v>0</v>
          </cell>
          <cell r="JQ850">
            <v>0</v>
          </cell>
        </row>
        <row r="851">
          <cell r="D851" t="str">
            <v>INT.EX.UTN._.___.Bayer Regulation Reserve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-0.34408600999999983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-0.33333333000000009</v>
          </cell>
          <cell r="Y851">
            <v>0</v>
          </cell>
          <cell r="Z851">
            <v>0</v>
          </cell>
          <cell r="AA851">
            <v>-0.33333332999999998</v>
          </cell>
          <cell r="AB851">
            <v>0</v>
          </cell>
          <cell r="AC851">
            <v>0</v>
          </cell>
          <cell r="AD851">
            <v>0.32258064999999997</v>
          </cell>
          <cell r="AE851">
            <v>-0.35714285999999973</v>
          </cell>
          <cell r="AF851">
            <v>0</v>
          </cell>
          <cell r="AG851">
            <v>-0.35714286000000006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0.29999999999999893</v>
          </cell>
          <cell r="AS851">
            <v>0</v>
          </cell>
          <cell r="AT851">
            <v>0</v>
          </cell>
          <cell r="AU851">
            <v>0</v>
          </cell>
          <cell r="AV851">
            <v>0.3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0.33333333000000032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0.33333332999999998</v>
          </cell>
          <cell r="CD851">
            <v>0</v>
          </cell>
          <cell r="CE851">
            <v>0.57258064999999903</v>
          </cell>
          <cell r="CF851">
            <v>0</v>
          </cell>
          <cell r="CG851">
            <v>0.25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0.32258065000000014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0.13978494000000019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-0.19354839000000013</v>
          </cell>
          <cell r="EM851">
            <v>0</v>
          </cell>
          <cell r="EN851">
            <v>0.33333333000000009</v>
          </cell>
          <cell r="EO851">
            <v>0</v>
          </cell>
          <cell r="EP851">
            <v>0</v>
          </cell>
          <cell r="EQ851">
            <v>0</v>
          </cell>
          <cell r="ER851">
            <v>0.16666666999999968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0.16666666999999991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0.15591397999999934</v>
          </cell>
          <cell r="FF851">
            <v>0</v>
          </cell>
          <cell r="FG851">
            <v>0</v>
          </cell>
          <cell r="FH851">
            <v>0</v>
          </cell>
          <cell r="FI851">
            <v>0</v>
          </cell>
          <cell r="FJ851">
            <v>0</v>
          </cell>
          <cell r="FK851">
            <v>0</v>
          </cell>
          <cell r="FL851">
            <v>0</v>
          </cell>
          <cell r="FM851">
            <v>0</v>
          </cell>
          <cell r="FN851">
            <v>-0.16666666999999991</v>
          </cell>
          <cell r="FO851">
            <v>0</v>
          </cell>
          <cell r="FP851">
            <v>0</v>
          </cell>
          <cell r="FQ851">
            <v>0.32258065000000014</v>
          </cell>
          <cell r="FR851">
            <v>0</v>
          </cell>
          <cell r="FS851">
            <v>0</v>
          </cell>
          <cell r="FT851">
            <v>0</v>
          </cell>
          <cell r="FU851">
            <v>0</v>
          </cell>
          <cell r="FV851">
            <v>0</v>
          </cell>
          <cell r="FW851">
            <v>0</v>
          </cell>
          <cell r="FX851">
            <v>0</v>
          </cell>
          <cell r="FY851">
            <v>0</v>
          </cell>
          <cell r="FZ851">
            <v>0</v>
          </cell>
          <cell r="GA851">
            <v>0</v>
          </cell>
          <cell r="GB851">
            <v>0</v>
          </cell>
          <cell r="GC851">
            <v>0</v>
          </cell>
          <cell r="GD851">
            <v>0</v>
          </cell>
          <cell r="GE851">
            <v>-0.67972350999999875</v>
          </cell>
          <cell r="GF851">
            <v>0</v>
          </cell>
          <cell r="GG851">
            <v>-0.35714286000000006</v>
          </cell>
          <cell r="GH851">
            <v>0</v>
          </cell>
          <cell r="GI851">
            <v>0</v>
          </cell>
          <cell r="GJ851">
            <v>0</v>
          </cell>
          <cell r="GK851">
            <v>0</v>
          </cell>
          <cell r="GL851">
            <v>0</v>
          </cell>
          <cell r="GM851">
            <v>-0.32258065000000014</v>
          </cell>
          <cell r="GN851">
            <v>0</v>
          </cell>
          <cell r="GO851">
            <v>0</v>
          </cell>
          <cell r="GP851">
            <v>0</v>
          </cell>
          <cell r="GQ851">
            <v>0</v>
          </cell>
          <cell r="GR851">
            <v>-0.32258064999999903</v>
          </cell>
          <cell r="GS851">
            <v>0</v>
          </cell>
          <cell r="GT851">
            <v>0</v>
          </cell>
          <cell r="GU851">
            <v>0</v>
          </cell>
          <cell r="GV851">
            <v>0</v>
          </cell>
          <cell r="GW851">
            <v>0</v>
          </cell>
          <cell r="GX851">
            <v>0</v>
          </cell>
          <cell r="GY851">
            <v>0</v>
          </cell>
          <cell r="GZ851">
            <v>0</v>
          </cell>
          <cell r="HA851">
            <v>0</v>
          </cell>
          <cell r="HB851">
            <v>-0.32258064999999991</v>
          </cell>
          <cell r="HC851">
            <v>0</v>
          </cell>
          <cell r="HD851">
            <v>0</v>
          </cell>
          <cell r="HE851">
            <v>-0.32258065000000258</v>
          </cell>
          <cell r="HF851">
            <v>0</v>
          </cell>
          <cell r="HG851">
            <v>0</v>
          </cell>
          <cell r="HH851">
            <v>0</v>
          </cell>
          <cell r="HI851">
            <v>0</v>
          </cell>
          <cell r="HJ851">
            <v>0</v>
          </cell>
          <cell r="HK851">
            <v>0</v>
          </cell>
          <cell r="HL851">
            <v>0</v>
          </cell>
          <cell r="HM851">
            <v>-0.32258065000000002</v>
          </cell>
          <cell r="HN851">
            <v>0</v>
          </cell>
          <cell r="HO851">
            <v>0</v>
          </cell>
          <cell r="HP851">
            <v>0</v>
          </cell>
          <cell r="HQ851">
            <v>0</v>
          </cell>
          <cell r="HR851">
            <v>0.33333333000000032</v>
          </cell>
          <cell r="HS851">
            <v>0</v>
          </cell>
          <cell r="HT851">
            <v>0</v>
          </cell>
          <cell r="HU851">
            <v>0</v>
          </cell>
          <cell r="HV851">
            <v>0</v>
          </cell>
          <cell r="HW851">
            <v>0</v>
          </cell>
          <cell r="HX851">
            <v>0</v>
          </cell>
          <cell r="HY851">
            <v>0</v>
          </cell>
          <cell r="HZ851">
            <v>0</v>
          </cell>
          <cell r="IA851">
            <v>0.33333333000000009</v>
          </cell>
          <cell r="IB851">
            <v>0</v>
          </cell>
          <cell r="IC851">
            <v>0</v>
          </cell>
          <cell r="ID851">
            <v>0</v>
          </cell>
          <cell r="IE851">
            <v>-0.16129032999999815</v>
          </cell>
          <cell r="IF851">
            <v>0</v>
          </cell>
          <cell r="IG851">
            <v>0</v>
          </cell>
          <cell r="IH851">
            <v>0</v>
          </cell>
          <cell r="II851">
            <v>0</v>
          </cell>
          <cell r="IJ851">
            <v>0</v>
          </cell>
          <cell r="IK851">
            <v>0</v>
          </cell>
          <cell r="IL851">
            <v>-0.32258065000000014</v>
          </cell>
          <cell r="IM851">
            <v>0</v>
          </cell>
          <cell r="IN851">
            <v>0</v>
          </cell>
          <cell r="IO851">
            <v>0</v>
          </cell>
          <cell r="IP851">
            <v>0</v>
          </cell>
          <cell r="IQ851">
            <v>0.16129031999999999</v>
          </cell>
          <cell r="IR851">
            <v>0</v>
          </cell>
          <cell r="IS851">
            <v>0</v>
          </cell>
          <cell r="IT851">
            <v>0</v>
          </cell>
          <cell r="IU851">
            <v>0</v>
          </cell>
          <cell r="IV851">
            <v>0</v>
          </cell>
          <cell r="IW851">
            <v>0</v>
          </cell>
          <cell r="IX851">
            <v>0</v>
          </cell>
          <cell r="IY851">
            <v>0</v>
          </cell>
          <cell r="IZ851">
            <v>0</v>
          </cell>
          <cell r="JA851">
            <v>0</v>
          </cell>
          <cell r="JB851">
            <v>0</v>
          </cell>
          <cell r="JC851">
            <v>0</v>
          </cell>
          <cell r="JD851">
            <v>0</v>
          </cell>
          <cell r="JE851">
            <v>0.19999999999999751</v>
          </cell>
          <cell r="JF851">
            <v>0</v>
          </cell>
          <cell r="JG851">
            <v>0</v>
          </cell>
          <cell r="JH851">
            <v>0</v>
          </cell>
          <cell r="JI851">
            <v>0</v>
          </cell>
          <cell r="JJ851">
            <v>0</v>
          </cell>
          <cell r="JK851">
            <v>0.19999999999999973</v>
          </cell>
          <cell r="JL851">
            <v>0</v>
          </cell>
          <cell r="JM851">
            <v>0</v>
          </cell>
          <cell r="JN851">
            <v>0</v>
          </cell>
          <cell r="JO851">
            <v>0</v>
          </cell>
          <cell r="JP851">
            <v>0</v>
          </cell>
          <cell r="JQ851">
            <v>0</v>
          </cell>
        </row>
        <row r="852">
          <cell r="D852" t="str">
            <v>INT.EX.UTN._.___.MagCorp Interruptible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0</v>
          </cell>
          <cell r="FF852">
            <v>0</v>
          </cell>
          <cell r="FG852">
            <v>0</v>
          </cell>
          <cell r="FH852">
            <v>0</v>
          </cell>
          <cell r="FI852">
            <v>0</v>
          </cell>
          <cell r="FJ852">
            <v>0</v>
          </cell>
          <cell r="FK852">
            <v>0</v>
          </cell>
          <cell r="FL852">
            <v>0</v>
          </cell>
          <cell r="FM852">
            <v>0</v>
          </cell>
          <cell r="FN852">
            <v>0</v>
          </cell>
          <cell r="FO852">
            <v>0</v>
          </cell>
          <cell r="FP852">
            <v>0</v>
          </cell>
          <cell r="FQ852">
            <v>0</v>
          </cell>
          <cell r="FR852">
            <v>0</v>
          </cell>
          <cell r="FS852">
            <v>0</v>
          </cell>
          <cell r="FT852">
            <v>0</v>
          </cell>
          <cell r="FU852">
            <v>0</v>
          </cell>
          <cell r="FV852">
            <v>0</v>
          </cell>
          <cell r="FW852">
            <v>0</v>
          </cell>
          <cell r="FX852">
            <v>0</v>
          </cell>
          <cell r="FY852">
            <v>0</v>
          </cell>
          <cell r="FZ852">
            <v>0</v>
          </cell>
          <cell r="GA852">
            <v>0</v>
          </cell>
          <cell r="GB852">
            <v>0</v>
          </cell>
          <cell r="GC852">
            <v>0</v>
          </cell>
          <cell r="GD852">
            <v>0</v>
          </cell>
          <cell r="GE852">
            <v>0</v>
          </cell>
          <cell r="GF852">
            <v>0</v>
          </cell>
          <cell r="GG852">
            <v>0</v>
          </cell>
          <cell r="GH852">
            <v>0</v>
          </cell>
          <cell r="GI852">
            <v>0</v>
          </cell>
          <cell r="GJ852">
            <v>0</v>
          </cell>
          <cell r="GK852">
            <v>0</v>
          </cell>
          <cell r="GL852">
            <v>0</v>
          </cell>
          <cell r="GM852">
            <v>0</v>
          </cell>
          <cell r="GN852">
            <v>0</v>
          </cell>
          <cell r="GO852">
            <v>0</v>
          </cell>
          <cell r="GP852">
            <v>0</v>
          </cell>
          <cell r="GQ852">
            <v>0</v>
          </cell>
          <cell r="GR852">
            <v>0</v>
          </cell>
          <cell r="GS852">
            <v>0</v>
          </cell>
          <cell r="GT852">
            <v>0</v>
          </cell>
          <cell r="GU852">
            <v>0</v>
          </cell>
          <cell r="GV852">
            <v>0</v>
          </cell>
          <cell r="GW852">
            <v>0</v>
          </cell>
          <cell r="GX852">
            <v>0</v>
          </cell>
          <cell r="GY852">
            <v>0</v>
          </cell>
          <cell r="GZ852">
            <v>0</v>
          </cell>
          <cell r="HA852">
            <v>0</v>
          </cell>
          <cell r="HB852">
            <v>0</v>
          </cell>
          <cell r="HC852">
            <v>0</v>
          </cell>
          <cell r="HD852">
            <v>0</v>
          </cell>
          <cell r="HE852">
            <v>0</v>
          </cell>
          <cell r="HF852">
            <v>0</v>
          </cell>
          <cell r="HG852">
            <v>0</v>
          </cell>
          <cell r="HH852">
            <v>0</v>
          </cell>
          <cell r="HI852">
            <v>0</v>
          </cell>
          <cell r="HJ852">
            <v>0</v>
          </cell>
          <cell r="HK852">
            <v>0</v>
          </cell>
          <cell r="HL852">
            <v>0</v>
          </cell>
          <cell r="HM852">
            <v>0</v>
          </cell>
          <cell r="HN852">
            <v>0</v>
          </cell>
          <cell r="HO852">
            <v>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0</v>
          </cell>
          <cell r="HU852">
            <v>0</v>
          </cell>
          <cell r="HV852">
            <v>0</v>
          </cell>
          <cell r="HW852">
            <v>0</v>
          </cell>
          <cell r="HX852">
            <v>0</v>
          </cell>
          <cell r="HY852">
            <v>0</v>
          </cell>
          <cell r="HZ852">
            <v>0</v>
          </cell>
          <cell r="IA852">
            <v>0</v>
          </cell>
          <cell r="IB852">
            <v>0</v>
          </cell>
          <cell r="IC852">
            <v>0</v>
          </cell>
          <cell r="ID852">
            <v>0</v>
          </cell>
          <cell r="IE852">
            <v>0</v>
          </cell>
          <cell r="IF852">
            <v>0</v>
          </cell>
          <cell r="IG852">
            <v>0</v>
          </cell>
          <cell r="IH852">
            <v>0</v>
          </cell>
          <cell r="II852">
            <v>0</v>
          </cell>
          <cell r="IJ852">
            <v>0</v>
          </cell>
          <cell r="IK852">
            <v>0</v>
          </cell>
          <cell r="IL852">
            <v>0</v>
          </cell>
          <cell r="IM852">
            <v>0</v>
          </cell>
          <cell r="IN852">
            <v>0</v>
          </cell>
          <cell r="IO852">
            <v>0</v>
          </cell>
          <cell r="IP852">
            <v>0</v>
          </cell>
          <cell r="IQ852">
            <v>0</v>
          </cell>
          <cell r="IR852">
            <v>0</v>
          </cell>
          <cell r="IS852">
            <v>0</v>
          </cell>
          <cell r="IT852">
            <v>0</v>
          </cell>
          <cell r="IU852">
            <v>0</v>
          </cell>
          <cell r="IV852">
            <v>0</v>
          </cell>
          <cell r="IW852">
            <v>0</v>
          </cell>
          <cell r="IX852">
            <v>0</v>
          </cell>
          <cell r="IY852">
            <v>0</v>
          </cell>
          <cell r="IZ852">
            <v>0</v>
          </cell>
          <cell r="JA852">
            <v>0</v>
          </cell>
          <cell r="JB852">
            <v>0</v>
          </cell>
          <cell r="JC852">
            <v>0</v>
          </cell>
          <cell r="JD852">
            <v>0</v>
          </cell>
          <cell r="JE852">
            <v>0</v>
          </cell>
          <cell r="JF852">
            <v>0</v>
          </cell>
          <cell r="JG852">
            <v>0</v>
          </cell>
          <cell r="JH852">
            <v>0</v>
          </cell>
          <cell r="JI852">
            <v>0</v>
          </cell>
          <cell r="JJ852">
            <v>0</v>
          </cell>
          <cell r="JK852">
            <v>0</v>
          </cell>
          <cell r="JL852">
            <v>0</v>
          </cell>
          <cell r="JM852">
            <v>0</v>
          </cell>
          <cell r="JN852">
            <v>0</v>
          </cell>
          <cell r="JO852">
            <v>0</v>
          </cell>
          <cell r="JP852">
            <v>0</v>
          </cell>
          <cell r="JQ852">
            <v>0</v>
          </cell>
        </row>
        <row r="853">
          <cell r="D853" t="str">
            <v>INT.EX.UTN._.___.Nucor Interruptible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-0.65591398000000112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-0.33333333000000009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-0.32258064999999997</v>
          </cell>
          <cell r="AE853">
            <v>0.35714285999999973</v>
          </cell>
          <cell r="AF853">
            <v>0</v>
          </cell>
          <cell r="AG853">
            <v>0.35714286000000006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0.29999999999999893</v>
          </cell>
          <cell r="AS853">
            <v>0</v>
          </cell>
          <cell r="AT853">
            <v>0</v>
          </cell>
          <cell r="AU853">
            <v>0</v>
          </cell>
          <cell r="AV853">
            <v>0.3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1.0752679999999515E-2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-0.32258065000000014</v>
          </cell>
          <cell r="CA853">
            <v>0</v>
          </cell>
          <cell r="CB853">
            <v>0</v>
          </cell>
          <cell r="CC853">
            <v>0.33333332999999998</v>
          </cell>
          <cell r="CD853">
            <v>0</v>
          </cell>
          <cell r="CE853">
            <v>0.57258064999999903</v>
          </cell>
          <cell r="CF853">
            <v>0</v>
          </cell>
          <cell r="CG853">
            <v>0.25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0.32258065000000014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-0.3225806500000008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-0.32258064999999991</v>
          </cell>
          <cell r="EE853">
            <v>-0.19354839000000013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-0.19354839000000013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0.16666666999999968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0.16666666999999991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0.15591397999999934</v>
          </cell>
          <cell r="FF853">
            <v>0</v>
          </cell>
          <cell r="FG853">
            <v>0</v>
          </cell>
          <cell r="FH853">
            <v>0</v>
          </cell>
          <cell r="FI853">
            <v>0</v>
          </cell>
          <cell r="FJ853">
            <v>0</v>
          </cell>
          <cell r="FK853">
            <v>0</v>
          </cell>
          <cell r="FL853">
            <v>0</v>
          </cell>
          <cell r="FM853">
            <v>0</v>
          </cell>
          <cell r="FN853">
            <v>-0.16666666999999991</v>
          </cell>
          <cell r="FO853">
            <v>0</v>
          </cell>
          <cell r="FP853">
            <v>0</v>
          </cell>
          <cell r="FQ853">
            <v>0.32258065000000014</v>
          </cell>
          <cell r="FR853">
            <v>0</v>
          </cell>
          <cell r="FS853">
            <v>0</v>
          </cell>
          <cell r="FT853">
            <v>0</v>
          </cell>
          <cell r="FU853">
            <v>0</v>
          </cell>
          <cell r="FV853">
            <v>0</v>
          </cell>
          <cell r="FW853">
            <v>0</v>
          </cell>
          <cell r="FX853">
            <v>0</v>
          </cell>
          <cell r="FY853">
            <v>0</v>
          </cell>
          <cell r="FZ853">
            <v>0</v>
          </cell>
          <cell r="GA853">
            <v>0</v>
          </cell>
          <cell r="GB853">
            <v>0</v>
          </cell>
          <cell r="GC853">
            <v>0</v>
          </cell>
          <cell r="GD853">
            <v>0</v>
          </cell>
          <cell r="GE853">
            <v>-0.6451613000000016</v>
          </cell>
          <cell r="GF853">
            <v>0</v>
          </cell>
          <cell r="GG853">
            <v>0</v>
          </cell>
          <cell r="GH853">
            <v>0</v>
          </cell>
          <cell r="GI853">
            <v>0</v>
          </cell>
          <cell r="GJ853">
            <v>0</v>
          </cell>
          <cell r="GK853">
            <v>0</v>
          </cell>
          <cell r="GL853">
            <v>-0.32258065000000014</v>
          </cell>
          <cell r="GM853">
            <v>-0.32258065000000014</v>
          </cell>
          <cell r="GN853">
            <v>0</v>
          </cell>
          <cell r="GO853">
            <v>0</v>
          </cell>
          <cell r="GP853">
            <v>0</v>
          </cell>
          <cell r="GQ853">
            <v>0</v>
          </cell>
          <cell r="GR853">
            <v>-0.64516129999999983</v>
          </cell>
          <cell r="GS853">
            <v>0</v>
          </cell>
          <cell r="GT853">
            <v>0</v>
          </cell>
          <cell r="GU853">
            <v>0</v>
          </cell>
          <cell r="GV853">
            <v>0</v>
          </cell>
          <cell r="GW853">
            <v>0</v>
          </cell>
          <cell r="GX853">
            <v>0</v>
          </cell>
          <cell r="GY853">
            <v>0</v>
          </cell>
          <cell r="GZ853">
            <v>-0.32258065000000002</v>
          </cell>
          <cell r="HA853">
            <v>0</v>
          </cell>
          <cell r="HB853">
            <v>-0.32258064999999991</v>
          </cell>
          <cell r="HC853">
            <v>0</v>
          </cell>
          <cell r="HD853">
            <v>0</v>
          </cell>
          <cell r="HE853">
            <v>0</v>
          </cell>
          <cell r="HF853">
            <v>0</v>
          </cell>
          <cell r="HG853">
            <v>0</v>
          </cell>
          <cell r="HH853">
            <v>0</v>
          </cell>
          <cell r="HI853">
            <v>0</v>
          </cell>
          <cell r="HJ853">
            <v>0</v>
          </cell>
          <cell r="HK853">
            <v>0</v>
          </cell>
          <cell r="HL853">
            <v>0</v>
          </cell>
          <cell r="HM853">
            <v>0</v>
          </cell>
          <cell r="HN853">
            <v>0</v>
          </cell>
          <cell r="HO853">
            <v>0</v>
          </cell>
          <cell r="HP853">
            <v>0</v>
          </cell>
          <cell r="HQ853">
            <v>0</v>
          </cell>
          <cell r="HR853">
            <v>-0.1290322599999989</v>
          </cell>
          <cell r="HS853">
            <v>0</v>
          </cell>
          <cell r="HT853">
            <v>0</v>
          </cell>
          <cell r="HU853">
            <v>0</v>
          </cell>
          <cell r="HV853">
            <v>0</v>
          </cell>
          <cell r="HW853">
            <v>0</v>
          </cell>
          <cell r="HX853">
            <v>0</v>
          </cell>
          <cell r="HY853">
            <v>-0.12903226000000001</v>
          </cell>
          <cell r="HZ853">
            <v>0</v>
          </cell>
          <cell r="IA853">
            <v>0</v>
          </cell>
          <cell r="IB853">
            <v>0</v>
          </cell>
          <cell r="IC853">
            <v>0</v>
          </cell>
          <cell r="ID853">
            <v>0</v>
          </cell>
          <cell r="IE853">
            <v>0.16129032000000088</v>
          </cell>
          <cell r="IF853">
            <v>0</v>
          </cell>
          <cell r="IG853">
            <v>0</v>
          </cell>
          <cell r="IH853">
            <v>0</v>
          </cell>
          <cell r="II853">
            <v>0</v>
          </cell>
          <cell r="IJ853">
            <v>0</v>
          </cell>
          <cell r="IK853">
            <v>0</v>
          </cell>
          <cell r="IL853">
            <v>0</v>
          </cell>
          <cell r="IM853">
            <v>0</v>
          </cell>
          <cell r="IN853">
            <v>0</v>
          </cell>
          <cell r="IO853">
            <v>0</v>
          </cell>
          <cell r="IP853">
            <v>0</v>
          </cell>
          <cell r="IQ853">
            <v>0.16129031999999999</v>
          </cell>
          <cell r="IR853">
            <v>0</v>
          </cell>
          <cell r="IS853">
            <v>0</v>
          </cell>
          <cell r="IT853">
            <v>0</v>
          </cell>
          <cell r="IU853">
            <v>0</v>
          </cell>
          <cell r="IV853">
            <v>0</v>
          </cell>
          <cell r="IW853">
            <v>0</v>
          </cell>
          <cell r="IX853">
            <v>0</v>
          </cell>
          <cell r="IY853">
            <v>0</v>
          </cell>
          <cell r="IZ853">
            <v>0</v>
          </cell>
          <cell r="JA853">
            <v>0</v>
          </cell>
          <cell r="JB853">
            <v>0</v>
          </cell>
          <cell r="JC853">
            <v>0</v>
          </cell>
          <cell r="JD853">
            <v>0</v>
          </cell>
          <cell r="JE853">
            <v>0.32258064999999903</v>
          </cell>
          <cell r="JF853">
            <v>0</v>
          </cell>
          <cell r="JG853">
            <v>0</v>
          </cell>
          <cell r="JH853">
            <v>0</v>
          </cell>
          <cell r="JI853">
            <v>0</v>
          </cell>
          <cell r="JJ853">
            <v>0</v>
          </cell>
          <cell r="JK853">
            <v>0</v>
          </cell>
          <cell r="JL853">
            <v>0.32258065000000002</v>
          </cell>
          <cell r="JM853">
            <v>0</v>
          </cell>
          <cell r="JN853">
            <v>0</v>
          </cell>
          <cell r="JO853">
            <v>0</v>
          </cell>
          <cell r="JP853">
            <v>0</v>
          </cell>
          <cell r="JQ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-0.99999999000000273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-0.66666666000000019</v>
          </cell>
          <cell r="Y855">
            <v>0</v>
          </cell>
          <cell r="Z855">
            <v>0</v>
          </cell>
          <cell r="AA855">
            <v>-0.33333333000000009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0.92258064999999689</v>
          </cell>
          <cell r="AS855">
            <v>0</v>
          </cell>
          <cell r="AT855">
            <v>0</v>
          </cell>
          <cell r="AU855">
            <v>0</v>
          </cell>
          <cell r="AV855">
            <v>0.6</v>
          </cell>
          <cell r="AW855">
            <v>0.32258064999999991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0.60215053000001006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-6.4516130000000338E-2</v>
          </cell>
          <cell r="CA855">
            <v>0</v>
          </cell>
          <cell r="CB855">
            <v>0</v>
          </cell>
          <cell r="CC855">
            <v>0.66666666000000019</v>
          </cell>
          <cell r="CD855">
            <v>0</v>
          </cell>
          <cell r="CE855">
            <v>1.4677419499999971</v>
          </cell>
          <cell r="CF855">
            <v>0</v>
          </cell>
          <cell r="CG855">
            <v>0.5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0.96774195000000063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-0.32258064999999903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-0.3225806500000008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-0.32258064999999903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-0.32258064999999991</v>
          </cell>
          <cell r="EE855">
            <v>-5.3763459999998986E-2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-0.38709678000000025</v>
          </cell>
          <cell r="EM855">
            <v>0</v>
          </cell>
          <cell r="EN855">
            <v>0.33333332999999987</v>
          </cell>
          <cell r="EO855">
            <v>0</v>
          </cell>
          <cell r="EP855">
            <v>0</v>
          </cell>
          <cell r="EQ855">
            <v>-9.9999999392252903E-9</v>
          </cell>
          <cell r="ER855">
            <v>1.3118279699999889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9.9999994951360804E-9</v>
          </cell>
          <cell r="EY855">
            <v>0.32258064999999991</v>
          </cell>
          <cell r="EZ855">
            <v>0.32258064999999991</v>
          </cell>
          <cell r="FA855">
            <v>0</v>
          </cell>
          <cell r="FB855">
            <v>0</v>
          </cell>
          <cell r="FC855">
            <v>0.66666666000000019</v>
          </cell>
          <cell r="FD855">
            <v>0</v>
          </cell>
          <cell r="FE855">
            <v>0.72580645999999405</v>
          </cell>
          <cell r="FF855">
            <v>0</v>
          </cell>
          <cell r="FG855">
            <v>0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0.25806451999999958</v>
          </cell>
          <cell r="FN855">
            <v>-0.50000000999999994</v>
          </cell>
          <cell r="FO855">
            <v>0</v>
          </cell>
          <cell r="FP855">
            <v>0</v>
          </cell>
          <cell r="FQ855">
            <v>0.96774195000000063</v>
          </cell>
          <cell r="FR855">
            <v>-0.35714285999999618</v>
          </cell>
          <cell r="FS855">
            <v>0</v>
          </cell>
          <cell r="FT855">
            <v>-0.35714285999999973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-0.96774195000000418</v>
          </cell>
          <cell r="GF855">
            <v>0</v>
          </cell>
          <cell r="GG855">
            <v>0</v>
          </cell>
          <cell r="GH855">
            <v>0</v>
          </cell>
          <cell r="GI855">
            <v>0</v>
          </cell>
          <cell r="GJ855">
            <v>0</v>
          </cell>
          <cell r="GK855">
            <v>0</v>
          </cell>
          <cell r="GL855">
            <v>-0.32258065000000036</v>
          </cell>
          <cell r="GM855">
            <v>-0.64516130000000071</v>
          </cell>
          <cell r="GN855">
            <v>0</v>
          </cell>
          <cell r="GO855">
            <v>0</v>
          </cell>
          <cell r="GP855">
            <v>0</v>
          </cell>
          <cell r="GQ855">
            <v>0</v>
          </cell>
          <cell r="GR855">
            <v>-0.86429367000000923</v>
          </cell>
          <cell r="GS855">
            <v>0</v>
          </cell>
          <cell r="GT855">
            <v>0.10344827999999939</v>
          </cell>
          <cell r="GU855">
            <v>0</v>
          </cell>
          <cell r="GV855">
            <v>0</v>
          </cell>
          <cell r="GW855">
            <v>0</v>
          </cell>
          <cell r="GX855">
            <v>0</v>
          </cell>
          <cell r="GY855">
            <v>0.32258064999999991</v>
          </cell>
          <cell r="GZ855">
            <v>-0.32258064999999991</v>
          </cell>
          <cell r="HA855">
            <v>0</v>
          </cell>
          <cell r="HB855">
            <v>-0.96774194999999974</v>
          </cell>
          <cell r="HC855">
            <v>0</v>
          </cell>
          <cell r="HD855">
            <v>0</v>
          </cell>
          <cell r="HE855">
            <v>1.0752680000010173E-2</v>
          </cell>
          <cell r="HF855">
            <v>0.32258064999999991</v>
          </cell>
          <cell r="HG855">
            <v>0</v>
          </cell>
          <cell r="HH855">
            <v>0</v>
          </cell>
          <cell r="HI855">
            <v>0.33333332999999943</v>
          </cell>
          <cell r="HJ855">
            <v>0</v>
          </cell>
          <cell r="HK855">
            <v>0</v>
          </cell>
          <cell r="HL855">
            <v>0</v>
          </cell>
          <cell r="HM855">
            <v>-0.64516129999999983</v>
          </cell>
          <cell r="HN855">
            <v>0</v>
          </cell>
          <cell r="HO855">
            <v>0</v>
          </cell>
          <cell r="HP855">
            <v>0</v>
          </cell>
          <cell r="HQ855">
            <v>0</v>
          </cell>
          <cell r="HR855">
            <v>-0.12903226000000245</v>
          </cell>
          <cell r="HS855">
            <v>0</v>
          </cell>
          <cell r="HT855">
            <v>0</v>
          </cell>
          <cell r="HU855">
            <v>0</v>
          </cell>
          <cell r="HV855">
            <v>0</v>
          </cell>
          <cell r="HW855">
            <v>0</v>
          </cell>
          <cell r="HX855">
            <v>0</v>
          </cell>
          <cell r="HY855">
            <v>-0.12903226000000023</v>
          </cell>
          <cell r="HZ855">
            <v>0</v>
          </cell>
          <cell r="IA855">
            <v>0</v>
          </cell>
          <cell r="IB855">
            <v>0</v>
          </cell>
          <cell r="IC855">
            <v>0</v>
          </cell>
          <cell r="ID855">
            <v>0</v>
          </cell>
          <cell r="IE855">
            <v>0.16129031000000538</v>
          </cell>
          <cell r="IF855">
            <v>0</v>
          </cell>
          <cell r="IG855">
            <v>0</v>
          </cell>
          <cell r="IH855">
            <v>0</v>
          </cell>
          <cell r="II855">
            <v>0</v>
          </cell>
          <cell r="IJ855">
            <v>0</v>
          </cell>
          <cell r="IK855">
            <v>0</v>
          </cell>
          <cell r="IL855">
            <v>-0.32258064999999991</v>
          </cell>
          <cell r="IM855">
            <v>0</v>
          </cell>
          <cell r="IN855">
            <v>0</v>
          </cell>
          <cell r="IO855">
            <v>0</v>
          </cell>
          <cell r="IP855">
            <v>0</v>
          </cell>
          <cell r="IQ855">
            <v>0.48387095999999996</v>
          </cell>
          <cell r="IR855">
            <v>0</v>
          </cell>
          <cell r="IS855">
            <v>0</v>
          </cell>
          <cell r="IT855">
            <v>0</v>
          </cell>
          <cell r="IU855">
            <v>0</v>
          </cell>
          <cell r="IV855">
            <v>0</v>
          </cell>
          <cell r="IW855">
            <v>0</v>
          </cell>
          <cell r="IX855">
            <v>0</v>
          </cell>
          <cell r="IY855">
            <v>0</v>
          </cell>
          <cell r="IZ855">
            <v>0</v>
          </cell>
          <cell r="JA855">
            <v>0</v>
          </cell>
          <cell r="JB855">
            <v>0</v>
          </cell>
          <cell r="JC855">
            <v>0</v>
          </cell>
          <cell r="JD855">
            <v>0</v>
          </cell>
          <cell r="JE855">
            <v>0.52258065000000897</v>
          </cell>
          <cell r="JF855">
            <v>0</v>
          </cell>
          <cell r="JG855">
            <v>0</v>
          </cell>
          <cell r="JH855">
            <v>0</v>
          </cell>
          <cell r="JI855">
            <v>0</v>
          </cell>
          <cell r="JJ855">
            <v>0</v>
          </cell>
          <cell r="JK855">
            <v>0.20000000000000018</v>
          </cell>
          <cell r="JL855">
            <v>0.32258064999999991</v>
          </cell>
          <cell r="JM855">
            <v>0</v>
          </cell>
          <cell r="JN855">
            <v>0</v>
          </cell>
          <cell r="JO855">
            <v>0</v>
          </cell>
          <cell r="JP855">
            <v>0</v>
          </cell>
          <cell r="JQ855">
            <v>0</v>
          </cell>
        </row>
        <row r="856">
          <cell r="F856">
            <v>11.476291669532657</v>
          </cell>
          <cell r="G856">
            <v>4.2412777403369546</v>
          </cell>
          <cell r="H856">
            <v>-0.6572056096047163</v>
          </cell>
          <cell r="I856">
            <v>4.3233022298663855</v>
          </cell>
          <cell r="J856">
            <v>1.7357621602714062</v>
          </cell>
          <cell r="K856">
            <v>-5.4763565799221396</v>
          </cell>
          <cell r="L856">
            <v>6.4375770902261138</v>
          </cell>
          <cell r="M856">
            <v>1.1230645999312401</v>
          </cell>
          <cell r="N856">
            <v>0.47671572957187891</v>
          </cell>
          <cell r="O856">
            <v>-1.9910363303497434</v>
          </cell>
          <cell r="P856">
            <v>8.514321899972856</v>
          </cell>
          <cell r="Q856">
            <v>4.7637623893097043</v>
          </cell>
          <cell r="R856">
            <v>7692.6216562539339</v>
          </cell>
          <cell r="S856">
            <v>5.1244824398308992</v>
          </cell>
          <cell r="T856">
            <v>2.3662500595673919</v>
          </cell>
          <cell r="U856">
            <v>0.4130027499049902</v>
          </cell>
          <cell r="V856">
            <v>4.2906840294599533</v>
          </cell>
          <cell r="W856">
            <v>4.5607980797067285</v>
          </cell>
          <cell r="X856">
            <v>1915.9960649088025</v>
          </cell>
          <cell r="Y856">
            <v>3214.6660959506407</v>
          </cell>
          <cell r="Z856">
            <v>512.0749354204163</v>
          </cell>
          <cell r="AA856">
            <v>69.167078859172761</v>
          </cell>
          <cell r="AB856">
            <v>1411.4894412299618</v>
          </cell>
          <cell r="AC856">
            <v>447.92579227034003</v>
          </cell>
          <cell r="AD856">
            <v>104.54703025054187</v>
          </cell>
          <cell r="AE856">
            <v>11040.672748506069</v>
          </cell>
          <cell r="AF856">
            <v>305.46570006012917</v>
          </cell>
          <cell r="AG856">
            <v>438.84681291040033</v>
          </cell>
          <cell r="AH856">
            <v>1760.2140248510987</v>
          </cell>
          <cell r="AI856">
            <v>768.4968488290906</v>
          </cell>
          <cell r="AJ856">
            <v>-58.268074841238558</v>
          </cell>
          <cell r="AK856">
            <v>1384.4452230697498</v>
          </cell>
          <cell r="AL856">
            <v>2588.4708673702553</v>
          </cell>
          <cell r="AM856">
            <v>924.83083023037761</v>
          </cell>
          <cell r="AN856">
            <v>149.07378343958408</v>
          </cell>
          <cell r="AO856">
            <v>395.96040955837816</v>
          </cell>
          <cell r="AP856">
            <v>2229.9786155400798</v>
          </cell>
          <cell r="AQ856">
            <v>153.15770746953785</v>
          </cell>
          <cell r="AR856">
            <v>2213.3747557401657</v>
          </cell>
          <cell r="AS856">
            <v>938.00389774981886</v>
          </cell>
          <cell r="AT856">
            <v>1055.2737250607461</v>
          </cell>
          <cell r="AU856">
            <v>808.86680602002889</v>
          </cell>
          <cell r="AV856">
            <v>699.83844772074372</v>
          </cell>
          <cell r="AW856">
            <v>141.37607748061419</v>
          </cell>
          <cell r="AX856">
            <v>-1043.6012564199045</v>
          </cell>
          <cell r="AY856">
            <v>-89.680011830292642</v>
          </cell>
          <cell r="AZ856">
            <v>-362.88948435988277</v>
          </cell>
          <cell r="BA856">
            <v>-552.79117562994361</v>
          </cell>
          <cell r="BB856">
            <v>1907.0640388801694</v>
          </cell>
          <cell r="BC856">
            <v>-206.4703851994127</v>
          </cell>
          <cell r="BD856">
            <v>-1081.615923720412</v>
          </cell>
          <cell r="BE856">
            <v>8622.440598025918</v>
          </cell>
          <cell r="BF856">
            <v>1446.5854413202032</v>
          </cell>
          <cell r="BG856">
            <v>1227.0178082808852</v>
          </cell>
          <cell r="BH856">
            <v>1555.6094836397097</v>
          </cell>
          <cell r="BI856">
            <v>237.43873879034072</v>
          </cell>
          <cell r="BJ856">
            <v>448.11841686908156</v>
          </cell>
          <cell r="BK856">
            <v>1260.6043214993551</v>
          </cell>
          <cell r="BL856">
            <v>664.43118588998914</v>
          </cell>
          <cell r="BM856">
            <v>197.23096806928515</v>
          </cell>
          <cell r="BN856">
            <v>-157.22389638982713</v>
          </cell>
          <cell r="BO856">
            <v>1719.7986241597682</v>
          </cell>
          <cell r="BP856">
            <v>-344.1124209696427</v>
          </cell>
          <cell r="BQ856">
            <v>366.94192687049508</v>
          </cell>
          <cell r="BR856">
            <v>19318.976147606969</v>
          </cell>
          <cell r="BS856">
            <v>-601.58705248963088</v>
          </cell>
          <cell r="BT856">
            <v>3504.0140930507332</v>
          </cell>
          <cell r="BU856">
            <v>3435.0627169497311</v>
          </cell>
          <cell r="BV856">
            <v>2191.9802633402869</v>
          </cell>
          <cell r="BW856">
            <v>2563.3254395797849</v>
          </cell>
          <cell r="BX856">
            <v>2500.0579024292529</v>
          </cell>
          <cell r="BY856">
            <v>939.04550252016634</v>
          </cell>
          <cell r="BZ856">
            <v>190.93232852965593</v>
          </cell>
          <cell r="CA856">
            <v>3385.8969843294472</v>
          </cell>
          <cell r="CB856">
            <v>198.83874882943928</v>
          </cell>
          <cell r="CC856">
            <v>1757.6439557112753</v>
          </cell>
          <cell r="CD856">
            <v>-746.23473517969251</v>
          </cell>
          <cell r="CE856">
            <v>13050.998208343983</v>
          </cell>
          <cell r="CF856">
            <v>995.67218615952879</v>
          </cell>
          <cell r="CG856">
            <v>2764.6289081098512</v>
          </cell>
          <cell r="CH856">
            <v>2288.5370389791206</v>
          </cell>
          <cell r="CI856">
            <v>806.42185997962952</v>
          </cell>
          <cell r="CJ856">
            <v>838.26553316041827</v>
          </cell>
          <cell r="CK856">
            <v>-2036.2192648295313</v>
          </cell>
          <cell r="CL856">
            <v>2258.6836902983487</v>
          </cell>
          <cell r="CM856">
            <v>1304.4356128200889</v>
          </cell>
          <cell r="CN856">
            <v>121.61063012015074</v>
          </cell>
          <cell r="CO856">
            <v>1497.31908923015</v>
          </cell>
          <cell r="CP856">
            <v>1652.1686549996957</v>
          </cell>
          <cell r="CQ856">
            <v>559.47426931001246</v>
          </cell>
          <cell r="CR856">
            <v>21829.412413865328</v>
          </cell>
          <cell r="CS856">
            <v>2202.9736160002649</v>
          </cell>
          <cell r="CT856">
            <v>2844.4217653693631</v>
          </cell>
          <cell r="CU856">
            <v>2928.3337827008218</v>
          </cell>
          <cell r="CV856">
            <v>3812.0516743604094</v>
          </cell>
          <cell r="CW856">
            <v>3504.1034707892686</v>
          </cell>
          <cell r="CX856">
            <v>1404.3290169686079</v>
          </cell>
          <cell r="CY856">
            <v>1308.4284905781969</v>
          </cell>
          <cell r="CZ856">
            <v>-1541.1450277091935</v>
          </cell>
          <cell r="DA856">
            <v>438.90502717159688</v>
          </cell>
          <cell r="DB856">
            <v>1955.5640519196168</v>
          </cell>
          <cell r="DC856">
            <v>1959.0835536103696</v>
          </cell>
          <cell r="DD856">
            <v>1012.3629921115935</v>
          </cell>
          <cell r="DE856">
            <v>21916.333899214864</v>
          </cell>
          <cell r="DF856">
            <v>536.40109966881573</v>
          </cell>
          <cell r="DG856">
            <v>663.51614254061133</v>
          </cell>
          <cell r="DH856">
            <v>1920.5557322697714</v>
          </cell>
          <cell r="DI856">
            <v>1685.0405169101432</v>
          </cell>
          <cell r="DJ856">
            <v>1667.2953676208854</v>
          </cell>
          <cell r="DK856">
            <v>9290.6045078001916</v>
          </cell>
          <cell r="DL856">
            <v>1181.5167574798688</v>
          </cell>
          <cell r="DM856">
            <v>-222.37142590992153</v>
          </cell>
          <cell r="DN856">
            <v>981.86861600074917</v>
          </cell>
          <cell r="DO856">
            <v>299.49106277991086</v>
          </cell>
          <cell r="DP856">
            <v>3513.4527851706371</v>
          </cell>
          <cell r="DQ856">
            <v>398.96273688878864</v>
          </cell>
          <cell r="DR856">
            <v>15225.320242881775</v>
          </cell>
          <cell r="DS856">
            <v>619.96585125010461</v>
          </cell>
          <cell r="DT856">
            <v>986.27307659946382</v>
          </cell>
          <cell r="DU856">
            <v>741.4619916100055</v>
          </cell>
          <cell r="DV856">
            <v>516.21022391878068</v>
          </cell>
          <cell r="DW856">
            <v>4462.3755206195638</v>
          </cell>
          <cell r="DX856">
            <v>3823.9765505315736</v>
          </cell>
          <cell r="DY856">
            <v>1204.3289420595393</v>
          </cell>
          <cell r="DZ856">
            <v>786.63401809893548</v>
          </cell>
          <cell r="EA856">
            <v>-1270.1326588597149</v>
          </cell>
          <cell r="EB856">
            <v>2239.4245444210246</v>
          </cell>
          <cell r="EC856">
            <v>1133.4658482894301</v>
          </cell>
          <cell r="ED856">
            <v>-18.663665618747473</v>
          </cell>
          <cell r="EE856">
            <v>13922.89682546258</v>
          </cell>
          <cell r="EF856">
            <v>3722.7029040800408</v>
          </cell>
          <cell r="EG856">
            <v>-3165.2363153705373</v>
          </cell>
          <cell r="EH856">
            <v>850.37523118034005</v>
          </cell>
          <cell r="EI856">
            <v>8.7875493206083775</v>
          </cell>
          <cell r="EJ856">
            <v>1450.2641152804717</v>
          </cell>
          <cell r="EK856">
            <v>2804.4220470301807</v>
          </cell>
          <cell r="EL856">
            <v>1912.3124586194754</v>
          </cell>
          <cell r="EM856">
            <v>2221.215501348488</v>
          </cell>
          <cell r="EN856">
            <v>128.40675360057503</v>
          </cell>
          <cell r="EO856">
            <v>1063.3718026112765</v>
          </cell>
          <cell r="EP856">
            <v>2891.3431532206014</v>
          </cell>
          <cell r="EQ856">
            <v>34.93162454944104</v>
          </cell>
          <cell r="ER856">
            <v>15000.74298812449</v>
          </cell>
          <cell r="ES856">
            <v>1904.8768366388977</v>
          </cell>
          <cell r="ET856">
            <v>1557.7718403106555</v>
          </cell>
          <cell r="EU856">
            <v>57.066289519891143</v>
          </cell>
          <cell r="EV856">
            <v>-1100.4933076305315</v>
          </cell>
          <cell r="EW856">
            <v>1569.3012931412086</v>
          </cell>
          <cell r="EX856">
            <v>4206.44512199983</v>
          </cell>
          <cell r="EY856">
            <v>672.9096562191844</v>
          </cell>
          <cell r="EZ856">
            <v>815.34680958930403</v>
          </cell>
          <cell r="FA856">
            <v>396.84780911076814</v>
          </cell>
          <cell r="FB856">
            <v>2311.4009503396228</v>
          </cell>
          <cell r="FC856">
            <v>2348.1477880496532</v>
          </cell>
          <cell r="FD856">
            <v>261.12190084066242</v>
          </cell>
          <cell r="FE856">
            <v>14822.525010734797</v>
          </cell>
          <cell r="FF856">
            <v>1879.1924757715315</v>
          </cell>
          <cell r="FG856">
            <v>1924.0396967111155</v>
          </cell>
          <cell r="FH856">
            <v>1435.0726131498814</v>
          </cell>
          <cell r="FI856">
            <v>1542.1954209301621</v>
          </cell>
          <cell r="FJ856">
            <v>-1339.4138434212655</v>
          </cell>
          <cell r="FK856">
            <v>1528.2604831997305</v>
          </cell>
          <cell r="FL856">
            <v>1154.1826046295464</v>
          </cell>
          <cell r="FM856">
            <v>243.52908300980926</v>
          </cell>
          <cell r="FN856">
            <v>755.08826605137438</v>
          </cell>
          <cell r="FO856">
            <v>1492.47480605077</v>
          </cell>
          <cell r="FP856">
            <v>3197.3187166899443</v>
          </cell>
          <cell r="FQ856">
            <v>1010.584687939845</v>
          </cell>
          <cell r="FR856">
            <v>16201.614822164178</v>
          </cell>
          <cell r="FS856">
            <v>950.32848872058094</v>
          </cell>
          <cell r="FT856">
            <v>2844.926445630379</v>
          </cell>
          <cell r="FU856">
            <v>303.66614103969187</v>
          </cell>
          <cell r="FV856">
            <v>4130.3505687201396</v>
          </cell>
          <cell r="FW856">
            <v>890.43729978892952</v>
          </cell>
          <cell r="FX856">
            <v>-658.70220481045544</v>
          </cell>
          <cell r="FY856">
            <v>302.1522895405069</v>
          </cell>
          <cell r="FZ856">
            <v>-52.655483321286738</v>
          </cell>
          <cell r="GA856">
            <v>674.51126342080534</v>
          </cell>
          <cell r="GB856">
            <v>1087.1975356815383</v>
          </cell>
          <cell r="GC856">
            <v>2273.739565949887</v>
          </cell>
          <cell r="GD856">
            <v>3455.6629118109122</v>
          </cell>
          <cell r="GE856">
            <v>15064.182714372873</v>
          </cell>
          <cell r="GF856">
            <v>258.10952523071319</v>
          </cell>
          <cell r="GG856">
            <v>400.1058669006452</v>
          </cell>
          <cell r="GH856">
            <v>906.54670258890837</v>
          </cell>
          <cell r="GI856">
            <v>2095.0421038502827</v>
          </cell>
          <cell r="GJ856">
            <v>3480.1755479602143</v>
          </cell>
          <cell r="GK856">
            <v>1958.6043352596462</v>
          </cell>
          <cell r="GL856">
            <v>83.622360499575734</v>
          </cell>
          <cell r="GM856">
            <v>1212.8630557293072</v>
          </cell>
          <cell r="GN856">
            <v>-86.920500011183321</v>
          </cell>
          <cell r="GO856">
            <v>343.38515227008611</v>
          </cell>
          <cell r="GP856">
            <v>2157.5913111688569</v>
          </cell>
          <cell r="GQ856">
            <v>2255.0572529304773</v>
          </cell>
          <cell r="GR856">
            <v>41564.702540069818</v>
          </cell>
          <cell r="GS856">
            <v>4655.2154795797542</v>
          </cell>
          <cell r="GT856">
            <v>4290.4368873927742</v>
          </cell>
          <cell r="GU856">
            <v>3983.1017607515678</v>
          </cell>
          <cell r="GV856">
            <v>4669.6451167697087</v>
          </cell>
          <cell r="GW856">
            <v>5073.8572298716754</v>
          </cell>
          <cell r="GX856">
            <v>2118.3938694996759</v>
          </cell>
          <cell r="GY856">
            <v>4859.4165075002238</v>
          </cell>
          <cell r="GZ856">
            <v>611.60551856923848</v>
          </cell>
          <cell r="HA856">
            <v>345.60165207926184</v>
          </cell>
          <cell r="HB856">
            <v>3063.6291150674224</v>
          </cell>
          <cell r="HC856">
            <v>3934.7191127697006</v>
          </cell>
          <cell r="HD856">
            <v>3959.0802902206779</v>
          </cell>
          <cell r="HE856">
            <v>13555.667628899217</v>
          </cell>
          <cell r="HF856">
            <v>1537.4324764097109</v>
          </cell>
          <cell r="HG856">
            <v>2286.3140731099993</v>
          </cell>
          <cell r="HH856">
            <v>4007.9317360892892</v>
          </cell>
          <cell r="HI856">
            <v>-333.76569108013064</v>
          </cell>
          <cell r="HJ856">
            <v>1390.8398255398497</v>
          </cell>
          <cell r="HK856">
            <v>-101.81468888930976</v>
          </cell>
          <cell r="HL856">
            <v>-1179.2820635195822</v>
          </cell>
          <cell r="HM856">
            <v>1636.6005323827267</v>
          </cell>
          <cell r="HN856">
            <v>-1422.360436540097</v>
          </cell>
          <cell r="HO856">
            <v>2050.5748352501541</v>
          </cell>
          <cell r="HP856">
            <v>2985.9802572811022</v>
          </cell>
          <cell r="HQ856">
            <v>697.21677286922932</v>
          </cell>
          <cell r="HR856">
            <v>17654.511648312211</v>
          </cell>
          <cell r="HS856">
            <v>3250.991711541079</v>
          </cell>
          <cell r="HT856">
            <v>1810.2041836902499</v>
          </cell>
          <cell r="HU856">
            <v>3257.4232555497438</v>
          </cell>
          <cell r="HV856">
            <v>-1941.0778936604038</v>
          </cell>
          <cell r="HW856">
            <v>3471.5402088789269</v>
          </cell>
          <cell r="HX856">
            <v>-1345.0121101979166</v>
          </cell>
          <cell r="HY856">
            <v>874.89663222059608</v>
          </cell>
          <cell r="HZ856">
            <v>841.08056748006493</v>
          </cell>
          <cell r="IA856">
            <v>490.24396030884236</v>
          </cell>
          <cell r="IB856">
            <v>1503.7808024398983</v>
          </cell>
          <cell r="IC856">
            <v>4382.8544109789655</v>
          </cell>
          <cell r="ID856">
            <v>1057.5859190411866</v>
          </cell>
          <cell r="IE856">
            <v>32084.316189005971</v>
          </cell>
          <cell r="IF856">
            <v>1099.6964226607233</v>
          </cell>
          <cell r="IG856">
            <v>2210.4774259719998</v>
          </cell>
          <cell r="IH856">
            <v>2685.7211071001366</v>
          </cell>
          <cell r="II856">
            <v>3198.9623169004917</v>
          </cell>
          <cell r="IJ856">
            <v>6799.9084524400532</v>
          </cell>
          <cell r="IK856">
            <v>-328.80688280984759</v>
          </cell>
          <cell r="IL856">
            <v>2312.9228070117533</v>
          </cell>
          <cell r="IM856">
            <v>4090.1028772201389</v>
          </cell>
          <cell r="IN856">
            <v>271.11299955006689</v>
          </cell>
          <cell r="IO856">
            <v>3624.8254526797682</v>
          </cell>
          <cell r="IP856">
            <v>4015.9833024702966</v>
          </cell>
          <cell r="IQ856">
            <v>2103.4099078094587</v>
          </cell>
          <cell r="IR856">
            <v>39853.356487706304</v>
          </cell>
          <cell r="IS856">
            <v>8493.6303659416735</v>
          </cell>
          <cell r="IT856">
            <v>3767.6093031903729</v>
          </cell>
          <cell r="IU856">
            <v>3273.2247129818425</v>
          </cell>
          <cell r="IV856">
            <v>10942.851041269489</v>
          </cell>
          <cell r="IW856">
            <v>1289.0661725504324</v>
          </cell>
          <cell r="IX856">
            <v>1415.468992549926</v>
          </cell>
          <cell r="IY856">
            <v>-734.07898996956646</v>
          </cell>
          <cell r="IZ856">
            <v>-1400.6170607190579</v>
          </cell>
          <cell r="JA856">
            <v>1536.9966832902282</v>
          </cell>
          <cell r="JB856">
            <v>6930.0974609376863</v>
          </cell>
          <cell r="JC856">
            <v>2401.929556931369</v>
          </cell>
          <cell r="JD856">
            <v>1937.1782487295568</v>
          </cell>
          <cell r="JE856">
            <v>21511.936129465699</v>
          </cell>
          <cell r="JF856">
            <v>1140.1443966915831</v>
          </cell>
          <cell r="JG856">
            <v>5480.2330673104152</v>
          </cell>
          <cell r="JH856">
            <v>304.9226894211024</v>
          </cell>
          <cell r="JI856">
            <v>1489.9844424286857</v>
          </cell>
          <cell r="JJ856">
            <v>6898.7009132895619</v>
          </cell>
          <cell r="JK856">
            <v>7305.8505665287375</v>
          </cell>
          <cell r="JL856">
            <v>-611.07245071791112</v>
          </cell>
          <cell r="JM856">
            <v>2862.2140177488327</v>
          </cell>
          <cell r="JN856">
            <v>-1682.3374763904139</v>
          </cell>
          <cell r="JO856">
            <v>-268.86887468956411</v>
          </cell>
          <cell r="JP856">
            <v>-1584.1993301501498</v>
          </cell>
          <cell r="JQ856">
            <v>176.36416799947619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0</v>
          </cell>
          <cell r="FF857">
            <v>0</v>
          </cell>
          <cell r="FG857">
            <v>0</v>
          </cell>
          <cell r="FH857">
            <v>0</v>
          </cell>
          <cell r="FI857">
            <v>0</v>
          </cell>
          <cell r="FJ857">
            <v>0</v>
          </cell>
          <cell r="FK857">
            <v>0</v>
          </cell>
          <cell r="FL857">
            <v>0</v>
          </cell>
          <cell r="FM857">
            <v>0</v>
          </cell>
          <cell r="FN857">
            <v>0</v>
          </cell>
          <cell r="FO857">
            <v>0</v>
          </cell>
          <cell r="FP857">
            <v>0</v>
          </cell>
          <cell r="FQ857">
            <v>0</v>
          </cell>
          <cell r="FR857">
            <v>0</v>
          </cell>
          <cell r="FS857">
            <v>0</v>
          </cell>
          <cell r="FT857">
            <v>0</v>
          </cell>
          <cell r="FU857">
            <v>0</v>
          </cell>
          <cell r="FV857">
            <v>0</v>
          </cell>
          <cell r="FW857">
            <v>0</v>
          </cell>
          <cell r="FX857">
            <v>0</v>
          </cell>
          <cell r="FY857">
            <v>0</v>
          </cell>
          <cell r="FZ857">
            <v>0</v>
          </cell>
          <cell r="GA857">
            <v>0</v>
          </cell>
          <cell r="GB857">
            <v>0</v>
          </cell>
          <cell r="GC857">
            <v>0</v>
          </cell>
          <cell r="GD857">
            <v>0</v>
          </cell>
          <cell r="GE857">
            <v>0</v>
          </cell>
          <cell r="GF857">
            <v>0</v>
          </cell>
          <cell r="GG857">
            <v>0</v>
          </cell>
          <cell r="GH857">
            <v>0</v>
          </cell>
          <cell r="GI857">
            <v>0</v>
          </cell>
          <cell r="GJ857">
            <v>0</v>
          </cell>
          <cell r="GK857">
            <v>0</v>
          </cell>
          <cell r="GL857">
            <v>0</v>
          </cell>
          <cell r="GM857">
            <v>0</v>
          </cell>
          <cell r="GN857">
            <v>0</v>
          </cell>
          <cell r="GO857">
            <v>0</v>
          </cell>
          <cell r="GP857">
            <v>0</v>
          </cell>
          <cell r="GQ857">
            <v>0</v>
          </cell>
          <cell r="GR857">
            <v>0</v>
          </cell>
          <cell r="GS857">
            <v>0</v>
          </cell>
          <cell r="GT857">
            <v>0</v>
          </cell>
          <cell r="GU857">
            <v>0</v>
          </cell>
          <cell r="GV857">
            <v>0</v>
          </cell>
          <cell r="GW857">
            <v>0</v>
          </cell>
          <cell r="GX857">
            <v>0</v>
          </cell>
          <cell r="GY857">
            <v>0</v>
          </cell>
          <cell r="GZ857">
            <v>0</v>
          </cell>
          <cell r="HA857">
            <v>0</v>
          </cell>
          <cell r="HB857">
            <v>0</v>
          </cell>
          <cell r="HC857">
            <v>0</v>
          </cell>
          <cell r="HD857">
            <v>0</v>
          </cell>
          <cell r="HE857">
            <v>0</v>
          </cell>
          <cell r="HF857">
            <v>0</v>
          </cell>
          <cell r="HG857">
            <v>0</v>
          </cell>
          <cell r="HH857">
            <v>0</v>
          </cell>
          <cell r="HI857">
            <v>0</v>
          </cell>
          <cell r="HJ857">
            <v>0</v>
          </cell>
          <cell r="HK857">
            <v>0</v>
          </cell>
          <cell r="HL857">
            <v>0</v>
          </cell>
          <cell r="HM857">
            <v>0</v>
          </cell>
          <cell r="HN857">
            <v>0</v>
          </cell>
          <cell r="HO857">
            <v>0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0</v>
          </cell>
          <cell r="HU857">
            <v>0</v>
          </cell>
          <cell r="HV857">
            <v>0</v>
          </cell>
          <cell r="HW857">
            <v>0</v>
          </cell>
          <cell r="HX857">
            <v>0</v>
          </cell>
          <cell r="HY857">
            <v>0</v>
          </cell>
          <cell r="HZ857">
            <v>0</v>
          </cell>
          <cell r="IA857">
            <v>0</v>
          </cell>
          <cell r="IB857">
            <v>0</v>
          </cell>
          <cell r="IC857">
            <v>0</v>
          </cell>
          <cell r="ID857">
            <v>0</v>
          </cell>
          <cell r="IE857">
            <v>0</v>
          </cell>
          <cell r="IF857">
            <v>0</v>
          </cell>
          <cell r="IG857">
            <v>0</v>
          </cell>
          <cell r="IH857">
            <v>0</v>
          </cell>
          <cell r="II857">
            <v>0</v>
          </cell>
          <cell r="IJ857">
            <v>0</v>
          </cell>
          <cell r="IK857">
            <v>0</v>
          </cell>
          <cell r="IL857">
            <v>0</v>
          </cell>
          <cell r="IM857">
            <v>0</v>
          </cell>
          <cell r="IN857">
            <v>0</v>
          </cell>
          <cell r="IO857">
            <v>0</v>
          </cell>
          <cell r="IP857">
            <v>0</v>
          </cell>
          <cell r="IQ857">
            <v>0</v>
          </cell>
          <cell r="IR857">
            <v>0</v>
          </cell>
          <cell r="IS857">
            <v>0</v>
          </cell>
          <cell r="IT857">
            <v>0</v>
          </cell>
          <cell r="IU857">
            <v>0</v>
          </cell>
          <cell r="IV857">
            <v>0</v>
          </cell>
          <cell r="IW857">
            <v>0</v>
          </cell>
          <cell r="IX857">
            <v>0</v>
          </cell>
          <cell r="IY857">
            <v>0</v>
          </cell>
          <cell r="IZ857">
            <v>0</v>
          </cell>
          <cell r="JA857">
            <v>0</v>
          </cell>
          <cell r="JB857">
            <v>0</v>
          </cell>
          <cell r="JC857">
            <v>0</v>
          </cell>
          <cell r="JD857">
            <v>0</v>
          </cell>
          <cell r="JE857">
            <v>0</v>
          </cell>
          <cell r="JF857">
            <v>0</v>
          </cell>
          <cell r="JG857">
            <v>0</v>
          </cell>
          <cell r="JH857">
            <v>0</v>
          </cell>
          <cell r="JI857">
            <v>0</v>
          </cell>
          <cell r="JJ857">
            <v>0</v>
          </cell>
          <cell r="JK857">
            <v>0</v>
          </cell>
          <cell r="JL857">
            <v>0</v>
          </cell>
          <cell r="JM857">
            <v>0</v>
          </cell>
          <cell r="JN857">
            <v>0</v>
          </cell>
          <cell r="JO857">
            <v>0</v>
          </cell>
          <cell r="JP857">
            <v>0</v>
          </cell>
          <cell r="JQ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0</v>
          </cell>
          <cell r="FF858">
            <v>0</v>
          </cell>
          <cell r="FG858">
            <v>0</v>
          </cell>
          <cell r="FH858">
            <v>0</v>
          </cell>
          <cell r="FI858">
            <v>0</v>
          </cell>
          <cell r="FJ858">
            <v>0</v>
          </cell>
          <cell r="FK858">
            <v>0</v>
          </cell>
          <cell r="FL858">
            <v>0</v>
          </cell>
          <cell r="FM858">
            <v>0</v>
          </cell>
          <cell r="FN858">
            <v>0</v>
          </cell>
          <cell r="FO858">
            <v>0</v>
          </cell>
          <cell r="FP858">
            <v>0</v>
          </cell>
          <cell r="FQ858">
            <v>0</v>
          </cell>
          <cell r="FR858">
            <v>0</v>
          </cell>
          <cell r="FS858">
            <v>0</v>
          </cell>
          <cell r="FT858">
            <v>0</v>
          </cell>
          <cell r="FU858">
            <v>0</v>
          </cell>
          <cell r="FV858">
            <v>0</v>
          </cell>
          <cell r="FW858">
            <v>0</v>
          </cell>
          <cell r="FX858">
            <v>0</v>
          </cell>
          <cell r="FY858">
            <v>0</v>
          </cell>
          <cell r="FZ858">
            <v>0</v>
          </cell>
          <cell r="GA858">
            <v>0</v>
          </cell>
          <cell r="GB858">
            <v>0</v>
          </cell>
          <cell r="GC858">
            <v>0</v>
          </cell>
          <cell r="GD858">
            <v>0</v>
          </cell>
          <cell r="GE858">
            <v>0</v>
          </cell>
          <cell r="GF858">
            <v>0</v>
          </cell>
          <cell r="GG858">
            <v>0</v>
          </cell>
          <cell r="GH858">
            <v>0</v>
          </cell>
          <cell r="GI858">
            <v>0</v>
          </cell>
          <cell r="GJ858">
            <v>0</v>
          </cell>
          <cell r="GK858">
            <v>0</v>
          </cell>
          <cell r="GL858">
            <v>0</v>
          </cell>
          <cell r="GM858">
            <v>0</v>
          </cell>
          <cell r="GN858">
            <v>0</v>
          </cell>
          <cell r="GO858">
            <v>0</v>
          </cell>
          <cell r="GP858">
            <v>0</v>
          </cell>
          <cell r="GQ858">
            <v>0</v>
          </cell>
          <cell r="GR858">
            <v>0</v>
          </cell>
          <cell r="GS858">
            <v>0</v>
          </cell>
          <cell r="GT858">
            <v>0</v>
          </cell>
          <cell r="GU858">
            <v>0</v>
          </cell>
          <cell r="GV858">
            <v>0</v>
          </cell>
          <cell r="GW858">
            <v>0</v>
          </cell>
          <cell r="GX858">
            <v>0</v>
          </cell>
          <cell r="GY858">
            <v>0</v>
          </cell>
          <cell r="GZ858">
            <v>0</v>
          </cell>
          <cell r="HA858">
            <v>0</v>
          </cell>
          <cell r="HB858">
            <v>0</v>
          </cell>
          <cell r="HC858">
            <v>0</v>
          </cell>
          <cell r="HD858">
            <v>0</v>
          </cell>
          <cell r="HE858">
            <v>0</v>
          </cell>
          <cell r="HF858">
            <v>0</v>
          </cell>
          <cell r="HG858">
            <v>0</v>
          </cell>
          <cell r="HH858">
            <v>0</v>
          </cell>
          <cell r="HI858">
            <v>0</v>
          </cell>
          <cell r="HJ858">
            <v>0</v>
          </cell>
          <cell r="HK858">
            <v>0</v>
          </cell>
          <cell r="HL858">
            <v>0</v>
          </cell>
          <cell r="HM858">
            <v>0</v>
          </cell>
          <cell r="HN858">
            <v>0</v>
          </cell>
          <cell r="HO858">
            <v>0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0</v>
          </cell>
          <cell r="HU858">
            <v>0</v>
          </cell>
          <cell r="HV858">
            <v>0</v>
          </cell>
          <cell r="HW858">
            <v>0</v>
          </cell>
          <cell r="HX858">
            <v>0</v>
          </cell>
          <cell r="HY858">
            <v>0</v>
          </cell>
          <cell r="HZ858">
            <v>0</v>
          </cell>
          <cell r="IA858">
            <v>0</v>
          </cell>
          <cell r="IB858">
            <v>0</v>
          </cell>
          <cell r="IC858">
            <v>0</v>
          </cell>
          <cell r="ID858">
            <v>0</v>
          </cell>
          <cell r="IE858">
            <v>0</v>
          </cell>
          <cell r="IF858">
            <v>0</v>
          </cell>
          <cell r="IG858">
            <v>0</v>
          </cell>
          <cell r="IH858">
            <v>0</v>
          </cell>
          <cell r="II858">
            <v>0</v>
          </cell>
          <cell r="IJ858">
            <v>0</v>
          </cell>
          <cell r="IK858">
            <v>0</v>
          </cell>
          <cell r="IL858">
            <v>0</v>
          </cell>
          <cell r="IM858">
            <v>0</v>
          </cell>
          <cell r="IN858">
            <v>0</v>
          </cell>
          <cell r="IO858">
            <v>0</v>
          </cell>
          <cell r="IP858">
            <v>0</v>
          </cell>
          <cell r="IQ858">
            <v>0</v>
          </cell>
          <cell r="IR858">
            <v>0</v>
          </cell>
          <cell r="IS858">
            <v>0</v>
          </cell>
          <cell r="IT858">
            <v>0</v>
          </cell>
          <cell r="IU858">
            <v>0</v>
          </cell>
          <cell r="IV858">
            <v>0</v>
          </cell>
          <cell r="IW858">
            <v>0</v>
          </cell>
          <cell r="IX858">
            <v>0</v>
          </cell>
          <cell r="IY858">
            <v>0</v>
          </cell>
          <cell r="IZ858">
            <v>0</v>
          </cell>
          <cell r="JA858">
            <v>0</v>
          </cell>
          <cell r="JB858">
            <v>0</v>
          </cell>
          <cell r="JC858">
            <v>0</v>
          </cell>
          <cell r="JD858">
            <v>0</v>
          </cell>
          <cell r="JE858">
            <v>0</v>
          </cell>
          <cell r="JF858">
            <v>0</v>
          </cell>
          <cell r="JG858">
            <v>0</v>
          </cell>
          <cell r="JH858">
            <v>0</v>
          </cell>
          <cell r="JI858">
            <v>0</v>
          </cell>
          <cell r="JJ858">
            <v>0</v>
          </cell>
          <cell r="JK858">
            <v>0</v>
          </cell>
          <cell r="JL858">
            <v>0</v>
          </cell>
          <cell r="JM858">
            <v>0</v>
          </cell>
          <cell r="JN858">
            <v>0</v>
          </cell>
          <cell r="JO858">
            <v>0</v>
          </cell>
          <cell r="JP858">
            <v>0</v>
          </cell>
          <cell r="JQ858">
            <v>0</v>
          </cell>
        </row>
        <row r="859">
          <cell r="D859" t="str">
            <v>LTC.SL.BDG._.___.BlackHills to Jim Bridger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0</v>
          </cell>
          <cell r="FF859">
            <v>0</v>
          </cell>
          <cell r="FG859">
            <v>0</v>
          </cell>
          <cell r="FH859">
            <v>0</v>
          </cell>
          <cell r="FI859">
            <v>0</v>
          </cell>
          <cell r="FJ859">
            <v>0</v>
          </cell>
          <cell r="FK859">
            <v>0</v>
          </cell>
          <cell r="FL859">
            <v>0</v>
          </cell>
          <cell r="FM859">
            <v>0</v>
          </cell>
          <cell r="FN859">
            <v>0</v>
          </cell>
          <cell r="FO859">
            <v>0</v>
          </cell>
          <cell r="FP859">
            <v>0</v>
          </cell>
          <cell r="FQ859">
            <v>0</v>
          </cell>
          <cell r="FR859">
            <v>0</v>
          </cell>
          <cell r="FS859">
            <v>0</v>
          </cell>
          <cell r="FT859">
            <v>0</v>
          </cell>
          <cell r="FU859">
            <v>0</v>
          </cell>
          <cell r="FV859">
            <v>0</v>
          </cell>
          <cell r="FW859">
            <v>0</v>
          </cell>
          <cell r="FX859">
            <v>0</v>
          </cell>
          <cell r="FY859">
            <v>0</v>
          </cell>
          <cell r="FZ859">
            <v>0</v>
          </cell>
          <cell r="GA859">
            <v>0</v>
          </cell>
          <cell r="GB859">
            <v>0</v>
          </cell>
          <cell r="GC859">
            <v>0</v>
          </cell>
          <cell r="GD859">
            <v>0</v>
          </cell>
          <cell r="GE859">
            <v>0</v>
          </cell>
          <cell r="GF859">
            <v>0</v>
          </cell>
          <cell r="GG859">
            <v>0</v>
          </cell>
          <cell r="GH859">
            <v>0</v>
          </cell>
          <cell r="GI859">
            <v>0</v>
          </cell>
          <cell r="GJ859">
            <v>0</v>
          </cell>
          <cell r="GK859">
            <v>0</v>
          </cell>
          <cell r="GL859">
            <v>0</v>
          </cell>
          <cell r="GM859">
            <v>0</v>
          </cell>
          <cell r="GN859">
            <v>0</v>
          </cell>
          <cell r="GO859">
            <v>0</v>
          </cell>
          <cell r="GP859">
            <v>0</v>
          </cell>
          <cell r="GQ859">
            <v>0</v>
          </cell>
          <cell r="GR859">
            <v>0</v>
          </cell>
          <cell r="GS859">
            <v>0</v>
          </cell>
          <cell r="GT859">
            <v>0</v>
          </cell>
          <cell r="GU859">
            <v>0</v>
          </cell>
          <cell r="GV859">
            <v>0</v>
          </cell>
          <cell r="GW859">
            <v>0</v>
          </cell>
          <cell r="GX859">
            <v>0</v>
          </cell>
          <cell r="GY859">
            <v>0</v>
          </cell>
          <cell r="GZ859">
            <v>0</v>
          </cell>
          <cell r="HA859">
            <v>0</v>
          </cell>
          <cell r="HB859">
            <v>0</v>
          </cell>
          <cell r="HC859">
            <v>0</v>
          </cell>
          <cell r="HD859">
            <v>0</v>
          </cell>
          <cell r="HE859">
            <v>0</v>
          </cell>
          <cell r="HF859">
            <v>0</v>
          </cell>
          <cell r="HG859">
            <v>0</v>
          </cell>
          <cell r="HH859">
            <v>0</v>
          </cell>
          <cell r="HI859">
            <v>0</v>
          </cell>
          <cell r="HJ859">
            <v>0</v>
          </cell>
          <cell r="HK859">
            <v>0</v>
          </cell>
          <cell r="HL859">
            <v>0</v>
          </cell>
          <cell r="HM859">
            <v>0</v>
          </cell>
          <cell r="HN859">
            <v>0</v>
          </cell>
          <cell r="HO859">
            <v>0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0</v>
          </cell>
          <cell r="HU859">
            <v>0</v>
          </cell>
          <cell r="HV859">
            <v>0</v>
          </cell>
          <cell r="HW859">
            <v>0</v>
          </cell>
          <cell r="HX859">
            <v>0</v>
          </cell>
          <cell r="HY859">
            <v>0</v>
          </cell>
          <cell r="HZ859">
            <v>0</v>
          </cell>
          <cell r="IA859">
            <v>0</v>
          </cell>
          <cell r="IB859">
            <v>0</v>
          </cell>
          <cell r="IC859">
            <v>0</v>
          </cell>
          <cell r="ID859">
            <v>0</v>
          </cell>
          <cell r="IE859">
            <v>0</v>
          </cell>
          <cell r="IF859">
            <v>0</v>
          </cell>
          <cell r="IG859">
            <v>0</v>
          </cell>
          <cell r="IH859">
            <v>0</v>
          </cell>
          <cell r="II859">
            <v>0</v>
          </cell>
          <cell r="IJ859">
            <v>0</v>
          </cell>
          <cell r="IK859">
            <v>0</v>
          </cell>
          <cell r="IL859">
            <v>0</v>
          </cell>
          <cell r="IM859">
            <v>0</v>
          </cell>
          <cell r="IN859">
            <v>0</v>
          </cell>
          <cell r="IO859">
            <v>0</v>
          </cell>
          <cell r="IP859">
            <v>0</v>
          </cell>
          <cell r="IQ859">
            <v>0</v>
          </cell>
          <cell r="IR859">
            <v>0</v>
          </cell>
          <cell r="IS859">
            <v>0</v>
          </cell>
          <cell r="IT859">
            <v>0</v>
          </cell>
          <cell r="IU859">
            <v>0</v>
          </cell>
          <cell r="IV859">
            <v>0</v>
          </cell>
          <cell r="IW859">
            <v>0</v>
          </cell>
          <cell r="IX859">
            <v>0</v>
          </cell>
          <cell r="IY859">
            <v>0</v>
          </cell>
          <cell r="IZ859">
            <v>0</v>
          </cell>
          <cell r="JA859">
            <v>0</v>
          </cell>
          <cell r="JB859">
            <v>0</v>
          </cell>
          <cell r="JC859">
            <v>0</v>
          </cell>
          <cell r="JD859">
            <v>0</v>
          </cell>
          <cell r="JE859">
            <v>0</v>
          </cell>
          <cell r="JF859">
            <v>0</v>
          </cell>
          <cell r="JG859">
            <v>0</v>
          </cell>
          <cell r="JH859">
            <v>0</v>
          </cell>
          <cell r="JI859">
            <v>0</v>
          </cell>
          <cell r="JJ859">
            <v>0</v>
          </cell>
          <cell r="JK859">
            <v>0</v>
          </cell>
          <cell r="JL859">
            <v>0</v>
          </cell>
          <cell r="JM859">
            <v>0</v>
          </cell>
          <cell r="JN859">
            <v>0</v>
          </cell>
          <cell r="JO859">
            <v>0</v>
          </cell>
          <cell r="JP859">
            <v>0</v>
          </cell>
          <cell r="JQ859">
            <v>0</v>
          </cell>
        </row>
        <row r="860">
          <cell r="D860" t="str">
            <v>LTC.SL.MDC._.___.BlackHills to MidC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0</v>
          </cell>
          <cell r="FF860">
            <v>0</v>
          </cell>
          <cell r="FG860">
            <v>0</v>
          </cell>
          <cell r="FH860">
            <v>0</v>
          </cell>
          <cell r="FI860">
            <v>0</v>
          </cell>
          <cell r="FJ860">
            <v>0</v>
          </cell>
          <cell r="FK860">
            <v>0</v>
          </cell>
          <cell r="FL860">
            <v>0</v>
          </cell>
          <cell r="FM860">
            <v>0</v>
          </cell>
          <cell r="FN860">
            <v>0</v>
          </cell>
          <cell r="FO860">
            <v>0</v>
          </cell>
          <cell r="FP860">
            <v>0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0</v>
          </cell>
          <cell r="GD860">
            <v>0</v>
          </cell>
          <cell r="GE860">
            <v>0</v>
          </cell>
          <cell r="GF860">
            <v>0</v>
          </cell>
          <cell r="GG860">
            <v>0</v>
          </cell>
          <cell r="GH860">
            <v>0</v>
          </cell>
          <cell r="GI860">
            <v>0</v>
          </cell>
          <cell r="GJ860">
            <v>0</v>
          </cell>
          <cell r="GK860">
            <v>0</v>
          </cell>
          <cell r="GL860">
            <v>0</v>
          </cell>
          <cell r="GM860">
            <v>0</v>
          </cell>
          <cell r="GN860">
            <v>0</v>
          </cell>
          <cell r="GO860">
            <v>0</v>
          </cell>
          <cell r="GP860">
            <v>0</v>
          </cell>
          <cell r="GQ860">
            <v>0</v>
          </cell>
          <cell r="GR860">
            <v>0</v>
          </cell>
          <cell r="GS860">
            <v>0</v>
          </cell>
          <cell r="GT860">
            <v>0</v>
          </cell>
          <cell r="GU860">
            <v>0</v>
          </cell>
          <cell r="GV860">
            <v>0</v>
          </cell>
          <cell r="GW860">
            <v>0</v>
          </cell>
          <cell r="GX860">
            <v>0</v>
          </cell>
          <cell r="GY860">
            <v>0</v>
          </cell>
          <cell r="GZ860">
            <v>0</v>
          </cell>
          <cell r="HA860">
            <v>0</v>
          </cell>
          <cell r="HB860">
            <v>0</v>
          </cell>
          <cell r="HC860">
            <v>0</v>
          </cell>
          <cell r="HD860">
            <v>0</v>
          </cell>
          <cell r="HE860">
            <v>0</v>
          </cell>
          <cell r="HF860">
            <v>0</v>
          </cell>
          <cell r="HG860">
            <v>0</v>
          </cell>
          <cell r="HH860">
            <v>0</v>
          </cell>
          <cell r="HI860">
            <v>0</v>
          </cell>
          <cell r="HJ860">
            <v>0</v>
          </cell>
          <cell r="HK860">
            <v>0</v>
          </cell>
          <cell r="HL860">
            <v>0</v>
          </cell>
          <cell r="HM860">
            <v>0</v>
          </cell>
          <cell r="HN860">
            <v>0</v>
          </cell>
          <cell r="HO860">
            <v>0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0</v>
          </cell>
          <cell r="HU860">
            <v>0</v>
          </cell>
          <cell r="HV860">
            <v>0</v>
          </cell>
          <cell r="HW860">
            <v>0</v>
          </cell>
          <cell r="HX860">
            <v>0</v>
          </cell>
          <cell r="HY860">
            <v>0</v>
          </cell>
          <cell r="HZ860">
            <v>0</v>
          </cell>
          <cell r="IA860">
            <v>0</v>
          </cell>
          <cell r="IB860">
            <v>0</v>
          </cell>
          <cell r="IC860">
            <v>0</v>
          </cell>
          <cell r="ID860">
            <v>0</v>
          </cell>
          <cell r="IE860">
            <v>0</v>
          </cell>
          <cell r="IF860">
            <v>0</v>
          </cell>
          <cell r="IG860">
            <v>0</v>
          </cell>
          <cell r="IH860">
            <v>0</v>
          </cell>
          <cell r="II860">
            <v>0</v>
          </cell>
          <cell r="IJ860">
            <v>0</v>
          </cell>
          <cell r="IK860">
            <v>0</v>
          </cell>
          <cell r="IL860">
            <v>0</v>
          </cell>
          <cell r="IM860">
            <v>0</v>
          </cell>
          <cell r="IN860">
            <v>0</v>
          </cell>
          <cell r="IO860">
            <v>0</v>
          </cell>
          <cell r="IP860">
            <v>0</v>
          </cell>
          <cell r="IQ860">
            <v>0</v>
          </cell>
          <cell r="IR860">
            <v>0</v>
          </cell>
          <cell r="IS860">
            <v>0</v>
          </cell>
          <cell r="IT860">
            <v>0</v>
          </cell>
          <cell r="IU860">
            <v>0</v>
          </cell>
          <cell r="IV860">
            <v>0</v>
          </cell>
          <cell r="IW860">
            <v>0</v>
          </cell>
          <cell r="IX860">
            <v>0</v>
          </cell>
          <cell r="IY860">
            <v>0</v>
          </cell>
          <cell r="IZ860">
            <v>0</v>
          </cell>
          <cell r="JA860">
            <v>0</v>
          </cell>
          <cell r="JB860">
            <v>0</v>
          </cell>
          <cell r="JC860">
            <v>0</v>
          </cell>
          <cell r="JD860">
            <v>0</v>
          </cell>
          <cell r="JE860">
            <v>0</v>
          </cell>
          <cell r="JF860">
            <v>0</v>
          </cell>
          <cell r="JG860">
            <v>0</v>
          </cell>
          <cell r="JH860">
            <v>0</v>
          </cell>
          <cell r="JI860">
            <v>0</v>
          </cell>
          <cell r="JJ860">
            <v>0</v>
          </cell>
          <cell r="JK860">
            <v>0</v>
          </cell>
          <cell r="JL860">
            <v>0</v>
          </cell>
          <cell r="JM860">
            <v>0</v>
          </cell>
          <cell r="JN860">
            <v>0</v>
          </cell>
          <cell r="JO860">
            <v>0</v>
          </cell>
          <cell r="JP860">
            <v>0</v>
          </cell>
          <cell r="JQ860">
            <v>0</v>
          </cell>
        </row>
        <row r="861">
          <cell r="D861" t="str">
            <v>LTC.SL.PNC._.___.Cowlitz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0</v>
          </cell>
          <cell r="FG861">
            <v>0</v>
          </cell>
          <cell r="FH861">
            <v>0</v>
          </cell>
          <cell r="FI861">
            <v>0</v>
          </cell>
          <cell r="FJ861">
            <v>0</v>
          </cell>
          <cell r="FK861">
            <v>0</v>
          </cell>
          <cell r="FL861">
            <v>0</v>
          </cell>
          <cell r="FM861">
            <v>0</v>
          </cell>
          <cell r="FN861">
            <v>0</v>
          </cell>
          <cell r="FO861">
            <v>0</v>
          </cell>
          <cell r="FP861">
            <v>0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0</v>
          </cell>
          <cell r="GE861">
            <v>0</v>
          </cell>
          <cell r="GF861">
            <v>0</v>
          </cell>
          <cell r="GG861">
            <v>0</v>
          </cell>
          <cell r="GH861">
            <v>0</v>
          </cell>
          <cell r="GI861">
            <v>0</v>
          </cell>
          <cell r="GJ861">
            <v>0</v>
          </cell>
          <cell r="GK861">
            <v>0</v>
          </cell>
          <cell r="GL861">
            <v>0</v>
          </cell>
          <cell r="GM861">
            <v>0</v>
          </cell>
          <cell r="GN861">
            <v>0</v>
          </cell>
          <cell r="GO861">
            <v>0</v>
          </cell>
          <cell r="GP861">
            <v>0</v>
          </cell>
          <cell r="GQ861">
            <v>0</v>
          </cell>
          <cell r="GR861">
            <v>0</v>
          </cell>
          <cell r="GS861">
            <v>0</v>
          </cell>
          <cell r="GT861">
            <v>0</v>
          </cell>
          <cell r="GU861">
            <v>0</v>
          </cell>
          <cell r="GV861">
            <v>0</v>
          </cell>
          <cell r="GW861">
            <v>0</v>
          </cell>
          <cell r="GX861">
            <v>0</v>
          </cell>
          <cell r="GY861">
            <v>0</v>
          </cell>
          <cell r="GZ861">
            <v>0</v>
          </cell>
          <cell r="HA861">
            <v>0</v>
          </cell>
          <cell r="HB861">
            <v>0</v>
          </cell>
          <cell r="HC861">
            <v>0</v>
          </cell>
          <cell r="HD861">
            <v>0</v>
          </cell>
          <cell r="HE861">
            <v>0</v>
          </cell>
          <cell r="HF861">
            <v>0</v>
          </cell>
          <cell r="HG861">
            <v>0</v>
          </cell>
          <cell r="HH861">
            <v>0</v>
          </cell>
          <cell r="HI861">
            <v>0</v>
          </cell>
          <cell r="HJ861">
            <v>0</v>
          </cell>
          <cell r="HK861">
            <v>0</v>
          </cell>
          <cell r="HL861">
            <v>0</v>
          </cell>
          <cell r="HM861">
            <v>0</v>
          </cell>
          <cell r="HN861">
            <v>0</v>
          </cell>
          <cell r="HO861">
            <v>0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0</v>
          </cell>
          <cell r="HU861">
            <v>0</v>
          </cell>
          <cell r="HV861">
            <v>0</v>
          </cell>
          <cell r="HW861">
            <v>0</v>
          </cell>
          <cell r="HX861">
            <v>0</v>
          </cell>
          <cell r="HY861">
            <v>0</v>
          </cell>
          <cell r="HZ861">
            <v>0</v>
          </cell>
          <cell r="IA861">
            <v>0</v>
          </cell>
          <cell r="IB861">
            <v>0</v>
          </cell>
          <cell r="IC861">
            <v>0</v>
          </cell>
          <cell r="ID861">
            <v>0</v>
          </cell>
          <cell r="IE861">
            <v>0</v>
          </cell>
          <cell r="IF861">
            <v>0</v>
          </cell>
          <cell r="IG861">
            <v>0</v>
          </cell>
          <cell r="IH861">
            <v>0</v>
          </cell>
          <cell r="II861">
            <v>0</v>
          </cell>
          <cell r="IJ861">
            <v>0</v>
          </cell>
          <cell r="IK861">
            <v>0</v>
          </cell>
          <cell r="IL861">
            <v>0</v>
          </cell>
          <cell r="IM861">
            <v>0</v>
          </cell>
          <cell r="IN861">
            <v>0</v>
          </cell>
          <cell r="IO861">
            <v>0</v>
          </cell>
          <cell r="IP861">
            <v>0</v>
          </cell>
          <cell r="IQ861">
            <v>0</v>
          </cell>
          <cell r="IR861">
            <v>0</v>
          </cell>
          <cell r="IS861">
            <v>0</v>
          </cell>
          <cell r="IT861">
            <v>0</v>
          </cell>
          <cell r="IU861">
            <v>0</v>
          </cell>
          <cell r="IV861">
            <v>0</v>
          </cell>
          <cell r="IW861">
            <v>0</v>
          </cell>
          <cell r="IX861">
            <v>0</v>
          </cell>
          <cell r="IY861">
            <v>0</v>
          </cell>
          <cell r="IZ861">
            <v>0</v>
          </cell>
          <cell r="JA861">
            <v>0</v>
          </cell>
          <cell r="JB861">
            <v>0</v>
          </cell>
          <cell r="JC861">
            <v>0</v>
          </cell>
          <cell r="JD861">
            <v>0</v>
          </cell>
          <cell r="JE861">
            <v>0</v>
          </cell>
          <cell r="JF861">
            <v>0</v>
          </cell>
          <cell r="JG861">
            <v>0</v>
          </cell>
          <cell r="JH861">
            <v>0</v>
          </cell>
          <cell r="JI861">
            <v>0</v>
          </cell>
          <cell r="JJ861">
            <v>0</v>
          </cell>
          <cell r="JK861">
            <v>0</v>
          </cell>
          <cell r="JL861">
            <v>0</v>
          </cell>
          <cell r="JM861">
            <v>0</v>
          </cell>
          <cell r="JN861">
            <v>0</v>
          </cell>
          <cell r="JO861">
            <v>0</v>
          </cell>
          <cell r="JP861">
            <v>0</v>
          </cell>
          <cell r="JQ861">
            <v>0</v>
          </cell>
        </row>
        <row r="862">
          <cell r="D862" t="str">
            <v>LTC.SL.UTS._.___.BlackHills to Utah South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0</v>
          </cell>
          <cell r="FF862">
            <v>0</v>
          </cell>
          <cell r="FG862">
            <v>0</v>
          </cell>
          <cell r="FH862">
            <v>0</v>
          </cell>
          <cell r="FI862">
            <v>0</v>
          </cell>
          <cell r="FJ862">
            <v>0</v>
          </cell>
          <cell r="FK862">
            <v>0</v>
          </cell>
          <cell r="FL862">
            <v>0</v>
          </cell>
          <cell r="FM862">
            <v>0</v>
          </cell>
          <cell r="FN862">
            <v>0</v>
          </cell>
          <cell r="FO862">
            <v>0</v>
          </cell>
          <cell r="FP862">
            <v>0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0</v>
          </cell>
          <cell r="GD862">
            <v>0</v>
          </cell>
          <cell r="GE862">
            <v>0</v>
          </cell>
          <cell r="GF862">
            <v>0</v>
          </cell>
          <cell r="GG862">
            <v>0</v>
          </cell>
          <cell r="GH862">
            <v>0</v>
          </cell>
          <cell r="GI862">
            <v>0</v>
          </cell>
          <cell r="GJ862">
            <v>0</v>
          </cell>
          <cell r="GK862">
            <v>0</v>
          </cell>
          <cell r="GL862">
            <v>0</v>
          </cell>
          <cell r="GM862">
            <v>0</v>
          </cell>
          <cell r="GN862">
            <v>0</v>
          </cell>
          <cell r="GO862">
            <v>0</v>
          </cell>
          <cell r="GP862">
            <v>0</v>
          </cell>
          <cell r="GQ862">
            <v>0</v>
          </cell>
          <cell r="GR862">
            <v>0</v>
          </cell>
          <cell r="GS862">
            <v>0</v>
          </cell>
          <cell r="GT862">
            <v>0</v>
          </cell>
          <cell r="GU862">
            <v>0</v>
          </cell>
          <cell r="GV862">
            <v>0</v>
          </cell>
          <cell r="GW862">
            <v>0</v>
          </cell>
          <cell r="GX862">
            <v>0</v>
          </cell>
          <cell r="GY862">
            <v>0</v>
          </cell>
          <cell r="GZ862">
            <v>0</v>
          </cell>
          <cell r="HA862">
            <v>0</v>
          </cell>
          <cell r="HB862">
            <v>0</v>
          </cell>
          <cell r="HC862">
            <v>0</v>
          </cell>
          <cell r="HD862">
            <v>0</v>
          </cell>
          <cell r="HE862">
            <v>0</v>
          </cell>
          <cell r="HF862">
            <v>0</v>
          </cell>
          <cell r="HG862">
            <v>0</v>
          </cell>
          <cell r="HH862">
            <v>0</v>
          </cell>
          <cell r="HI862">
            <v>0</v>
          </cell>
          <cell r="HJ862">
            <v>0</v>
          </cell>
          <cell r="HK862">
            <v>0</v>
          </cell>
          <cell r="HL862">
            <v>0</v>
          </cell>
          <cell r="HM862">
            <v>0</v>
          </cell>
          <cell r="HN862">
            <v>0</v>
          </cell>
          <cell r="HO862">
            <v>0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0</v>
          </cell>
          <cell r="HU862">
            <v>0</v>
          </cell>
          <cell r="HV862">
            <v>0</v>
          </cell>
          <cell r="HW862">
            <v>0</v>
          </cell>
          <cell r="HX862">
            <v>0</v>
          </cell>
          <cell r="HY862">
            <v>0</v>
          </cell>
          <cell r="HZ862">
            <v>0</v>
          </cell>
          <cell r="IA862">
            <v>0</v>
          </cell>
          <cell r="IB862">
            <v>0</v>
          </cell>
          <cell r="IC862">
            <v>0</v>
          </cell>
          <cell r="ID862">
            <v>0</v>
          </cell>
          <cell r="IE862">
            <v>0</v>
          </cell>
          <cell r="IF862">
            <v>0</v>
          </cell>
          <cell r="IG862">
            <v>0</v>
          </cell>
          <cell r="IH862">
            <v>0</v>
          </cell>
          <cell r="II862">
            <v>0</v>
          </cell>
          <cell r="IJ862">
            <v>0</v>
          </cell>
          <cell r="IK862">
            <v>0</v>
          </cell>
          <cell r="IL862">
            <v>0</v>
          </cell>
          <cell r="IM862">
            <v>0</v>
          </cell>
          <cell r="IN862">
            <v>0</v>
          </cell>
          <cell r="IO862">
            <v>0</v>
          </cell>
          <cell r="IP862">
            <v>0</v>
          </cell>
          <cell r="IQ862">
            <v>0</v>
          </cell>
          <cell r="IR862">
            <v>0</v>
          </cell>
          <cell r="IS862">
            <v>0</v>
          </cell>
          <cell r="IT862">
            <v>0</v>
          </cell>
          <cell r="IU862">
            <v>0</v>
          </cell>
          <cell r="IV862">
            <v>0</v>
          </cell>
          <cell r="IW862">
            <v>0</v>
          </cell>
          <cell r="IX862">
            <v>0</v>
          </cell>
          <cell r="IY862">
            <v>0</v>
          </cell>
          <cell r="IZ862">
            <v>0</v>
          </cell>
          <cell r="JA862">
            <v>0</v>
          </cell>
          <cell r="JB862">
            <v>0</v>
          </cell>
          <cell r="JC862">
            <v>0</v>
          </cell>
          <cell r="JD862">
            <v>0</v>
          </cell>
          <cell r="JE862">
            <v>0</v>
          </cell>
          <cell r="JF862">
            <v>0</v>
          </cell>
          <cell r="JG862">
            <v>0</v>
          </cell>
          <cell r="JH862">
            <v>0</v>
          </cell>
          <cell r="JI862">
            <v>0</v>
          </cell>
          <cell r="JJ862">
            <v>0</v>
          </cell>
          <cell r="JK862">
            <v>0</v>
          </cell>
          <cell r="JL862">
            <v>0</v>
          </cell>
          <cell r="JM862">
            <v>0</v>
          </cell>
          <cell r="JN862">
            <v>0</v>
          </cell>
          <cell r="JO862">
            <v>0</v>
          </cell>
          <cell r="JP862">
            <v>0</v>
          </cell>
          <cell r="JQ862">
            <v>0</v>
          </cell>
        </row>
        <row r="863">
          <cell r="D863" t="str">
            <v>LTC.SL.WYE._.___.BlackHills Loss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0</v>
          </cell>
          <cell r="FF863">
            <v>0</v>
          </cell>
          <cell r="FG863">
            <v>0</v>
          </cell>
          <cell r="FH863">
            <v>0</v>
          </cell>
          <cell r="FI863">
            <v>0</v>
          </cell>
          <cell r="FJ863">
            <v>0</v>
          </cell>
          <cell r="FK863">
            <v>0</v>
          </cell>
          <cell r="FL863">
            <v>0</v>
          </cell>
          <cell r="FM863">
            <v>0</v>
          </cell>
          <cell r="FN863">
            <v>0</v>
          </cell>
          <cell r="FO863">
            <v>0</v>
          </cell>
          <cell r="FP863">
            <v>0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0</v>
          </cell>
          <cell r="GD863">
            <v>0</v>
          </cell>
          <cell r="GE863">
            <v>0</v>
          </cell>
          <cell r="GF863">
            <v>0</v>
          </cell>
          <cell r="GG863">
            <v>0</v>
          </cell>
          <cell r="GH863">
            <v>0</v>
          </cell>
          <cell r="GI863">
            <v>0</v>
          </cell>
          <cell r="GJ863">
            <v>0</v>
          </cell>
          <cell r="GK863">
            <v>0</v>
          </cell>
          <cell r="GL863">
            <v>0</v>
          </cell>
          <cell r="GM863">
            <v>0</v>
          </cell>
          <cell r="GN863">
            <v>0</v>
          </cell>
          <cell r="GO863">
            <v>0</v>
          </cell>
          <cell r="GP863">
            <v>0</v>
          </cell>
          <cell r="GQ863">
            <v>0</v>
          </cell>
          <cell r="GR863">
            <v>0</v>
          </cell>
          <cell r="GS863">
            <v>0</v>
          </cell>
          <cell r="GT863">
            <v>0</v>
          </cell>
          <cell r="GU863">
            <v>0</v>
          </cell>
          <cell r="GV863">
            <v>0</v>
          </cell>
          <cell r="GW863">
            <v>0</v>
          </cell>
          <cell r="GX863">
            <v>0</v>
          </cell>
          <cell r="GY863">
            <v>0</v>
          </cell>
          <cell r="GZ863">
            <v>0</v>
          </cell>
          <cell r="HA863">
            <v>0</v>
          </cell>
          <cell r="HB863">
            <v>0</v>
          </cell>
          <cell r="HC863">
            <v>0</v>
          </cell>
          <cell r="HD863">
            <v>0</v>
          </cell>
          <cell r="HE863">
            <v>0</v>
          </cell>
          <cell r="HF863">
            <v>0</v>
          </cell>
          <cell r="HG863">
            <v>0</v>
          </cell>
          <cell r="HH863">
            <v>0</v>
          </cell>
          <cell r="HI863">
            <v>0</v>
          </cell>
          <cell r="HJ863">
            <v>0</v>
          </cell>
          <cell r="HK863">
            <v>0</v>
          </cell>
          <cell r="HL863">
            <v>0</v>
          </cell>
          <cell r="HM863">
            <v>0</v>
          </cell>
          <cell r="HN863">
            <v>0</v>
          </cell>
          <cell r="HO863">
            <v>0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0</v>
          </cell>
          <cell r="HU863">
            <v>0</v>
          </cell>
          <cell r="HV863">
            <v>0</v>
          </cell>
          <cell r="HW863">
            <v>0</v>
          </cell>
          <cell r="HX863">
            <v>0</v>
          </cell>
          <cell r="HY863">
            <v>0</v>
          </cell>
          <cell r="HZ863">
            <v>0</v>
          </cell>
          <cell r="IA863">
            <v>0</v>
          </cell>
          <cell r="IB863">
            <v>0</v>
          </cell>
          <cell r="IC863">
            <v>0</v>
          </cell>
          <cell r="ID863">
            <v>0</v>
          </cell>
          <cell r="IE863">
            <v>0</v>
          </cell>
          <cell r="IF863">
            <v>0</v>
          </cell>
          <cell r="IG863">
            <v>0</v>
          </cell>
          <cell r="IH863">
            <v>0</v>
          </cell>
          <cell r="II863">
            <v>0</v>
          </cell>
          <cell r="IJ863">
            <v>0</v>
          </cell>
          <cell r="IK863">
            <v>0</v>
          </cell>
          <cell r="IL863">
            <v>0</v>
          </cell>
          <cell r="IM863">
            <v>0</v>
          </cell>
          <cell r="IN863">
            <v>0</v>
          </cell>
          <cell r="IO863">
            <v>0</v>
          </cell>
          <cell r="IP863">
            <v>0</v>
          </cell>
          <cell r="IQ863">
            <v>0</v>
          </cell>
          <cell r="IR863">
            <v>0</v>
          </cell>
          <cell r="IS863">
            <v>0</v>
          </cell>
          <cell r="IT863">
            <v>0</v>
          </cell>
          <cell r="IU863">
            <v>0</v>
          </cell>
          <cell r="IV863">
            <v>0</v>
          </cell>
          <cell r="IW863">
            <v>0</v>
          </cell>
          <cell r="IX863">
            <v>0</v>
          </cell>
          <cell r="IY863">
            <v>0</v>
          </cell>
          <cell r="IZ863">
            <v>0</v>
          </cell>
          <cell r="JA863">
            <v>0</v>
          </cell>
          <cell r="JB863">
            <v>0</v>
          </cell>
          <cell r="JC863">
            <v>0</v>
          </cell>
          <cell r="JD863">
            <v>0</v>
          </cell>
          <cell r="JE863">
            <v>0</v>
          </cell>
          <cell r="JF863">
            <v>0</v>
          </cell>
          <cell r="JG863">
            <v>0</v>
          </cell>
          <cell r="JH863">
            <v>0</v>
          </cell>
          <cell r="JI863">
            <v>0</v>
          </cell>
          <cell r="JJ863">
            <v>0</v>
          </cell>
          <cell r="JK863">
            <v>0</v>
          </cell>
          <cell r="JL863">
            <v>0</v>
          </cell>
          <cell r="JM863">
            <v>0</v>
          </cell>
          <cell r="JN863">
            <v>0</v>
          </cell>
          <cell r="JO863">
            <v>0</v>
          </cell>
          <cell r="JP863">
            <v>0</v>
          </cell>
          <cell r="JQ863">
            <v>0</v>
          </cell>
        </row>
        <row r="864">
          <cell r="D864" t="str">
            <v>LTC.SL.WYE._.___.BlackHills to Wyoming NE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0</v>
          </cell>
          <cell r="FF864">
            <v>0</v>
          </cell>
          <cell r="FG864">
            <v>0</v>
          </cell>
          <cell r="FH864">
            <v>0</v>
          </cell>
          <cell r="FI864">
            <v>0</v>
          </cell>
          <cell r="FJ864">
            <v>0</v>
          </cell>
          <cell r="FK864">
            <v>0</v>
          </cell>
          <cell r="FL864">
            <v>0</v>
          </cell>
          <cell r="FM864">
            <v>0</v>
          </cell>
          <cell r="FN864">
            <v>0</v>
          </cell>
          <cell r="FO864">
            <v>0</v>
          </cell>
          <cell r="FP864">
            <v>0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0</v>
          </cell>
          <cell r="GD864">
            <v>0</v>
          </cell>
          <cell r="GE864">
            <v>0</v>
          </cell>
          <cell r="GF864">
            <v>0</v>
          </cell>
          <cell r="GG864">
            <v>0</v>
          </cell>
          <cell r="GH864">
            <v>0</v>
          </cell>
          <cell r="GI864">
            <v>0</v>
          </cell>
          <cell r="GJ864">
            <v>0</v>
          </cell>
          <cell r="GK864">
            <v>0</v>
          </cell>
          <cell r="GL864">
            <v>0</v>
          </cell>
          <cell r="GM864">
            <v>0</v>
          </cell>
          <cell r="GN864">
            <v>0</v>
          </cell>
          <cell r="GO864">
            <v>0</v>
          </cell>
          <cell r="GP864">
            <v>0</v>
          </cell>
          <cell r="GQ864">
            <v>0</v>
          </cell>
          <cell r="GR864">
            <v>0</v>
          </cell>
          <cell r="GS864">
            <v>0</v>
          </cell>
          <cell r="GT864">
            <v>0</v>
          </cell>
          <cell r="GU864">
            <v>0</v>
          </cell>
          <cell r="GV864">
            <v>0</v>
          </cell>
          <cell r="GW864">
            <v>0</v>
          </cell>
          <cell r="GX864">
            <v>0</v>
          </cell>
          <cell r="GY864">
            <v>0</v>
          </cell>
          <cell r="GZ864">
            <v>0</v>
          </cell>
          <cell r="HA864">
            <v>0</v>
          </cell>
          <cell r="HB864">
            <v>0</v>
          </cell>
          <cell r="HC864">
            <v>0</v>
          </cell>
          <cell r="HD864">
            <v>0</v>
          </cell>
          <cell r="HE864">
            <v>0</v>
          </cell>
          <cell r="HF864">
            <v>0</v>
          </cell>
          <cell r="HG864">
            <v>0</v>
          </cell>
          <cell r="HH864">
            <v>0</v>
          </cell>
          <cell r="HI864">
            <v>0</v>
          </cell>
          <cell r="HJ864">
            <v>0</v>
          </cell>
          <cell r="HK864">
            <v>0</v>
          </cell>
          <cell r="HL864">
            <v>0</v>
          </cell>
          <cell r="HM864">
            <v>0</v>
          </cell>
          <cell r="HN864">
            <v>0</v>
          </cell>
          <cell r="HO864">
            <v>0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0</v>
          </cell>
          <cell r="HU864">
            <v>0</v>
          </cell>
          <cell r="HV864">
            <v>0</v>
          </cell>
          <cell r="HW864">
            <v>0</v>
          </cell>
          <cell r="HX864">
            <v>0</v>
          </cell>
          <cell r="HY864">
            <v>0</v>
          </cell>
          <cell r="HZ864">
            <v>0</v>
          </cell>
          <cell r="IA864">
            <v>0</v>
          </cell>
          <cell r="IB864">
            <v>0</v>
          </cell>
          <cell r="IC864">
            <v>0</v>
          </cell>
          <cell r="ID864">
            <v>0</v>
          </cell>
          <cell r="IE864">
            <v>0</v>
          </cell>
          <cell r="IF864">
            <v>0</v>
          </cell>
          <cell r="IG864">
            <v>0</v>
          </cell>
          <cell r="IH864">
            <v>0</v>
          </cell>
          <cell r="II864">
            <v>0</v>
          </cell>
          <cell r="IJ864">
            <v>0</v>
          </cell>
          <cell r="IK864">
            <v>0</v>
          </cell>
          <cell r="IL864">
            <v>0</v>
          </cell>
          <cell r="IM864">
            <v>0</v>
          </cell>
          <cell r="IN864">
            <v>0</v>
          </cell>
          <cell r="IO864">
            <v>0</v>
          </cell>
          <cell r="IP864">
            <v>0</v>
          </cell>
          <cell r="IQ864">
            <v>0</v>
          </cell>
          <cell r="IR864">
            <v>0</v>
          </cell>
          <cell r="IS864">
            <v>0</v>
          </cell>
          <cell r="IT864">
            <v>0</v>
          </cell>
          <cell r="IU864">
            <v>0</v>
          </cell>
          <cell r="IV864">
            <v>0</v>
          </cell>
          <cell r="IW864">
            <v>0</v>
          </cell>
          <cell r="IX864">
            <v>0</v>
          </cell>
          <cell r="IY864">
            <v>0</v>
          </cell>
          <cell r="IZ864">
            <v>0</v>
          </cell>
          <cell r="JA864">
            <v>0</v>
          </cell>
          <cell r="JB864">
            <v>0</v>
          </cell>
          <cell r="JC864">
            <v>0</v>
          </cell>
          <cell r="JD864">
            <v>0</v>
          </cell>
          <cell r="JE864">
            <v>0</v>
          </cell>
          <cell r="JF864">
            <v>0</v>
          </cell>
          <cell r="JG864">
            <v>0</v>
          </cell>
          <cell r="JH864">
            <v>0</v>
          </cell>
          <cell r="JI864">
            <v>0</v>
          </cell>
          <cell r="JJ864">
            <v>0</v>
          </cell>
          <cell r="JK864">
            <v>0</v>
          </cell>
          <cell r="JL864">
            <v>0</v>
          </cell>
          <cell r="JM864">
            <v>0</v>
          </cell>
          <cell r="JN864">
            <v>0</v>
          </cell>
          <cell r="JO864">
            <v>0</v>
          </cell>
          <cell r="JP864">
            <v>0</v>
          </cell>
          <cell r="JQ864">
            <v>0</v>
          </cell>
        </row>
        <row r="865">
          <cell r="D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O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B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G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  <cell r="IH865">
            <v>0</v>
          </cell>
          <cell r="II865">
            <v>0</v>
          </cell>
          <cell r="IJ865">
            <v>0</v>
          </cell>
          <cell r="IK865">
            <v>0</v>
          </cell>
          <cell r="IL865">
            <v>0</v>
          </cell>
          <cell r="IM865">
            <v>0</v>
          </cell>
          <cell r="IN865">
            <v>0</v>
          </cell>
          <cell r="IO865">
            <v>0</v>
          </cell>
          <cell r="IP865">
            <v>0</v>
          </cell>
          <cell r="IQ865">
            <v>0</v>
          </cell>
          <cell r="IR865">
            <v>0</v>
          </cell>
          <cell r="IS865">
            <v>0</v>
          </cell>
          <cell r="IT865">
            <v>0</v>
          </cell>
          <cell r="IU865">
            <v>0</v>
          </cell>
          <cell r="IV865">
            <v>0</v>
          </cell>
          <cell r="IW865">
            <v>0</v>
          </cell>
          <cell r="IX865">
            <v>0</v>
          </cell>
          <cell r="IY865">
            <v>0</v>
          </cell>
          <cell r="IZ865">
            <v>0</v>
          </cell>
          <cell r="JA865">
            <v>0</v>
          </cell>
          <cell r="JB865">
            <v>0</v>
          </cell>
          <cell r="JC865">
            <v>0</v>
          </cell>
          <cell r="JD865">
            <v>0</v>
          </cell>
          <cell r="JE865">
            <v>0</v>
          </cell>
          <cell r="JF865">
            <v>0</v>
          </cell>
          <cell r="JG865">
            <v>0</v>
          </cell>
          <cell r="JH865">
            <v>0</v>
          </cell>
          <cell r="JI865">
            <v>0</v>
          </cell>
          <cell r="JJ865">
            <v>0</v>
          </cell>
          <cell r="JK865">
            <v>0</v>
          </cell>
          <cell r="JL865">
            <v>0</v>
          </cell>
          <cell r="JM865">
            <v>0</v>
          </cell>
          <cell r="JN865">
            <v>0</v>
          </cell>
          <cell r="JO865">
            <v>0</v>
          </cell>
          <cell r="JP865">
            <v>0</v>
          </cell>
          <cell r="JQ865">
            <v>0</v>
          </cell>
        </row>
        <row r="866">
          <cell r="D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0</v>
          </cell>
          <cell r="FF866">
            <v>0</v>
          </cell>
          <cell r="FG866">
            <v>0</v>
          </cell>
          <cell r="FH866">
            <v>0</v>
          </cell>
          <cell r="FI866">
            <v>0</v>
          </cell>
          <cell r="FJ866">
            <v>0</v>
          </cell>
          <cell r="FK866">
            <v>0</v>
          </cell>
          <cell r="FL866">
            <v>0</v>
          </cell>
          <cell r="FM866">
            <v>0</v>
          </cell>
          <cell r="FN866">
            <v>0</v>
          </cell>
          <cell r="FO866">
            <v>0</v>
          </cell>
          <cell r="FP866">
            <v>0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0</v>
          </cell>
          <cell r="GD866">
            <v>0</v>
          </cell>
          <cell r="GE866">
            <v>0</v>
          </cell>
          <cell r="GF866">
            <v>0</v>
          </cell>
          <cell r="GG866">
            <v>0</v>
          </cell>
          <cell r="GH866">
            <v>0</v>
          </cell>
          <cell r="GI866">
            <v>0</v>
          </cell>
          <cell r="GJ866">
            <v>0</v>
          </cell>
          <cell r="GK866">
            <v>0</v>
          </cell>
          <cell r="GL866">
            <v>0</v>
          </cell>
          <cell r="GM866">
            <v>0</v>
          </cell>
          <cell r="GN866">
            <v>0</v>
          </cell>
          <cell r="GO866">
            <v>0</v>
          </cell>
          <cell r="GP866">
            <v>0</v>
          </cell>
          <cell r="GQ866">
            <v>0</v>
          </cell>
          <cell r="GR866">
            <v>0</v>
          </cell>
          <cell r="GS866">
            <v>0</v>
          </cell>
          <cell r="GT866">
            <v>0</v>
          </cell>
          <cell r="GU866">
            <v>0</v>
          </cell>
          <cell r="GV866">
            <v>0</v>
          </cell>
          <cell r="GW866">
            <v>0</v>
          </cell>
          <cell r="GX866">
            <v>0</v>
          </cell>
          <cell r="GY866">
            <v>0</v>
          </cell>
          <cell r="GZ866">
            <v>0</v>
          </cell>
          <cell r="HA866">
            <v>0</v>
          </cell>
          <cell r="HB866">
            <v>0</v>
          </cell>
          <cell r="HC866">
            <v>0</v>
          </cell>
          <cell r="HD866">
            <v>0</v>
          </cell>
          <cell r="HE866">
            <v>0</v>
          </cell>
          <cell r="HF866">
            <v>0</v>
          </cell>
          <cell r="HG866">
            <v>0</v>
          </cell>
          <cell r="HH866">
            <v>0</v>
          </cell>
          <cell r="HI866">
            <v>0</v>
          </cell>
          <cell r="HJ866">
            <v>0</v>
          </cell>
          <cell r="HK866">
            <v>0</v>
          </cell>
          <cell r="HL866">
            <v>0</v>
          </cell>
          <cell r="HM866">
            <v>0</v>
          </cell>
          <cell r="HN866">
            <v>0</v>
          </cell>
          <cell r="HO866">
            <v>0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0</v>
          </cell>
          <cell r="HU866">
            <v>0</v>
          </cell>
          <cell r="HV866">
            <v>0</v>
          </cell>
          <cell r="HW866">
            <v>0</v>
          </cell>
          <cell r="HX866">
            <v>0</v>
          </cell>
          <cell r="HY866">
            <v>0</v>
          </cell>
          <cell r="HZ866">
            <v>0</v>
          </cell>
          <cell r="IA866">
            <v>0</v>
          </cell>
          <cell r="IB866">
            <v>0</v>
          </cell>
          <cell r="IC866">
            <v>0</v>
          </cell>
          <cell r="ID866">
            <v>0</v>
          </cell>
          <cell r="IE866">
            <v>0</v>
          </cell>
          <cell r="IF866">
            <v>0</v>
          </cell>
          <cell r="IG866">
            <v>0</v>
          </cell>
          <cell r="IH866">
            <v>0</v>
          </cell>
          <cell r="II866">
            <v>0</v>
          </cell>
          <cell r="IJ866">
            <v>0</v>
          </cell>
          <cell r="IK866">
            <v>0</v>
          </cell>
          <cell r="IL866">
            <v>0</v>
          </cell>
          <cell r="IM866">
            <v>0</v>
          </cell>
          <cell r="IN866">
            <v>0</v>
          </cell>
          <cell r="IO866">
            <v>0</v>
          </cell>
          <cell r="IP866">
            <v>0</v>
          </cell>
          <cell r="IQ866">
            <v>0</v>
          </cell>
          <cell r="IR866">
            <v>0</v>
          </cell>
          <cell r="IS866">
            <v>0</v>
          </cell>
          <cell r="IT866">
            <v>0</v>
          </cell>
          <cell r="IU866">
            <v>0</v>
          </cell>
          <cell r="IV866">
            <v>0</v>
          </cell>
          <cell r="IW866">
            <v>0</v>
          </cell>
          <cell r="IX866">
            <v>0</v>
          </cell>
          <cell r="IY866">
            <v>0</v>
          </cell>
          <cell r="IZ866">
            <v>0</v>
          </cell>
          <cell r="JA866">
            <v>0</v>
          </cell>
          <cell r="JB866">
            <v>0</v>
          </cell>
          <cell r="JC866">
            <v>0</v>
          </cell>
          <cell r="JD866">
            <v>0</v>
          </cell>
          <cell r="JE866">
            <v>0</v>
          </cell>
          <cell r="JF866">
            <v>0</v>
          </cell>
          <cell r="JG866">
            <v>0</v>
          </cell>
          <cell r="JH866">
            <v>0</v>
          </cell>
          <cell r="JI866">
            <v>0</v>
          </cell>
          <cell r="JJ866">
            <v>0</v>
          </cell>
          <cell r="JK866">
            <v>0</v>
          </cell>
          <cell r="JL866">
            <v>0</v>
          </cell>
          <cell r="JM866">
            <v>0</v>
          </cell>
          <cell r="JN866">
            <v>0</v>
          </cell>
          <cell r="JO866">
            <v>0</v>
          </cell>
          <cell r="JP866">
            <v>0</v>
          </cell>
          <cell r="JQ866">
            <v>0</v>
          </cell>
        </row>
        <row r="867">
          <cell r="D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0</v>
          </cell>
          <cell r="FL867">
            <v>0</v>
          </cell>
          <cell r="FM867">
            <v>0</v>
          </cell>
          <cell r="FN867">
            <v>0</v>
          </cell>
          <cell r="FO867">
            <v>0</v>
          </cell>
          <cell r="FP867">
            <v>0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0</v>
          </cell>
          <cell r="GJ867">
            <v>0</v>
          </cell>
          <cell r="GK867">
            <v>0</v>
          </cell>
          <cell r="GL867">
            <v>0</v>
          </cell>
          <cell r="GM867">
            <v>0</v>
          </cell>
          <cell r="GN867">
            <v>0</v>
          </cell>
          <cell r="GO867">
            <v>0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0</v>
          </cell>
          <cell r="GW867">
            <v>0</v>
          </cell>
          <cell r="GX867">
            <v>0</v>
          </cell>
          <cell r="GY867">
            <v>0</v>
          </cell>
          <cell r="GZ867">
            <v>0</v>
          </cell>
          <cell r="HA867">
            <v>0</v>
          </cell>
          <cell r="HB867">
            <v>0</v>
          </cell>
          <cell r="HC867">
            <v>0</v>
          </cell>
          <cell r="HD867">
            <v>0</v>
          </cell>
          <cell r="HE867">
            <v>0</v>
          </cell>
          <cell r="HF867">
            <v>0</v>
          </cell>
          <cell r="HG867">
            <v>0</v>
          </cell>
          <cell r="HH867">
            <v>0</v>
          </cell>
          <cell r="HI867">
            <v>0</v>
          </cell>
          <cell r="HJ867">
            <v>0</v>
          </cell>
          <cell r="HK867">
            <v>0</v>
          </cell>
          <cell r="HL867">
            <v>0</v>
          </cell>
          <cell r="HM867">
            <v>0</v>
          </cell>
          <cell r="HN867">
            <v>0</v>
          </cell>
          <cell r="HO867">
            <v>0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0</v>
          </cell>
          <cell r="HW867">
            <v>0</v>
          </cell>
          <cell r="HX867">
            <v>0</v>
          </cell>
          <cell r="HY867">
            <v>0</v>
          </cell>
          <cell r="HZ867">
            <v>0</v>
          </cell>
          <cell r="IA867">
            <v>0</v>
          </cell>
          <cell r="IB867">
            <v>0</v>
          </cell>
          <cell r="IC867">
            <v>0</v>
          </cell>
          <cell r="ID867">
            <v>0</v>
          </cell>
          <cell r="IE867">
            <v>0</v>
          </cell>
          <cell r="IF867">
            <v>0</v>
          </cell>
          <cell r="IG867">
            <v>0</v>
          </cell>
          <cell r="IH867">
            <v>0</v>
          </cell>
          <cell r="II867">
            <v>0</v>
          </cell>
          <cell r="IJ867">
            <v>0</v>
          </cell>
          <cell r="IK867">
            <v>0</v>
          </cell>
          <cell r="IL867">
            <v>0</v>
          </cell>
          <cell r="IM867">
            <v>0</v>
          </cell>
          <cell r="IN867">
            <v>0</v>
          </cell>
          <cell r="IO867">
            <v>0</v>
          </cell>
          <cell r="IP867">
            <v>0</v>
          </cell>
          <cell r="IQ867">
            <v>0</v>
          </cell>
          <cell r="IR867">
            <v>0</v>
          </cell>
          <cell r="IS867">
            <v>0</v>
          </cell>
          <cell r="IT867">
            <v>0</v>
          </cell>
          <cell r="IU867">
            <v>0</v>
          </cell>
          <cell r="IV867">
            <v>0</v>
          </cell>
          <cell r="IW867">
            <v>0</v>
          </cell>
          <cell r="IX867">
            <v>0</v>
          </cell>
          <cell r="IY867">
            <v>0</v>
          </cell>
          <cell r="IZ867">
            <v>0</v>
          </cell>
          <cell r="JA867">
            <v>0</v>
          </cell>
          <cell r="JB867">
            <v>0</v>
          </cell>
          <cell r="JC867">
            <v>0</v>
          </cell>
          <cell r="JD867">
            <v>0</v>
          </cell>
          <cell r="JE867">
            <v>0</v>
          </cell>
          <cell r="JF867">
            <v>0</v>
          </cell>
          <cell r="JG867">
            <v>0</v>
          </cell>
          <cell r="JH867">
            <v>0</v>
          </cell>
          <cell r="JI867">
            <v>0</v>
          </cell>
          <cell r="JJ867">
            <v>0</v>
          </cell>
          <cell r="JK867">
            <v>0</v>
          </cell>
          <cell r="JL867">
            <v>0</v>
          </cell>
          <cell r="JM867">
            <v>0</v>
          </cell>
          <cell r="JN867">
            <v>0</v>
          </cell>
          <cell r="JO867">
            <v>0</v>
          </cell>
          <cell r="JP867">
            <v>0</v>
          </cell>
          <cell r="JQ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0</v>
          </cell>
          <cell r="FF868">
            <v>0</v>
          </cell>
          <cell r="FG868">
            <v>0</v>
          </cell>
          <cell r="FH868">
            <v>0</v>
          </cell>
          <cell r="FI868">
            <v>0</v>
          </cell>
          <cell r="FJ868">
            <v>0</v>
          </cell>
          <cell r="FK868">
            <v>0</v>
          </cell>
          <cell r="FL868">
            <v>0</v>
          </cell>
          <cell r="FM868">
            <v>0</v>
          </cell>
          <cell r="FN868">
            <v>0</v>
          </cell>
          <cell r="FO868">
            <v>0</v>
          </cell>
          <cell r="FP868">
            <v>0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0</v>
          </cell>
          <cell r="GD868">
            <v>0</v>
          </cell>
          <cell r="GE868">
            <v>0</v>
          </cell>
          <cell r="GF868">
            <v>0</v>
          </cell>
          <cell r="GG868">
            <v>0</v>
          </cell>
          <cell r="GH868">
            <v>0</v>
          </cell>
          <cell r="GI868">
            <v>0</v>
          </cell>
          <cell r="GJ868">
            <v>0</v>
          </cell>
          <cell r="GK868">
            <v>0</v>
          </cell>
          <cell r="GL868">
            <v>0</v>
          </cell>
          <cell r="GM868">
            <v>0</v>
          </cell>
          <cell r="GN868">
            <v>0</v>
          </cell>
          <cell r="GO868">
            <v>0</v>
          </cell>
          <cell r="GP868">
            <v>0</v>
          </cell>
          <cell r="GQ868">
            <v>0</v>
          </cell>
          <cell r="GR868">
            <v>0</v>
          </cell>
          <cell r="GS868">
            <v>0</v>
          </cell>
          <cell r="GT868">
            <v>0</v>
          </cell>
          <cell r="GU868">
            <v>0</v>
          </cell>
          <cell r="GV868">
            <v>0</v>
          </cell>
          <cell r="GW868">
            <v>0</v>
          </cell>
          <cell r="GX868">
            <v>0</v>
          </cell>
          <cell r="GY868">
            <v>0</v>
          </cell>
          <cell r="GZ868">
            <v>0</v>
          </cell>
          <cell r="HA868">
            <v>0</v>
          </cell>
          <cell r="HB868">
            <v>0</v>
          </cell>
          <cell r="HC868">
            <v>0</v>
          </cell>
          <cell r="HD868">
            <v>0</v>
          </cell>
          <cell r="HE868">
            <v>0</v>
          </cell>
          <cell r="HF868">
            <v>0</v>
          </cell>
          <cell r="HG868">
            <v>0</v>
          </cell>
          <cell r="HH868">
            <v>0</v>
          </cell>
          <cell r="HI868">
            <v>0</v>
          </cell>
          <cell r="HJ868">
            <v>0</v>
          </cell>
          <cell r="HK868">
            <v>0</v>
          </cell>
          <cell r="HL868">
            <v>0</v>
          </cell>
          <cell r="HM868">
            <v>0</v>
          </cell>
          <cell r="HN868">
            <v>0</v>
          </cell>
          <cell r="HO868">
            <v>0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0</v>
          </cell>
          <cell r="HU868">
            <v>0</v>
          </cell>
          <cell r="HV868">
            <v>0</v>
          </cell>
          <cell r="HW868">
            <v>0</v>
          </cell>
          <cell r="HX868">
            <v>0</v>
          </cell>
          <cell r="HY868">
            <v>0</v>
          </cell>
          <cell r="HZ868">
            <v>0</v>
          </cell>
          <cell r="IA868">
            <v>0</v>
          </cell>
          <cell r="IB868">
            <v>0</v>
          </cell>
          <cell r="IC868">
            <v>0</v>
          </cell>
          <cell r="ID868">
            <v>0</v>
          </cell>
          <cell r="IE868">
            <v>0</v>
          </cell>
          <cell r="IF868">
            <v>0</v>
          </cell>
          <cell r="IG868">
            <v>0</v>
          </cell>
          <cell r="IH868">
            <v>0</v>
          </cell>
          <cell r="II868">
            <v>0</v>
          </cell>
          <cell r="IJ868">
            <v>0</v>
          </cell>
          <cell r="IK868">
            <v>0</v>
          </cell>
          <cell r="IL868">
            <v>0</v>
          </cell>
          <cell r="IM868">
            <v>0</v>
          </cell>
          <cell r="IN868">
            <v>0</v>
          </cell>
          <cell r="IO868">
            <v>0</v>
          </cell>
          <cell r="IP868">
            <v>0</v>
          </cell>
          <cell r="IQ868">
            <v>0</v>
          </cell>
          <cell r="IR868">
            <v>0</v>
          </cell>
          <cell r="IS868">
            <v>0</v>
          </cell>
          <cell r="IT868">
            <v>0</v>
          </cell>
          <cell r="IU868">
            <v>0</v>
          </cell>
          <cell r="IV868">
            <v>0</v>
          </cell>
          <cell r="IW868">
            <v>0</v>
          </cell>
          <cell r="IX868">
            <v>0</v>
          </cell>
          <cell r="IY868">
            <v>0</v>
          </cell>
          <cell r="IZ868">
            <v>0</v>
          </cell>
          <cell r="JA868">
            <v>0</v>
          </cell>
          <cell r="JB868">
            <v>0</v>
          </cell>
          <cell r="JC868">
            <v>0</v>
          </cell>
          <cell r="JD868">
            <v>0</v>
          </cell>
          <cell r="JE868">
            <v>0</v>
          </cell>
          <cell r="JF868">
            <v>0</v>
          </cell>
          <cell r="JG868">
            <v>0</v>
          </cell>
          <cell r="JH868">
            <v>0</v>
          </cell>
          <cell r="JI868">
            <v>0</v>
          </cell>
          <cell r="JJ868">
            <v>0</v>
          </cell>
          <cell r="JK868">
            <v>0</v>
          </cell>
          <cell r="JL868">
            <v>0</v>
          </cell>
          <cell r="JM868">
            <v>0</v>
          </cell>
          <cell r="JN868">
            <v>0</v>
          </cell>
          <cell r="JO868">
            <v>0</v>
          </cell>
          <cell r="JP868">
            <v>0</v>
          </cell>
          <cell r="JQ868">
            <v>0</v>
          </cell>
        </row>
        <row r="870">
          <cell r="D870" t="str">
            <v>MKT.EX.4CR._.___.4 Corners</v>
          </cell>
          <cell r="F870">
            <v>-34.924147470010212</v>
          </cell>
          <cell r="G870">
            <v>115.47358766000252</v>
          </cell>
          <cell r="H870">
            <v>88.225571579998359</v>
          </cell>
          <cell r="I870">
            <v>109.20731103000071</v>
          </cell>
          <cell r="J870">
            <v>177.57037648000187</v>
          </cell>
          <cell r="K870">
            <v>-3.004574689995934</v>
          </cell>
          <cell r="L870">
            <v>19.492074130001129</v>
          </cell>
          <cell r="M870">
            <v>6.9610638700032723</v>
          </cell>
          <cell r="N870">
            <v>51.1044363300025</v>
          </cell>
          <cell r="O870">
            <v>55.931755080004223</v>
          </cell>
          <cell r="P870">
            <v>476.72897188000206</v>
          </cell>
          <cell r="Q870">
            <v>182.38642699999764</v>
          </cell>
          <cell r="R870">
            <v>1346.57681210991</v>
          </cell>
          <cell r="S870">
            <v>174.83855377000145</v>
          </cell>
          <cell r="T870">
            <v>226.22417999000027</v>
          </cell>
          <cell r="U870">
            <v>269.47338967999531</v>
          </cell>
          <cell r="V870">
            <v>140.26805053999851</v>
          </cell>
          <cell r="W870">
            <v>263.31870885999888</v>
          </cell>
          <cell r="X870">
            <v>0</v>
          </cell>
          <cell r="Y870">
            <v>29.33642055999735</v>
          </cell>
          <cell r="Z870">
            <v>53.059179590003623</v>
          </cell>
          <cell r="AA870">
            <v>266.30592348001665</v>
          </cell>
          <cell r="AB870">
            <v>54.820689019987185</v>
          </cell>
          <cell r="AC870">
            <v>-106.14609660000133</v>
          </cell>
          <cell r="AD870">
            <v>-24.922186780007905</v>
          </cell>
          <cell r="AE870">
            <v>1543.4584966399707</v>
          </cell>
          <cell r="AF870">
            <v>193.4423811099914</v>
          </cell>
          <cell r="AG870">
            <v>95.608811819998664</v>
          </cell>
          <cell r="AH870">
            <v>223.2714588099916</v>
          </cell>
          <cell r="AI870">
            <v>60.593750340001861</v>
          </cell>
          <cell r="AJ870">
            <v>202.19214534999992</v>
          </cell>
          <cell r="AK870">
            <v>100.40193575000012</v>
          </cell>
          <cell r="AL870">
            <v>24</v>
          </cell>
          <cell r="AM870">
            <v>108.53773499000818</v>
          </cell>
          <cell r="AN870">
            <v>109.34936447998916</v>
          </cell>
          <cell r="AO870">
            <v>191.85283894999884</v>
          </cell>
          <cell r="AP870">
            <v>176.49490024000261</v>
          </cell>
          <cell r="AQ870">
            <v>57.713174799995613</v>
          </cell>
          <cell r="AR870">
            <v>1462.6687336500036</v>
          </cell>
          <cell r="AS870">
            <v>265.5029018300047</v>
          </cell>
          <cell r="AT870">
            <v>0</v>
          </cell>
          <cell r="AU870">
            <v>119.77572348001559</v>
          </cell>
          <cell r="AV870">
            <v>267.68332336000094</v>
          </cell>
          <cell r="AW870">
            <v>45.168852570001036</v>
          </cell>
          <cell r="AX870">
            <v>14</v>
          </cell>
          <cell r="AY870">
            <v>-14.104260950000025</v>
          </cell>
          <cell r="AZ870">
            <v>120.14831362000405</v>
          </cell>
          <cell r="BA870">
            <v>162.79640011000447</v>
          </cell>
          <cell r="BB870">
            <v>542.91355658999964</v>
          </cell>
          <cell r="BC870">
            <v>-30.713177330006147</v>
          </cell>
          <cell r="BD870">
            <v>-30.502899630009779</v>
          </cell>
          <cell r="BE870">
            <v>1447.8338952599443</v>
          </cell>
          <cell r="BF870">
            <v>322.53123259999848</v>
          </cell>
          <cell r="BG870">
            <v>29.361735939994105</v>
          </cell>
          <cell r="BH870">
            <v>16.913260819987045</v>
          </cell>
          <cell r="BI870">
            <v>343.29793141000118</v>
          </cell>
          <cell r="BJ870">
            <v>121.19243007999466</v>
          </cell>
          <cell r="BK870">
            <v>94.048854429998755</v>
          </cell>
          <cell r="BL870">
            <v>7.2007656300011149</v>
          </cell>
          <cell r="BM870">
            <v>180.89274224999826</v>
          </cell>
          <cell r="BN870">
            <v>-49.023434520007868</v>
          </cell>
          <cell r="BO870">
            <v>451.94916614000977</v>
          </cell>
          <cell r="BP870">
            <v>32.469210479997855</v>
          </cell>
          <cell r="BQ870">
            <v>-103.00000000000728</v>
          </cell>
          <cell r="BR870">
            <v>579.50781306007411</v>
          </cell>
          <cell r="BS870">
            <v>294.11951780999516</v>
          </cell>
          <cell r="BT870">
            <v>131.63060106000194</v>
          </cell>
          <cell r="BU870">
            <v>-7.269575159989472</v>
          </cell>
          <cell r="BV870">
            <v>24.010061180004413</v>
          </cell>
          <cell r="BW870">
            <v>134.47039723000125</v>
          </cell>
          <cell r="BX870">
            <v>79.321302759999526</v>
          </cell>
          <cell r="BY870">
            <v>-6.6645581800039508</v>
          </cell>
          <cell r="BZ870">
            <v>25.255612229993858</v>
          </cell>
          <cell r="CA870">
            <v>-32.333759879998979</v>
          </cell>
          <cell r="CB870">
            <v>84.41400015000545</v>
          </cell>
          <cell r="CC870">
            <v>-173.530220010005</v>
          </cell>
          <cell r="CD870">
            <v>26.084433869997156</v>
          </cell>
          <cell r="CE870">
            <v>470.12761775002582</v>
          </cell>
          <cell r="CF870">
            <v>-113.64192503999948</v>
          </cell>
          <cell r="CG870">
            <v>95.838006329999189</v>
          </cell>
          <cell r="CH870">
            <v>-20.555398209995474</v>
          </cell>
          <cell r="CI870">
            <v>16.273148359996412</v>
          </cell>
          <cell r="CJ870">
            <v>212.25803852000172</v>
          </cell>
          <cell r="CK870">
            <v>66.670788409996021</v>
          </cell>
          <cell r="CL870">
            <v>-3.2443824999973003</v>
          </cell>
          <cell r="CM870">
            <v>9.0853053599930718</v>
          </cell>
          <cell r="CN870">
            <v>-47.135048980009742</v>
          </cell>
          <cell r="CO870">
            <v>1.4064195600003586</v>
          </cell>
          <cell r="CP870">
            <v>-2.8159805599862011</v>
          </cell>
          <cell r="CQ870">
            <v>255.9886464999945</v>
          </cell>
          <cell r="CR870">
            <v>696.14536728005623</v>
          </cell>
          <cell r="CS870">
            <v>203.56979351999325</v>
          </cell>
          <cell r="CT870">
            <v>57.744105420002597</v>
          </cell>
          <cell r="CU870">
            <v>-28.164641339986701</v>
          </cell>
          <cell r="CV870">
            <v>74.36827403999996</v>
          </cell>
          <cell r="CW870">
            <v>25.996744100000797</v>
          </cell>
          <cell r="CX870">
            <v>-45.910761319999438</v>
          </cell>
          <cell r="CY870">
            <v>11.211678109997592</v>
          </cell>
          <cell r="CZ870">
            <v>47.962195790008991</v>
          </cell>
          <cell r="DA870">
            <v>295.78437013999064</v>
          </cell>
          <cell r="DB870">
            <v>123.58993884000665</v>
          </cell>
          <cell r="DC870">
            <v>-128.3587618100064</v>
          </cell>
          <cell r="DD870">
            <v>58.352431790000992</v>
          </cell>
          <cell r="DE870">
            <v>606.28263530007098</v>
          </cell>
          <cell r="DF870">
            <v>197.45105841998884</v>
          </cell>
          <cell r="DG870">
            <v>90.786568969997461</v>
          </cell>
          <cell r="DH870">
            <v>235.72649676000583</v>
          </cell>
          <cell r="DI870">
            <v>130.40992580999955</v>
          </cell>
          <cell r="DJ870">
            <v>128.0014285799989</v>
          </cell>
          <cell r="DK870">
            <v>-3.5263629899964144</v>
          </cell>
          <cell r="DL870">
            <v>-12.137762940001267</v>
          </cell>
          <cell r="DM870">
            <v>0</v>
          </cell>
          <cell r="DN870">
            <v>197.01882926002145</v>
          </cell>
          <cell r="DO870">
            <v>32.958154120002291</v>
          </cell>
          <cell r="DP870">
            <v>-6.3269202699957532</v>
          </cell>
          <cell r="DQ870">
            <v>-384.07878042000812</v>
          </cell>
          <cell r="DR870">
            <v>1085.6380633398658</v>
          </cell>
          <cell r="DS870">
            <v>207.65978085000097</v>
          </cell>
          <cell r="DT870">
            <v>403.66788526000164</v>
          </cell>
          <cell r="DU870">
            <v>165.14836998998362</v>
          </cell>
          <cell r="DV870">
            <v>85.617291629998363</v>
          </cell>
          <cell r="DW870">
            <v>3.814513330002228</v>
          </cell>
          <cell r="DX870">
            <v>116.72136228000454</v>
          </cell>
          <cell r="DY870">
            <v>24</v>
          </cell>
          <cell r="DZ870">
            <v>-37.074831819998508</v>
          </cell>
          <cell r="EA870">
            <v>-18.502893819997553</v>
          </cell>
          <cell r="EB870">
            <v>6.3218296499981079</v>
          </cell>
          <cell r="EC870">
            <v>2.7723876499949256</v>
          </cell>
          <cell r="ED870">
            <v>125.49236833999748</v>
          </cell>
          <cell r="EE870">
            <v>524.02005067991558</v>
          </cell>
          <cell r="EF870">
            <v>222.42371291999734</v>
          </cell>
          <cell r="EG870">
            <v>25.416339240000525</v>
          </cell>
          <cell r="EH870">
            <v>10.689226740003505</v>
          </cell>
          <cell r="EI870">
            <v>135.11305382999853</v>
          </cell>
          <cell r="EJ870">
            <v>40.801294709999638</v>
          </cell>
          <cell r="EK870">
            <v>20.837875789999089</v>
          </cell>
          <cell r="EL870">
            <v>23.604330940001091</v>
          </cell>
          <cell r="EM870">
            <v>98.217126609997649</v>
          </cell>
          <cell r="EN870">
            <v>77.879099299985683</v>
          </cell>
          <cell r="EO870">
            <v>133.43743895999069</v>
          </cell>
          <cell r="EP870">
            <v>-32.41435311998066</v>
          </cell>
          <cell r="EQ870">
            <v>-231.98509523999383</v>
          </cell>
          <cell r="ER870">
            <v>459.86769985989667</v>
          </cell>
          <cell r="ES870">
            <v>162.48982153998804</v>
          </cell>
          <cell r="ET870">
            <v>278.39203576</v>
          </cell>
          <cell r="EU870">
            <v>92.004111539994483</v>
          </cell>
          <cell r="EV870">
            <v>83.764739229998668</v>
          </cell>
          <cell r="EW870">
            <v>85.673647059997165</v>
          </cell>
          <cell r="EX870">
            <v>111.25927302000127</v>
          </cell>
          <cell r="EY870">
            <v>0</v>
          </cell>
          <cell r="EZ870">
            <v>79.941384619996825</v>
          </cell>
          <cell r="FA870">
            <v>-71.546703939980944</v>
          </cell>
          <cell r="FB870">
            <v>-2.0355284399993252</v>
          </cell>
          <cell r="FC870">
            <v>-147.59486037000897</v>
          </cell>
          <cell r="FD870">
            <v>-212.4802201600105</v>
          </cell>
          <cell r="FE870">
            <v>106.45543123007519</v>
          </cell>
          <cell r="FF870">
            <v>238.43035690999386</v>
          </cell>
          <cell r="FG870">
            <v>60.02839118000702</v>
          </cell>
          <cell r="FH870">
            <v>-13.524305869992531</v>
          </cell>
          <cell r="FI870">
            <v>118.97255709000092</v>
          </cell>
          <cell r="FJ870">
            <v>92.445052709997981</v>
          </cell>
          <cell r="FK870">
            <v>-16.09837055999742</v>
          </cell>
          <cell r="FL870">
            <v>0</v>
          </cell>
          <cell r="FM870">
            <v>71.53653318999568</v>
          </cell>
          <cell r="FN870">
            <v>73.109689769997203</v>
          </cell>
          <cell r="FO870">
            <v>-19.604531630007841</v>
          </cell>
          <cell r="FP870">
            <v>-280.43499781000719</v>
          </cell>
          <cell r="FQ870">
            <v>-218.40494374999253</v>
          </cell>
          <cell r="FR870">
            <v>443.51692112005549</v>
          </cell>
          <cell r="FS870">
            <v>157.46358494000015</v>
          </cell>
          <cell r="FT870">
            <v>145.21495938000589</v>
          </cell>
          <cell r="FU870">
            <v>146.29241325999465</v>
          </cell>
          <cell r="FV870">
            <v>17.741553680003562</v>
          </cell>
          <cell r="FW870">
            <v>41.430514399995445</v>
          </cell>
          <cell r="FX870">
            <v>-26.999722140000813</v>
          </cell>
          <cell r="FY870">
            <v>-5.6212425400008215</v>
          </cell>
          <cell r="FZ870">
            <v>-3.9553812199956155</v>
          </cell>
          <cell r="GA870">
            <v>-74.365351089989417</v>
          </cell>
          <cell r="GB870">
            <v>321.25053231999482</v>
          </cell>
          <cell r="GC870">
            <v>-69.843756710004527</v>
          </cell>
          <cell r="GD870">
            <v>-205.0911831600024</v>
          </cell>
          <cell r="GE870">
            <v>379.79830901999958</v>
          </cell>
          <cell r="GF870">
            <v>154.76142393000191</v>
          </cell>
          <cell r="GG870">
            <v>-29.256650390001596</v>
          </cell>
          <cell r="GH870">
            <v>66.095034090001718</v>
          </cell>
          <cell r="GI870">
            <v>15.315176169999177</v>
          </cell>
          <cell r="GJ870">
            <v>29.774055719997705</v>
          </cell>
          <cell r="GK870">
            <v>70.219986399995832</v>
          </cell>
          <cell r="GL870">
            <v>3.4066130899991549</v>
          </cell>
          <cell r="GM870">
            <v>56.640860809995502</v>
          </cell>
          <cell r="GN870">
            <v>147.75588197998877</v>
          </cell>
          <cell r="GO870">
            <v>145.53300674000639</v>
          </cell>
          <cell r="GP870">
            <v>-117.31288167998719</v>
          </cell>
          <cell r="GQ870">
            <v>-163.13419783999416</v>
          </cell>
          <cell r="GR870">
            <v>1006.955776590039</v>
          </cell>
          <cell r="GS870">
            <v>505.16592610000225</v>
          </cell>
          <cell r="GT870">
            <v>64.323605209996458</v>
          </cell>
          <cell r="GU870">
            <v>7.8646248999939417</v>
          </cell>
          <cell r="GV870">
            <v>-7.5875713199966413</v>
          </cell>
          <cell r="GW870">
            <v>50.1954722699993</v>
          </cell>
          <cell r="GX870">
            <v>-49.18974862000141</v>
          </cell>
          <cell r="GY870">
            <v>-96</v>
          </cell>
          <cell r="GZ870">
            <v>254.44359152999823</v>
          </cell>
          <cell r="HA870">
            <v>-65.814218829989841</v>
          </cell>
          <cell r="HB870">
            <v>198.16601171000366</v>
          </cell>
          <cell r="HC870">
            <v>-163.77746933998424</v>
          </cell>
          <cell r="HD870">
            <v>309.16555298000458</v>
          </cell>
          <cell r="HE870">
            <v>1380.8995609099511</v>
          </cell>
          <cell r="HF870">
            <v>289.6064865300068</v>
          </cell>
          <cell r="HG870">
            <v>258.80254650000279</v>
          </cell>
          <cell r="HH870">
            <v>48.709963890003564</v>
          </cell>
          <cell r="HI870">
            <v>42.295132400002331</v>
          </cell>
          <cell r="HJ870">
            <v>79.1589594199977</v>
          </cell>
          <cell r="HK870">
            <v>-13.695272360000672</v>
          </cell>
          <cell r="HL870">
            <v>103.35016028999962</v>
          </cell>
          <cell r="HM870">
            <v>174.78309567000542</v>
          </cell>
          <cell r="HN870">
            <v>75.098815950012067</v>
          </cell>
          <cell r="HO870">
            <v>497.47828706001019</v>
          </cell>
          <cell r="HP870">
            <v>129.77053641999373</v>
          </cell>
          <cell r="HQ870">
            <v>-304.45915085999877</v>
          </cell>
          <cell r="HR870">
            <v>539.1564883000101</v>
          </cell>
          <cell r="HS870">
            <v>-80.570211339996604</v>
          </cell>
          <cell r="HT870">
            <v>-36.526433890001499</v>
          </cell>
          <cell r="HU870">
            <v>10.691757439999492</v>
          </cell>
          <cell r="HV870">
            <v>257.28614908999953</v>
          </cell>
          <cell r="HW870">
            <v>19.760181670000748</v>
          </cell>
          <cell r="HX870">
            <v>29.394069370002399</v>
          </cell>
          <cell r="HY870">
            <v>4.5388652200053912</v>
          </cell>
          <cell r="HZ870">
            <v>28.703916160004155</v>
          </cell>
          <cell r="IA870">
            <v>211.14936268001475</v>
          </cell>
          <cell r="IB870">
            <v>328.56478346999938</v>
          </cell>
          <cell r="IC870">
            <v>-85.553378849988803</v>
          </cell>
          <cell r="ID870">
            <v>-148.28257272000337</v>
          </cell>
          <cell r="IE870">
            <v>-393.92472571996041</v>
          </cell>
          <cell r="IF870">
            <v>-266.39990678001777</v>
          </cell>
          <cell r="IG870">
            <v>4.6127693199996429</v>
          </cell>
          <cell r="IH870">
            <v>93.029391360010777</v>
          </cell>
          <cell r="II870">
            <v>132.20582871999795</v>
          </cell>
          <cell r="IJ870">
            <v>-2.4415176799993787</v>
          </cell>
          <cell r="IK870">
            <v>-97.381489650000731</v>
          </cell>
          <cell r="IL870">
            <v>20.528553279997141</v>
          </cell>
          <cell r="IM870">
            <v>-5.4991516299960495</v>
          </cell>
          <cell r="IN870">
            <v>-77.294290159989032</v>
          </cell>
          <cell r="IO870">
            <v>-96.758851400016283</v>
          </cell>
          <cell r="IP870">
            <v>-181.46549614000833</v>
          </cell>
          <cell r="IQ870">
            <v>82.939435040003445</v>
          </cell>
          <cell r="IR870">
            <v>65.489498220034875</v>
          </cell>
          <cell r="IS870">
            <v>-158.2161770699895</v>
          </cell>
          <cell r="IT870">
            <v>-67.29820545000257</v>
          </cell>
          <cell r="IU870">
            <v>48.244675609996193</v>
          </cell>
          <cell r="IV870">
            <v>-63.562016179999773</v>
          </cell>
          <cell r="IW870">
            <v>240.12739409999995</v>
          </cell>
          <cell r="IX870">
            <v>34.472817849999046</v>
          </cell>
          <cell r="IY870">
            <v>-1.2810113800042018</v>
          </cell>
          <cell r="IZ870">
            <v>146.4166398999987</v>
          </cell>
          <cell r="JA870">
            <v>7.3997954099977505</v>
          </cell>
          <cell r="JB870">
            <v>3.4729438200010918</v>
          </cell>
          <cell r="JC870">
            <v>-5.8401907599982223</v>
          </cell>
          <cell r="JD870">
            <v>-118.44716762999451</v>
          </cell>
          <cell r="JE870">
            <v>-1191.5588153999415</v>
          </cell>
          <cell r="JF870">
            <v>-238.34113774000434</v>
          </cell>
          <cell r="JG870">
            <v>0</v>
          </cell>
          <cell r="JH870">
            <v>-229.60180320999643</v>
          </cell>
          <cell r="JI870">
            <v>25.775493390001429</v>
          </cell>
          <cell r="JJ870">
            <v>23.297908810000081</v>
          </cell>
          <cell r="JK870">
            <v>-40.524956509996628</v>
          </cell>
          <cell r="JL870">
            <v>-61</v>
          </cell>
          <cell r="JM870">
            <v>-19.317813950001437</v>
          </cell>
          <cell r="JN870">
            <v>-69.443398189992877</v>
          </cell>
          <cell r="JO870">
            <v>-46.479749539998011</v>
          </cell>
          <cell r="JP870">
            <v>-347.80458276000718</v>
          </cell>
          <cell r="JQ870">
            <v>-188.11877569999342</v>
          </cell>
        </row>
        <row r="871">
          <cell r="D871" t="str">
            <v>MKT.EX.COB._.___.COB</v>
          </cell>
          <cell r="F871">
            <v>57.082936970000446</v>
          </cell>
          <cell r="G871">
            <v>0.7838229399994816</v>
          </cell>
          <cell r="H871">
            <v>-8.5459606899985374</v>
          </cell>
          <cell r="I871">
            <v>0</v>
          </cell>
          <cell r="J871">
            <v>59.039410469995346</v>
          </cell>
          <cell r="K871">
            <v>64.77979795000283</v>
          </cell>
          <cell r="L871">
            <v>-21.92657183999836</v>
          </cell>
          <cell r="M871">
            <v>43.746162610012107</v>
          </cell>
          <cell r="N871">
            <v>-50.207678649996524</v>
          </cell>
          <cell r="O871">
            <v>3.6252739399988059</v>
          </cell>
          <cell r="P871">
            <v>-14.854059970002709</v>
          </cell>
          <cell r="Q871">
            <v>-19.538351060000423</v>
          </cell>
          <cell r="R871">
            <v>324.65200242993888</v>
          </cell>
          <cell r="S871">
            <v>0</v>
          </cell>
          <cell r="T871">
            <v>10.000000000001819</v>
          </cell>
          <cell r="U871">
            <v>13.677149499999359</v>
          </cell>
          <cell r="V871">
            <v>0</v>
          </cell>
          <cell r="W871">
            <v>24.860098269997252</v>
          </cell>
          <cell r="X871">
            <v>201.90203498999836</v>
          </cell>
          <cell r="Y871">
            <v>62.704938850001781</v>
          </cell>
          <cell r="Z871">
            <v>33.999999999985448</v>
          </cell>
          <cell r="AA871">
            <v>-22.492219179999665</v>
          </cell>
          <cell r="AB871">
            <v>0</v>
          </cell>
          <cell r="AC871">
            <v>0</v>
          </cell>
          <cell r="AD871">
            <v>0</v>
          </cell>
          <cell r="AE871">
            <v>243.74979360995349</v>
          </cell>
          <cell r="AF871">
            <v>12.471834280004259</v>
          </cell>
          <cell r="AG871">
            <v>0</v>
          </cell>
          <cell r="AH871">
            <v>52.000000000001819</v>
          </cell>
          <cell r="AI871">
            <v>0</v>
          </cell>
          <cell r="AJ871">
            <v>53.55007674999797</v>
          </cell>
          <cell r="AK871">
            <v>68.304386859999795</v>
          </cell>
          <cell r="AL871">
            <v>16.001679569999396</v>
          </cell>
          <cell r="AM871">
            <v>22.42181614999572</v>
          </cell>
          <cell r="AN871">
            <v>0</v>
          </cell>
          <cell r="AO871">
            <v>0</v>
          </cell>
          <cell r="AP871">
            <v>0</v>
          </cell>
          <cell r="AQ871">
            <v>19</v>
          </cell>
          <cell r="AR871">
            <v>103.48524749994976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2.6199653499970736</v>
          </cell>
          <cell r="AX871">
            <v>22.202799369995773</v>
          </cell>
          <cell r="AY871">
            <v>36.621664990001591</v>
          </cell>
          <cell r="AZ871">
            <v>42.040817789995344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36.249043410003651</v>
          </cell>
          <cell r="BF871">
            <v>0</v>
          </cell>
          <cell r="BG871">
            <v>0</v>
          </cell>
          <cell r="BH871">
            <v>17.592151219998414</v>
          </cell>
          <cell r="BI871">
            <v>44</v>
          </cell>
          <cell r="BJ871">
            <v>25.498133910001343</v>
          </cell>
          <cell r="BK871">
            <v>-22.307471350002743</v>
          </cell>
          <cell r="BL871">
            <v>0</v>
          </cell>
          <cell r="BM871">
            <v>9.4662296299939044</v>
          </cell>
          <cell r="BN871">
            <v>0</v>
          </cell>
          <cell r="BO871">
            <v>0</v>
          </cell>
          <cell r="BP871">
            <v>0</v>
          </cell>
          <cell r="BQ871">
            <v>-38</v>
          </cell>
          <cell r="BR871">
            <v>338.04221129993675</v>
          </cell>
          <cell r="BS871">
            <v>150.44499533000271</v>
          </cell>
          <cell r="BT871">
            <v>-2.7900426600026549</v>
          </cell>
          <cell r="BU871">
            <v>0</v>
          </cell>
          <cell r="BV871">
            <v>24.995946090000871</v>
          </cell>
          <cell r="BW871">
            <v>39.598572220002097</v>
          </cell>
          <cell r="BX871">
            <v>50</v>
          </cell>
          <cell r="BY871">
            <v>92.355921480004326</v>
          </cell>
          <cell r="BZ871">
            <v>11.130229239999608</v>
          </cell>
          <cell r="CA871">
            <v>29.706344569989596</v>
          </cell>
          <cell r="CB871">
            <v>25.354126219999671</v>
          </cell>
          <cell r="CC871">
            <v>-44.753881189997628</v>
          </cell>
          <cell r="CD871">
            <v>-38</v>
          </cell>
          <cell r="CE871">
            <v>483.91087416000664</v>
          </cell>
          <cell r="CF871">
            <v>62.351151600003504</v>
          </cell>
          <cell r="CG871">
            <v>0</v>
          </cell>
          <cell r="CH871">
            <v>1.8105712199994741</v>
          </cell>
          <cell r="CI871">
            <v>46.079099539996605</v>
          </cell>
          <cell r="CJ871">
            <v>24.577239579997695</v>
          </cell>
          <cell r="CK871">
            <v>137.581591629998</v>
          </cell>
          <cell r="CL871">
            <v>163.19817840999895</v>
          </cell>
          <cell r="CM871">
            <v>0</v>
          </cell>
          <cell r="CN871">
            <v>-7.1160805600011372</v>
          </cell>
          <cell r="CO871">
            <v>27.429122740000821</v>
          </cell>
          <cell r="CP871">
            <v>28.000000000003638</v>
          </cell>
          <cell r="CQ871">
            <v>0</v>
          </cell>
          <cell r="CR871">
            <v>200.53033201000653</v>
          </cell>
          <cell r="CS871">
            <v>32.696998630002781</v>
          </cell>
          <cell r="CT871">
            <v>-10.000000000001819</v>
          </cell>
          <cell r="CU871">
            <v>9.3755057900016254</v>
          </cell>
          <cell r="CV871">
            <v>-22</v>
          </cell>
          <cell r="CW871">
            <v>-3.1420754899991152</v>
          </cell>
          <cell r="CX871">
            <v>106</v>
          </cell>
          <cell r="CY871">
            <v>8.3550574799955939</v>
          </cell>
          <cell r="CZ871">
            <v>0</v>
          </cell>
          <cell r="DA871">
            <v>78</v>
          </cell>
          <cell r="DB871">
            <v>0</v>
          </cell>
          <cell r="DC871">
            <v>-4.3861059299997578</v>
          </cell>
          <cell r="DD871">
            <v>5.6309515299999475</v>
          </cell>
          <cell r="DE871">
            <v>313.34324262995506</v>
          </cell>
          <cell r="DF871">
            <v>86.103142979998665</v>
          </cell>
          <cell r="DG871">
            <v>-17</v>
          </cell>
          <cell r="DH871">
            <v>0</v>
          </cell>
          <cell r="DI871">
            <v>3.5630365100005292</v>
          </cell>
          <cell r="DJ871">
            <v>22.348814760000096</v>
          </cell>
          <cell r="DK871">
            <v>106</v>
          </cell>
          <cell r="DL871">
            <v>17.948473879994708</v>
          </cell>
          <cell r="DM871">
            <v>0</v>
          </cell>
          <cell r="DN871">
            <v>94.379774499997438</v>
          </cell>
          <cell r="DO871">
            <v>0</v>
          </cell>
          <cell r="DP871">
            <v>0</v>
          </cell>
          <cell r="DQ871">
            <v>0</v>
          </cell>
          <cell r="DR871">
            <v>150.21171552006854</v>
          </cell>
          <cell r="DS871">
            <v>0</v>
          </cell>
          <cell r="DT871">
            <v>0</v>
          </cell>
          <cell r="DU871">
            <v>-2.0989882900012162</v>
          </cell>
          <cell r="DV871">
            <v>50.570005960002163</v>
          </cell>
          <cell r="DW871">
            <v>0</v>
          </cell>
          <cell r="DX871">
            <v>45.424649370004772</v>
          </cell>
          <cell r="DY871">
            <v>0</v>
          </cell>
          <cell r="DZ871">
            <v>29.3061432100003</v>
          </cell>
          <cell r="EA871">
            <v>9.0099052700024913</v>
          </cell>
          <cell r="EB871">
            <v>18</v>
          </cell>
          <cell r="EC871">
            <v>0</v>
          </cell>
          <cell r="ED871">
            <v>0</v>
          </cell>
          <cell r="EE871">
            <v>50.337249350035563</v>
          </cell>
          <cell r="EF871">
            <v>0</v>
          </cell>
          <cell r="EG871">
            <v>0</v>
          </cell>
          <cell r="EH871">
            <v>-14.700662389999707</v>
          </cell>
          <cell r="EI871">
            <v>44</v>
          </cell>
          <cell r="EJ871">
            <v>-3.999999999996362</v>
          </cell>
          <cell r="EK871">
            <v>42.936198979994515</v>
          </cell>
          <cell r="EL871">
            <v>-94</v>
          </cell>
          <cell r="EM871">
            <v>-20.048807589999342</v>
          </cell>
          <cell r="EN871">
            <v>60.150520350005536</v>
          </cell>
          <cell r="EO871">
            <v>35.999999999998181</v>
          </cell>
          <cell r="EP871">
            <v>0</v>
          </cell>
          <cell r="EQ871">
            <v>0</v>
          </cell>
          <cell r="ER871">
            <v>12.657272979966365</v>
          </cell>
          <cell r="ES871">
            <v>0</v>
          </cell>
          <cell r="ET871">
            <v>9.999999999998181</v>
          </cell>
          <cell r="EU871">
            <v>-11.364562599999772</v>
          </cell>
          <cell r="EV871">
            <v>-15.383920090000174</v>
          </cell>
          <cell r="EW871">
            <v>-51.525516360004985</v>
          </cell>
          <cell r="EX871">
            <v>2.2374646900061634</v>
          </cell>
          <cell r="EY871">
            <v>44.480201209997176</v>
          </cell>
          <cell r="EZ871">
            <v>-68</v>
          </cell>
          <cell r="FA871">
            <v>55.213606129997061</v>
          </cell>
          <cell r="FB871">
            <v>22.999999999998181</v>
          </cell>
          <cell r="FC871">
            <v>0</v>
          </cell>
          <cell r="FD871">
            <v>24</v>
          </cell>
          <cell r="FE871">
            <v>288.94235748006031</v>
          </cell>
          <cell r="FF871">
            <v>60</v>
          </cell>
          <cell r="FG871">
            <v>6.2875485200002004</v>
          </cell>
          <cell r="FH871">
            <v>-9.944617430002836</v>
          </cell>
          <cell r="FI871">
            <v>0</v>
          </cell>
          <cell r="FJ871">
            <v>29</v>
          </cell>
          <cell r="FK871">
            <v>27.782837770006154</v>
          </cell>
          <cell r="FL871">
            <v>0</v>
          </cell>
          <cell r="FM871">
            <v>2.9530313800059957</v>
          </cell>
          <cell r="FN871">
            <v>172.11365137000394</v>
          </cell>
          <cell r="FO871">
            <v>-3.4432984499999293</v>
          </cell>
          <cell r="FP871">
            <v>4.1932043199994951</v>
          </cell>
          <cell r="FQ871">
            <v>0</v>
          </cell>
          <cell r="FR871">
            <v>168.02068430004874</v>
          </cell>
          <cell r="FS871">
            <v>60.000000000003638</v>
          </cell>
          <cell r="FT871">
            <v>9.999999999998181</v>
          </cell>
          <cell r="FU871">
            <v>0</v>
          </cell>
          <cell r="FV871">
            <v>36.541439239999818</v>
          </cell>
          <cell r="FW871">
            <v>10.296757820000494</v>
          </cell>
          <cell r="FX871">
            <v>0</v>
          </cell>
          <cell r="FY871">
            <v>31.891863669996383</v>
          </cell>
          <cell r="FZ871">
            <v>-21.709376429993426</v>
          </cell>
          <cell r="GA871">
            <v>0</v>
          </cell>
          <cell r="GB871">
            <v>41</v>
          </cell>
          <cell r="GC871">
            <v>0</v>
          </cell>
          <cell r="GD871">
            <v>0</v>
          </cell>
          <cell r="GE871">
            <v>158.54082938993815</v>
          </cell>
          <cell r="GF871">
            <v>46.999999999996362</v>
          </cell>
          <cell r="GG871">
            <v>0</v>
          </cell>
          <cell r="GH871">
            <v>0</v>
          </cell>
          <cell r="GI871">
            <v>0</v>
          </cell>
          <cell r="GJ871">
            <v>-33.000000000003638</v>
          </cell>
          <cell r="GK871">
            <v>-2.2747843500037561</v>
          </cell>
          <cell r="GL871">
            <v>72.275575900006515</v>
          </cell>
          <cell r="GM871">
            <v>0</v>
          </cell>
          <cell r="GN871">
            <v>74.540037839993602</v>
          </cell>
          <cell r="GO871">
            <v>0</v>
          </cell>
          <cell r="GP871">
            <v>0</v>
          </cell>
          <cell r="GQ871">
            <v>0</v>
          </cell>
          <cell r="GR871">
            <v>11.396987870044541</v>
          </cell>
          <cell r="GS871">
            <v>0</v>
          </cell>
          <cell r="GT871">
            <v>-10</v>
          </cell>
          <cell r="GU871">
            <v>43</v>
          </cell>
          <cell r="GV871">
            <v>0</v>
          </cell>
          <cell r="GW871">
            <v>29.295400689999951</v>
          </cell>
          <cell r="GX871">
            <v>-365</v>
          </cell>
          <cell r="GY871">
            <v>313</v>
          </cell>
          <cell r="GZ871">
            <v>0</v>
          </cell>
          <cell r="HA871">
            <v>4.9182190100036678</v>
          </cell>
          <cell r="HB871">
            <v>0</v>
          </cell>
          <cell r="HC871">
            <v>15.183368170000904</v>
          </cell>
          <cell r="HD871">
            <v>-19</v>
          </cell>
          <cell r="HE871">
            <v>715.71339738997631</v>
          </cell>
          <cell r="HF871">
            <v>25.503559419998055</v>
          </cell>
          <cell r="HG871">
            <v>0</v>
          </cell>
          <cell r="HH871">
            <v>26</v>
          </cell>
          <cell r="HI871">
            <v>0</v>
          </cell>
          <cell r="HJ871">
            <v>0</v>
          </cell>
          <cell r="HK871">
            <v>-3</v>
          </cell>
          <cell r="HL871">
            <v>439</v>
          </cell>
          <cell r="HM871">
            <v>99.768591369997011</v>
          </cell>
          <cell r="HN871">
            <v>55.857343910000054</v>
          </cell>
          <cell r="HO871">
            <v>18.000000000001819</v>
          </cell>
          <cell r="HP871">
            <v>0</v>
          </cell>
          <cell r="HQ871">
            <v>54.583902690003015</v>
          </cell>
          <cell r="HR871">
            <v>142.0883500900236</v>
          </cell>
          <cell r="HS871">
            <v>30</v>
          </cell>
          <cell r="HT871">
            <v>0</v>
          </cell>
          <cell r="HU871">
            <v>0</v>
          </cell>
          <cell r="HV871">
            <v>109.99999999999818</v>
          </cell>
          <cell r="HW871">
            <v>0</v>
          </cell>
          <cell r="HX871">
            <v>-0.72985713999514701</v>
          </cell>
          <cell r="HY871">
            <v>0</v>
          </cell>
          <cell r="HZ871">
            <v>-34</v>
          </cell>
          <cell r="IA871">
            <v>-1.25547421999363</v>
          </cell>
          <cell r="IB871">
            <v>36.000000000001819</v>
          </cell>
          <cell r="IC871">
            <v>2.0736814500014589</v>
          </cell>
          <cell r="ID871">
            <v>0</v>
          </cell>
          <cell r="IE871">
            <v>220.30602131999331</v>
          </cell>
          <cell r="IF871">
            <v>80.999999999996362</v>
          </cell>
          <cell r="IG871">
            <v>0</v>
          </cell>
          <cell r="IH871">
            <v>41.661623680000048</v>
          </cell>
          <cell r="II871">
            <v>197.57966438000039</v>
          </cell>
          <cell r="IJ871">
            <v>116</v>
          </cell>
          <cell r="IK871">
            <v>49.67654764001054</v>
          </cell>
          <cell r="IL871">
            <v>-135.06852244000765</v>
          </cell>
          <cell r="IM871">
            <v>-143</v>
          </cell>
          <cell r="IN871">
            <v>-3.2572671199959586</v>
          </cell>
          <cell r="IO871">
            <v>15.71397517999867</v>
          </cell>
          <cell r="IP871">
            <v>0</v>
          </cell>
          <cell r="IQ871">
            <v>0</v>
          </cell>
          <cell r="IR871">
            <v>366.75714694999624</v>
          </cell>
          <cell r="IS871">
            <v>-17</v>
          </cell>
          <cell r="IT871">
            <v>0</v>
          </cell>
          <cell r="IU871">
            <v>1.236288460000651</v>
          </cell>
          <cell r="IV871">
            <v>0</v>
          </cell>
          <cell r="IW871">
            <v>297</v>
          </cell>
          <cell r="IX871">
            <v>50.000000000003638</v>
          </cell>
          <cell r="IY871">
            <v>-25.710716000001412</v>
          </cell>
          <cell r="IZ871">
            <v>100.98543221000727</v>
          </cell>
          <cell r="JA871">
            <v>7.2461422799970023</v>
          </cell>
          <cell r="JB871">
            <v>0</v>
          </cell>
          <cell r="JC871">
            <v>-27.999999999996362</v>
          </cell>
          <cell r="JD871">
            <v>-19.000000000001819</v>
          </cell>
          <cell r="JE871">
            <v>-764.78100208000978</v>
          </cell>
          <cell r="JF871">
            <v>-30</v>
          </cell>
          <cell r="JG871">
            <v>0</v>
          </cell>
          <cell r="JH871">
            <v>0</v>
          </cell>
          <cell r="JI871">
            <v>-2.709105140000247</v>
          </cell>
          <cell r="JJ871">
            <v>-339.00000000000364</v>
          </cell>
          <cell r="JK871">
            <v>-52.999999999992724</v>
          </cell>
          <cell r="JL871">
            <v>-63</v>
          </cell>
          <cell r="JM871">
            <v>-63.633388120011659</v>
          </cell>
          <cell r="JN871">
            <v>-135.96445874001074</v>
          </cell>
          <cell r="JO871">
            <v>-10.47405007999987</v>
          </cell>
          <cell r="JP871">
            <v>0</v>
          </cell>
          <cell r="JQ871">
            <v>-67.000000000001819</v>
          </cell>
        </row>
        <row r="872">
          <cell r="D872" t="str">
            <v>MKT.EX.MDC._.___.MidC</v>
          </cell>
          <cell r="F872">
            <v>-19.62248685999657</v>
          </cell>
          <cell r="G872">
            <v>59.382976890001373</v>
          </cell>
          <cell r="H872">
            <v>114.870406799997</v>
          </cell>
          <cell r="I872">
            <v>31.379679209996539</v>
          </cell>
          <cell r="J872">
            <v>99.72276454999519</v>
          </cell>
          <cell r="K872">
            <v>12.525363979999383</v>
          </cell>
          <cell r="L872">
            <v>90.589011639996897</v>
          </cell>
          <cell r="M872">
            <v>128.29493853000895</v>
          </cell>
          <cell r="N872">
            <v>30.045210740005132</v>
          </cell>
          <cell r="O872">
            <v>83</v>
          </cell>
          <cell r="P872">
            <v>54.987028229996213</v>
          </cell>
          <cell r="Q872">
            <v>-52.152343069999915</v>
          </cell>
          <cell r="R872">
            <v>937.16469638003036</v>
          </cell>
          <cell r="S872">
            <v>-1.9507054099958623</v>
          </cell>
          <cell r="T872">
            <v>32.161257640003896</v>
          </cell>
          <cell r="U872">
            <v>64.388036839998676</v>
          </cell>
          <cell r="V872">
            <v>186.24825110000529</v>
          </cell>
          <cell r="W872">
            <v>329.67802298999959</v>
          </cell>
          <cell r="X872">
            <v>76.999493369999982</v>
          </cell>
          <cell r="Y872">
            <v>83.579730769997695</v>
          </cell>
          <cell r="Z872">
            <v>81.326990879999357</v>
          </cell>
          <cell r="AA872">
            <v>88.320700450014556</v>
          </cell>
          <cell r="AB872">
            <v>0</v>
          </cell>
          <cell r="AC872">
            <v>0</v>
          </cell>
          <cell r="AD872">
            <v>-3.587082250003732</v>
          </cell>
          <cell r="AE872">
            <v>1002.1587883300963</v>
          </cell>
          <cell r="AF872">
            <v>1.0000000038417056E-3</v>
          </cell>
          <cell r="AG872">
            <v>-14.582391499996447</v>
          </cell>
          <cell r="AH872">
            <v>42.303256290000718</v>
          </cell>
          <cell r="AI872">
            <v>486.49156737999874</v>
          </cell>
          <cell r="AJ872">
            <v>121.7153199899949</v>
          </cell>
          <cell r="AK872">
            <v>63.786431080000511</v>
          </cell>
          <cell r="AL872">
            <v>46.77677795999989</v>
          </cell>
          <cell r="AM872">
            <v>14.021224349999102</v>
          </cell>
          <cell r="AN872">
            <v>290.77830529000494</v>
          </cell>
          <cell r="AO872">
            <v>-36.094014149995928</v>
          </cell>
          <cell r="AP872">
            <v>-4.138007999790716E-2</v>
          </cell>
          <cell r="AQ872">
            <v>-12.997308280002471</v>
          </cell>
          <cell r="AR872">
            <v>543.10105653997744</v>
          </cell>
          <cell r="AS872">
            <v>0</v>
          </cell>
          <cell r="AT872">
            <v>57.241965969999001</v>
          </cell>
          <cell r="AU872">
            <v>0</v>
          </cell>
          <cell r="AV872">
            <v>154.33166870999412</v>
          </cell>
          <cell r="AW872">
            <v>119.19189232999634</v>
          </cell>
          <cell r="AX872">
            <v>100.06913102999988</v>
          </cell>
          <cell r="AY872">
            <v>2.9850494300007995</v>
          </cell>
          <cell r="AZ872">
            <v>24.059547069991822</v>
          </cell>
          <cell r="BA872">
            <v>85.221802000014577</v>
          </cell>
          <cell r="BB872">
            <v>0</v>
          </cell>
          <cell r="BC872">
            <v>0</v>
          </cell>
          <cell r="BD872">
            <v>0</v>
          </cell>
          <cell r="BE872">
            <v>862.33221607003361</v>
          </cell>
          <cell r="BF872">
            <v>0</v>
          </cell>
          <cell r="BG872">
            <v>19</v>
          </cell>
          <cell r="BH872">
            <v>84.677305360000901</v>
          </cell>
          <cell r="BI872">
            <v>427.01499843000056</v>
          </cell>
          <cell r="BJ872">
            <v>184.30416838000019</v>
          </cell>
          <cell r="BK872">
            <v>6.2819831200004046</v>
          </cell>
          <cell r="BL872">
            <v>68.695140970001376</v>
          </cell>
          <cell r="BM872">
            <v>52.097408339999674</v>
          </cell>
          <cell r="BN872">
            <v>20.26121147001686</v>
          </cell>
          <cell r="BO872">
            <v>0</v>
          </cell>
          <cell r="BP872">
            <v>0</v>
          </cell>
          <cell r="BQ872">
            <v>0</v>
          </cell>
          <cell r="BR872">
            <v>106.16806852002628</v>
          </cell>
          <cell r="BS872">
            <v>0</v>
          </cell>
          <cell r="BT872">
            <v>0</v>
          </cell>
          <cell r="BU872">
            <v>-30</v>
          </cell>
          <cell r="BV872">
            <v>-1.4980897499917774</v>
          </cell>
          <cell r="BW872">
            <v>104.39513615000033</v>
          </cell>
          <cell r="BX872">
            <v>66.178840380000111</v>
          </cell>
          <cell r="BY872">
            <v>0</v>
          </cell>
          <cell r="BZ872">
            <v>0.51889820999349467</v>
          </cell>
          <cell r="CA872">
            <v>0</v>
          </cell>
          <cell r="CB872">
            <v>0</v>
          </cell>
          <cell r="CC872">
            <v>0</v>
          </cell>
          <cell r="CD872">
            <v>-33.426716469992243</v>
          </cell>
          <cell r="CE872">
            <v>333.33989876008127</v>
          </cell>
          <cell r="CF872">
            <v>0</v>
          </cell>
          <cell r="CG872">
            <v>87</v>
          </cell>
          <cell r="CH872">
            <v>21.427827820003586</v>
          </cell>
          <cell r="CI872">
            <v>191.96976408000774</v>
          </cell>
          <cell r="CJ872">
            <v>16.5866539200033</v>
          </cell>
          <cell r="CK872">
            <v>0</v>
          </cell>
          <cell r="CL872">
            <v>1.2664114100007282</v>
          </cell>
          <cell r="CM872">
            <v>0</v>
          </cell>
          <cell r="CN872">
            <v>15.089241529989522</v>
          </cell>
          <cell r="CO872">
            <v>0</v>
          </cell>
          <cell r="CP872">
            <v>0</v>
          </cell>
          <cell r="CQ872">
            <v>0</v>
          </cell>
          <cell r="CR872">
            <v>243.04693214996951</v>
          </cell>
          <cell r="CS872">
            <v>0</v>
          </cell>
          <cell r="CT872">
            <v>-7.8742879000001267</v>
          </cell>
          <cell r="CU872">
            <v>-19.629065020002599</v>
          </cell>
          <cell r="CV872">
            <v>-4.5025405099950149</v>
          </cell>
          <cell r="CW872">
            <v>0</v>
          </cell>
          <cell r="CX872">
            <v>0</v>
          </cell>
          <cell r="CY872">
            <v>101.05282557999817</v>
          </cell>
          <cell r="CZ872">
            <v>0</v>
          </cell>
          <cell r="DA872">
            <v>65</v>
          </cell>
          <cell r="DB872">
            <v>0</v>
          </cell>
          <cell r="DC872">
            <v>0</v>
          </cell>
          <cell r="DD872">
            <v>109</v>
          </cell>
          <cell r="DE872">
            <v>-8.7979736099950969</v>
          </cell>
          <cell r="DF872">
            <v>0</v>
          </cell>
          <cell r="DG872">
            <v>0</v>
          </cell>
          <cell r="DH872">
            <v>30</v>
          </cell>
          <cell r="DI872">
            <v>71.606258979998529</v>
          </cell>
          <cell r="DJ872">
            <v>-57.171537340000214</v>
          </cell>
          <cell r="DK872">
            <v>3.7308306700015237</v>
          </cell>
          <cell r="DL872">
            <v>0</v>
          </cell>
          <cell r="DM872">
            <v>0</v>
          </cell>
          <cell r="DN872">
            <v>-56.963525920000393</v>
          </cell>
          <cell r="DO872">
            <v>0</v>
          </cell>
          <cell r="DP872">
            <v>0</v>
          </cell>
          <cell r="DQ872">
            <v>0</v>
          </cell>
          <cell r="DR872">
            <v>141.96851357998094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45.000000000007276</v>
          </cell>
          <cell r="EA872">
            <v>46.968513579995488</v>
          </cell>
          <cell r="EB872">
            <v>0</v>
          </cell>
          <cell r="EC872">
            <v>0</v>
          </cell>
          <cell r="ED872">
            <v>50.000000000007276</v>
          </cell>
          <cell r="EE872">
            <v>111.19119707000209</v>
          </cell>
          <cell r="EF872">
            <v>0</v>
          </cell>
          <cell r="EG872">
            <v>0.39399489000061294</v>
          </cell>
          <cell r="EH872">
            <v>-16.568422380005359</v>
          </cell>
          <cell r="EI872">
            <v>93.571103139998741</v>
          </cell>
          <cell r="EJ872">
            <v>0</v>
          </cell>
          <cell r="EK872">
            <v>33.794521420000819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-1.4880458999541588</v>
          </cell>
          <cell r="ES872">
            <v>0</v>
          </cell>
          <cell r="ET872">
            <v>29</v>
          </cell>
          <cell r="EU872">
            <v>0</v>
          </cell>
          <cell r="EV872">
            <v>25.659490539997933</v>
          </cell>
          <cell r="EW872">
            <v>0</v>
          </cell>
          <cell r="EX872">
            <v>22</v>
          </cell>
          <cell r="EY872">
            <v>13.936712669998087</v>
          </cell>
          <cell r="EZ872">
            <v>-92.084249110004748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31.97676255996339</v>
          </cell>
          <cell r="FF872">
            <v>0</v>
          </cell>
          <cell r="FG872">
            <v>0</v>
          </cell>
          <cell r="FH872">
            <v>0</v>
          </cell>
          <cell r="FI872">
            <v>76.064110800005437</v>
          </cell>
          <cell r="FJ872">
            <v>-42.087348240005667</v>
          </cell>
          <cell r="FK872">
            <v>6</v>
          </cell>
          <cell r="FL872">
            <v>12</v>
          </cell>
          <cell r="FM872">
            <v>45</v>
          </cell>
          <cell r="FN872">
            <v>-65.000000000014552</v>
          </cell>
          <cell r="FO872">
            <v>0</v>
          </cell>
          <cell r="FP872">
            <v>0</v>
          </cell>
          <cell r="FQ872">
            <v>0</v>
          </cell>
          <cell r="FR872">
            <v>63.428035500051919</v>
          </cell>
          <cell r="FS872">
            <v>0</v>
          </cell>
          <cell r="FT872">
            <v>0</v>
          </cell>
          <cell r="FU872">
            <v>26.527448500000901</v>
          </cell>
          <cell r="FV872">
            <v>13.108662589998858</v>
          </cell>
          <cell r="FW872">
            <v>46</v>
          </cell>
          <cell r="FX872">
            <v>0</v>
          </cell>
          <cell r="FY872">
            <v>0</v>
          </cell>
          <cell r="FZ872">
            <v>-9.1150096699930145</v>
          </cell>
          <cell r="GA872">
            <v>-13.09306591998029</v>
          </cell>
          <cell r="GB872">
            <v>0</v>
          </cell>
          <cell r="GC872">
            <v>0</v>
          </cell>
          <cell r="GD872">
            <v>0</v>
          </cell>
          <cell r="GE872">
            <v>173.53795270004775</v>
          </cell>
          <cell r="GF872">
            <v>0</v>
          </cell>
          <cell r="GG872">
            <v>0</v>
          </cell>
          <cell r="GH872">
            <v>14.802772440001718</v>
          </cell>
          <cell r="GI872">
            <v>123.55431536000106</v>
          </cell>
          <cell r="GJ872">
            <v>55.886374129997421</v>
          </cell>
          <cell r="GK872">
            <v>0</v>
          </cell>
          <cell r="GL872">
            <v>0</v>
          </cell>
          <cell r="GM872">
            <v>0</v>
          </cell>
          <cell r="GN872">
            <v>-20.705509229999734</v>
          </cell>
          <cell r="GO872">
            <v>0</v>
          </cell>
          <cell r="GP872">
            <v>0</v>
          </cell>
          <cell r="GQ872">
            <v>0</v>
          </cell>
          <cell r="GR872">
            <v>132.00000000005821</v>
          </cell>
          <cell r="GS872">
            <v>0</v>
          </cell>
          <cell r="GT872">
            <v>0</v>
          </cell>
          <cell r="GU872">
            <v>0</v>
          </cell>
          <cell r="GV872">
            <v>-115.99999999999272</v>
          </cell>
          <cell r="GW872">
            <v>46</v>
          </cell>
          <cell r="GX872">
            <v>12.000000000001819</v>
          </cell>
          <cell r="GY872">
            <v>61</v>
          </cell>
          <cell r="GZ872">
            <v>0</v>
          </cell>
          <cell r="HA872">
            <v>-65</v>
          </cell>
          <cell r="HB872">
            <v>43.999999999992724</v>
          </cell>
          <cell r="HC872">
            <v>0</v>
          </cell>
          <cell r="HD872">
            <v>150</v>
          </cell>
          <cell r="HE872">
            <v>-18.297823930042796</v>
          </cell>
          <cell r="HF872">
            <v>0</v>
          </cell>
          <cell r="HG872">
            <v>9.7186668599988479</v>
          </cell>
          <cell r="HH872">
            <v>66.275752040004591</v>
          </cell>
          <cell r="HI872">
            <v>63</v>
          </cell>
          <cell r="HJ872">
            <v>-193</v>
          </cell>
          <cell r="HK872">
            <v>16</v>
          </cell>
          <cell r="HL872">
            <v>110</v>
          </cell>
          <cell r="HM872">
            <v>-25.393173529992055</v>
          </cell>
          <cell r="HN872">
            <v>65</v>
          </cell>
          <cell r="HO872">
            <v>-83</v>
          </cell>
          <cell r="HP872">
            <v>0</v>
          </cell>
          <cell r="HQ872">
            <v>-46.899069300001429</v>
          </cell>
          <cell r="HR872">
            <v>247.41899975994602</v>
          </cell>
          <cell r="HS872">
            <v>0</v>
          </cell>
          <cell r="HT872">
            <v>0</v>
          </cell>
          <cell r="HU872">
            <v>0</v>
          </cell>
          <cell r="HV872">
            <v>113.71287109999685</v>
          </cell>
          <cell r="HW872">
            <v>0</v>
          </cell>
          <cell r="HX872">
            <v>0</v>
          </cell>
          <cell r="HY872">
            <v>0</v>
          </cell>
          <cell r="HZ872">
            <v>0</v>
          </cell>
          <cell r="IA872">
            <v>5.781846609999775</v>
          </cell>
          <cell r="IB872">
            <v>68.924282050000329</v>
          </cell>
          <cell r="IC872">
            <v>0</v>
          </cell>
          <cell r="ID872">
            <v>58.999999999992724</v>
          </cell>
          <cell r="IE872">
            <v>251.49685201002285</v>
          </cell>
          <cell r="IF872">
            <v>0</v>
          </cell>
          <cell r="IG872">
            <v>0</v>
          </cell>
          <cell r="IH872">
            <v>-16.09670393000124</v>
          </cell>
          <cell r="II872">
            <v>370.84964531000151</v>
          </cell>
          <cell r="IJ872">
            <v>72.424133970002003</v>
          </cell>
          <cell r="IK872">
            <v>0</v>
          </cell>
          <cell r="IL872">
            <v>24</v>
          </cell>
          <cell r="IM872">
            <v>-150.47588905001612</v>
          </cell>
          <cell r="IN872">
            <v>16.795665710000321</v>
          </cell>
          <cell r="IO872">
            <v>-38.999999999992724</v>
          </cell>
          <cell r="IP872">
            <v>-27</v>
          </cell>
          <cell r="IQ872">
            <v>0</v>
          </cell>
          <cell r="IR872">
            <v>118.15346580004552</v>
          </cell>
          <cell r="IS872">
            <v>47</v>
          </cell>
          <cell r="IT872">
            <v>-9.2974264399999811</v>
          </cell>
          <cell r="IU872">
            <v>-30</v>
          </cell>
          <cell r="IV872">
            <v>23.448226480002631</v>
          </cell>
          <cell r="IW872">
            <v>-47</v>
          </cell>
          <cell r="IX872">
            <v>0</v>
          </cell>
          <cell r="IY872">
            <v>0</v>
          </cell>
          <cell r="IZ872">
            <v>45</v>
          </cell>
          <cell r="JA872">
            <v>79.342451529970276</v>
          </cell>
          <cell r="JB872">
            <v>21.027570220001508</v>
          </cell>
          <cell r="JC872">
            <v>-11.36735599000167</v>
          </cell>
          <cell r="JD872">
            <v>0</v>
          </cell>
          <cell r="JE872">
            <v>-11.502525190066081</v>
          </cell>
          <cell r="JF872">
            <v>0</v>
          </cell>
          <cell r="JG872">
            <v>0</v>
          </cell>
          <cell r="JH872">
            <v>0</v>
          </cell>
          <cell r="JI872">
            <v>0</v>
          </cell>
          <cell r="JJ872">
            <v>0</v>
          </cell>
          <cell r="JK872">
            <v>-6</v>
          </cell>
          <cell r="JL872">
            <v>11.999999999996362</v>
          </cell>
          <cell r="JM872">
            <v>-9.7435361600000761</v>
          </cell>
          <cell r="JN872">
            <v>0</v>
          </cell>
          <cell r="JO872">
            <v>-7.7589890299932449</v>
          </cell>
          <cell r="JP872">
            <v>0</v>
          </cell>
          <cell r="JQ872">
            <v>0</v>
          </cell>
        </row>
        <row r="873">
          <cell r="D873" t="str">
            <v>MKT.EX.MDC._.___.MidC OR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0</v>
          </cell>
          <cell r="FF873">
            <v>0</v>
          </cell>
          <cell r="FG873">
            <v>0</v>
          </cell>
          <cell r="FH873">
            <v>0</v>
          </cell>
          <cell r="FI873">
            <v>0</v>
          </cell>
          <cell r="FJ873">
            <v>0</v>
          </cell>
          <cell r="FK873">
            <v>0</v>
          </cell>
          <cell r="FL873">
            <v>0</v>
          </cell>
          <cell r="FM873">
            <v>0</v>
          </cell>
          <cell r="FN873">
            <v>0</v>
          </cell>
          <cell r="FO873">
            <v>0</v>
          </cell>
          <cell r="FP873">
            <v>0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0</v>
          </cell>
          <cell r="GD873">
            <v>0</v>
          </cell>
          <cell r="GE873">
            <v>0</v>
          </cell>
          <cell r="GF873">
            <v>0</v>
          </cell>
          <cell r="GG873">
            <v>0</v>
          </cell>
          <cell r="GH873">
            <v>0</v>
          </cell>
          <cell r="GI873">
            <v>0</v>
          </cell>
          <cell r="GJ873">
            <v>0</v>
          </cell>
          <cell r="GK873">
            <v>0</v>
          </cell>
          <cell r="GL873">
            <v>0</v>
          </cell>
          <cell r="GM873">
            <v>0</v>
          </cell>
          <cell r="GN873">
            <v>0</v>
          </cell>
          <cell r="GO873">
            <v>0</v>
          </cell>
          <cell r="GP873">
            <v>0</v>
          </cell>
          <cell r="GQ873">
            <v>0</v>
          </cell>
          <cell r="GR873">
            <v>0</v>
          </cell>
          <cell r="GS873">
            <v>0</v>
          </cell>
          <cell r="GT873">
            <v>0</v>
          </cell>
          <cell r="GU873">
            <v>0</v>
          </cell>
          <cell r="GV873">
            <v>0</v>
          </cell>
          <cell r="GW873">
            <v>0</v>
          </cell>
          <cell r="GX873">
            <v>0</v>
          </cell>
          <cell r="GY873">
            <v>0</v>
          </cell>
          <cell r="GZ873">
            <v>0</v>
          </cell>
          <cell r="HA873">
            <v>0</v>
          </cell>
          <cell r="HB873">
            <v>0</v>
          </cell>
          <cell r="HC873">
            <v>0</v>
          </cell>
          <cell r="HD873">
            <v>0</v>
          </cell>
          <cell r="HE873">
            <v>0</v>
          </cell>
          <cell r="HF873">
            <v>0</v>
          </cell>
          <cell r="HG873">
            <v>0</v>
          </cell>
          <cell r="HH873">
            <v>0</v>
          </cell>
          <cell r="HI873">
            <v>0</v>
          </cell>
          <cell r="HJ873">
            <v>0</v>
          </cell>
          <cell r="HK873">
            <v>0</v>
          </cell>
          <cell r="HL873">
            <v>0</v>
          </cell>
          <cell r="HM873">
            <v>0</v>
          </cell>
          <cell r="HN873">
            <v>0</v>
          </cell>
          <cell r="HO873">
            <v>0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0</v>
          </cell>
          <cell r="HU873">
            <v>0</v>
          </cell>
          <cell r="HV873">
            <v>0</v>
          </cell>
          <cell r="HW873">
            <v>0</v>
          </cell>
          <cell r="HX873">
            <v>0</v>
          </cell>
          <cell r="HY873">
            <v>0</v>
          </cell>
          <cell r="HZ873">
            <v>0</v>
          </cell>
          <cell r="IA873">
            <v>0</v>
          </cell>
          <cell r="IB873">
            <v>0</v>
          </cell>
          <cell r="IC873">
            <v>0</v>
          </cell>
          <cell r="ID873">
            <v>0</v>
          </cell>
          <cell r="IE873">
            <v>0</v>
          </cell>
          <cell r="IF873">
            <v>0</v>
          </cell>
          <cell r="IG873">
            <v>0</v>
          </cell>
          <cell r="IH873">
            <v>0</v>
          </cell>
          <cell r="II873">
            <v>0</v>
          </cell>
          <cell r="IJ873">
            <v>0</v>
          </cell>
          <cell r="IK873">
            <v>0</v>
          </cell>
          <cell r="IL873">
            <v>0</v>
          </cell>
          <cell r="IM873">
            <v>0</v>
          </cell>
          <cell r="IN873">
            <v>0</v>
          </cell>
          <cell r="IO873">
            <v>0</v>
          </cell>
          <cell r="IP873">
            <v>0</v>
          </cell>
          <cell r="IQ873">
            <v>0</v>
          </cell>
          <cell r="IR873">
            <v>0</v>
          </cell>
          <cell r="IS873">
            <v>0</v>
          </cell>
          <cell r="IT873">
            <v>0</v>
          </cell>
          <cell r="IU873">
            <v>0</v>
          </cell>
          <cell r="IV873">
            <v>0</v>
          </cell>
          <cell r="IW873">
            <v>0</v>
          </cell>
          <cell r="IX873">
            <v>0</v>
          </cell>
          <cell r="IY873">
            <v>0</v>
          </cell>
          <cell r="IZ873">
            <v>0</v>
          </cell>
          <cell r="JA873">
            <v>0</v>
          </cell>
          <cell r="JB873">
            <v>0</v>
          </cell>
          <cell r="JC873">
            <v>0</v>
          </cell>
          <cell r="JD873">
            <v>0</v>
          </cell>
          <cell r="JE873">
            <v>0</v>
          </cell>
          <cell r="JF873">
            <v>0</v>
          </cell>
          <cell r="JG873">
            <v>0</v>
          </cell>
          <cell r="JH873">
            <v>0</v>
          </cell>
          <cell r="JI873">
            <v>0</v>
          </cell>
          <cell r="JJ873">
            <v>0</v>
          </cell>
          <cell r="JK873">
            <v>0</v>
          </cell>
          <cell r="JL873">
            <v>0</v>
          </cell>
          <cell r="JM873">
            <v>0</v>
          </cell>
          <cell r="JN873">
            <v>0</v>
          </cell>
          <cell r="JO873">
            <v>0</v>
          </cell>
          <cell r="JP873">
            <v>0</v>
          </cell>
          <cell r="JQ873">
            <v>0</v>
          </cell>
        </row>
        <row r="874">
          <cell r="D874" t="str">
            <v>MKT.EX.MED._.___.Mead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0</v>
          </cell>
          <cell r="FF874">
            <v>0</v>
          </cell>
          <cell r="FG874">
            <v>0</v>
          </cell>
          <cell r="FH874">
            <v>0</v>
          </cell>
          <cell r="FI874">
            <v>0</v>
          </cell>
          <cell r="FJ874">
            <v>0</v>
          </cell>
          <cell r="FK874">
            <v>0</v>
          </cell>
          <cell r="FL874">
            <v>0</v>
          </cell>
          <cell r="FM874">
            <v>0</v>
          </cell>
          <cell r="FN874">
            <v>0</v>
          </cell>
          <cell r="FO874">
            <v>0</v>
          </cell>
          <cell r="FP874">
            <v>0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0</v>
          </cell>
          <cell r="GD874">
            <v>0</v>
          </cell>
          <cell r="GE874">
            <v>0</v>
          </cell>
          <cell r="GF874">
            <v>0</v>
          </cell>
          <cell r="GG874">
            <v>0</v>
          </cell>
          <cell r="GH874">
            <v>0</v>
          </cell>
          <cell r="GI874">
            <v>0</v>
          </cell>
          <cell r="GJ874">
            <v>0</v>
          </cell>
          <cell r="GK874">
            <v>0</v>
          </cell>
          <cell r="GL874">
            <v>0</v>
          </cell>
          <cell r="GM874">
            <v>0</v>
          </cell>
          <cell r="GN874">
            <v>0</v>
          </cell>
          <cell r="GO874">
            <v>0</v>
          </cell>
          <cell r="GP874">
            <v>0</v>
          </cell>
          <cell r="GQ874">
            <v>0</v>
          </cell>
          <cell r="GR874">
            <v>0</v>
          </cell>
          <cell r="GS874">
            <v>0</v>
          </cell>
          <cell r="GT874">
            <v>0</v>
          </cell>
          <cell r="GU874">
            <v>0</v>
          </cell>
          <cell r="GV874">
            <v>0</v>
          </cell>
          <cell r="GW874">
            <v>0</v>
          </cell>
          <cell r="GX874">
            <v>0</v>
          </cell>
          <cell r="GY874">
            <v>0</v>
          </cell>
          <cell r="GZ874">
            <v>0</v>
          </cell>
          <cell r="HA874">
            <v>0</v>
          </cell>
          <cell r="HB874">
            <v>0</v>
          </cell>
          <cell r="HC874">
            <v>0</v>
          </cell>
          <cell r="HD874">
            <v>0</v>
          </cell>
          <cell r="HE874">
            <v>0</v>
          </cell>
          <cell r="HF874">
            <v>0</v>
          </cell>
          <cell r="HG874">
            <v>0</v>
          </cell>
          <cell r="HH874">
            <v>0</v>
          </cell>
          <cell r="HI874">
            <v>0</v>
          </cell>
          <cell r="HJ874">
            <v>0</v>
          </cell>
          <cell r="HK874">
            <v>0</v>
          </cell>
          <cell r="HL874">
            <v>0</v>
          </cell>
          <cell r="HM874">
            <v>0</v>
          </cell>
          <cell r="HN874">
            <v>0</v>
          </cell>
          <cell r="HO874">
            <v>0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0</v>
          </cell>
          <cell r="HU874">
            <v>0</v>
          </cell>
          <cell r="HV874">
            <v>0</v>
          </cell>
          <cell r="HW874">
            <v>0</v>
          </cell>
          <cell r="HX874">
            <v>0</v>
          </cell>
          <cell r="HY874">
            <v>0</v>
          </cell>
          <cell r="HZ874">
            <v>0</v>
          </cell>
          <cell r="IA874">
            <v>0</v>
          </cell>
          <cell r="IB874">
            <v>0</v>
          </cell>
          <cell r="IC874">
            <v>0</v>
          </cell>
          <cell r="ID874">
            <v>0</v>
          </cell>
          <cell r="IE874">
            <v>0</v>
          </cell>
          <cell r="IF874">
            <v>0</v>
          </cell>
          <cell r="IG874">
            <v>0</v>
          </cell>
          <cell r="IH874">
            <v>0</v>
          </cell>
          <cell r="II874">
            <v>0</v>
          </cell>
          <cell r="IJ874">
            <v>0</v>
          </cell>
          <cell r="IK874">
            <v>0</v>
          </cell>
          <cell r="IL874">
            <v>0</v>
          </cell>
          <cell r="IM874">
            <v>0</v>
          </cell>
          <cell r="IN874">
            <v>0</v>
          </cell>
          <cell r="IO874">
            <v>0</v>
          </cell>
          <cell r="IP874">
            <v>0</v>
          </cell>
          <cell r="IQ874">
            <v>0</v>
          </cell>
          <cell r="IR874">
            <v>0</v>
          </cell>
          <cell r="IS874">
            <v>0</v>
          </cell>
          <cell r="IT874">
            <v>0</v>
          </cell>
          <cell r="IU874">
            <v>0</v>
          </cell>
          <cell r="IV874">
            <v>0</v>
          </cell>
          <cell r="IW874">
            <v>0</v>
          </cell>
          <cell r="IX874">
            <v>0</v>
          </cell>
          <cell r="IY874">
            <v>0</v>
          </cell>
          <cell r="IZ874">
            <v>0</v>
          </cell>
          <cell r="JA874">
            <v>0</v>
          </cell>
          <cell r="JB874">
            <v>0</v>
          </cell>
          <cell r="JC874">
            <v>0</v>
          </cell>
          <cell r="JD874">
            <v>0</v>
          </cell>
          <cell r="JE874">
            <v>0</v>
          </cell>
          <cell r="JF874">
            <v>0</v>
          </cell>
          <cell r="JG874">
            <v>0</v>
          </cell>
          <cell r="JH874">
            <v>0</v>
          </cell>
          <cell r="JI874">
            <v>0</v>
          </cell>
          <cell r="JJ874">
            <v>0</v>
          </cell>
          <cell r="JK874">
            <v>0</v>
          </cell>
          <cell r="JL874">
            <v>0</v>
          </cell>
          <cell r="JM874">
            <v>0</v>
          </cell>
          <cell r="JN874">
            <v>0</v>
          </cell>
          <cell r="JO874">
            <v>0</v>
          </cell>
          <cell r="JP874">
            <v>0</v>
          </cell>
          <cell r="JQ874">
            <v>0</v>
          </cell>
        </row>
        <row r="875">
          <cell r="D875" t="str">
            <v>MKT.EX.MNA._.___.Mona</v>
          </cell>
          <cell r="F875">
            <v>13.497425350000412</v>
          </cell>
          <cell r="G875">
            <v>0.3055687600026431</v>
          </cell>
          <cell r="H875">
            <v>-8.1126941800011991</v>
          </cell>
          <cell r="I875">
            <v>-18.786220190002496</v>
          </cell>
          <cell r="J875">
            <v>61.011740729998564</v>
          </cell>
          <cell r="K875">
            <v>21.607293099998969</v>
          </cell>
          <cell r="L875">
            <v>1.6356698300005519</v>
          </cell>
          <cell r="M875">
            <v>-11.133659199998874</v>
          </cell>
          <cell r="N875">
            <v>-8.3670614499969815</v>
          </cell>
          <cell r="O875">
            <v>13.361375500000577</v>
          </cell>
          <cell r="P875">
            <v>6.2101516399980028</v>
          </cell>
          <cell r="Q875">
            <v>12.163618989999577</v>
          </cell>
          <cell r="R875">
            <v>250.95481592003489</v>
          </cell>
          <cell r="S875">
            <v>10.402842799998325</v>
          </cell>
          <cell r="T875">
            <v>-10.782346149999285</v>
          </cell>
          <cell r="U875">
            <v>1.0870914399984031</v>
          </cell>
          <cell r="V875">
            <v>25.486849269999766</v>
          </cell>
          <cell r="W875">
            <v>11.968375140000717</v>
          </cell>
          <cell r="X875">
            <v>0</v>
          </cell>
          <cell r="Y875">
            <v>38.773825669997677</v>
          </cell>
          <cell r="Z875">
            <v>59.515758189996632</v>
          </cell>
          <cell r="AA875">
            <v>72.621857760002968</v>
          </cell>
          <cell r="AB875">
            <v>2.5532533699997657</v>
          </cell>
          <cell r="AC875">
            <v>35.47702862999995</v>
          </cell>
          <cell r="AD875">
            <v>3.850279799999953</v>
          </cell>
          <cell r="AE875">
            <v>113.30612133999239</v>
          </cell>
          <cell r="AF875">
            <v>76.718194990002303</v>
          </cell>
          <cell r="AG875">
            <v>23.000000000001819</v>
          </cell>
          <cell r="AH875">
            <v>33.222855579999305</v>
          </cell>
          <cell r="AI875">
            <v>-18.361686660000487</v>
          </cell>
          <cell r="AJ875">
            <v>2.4668741199984652</v>
          </cell>
          <cell r="AK875">
            <v>10.62508532999982</v>
          </cell>
          <cell r="AL875">
            <v>0</v>
          </cell>
          <cell r="AM875">
            <v>0</v>
          </cell>
          <cell r="AN875">
            <v>0</v>
          </cell>
          <cell r="AO875">
            <v>11.310022029998436</v>
          </cell>
          <cell r="AP875">
            <v>-40.696865650000291</v>
          </cell>
          <cell r="AQ875">
            <v>15.021641599999384</v>
          </cell>
          <cell r="AR875">
            <v>238.66296518000308</v>
          </cell>
          <cell r="AS875">
            <v>79.635798199999044</v>
          </cell>
          <cell r="AT875">
            <v>0</v>
          </cell>
          <cell r="AU875">
            <v>18.620453759998782</v>
          </cell>
          <cell r="AV875">
            <v>0</v>
          </cell>
          <cell r="AW875">
            <v>0</v>
          </cell>
          <cell r="AX875">
            <v>25.990489359999629</v>
          </cell>
          <cell r="AY875">
            <v>3.4755692600010661</v>
          </cell>
          <cell r="AZ875">
            <v>22.855757389999781</v>
          </cell>
          <cell r="BA875">
            <v>46.252494970000043</v>
          </cell>
          <cell r="BB875">
            <v>20.832402240001102</v>
          </cell>
          <cell r="BC875">
            <v>21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  <cell r="GK875">
            <v>0</v>
          </cell>
          <cell r="GL875">
            <v>0</v>
          </cell>
          <cell r="GM875">
            <v>0</v>
          </cell>
          <cell r="GN875">
            <v>0</v>
          </cell>
          <cell r="GO875">
            <v>0</v>
          </cell>
          <cell r="GP875">
            <v>0</v>
          </cell>
          <cell r="GQ875">
            <v>0</v>
          </cell>
          <cell r="GR875">
            <v>0</v>
          </cell>
          <cell r="GS875">
            <v>0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C875">
            <v>0</v>
          </cell>
          <cell r="HD875">
            <v>0</v>
          </cell>
          <cell r="HE875">
            <v>0</v>
          </cell>
          <cell r="HF875">
            <v>0</v>
          </cell>
          <cell r="HG875">
            <v>0</v>
          </cell>
          <cell r="HH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0</v>
          </cell>
          <cell r="HU875">
            <v>0</v>
          </cell>
          <cell r="HV875">
            <v>0</v>
          </cell>
          <cell r="HW875">
            <v>0</v>
          </cell>
          <cell r="HX875">
            <v>0</v>
          </cell>
          <cell r="HY875">
            <v>0</v>
          </cell>
          <cell r="HZ875">
            <v>0</v>
          </cell>
          <cell r="IA875">
            <v>0</v>
          </cell>
          <cell r="IB875">
            <v>0</v>
          </cell>
          <cell r="IC875">
            <v>0</v>
          </cell>
          <cell r="ID875">
            <v>0</v>
          </cell>
          <cell r="IE875">
            <v>0</v>
          </cell>
          <cell r="IF875">
            <v>0</v>
          </cell>
          <cell r="IG875">
            <v>0</v>
          </cell>
          <cell r="IH875">
            <v>0</v>
          </cell>
          <cell r="II875">
            <v>0</v>
          </cell>
          <cell r="IJ875">
            <v>0</v>
          </cell>
          <cell r="IK875">
            <v>0</v>
          </cell>
          <cell r="IL875">
            <v>0</v>
          </cell>
          <cell r="IM875">
            <v>0</v>
          </cell>
          <cell r="IN875">
            <v>0</v>
          </cell>
          <cell r="IO875">
            <v>0</v>
          </cell>
          <cell r="IP875">
            <v>0</v>
          </cell>
          <cell r="IQ875">
            <v>0</v>
          </cell>
          <cell r="IR875">
            <v>0</v>
          </cell>
          <cell r="IS875">
            <v>0</v>
          </cell>
          <cell r="IT875">
            <v>0</v>
          </cell>
          <cell r="IU875">
            <v>0</v>
          </cell>
          <cell r="IV875">
            <v>0</v>
          </cell>
          <cell r="IW875">
            <v>0</v>
          </cell>
          <cell r="IX875">
            <v>0</v>
          </cell>
          <cell r="IY875">
            <v>0</v>
          </cell>
          <cell r="IZ875">
            <v>0</v>
          </cell>
          <cell r="JA875">
            <v>0</v>
          </cell>
          <cell r="JB875">
            <v>0</v>
          </cell>
          <cell r="JC875">
            <v>0</v>
          </cell>
          <cell r="JD875">
            <v>0</v>
          </cell>
          <cell r="JE875">
            <v>0</v>
          </cell>
          <cell r="JF875">
            <v>0</v>
          </cell>
          <cell r="JG875">
            <v>0</v>
          </cell>
          <cell r="JH875">
            <v>0</v>
          </cell>
          <cell r="JI875">
            <v>0</v>
          </cell>
          <cell r="JJ875">
            <v>0</v>
          </cell>
          <cell r="JK875">
            <v>0</v>
          </cell>
          <cell r="JL875">
            <v>0</v>
          </cell>
          <cell r="JM875">
            <v>0</v>
          </cell>
          <cell r="JN875">
            <v>0</v>
          </cell>
          <cell r="JO875">
            <v>0</v>
          </cell>
          <cell r="JP875">
            <v>0</v>
          </cell>
          <cell r="JQ875">
            <v>0</v>
          </cell>
        </row>
        <row r="876">
          <cell r="D876" t="str">
            <v>MKT.EX.NOB._.___.NOB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0</v>
          </cell>
          <cell r="FF876">
            <v>0</v>
          </cell>
          <cell r="FG876">
            <v>0</v>
          </cell>
          <cell r="FH876">
            <v>0</v>
          </cell>
          <cell r="FI876">
            <v>0</v>
          </cell>
          <cell r="FJ876">
            <v>0</v>
          </cell>
          <cell r="FK876">
            <v>0</v>
          </cell>
          <cell r="FL876">
            <v>0</v>
          </cell>
          <cell r="FM876">
            <v>0</v>
          </cell>
          <cell r="FN876">
            <v>0</v>
          </cell>
          <cell r="FO876">
            <v>0</v>
          </cell>
          <cell r="FP876">
            <v>0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0</v>
          </cell>
          <cell r="GD876">
            <v>0</v>
          </cell>
          <cell r="GE876">
            <v>0</v>
          </cell>
          <cell r="GF876">
            <v>0</v>
          </cell>
          <cell r="GG876">
            <v>0</v>
          </cell>
          <cell r="GH876">
            <v>0</v>
          </cell>
          <cell r="GI876">
            <v>0</v>
          </cell>
          <cell r="GJ876">
            <v>0</v>
          </cell>
          <cell r="GK876">
            <v>0</v>
          </cell>
          <cell r="GL876">
            <v>0</v>
          </cell>
          <cell r="GM876">
            <v>0</v>
          </cell>
          <cell r="GN876">
            <v>0</v>
          </cell>
          <cell r="GO876">
            <v>0</v>
          </cell>
          <cell r="GP876">
            <v>0</v>
          </cell>
          <cell r="GQ876">
            <v>0</v>
          </cell>
          <cell r="GR876">
            <v>0</v>
          </cell>
          <cell r="GS876">
            <v>0</v>
          </cell>
          <cell r="GT876">
            <v>0</v>
          </cell>
          <cell r="GU876">
            <v>0</v>
          </cell>
          <cell r="GV876">
            <v>0</v>
          </cell>
          <cell r="GW876">
            <v>0</v>
          </cell>
          <cell r="GX876">
            <v>0</v>
          </cell>
          <cell r="GY876">
            <v>0</v>
          </cell>
          <cell r="GZ876">
            <v>0</v>
          </cell>
          <cell r="HA876">
            <v>0</v>
          </cell>
          <cell r="HB876">
            <v>0</v>
          </cell>
          <cell r="HC876">
            <v>0</v>
          </cell>
          <cell r="HD876">
            <v>0</v>
          </cell>
          <cell r="HE876">
            <v>0</v>
          </cell>
          <cell r="HF876">
            <v>0</v>
          </cell>
          <cell r="HG876">
            <v>0</v>
          </cell>
          <cell r="HH876">
            <v>0</v>
          </cell>
          <cell r="HI876">
            <v>0</v>
          </cell>
          <cell r="HJ876">
            <v>0</v>
          </cell>
          <cell r="HK876">
            <v>0</v>
          </cell>
          <cell r="HL876">
            <v>0</v>
          </cell>
          <cell r="HM876">
            <v>0</v>
          </cell>
          <cell r="HN876">
            <v>0</v>
          </cell>
          <cell r="HO876">
            <v>0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0</v>
          </cell>
          <cell r="HU876">
            <v>0</v>
          </cell>
          <cell r="HV876">
            <v>0</v>
          </cell>
          <cell r="HW876">
            <v>0</v>
          </cell>
          <cell r="HX876">
            <v>0</v>
          </cell>
          <cell r="HY876">
            <v>0</v>
          </cell>
          <cell r="HZ876">
            <v>0</v>
          </cell>
          <cell r="IA876">
            <v>0</v>
          </cell>
          <cell r="IB876">
            <v>0</v>
          </cell>
          <cell r="IC876">
            <v>0</v>
          </cell>
          <cell r="ID876">
            <v>0</v>
          </cell>
          <cell r="IE876">
            <v>0</v>
          </cell>
          <cell r="IF876">
            <v>0</v>
          </cell>
          <cell r="IG876">
            <v>0</v>
          </cell>
          <cell r="IH876">
            <v>0</v>
          </cell>
          <cell r="II876">
            <v>0</v>
          </cell>
          <cell r="IJ876">
            <v>0</v>
          </cell>
          <cell r="IK876">
            <v>0</v>
          </cell>
          <cell r="IL876">
            <v>0</v>
          </cell>
          <cell r="IM876">
            <v>0</v>
          </cell>
          <cell r="IN876">
            <v>0</v>
          </cell>
          <cell r="IO876">
            <v>0</v>
          </cell>
          <cell r="IP876">
            <v>0</v>
          </cell>
          <cell r="IQ876">
            <v>0</v>
          </cell>
          <cell r="IR876">
            <v>0</v>
          </cell>
          <cell r="IS876">
            <v>0</v>
          </cell>
          <cell r="IT876">
            <v>0</v>
          </cell>
          <cell r="IU876">
            <v>0</v>
          </cell>
          <cell r="IV876">
            <v>0</v>
          </cell>
          <cell r="IW876">
            <v>0</v>
          </cell>
          <cell r="IX876">
            <v>0</v>
          </cell>
          <cell r="IY876">
            <v>0</v>
          </cell>
          <cell r="IZ876">
            <v>0</v>
          </cell>
          <cell r="JA876">
            <v>0</v>
          </cell>
          <cell r="JB876">
            <v>0</v>
          </cell>
          <cell r="JC876">
            <v>0</v>
          </cell>
          <cell r="JD876">
            <v>0</v>
          </cell>
          <cell r="JE876">
            <v>0</v>
          </cell>
          <cell r="JF876">
            <v>0</v>
          </cell>
          <cell r="JG876">
            <v>0</v>
          </cell>
          <cell r="JH876">
            <v>0</v>
          </cell>
          <cell r="JI876">
            <v>0</v>
          </cell>
          <cell r="JJ876">
            <v>0</v>
          </cell>
          <cell r="JK876">
            <v>0</v>
          </cell>
          <cell r="JL876">
            <v>0</v>
          </cell>
          <cell r="JM876">
            <v>0</v>
          </cell>
          <cell r="JN876">
            <v>0</v>
          </cell>
          <cell r="JO876">
            <v>0</v>
          </cell>
          <cell r="JP876">
            <v>0</v>
          </cell>
          <cell r="JQ876">
            <v>0</v>
          </cell>
        </row>
        <row r="877">
          <cell r="D877" t="str">
            <v>MKT.EX.PLV._.___.Palo Verde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0</v>
          </cell>
          <cell r="FF877">
            <v>0</v>
          </cell>
          <cell r="FG877">
            <v>0</v>
          </cell>
          <cell r="FH877">
            <v>0</v>
          </cell>
          <cell r="FI877">
            <v>0</v>
          </cell>
          <cell r="FJ877">
            <v>0</v>
          </cell>
          <cell r="FK877">
            <v>0</v>
          </cell>
          <cell r="FL877">
            <v>0</v>
          </cell>
          <cell r="FM877">
            <v>0</v>
          </cell>
          <cell r="FN877">
            <v>0</v>
          </cell>
          <cell r="FO877">
            <v>0</v>
          </cell>
          <cell r="FP877">
            <v>0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0</v>
          </cell>
          <cell r="GD877">
            <v>0</v>
          </cell>
          <cell r="GE877">
            <v>0</v>
          </cell>
          <cell r="GF877">
            <v>0</v>
          </cell>
          <cell r="GG877">
            <v>0</v>
          </cell>
          <cell r="GH877">
            <v>0</v>
          </cell>
          <cell r="GI877">
            <v>0</v>
          </cell>
          <cell r="GJ877">
            <v>0</v>
          </cell>
          <cell r="GK877">
            <v>0</v>
          </cell>
          <cell r="GL877">
            <v>0</v>
          </cell>
          <cell r="GM877">
            <v>0</v>
          </cell>
          <cell r="GN877">
            <v>0</v>
          </cell>
          <cell r="GO877">
            <v>0</v>
          </cell>
          <cell r="GP877">
            <v>0</v>
          </cell>
          <cell r="GQ877">
            <v>0</v>
          </cell>
          <cell r="GR877">
            <v>0</v>
          </cell>
          <cell r="GS877">
            <v>0</v>
          </cell>
          <cell r="GT877">
            <v>0</v>
          </cell>
          <cell r="GU877">
            <v>0</v>
          </cell>
          <cell r="GV877">
            <v>0</v>
          </cell>
          <cell r="GW877">
            <v>0</v>
          </cell>
          <cell r="GX877">
            <v>0</v>
          </cell>
          <cell r="GY877">
            <v>0</v>
          </cell>
          <cell r="GZ877">
            <v>0</v>
          </cell>
          <cell r="HA877">
            <v>0</v>
          </cell>
          <cell r="HB877">
            <v>0</v>
          </cell>
          <cell r="HC877">
            <v>0</v>
          </cell>
          <cell r="HD877">
            <v>0</v>
          </cell>
          <cell r="HE877">
            <v>0</v>
          </cell>
          <cell r="HF877">
            <v>0</v>
          </cell>
          <cell r="HG877">
            <v>0</v>
          </cell>
          <cell r="HH877">
            <v>0</v>
          </cell>
          <cell r="HI877">
            <v>0</v>
          </cell>
          <cell r="HJ877">
            <v>0</v>
          </cell>
          <cell r="HK877">
            <v>0</v>
          </cell>
          <cell r="HL877">
            <v>0</v>
          </cell>
          <cell r="HM877">
            <v>0</v>
          </cell>
          <cell r="HN877">
            <v>0</v>
          </cell>
          <cell r="HO877">
            <v>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0</v>
          </cell>
          <cell r="HU877">
            <v>0</v>
          </cell>
          <cell r="HV877">
            <v>0</v>
          </cell>
          <cell r="HW877">
            <v>0</v>
          </cell>
          <cell r="HX877">
            <v>0</v>
          </cell>
          <cell r="HY877">
            <v>0</v>
          </cell>
          <cell r="HZ877">
            <v>0</v>
          </cell>
          <cell r="IA877">
            <v>0</v>
          </cell>
          <cell r="IB877">
            <v>0</v>
          </cell>
          <cell r="IC877">
            <v>0</v>
          </cell>
          <cell r="ID877">
            <v>0</v>
          </cell>
          <cell r="IE877">
            <v>0</v>
          </cell>
          <cell r="IF877">
            <v>0</v>
          </cell>
          <cell r="IG877">
            <v>0</v>
          </cell>
          <cell r="IH877">
            <v>0</v>
          </cell>
          <cell r="II877">
            <v>0</v>
          </cell>
          <cell r="IJ877">
            <v>0</v>
          </cell>
          <cell r="IK877">
            <v>0</v>
          </cell>
          <cell r="IL877">
            <v>0</v>
          </cell>
          <cell r="IM877">
            <v>0</v>
          </cell>
          <cell r="IN877">
            <v>0</v>
          </cell>
          <cell r="IO877">
            <v>0</v>
          </cell>
          <cell r="IP877">
            <v>0</v>
          </cell>
          <cell r="IQ877">
            <v>0</v>
          </cell>
          <cell r="IR877">
            <v>0</v>
          </cell>
          <cell r="IS877">
            <v>0</v>
          </cell>
          <cell r="IT877">
            <v>0</v>
          </cell>
          <cell r="IU877">
            <v>0</v>
          </cell>
          <cell r="IV877">
            <v>0</v>
          </cell>
          <cell r="IW877">
            <v>0</v>
          </cell>
          <cell r="IX877">
            <v>0</v>
          </cell>
          <cell r="IY877">
            <v>0</v>
          </cell>
          <cell r="IZ877">
            <v>0</v>
          </cell>
          <cell r="JA877">
            <v>0</v>
          </cell>
          <cell r="JB877">
            <v>0</v>
          </cell>
          <cell r="JC877">
            <v>0</v>
          </cell>
          <cell r="JD877">
            <v>0</v>
          </cell>
          <cell r="JE877">
            <v>0</v>
          </cell>
          <cell r="JF877">
            <v>0</v>
          </cell>
          <cell r="JG877">
            <v>0</v>
          </cell>
          <cell r="JH877">
            <v>0</v>
          </cell>
          <cell r="JI877">
            <v>0</v>
          </cell>
          <cell r="JJ877">
            <v>0</v>
          </cell>
          <cell r="JK877">
            <v>0</v>
          </cell>
          <cell r="JL877">
            <v>0</v>
          </cell>
          <cell r="JM877">
            <v>0</v>
          </cell>
          <cell r="JN877">
            <v>0</v>
          </cell>
          <cell r="JO877">
            <v>0</v>
          </cell>
          <cell r="JP877">
            <v>0</v>
          </cell>
          <cell r="JQ877">
            <v>0</v>
          </cell>
        </row>
        <row r="878">
          <cell r="D878" t="str">
            <v>MKT.EX.WYE._.___.WyomingE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0</v>
          </cell>
          <cell r="FI878">
            <v>0</v>
          </cell>
          <cell r="FJ878">
            <v>0</v>
          </cell>
          <cell r="FK878">
            <v>0</v>
          </cell>
          <cell r="FL878">
            <v>0</v>
          </cell>
          <cell r="FM878">
            <v>0</v>
          </cell>
          <cell r="FN878">
            <v>0</v>
          </cell>
          <cell r="FO878">
            <v>0</v>
          </cell>
          <cell r="FP878">
            <v>0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0</v>
          </cell>
          <cell r="GG878">
            <v>0</v>
          </cell>
          <cell r="GH878">
            <v>0</v>
          </cell>
          <cell r="GI878">
            <v>0</v>
          </cell>
          <cell r="GJ878">
            <v>0</v>
          </cell>
          <cell r="GK878">
            <v>0</v>
          </cell>
          <cell r="GL878">
            <v>0</v>
          </cell>
          <cell r="GM878">
            <v>0</v>
          </cell>
          <cell r="GN878">
            <v>0</v>
          </cell>
          <cell r="GO878">
            <v>0</v>
          </cell>
          <cell r="GP878">
            <v>0</v>
          </cell>
          <cell r="GQ878">
            <v>0</v>
          </cell>
          <cell r="GR878">
            <v>0</v>
          </cell>
          <cell r="GS878">
            <v>0</v>
          </cell>
          <cell r="GT878">
            <v>0</v>
          </cell>
          <cell r="GU878">
            <v>0</v>
          </cell>
          <cell r="GV878">
            <v>0</v>
          </cell>
          <cell r="GW878">
            <v>0</v>
          </cell>
          <cell r="GX878">
            <v>0</v>
          </cell>
          <cell r="GY878">
            <v>0</v>
          </cell>
          <cell r="GZ878">
            <v>0</v>
          </cell>
          <cell r="HA878">
            <v>0</v>
          </cell>
          <cell r="HB878">
            <v>0</v>
          </cell>
          <cell r="HC878">
            <v>0</v>
          </cell>
          <cell r="HD878">
            <v>0</v>
          </cell>
          <cell r="HE878">
            <v>0</v>
          </cell>
          <cell r="HF878">
            <v>0</v>
          </cell>
          <cell r="HG878">
            <v>0</v>
          </cell>
          <cell r="HH878">
            <v>0</v>
          </cell>
          <cell r="HI878">
            <v>0</v>
          </cell>
          <cell r="HJ878">
            <v>0</v>
          </cell>
          <cell r="HK878">
            <v>0</v>
          </cell>
          <cell r="HL878">
            <v>0</v>
          </cell>
          <cell r="HM878">
            <v>0</v>
          </cell>
          <cell r="HN878">
            <v>0</v>
          </cell>
          <cell r="HO878">
            <v>0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0</v>
          </cell>
          <cell r="HV878">
            <v>0</v>
          </cell>
          <cell r="HW878">
            <v>0</v>
          </cell>
          <cell r="HX878">
            <v>0</v>
          </cell>
          <cell r="HY878">
            <v>0</v>
          </cell>
          <cell r="HZ878">
            <v>0</v>
          </cell>
          <cell r="IA878">
            <v>0</v>
          </cell>
          <cell r="IB878">
            <v>0</v>
          </cell>
          <cell r="IC878">
            <v>0</v>
          </cell>
          <cell r="ID878">
            <v>0</v>
          </cell>
          <cell r="IE878">
            <v>0</v>
          </cell>
          <cell r="IF878">
            <v>0</v>
          </cell>
          <cell r="IG878">
            <v>0</v>
          </cell>
          <cell r="IH878">
            <v>0</v>
          </cell>
          <cell r="II878">
            <v>0</v>
          </cell>
          <cell r="IJ878">
            <v>0</v>
          </cell>
          <cell r="IK878">
            <v>0</v>
          </cell>
          <cell r="IL878">
            <v>0</v>
          </cell>
          <cell r="IM878">
            <v>0</v>
          </cell>
          <cell r="IN878">
            <v>0</v>
          </cell>
          <cell r="IO878">
            <v>0</v>
          </cell>
          <cell r="IP878">
            <v>0</v>
          </cell>
          <cell r="IQ878">
            <v>0</v>
          </cell>
          <cell r="IR878">
            <v>0</v>
          </cell>
          <cell r="IS878">
            <v>0</v>
          </cell>
          <cell r="IT878">
            <v>0</v>
          </cell>
          <cell r="IU878">
            <v>0</v>
          </cell>
          <cell r="IV878">
            <v>0</v>
          </cell>
          <cell r="IW878">
            <v>0</v>
          </cell>
          <cell r="IX878">
            <v>0</v>
          </cell>
          <cell r="IY878">
            <v>0</v>
          </cell>
          <cell r="IZ878">
            <v>0</v>
          </cell>
          <cell r="JA878">
            <v>0</v>
          </cell>
          <cell r="JB878">
            <v>0</v>
          </cell>
          <cell r="JC878">
            <v>0</v>
          </cell>
          <cell r="JD878">
            <v>0</v>
          </cell>
          <cell r="JE878">
            <v>0</v>
          </cell>
          <cell r="JF878">
            <v>0</v>
          </cell>
          <cell r="JG878">
            <v>0</v>
          </cell>
          <cell r="JH878">
            <v>0</v>
          </cell>
          <cell r="JI878">
            <v>0</v>
          </cell>
          <cell r="JJ878">
            <v>0</v>
          </cell>
          <cell r="JK878">
            <v>0</v>
          </cell>
          <cell r="JL878">
            <v>0</v>
          </cell>
          <cell r="JM878">
            <v>0</v>
          </cell>
          <cell r="JN878">
            <v>0</v>
          </cell>
          <cell r="JO878">
            <v>0</v>
          </cell>
          <cell r="JP878">
            <v>0</v>
          </cell>
          <cell r="JQ878">
            <v>0</v>
          </cell>
        </row>
        <row r="879">
          <cell r="F879">
            <v>16.033727989983163</v>
          </cell>
          <cell r="G879">
            <v>175.94595625001239</v>
          </cell>
          <cell r="H879">
            <v>186.43732350997743</v>
          </cell>
          <cell r="I879">
            <v>121.80077004998748</v>
          </cell>
          <cell r="J879">
            <v>397.34429222998733</v>
          </cell>
          <cell r="K879">
            <v>95.907880339997064</v>
          </cell>
          <cell r="L879">
            <v>89.790183759992942</v>
          </cell>
          <cell r="M879">
            <v>167.86850581003819</v>
          </cell>
          <cell r="N879">
            <v>22.57490697002504</v>
          </cell>
          <cell r="O879">
            <v>155.91840451999451</v>
          </cell>
          <cell r="P879">
            <v>523.0720917800063</v>
          </cell>
          <cell r="Q879">
            <v>122.85935185999551</v>
          </cell>
          <cell r="R879">
            <v>2859.3483268399723</v>
          </cell>
          <cell r="S879">
            <v>183.29069116000028</v>
          </cell>
          <cell r="T879">
            <v>257.6030914800067</v>
          </cell>
          <cell r="U879">
            <v>348.62566745998629</v>
          </cell>
          <cell r="V879">
            <v>352.00315090997901</v>
          </cell>
          <cell r="W879">
            <v>629.8252052599928</v>
          </cell>
          <cell r="X879">
            <v>278.90152836000198</v>
          </cell>
          <cell r="Y879">
            <v>214.3949158500036</v>
          </cell>
          <cell r="Z879">
            <v>227.90192865996505</v>
          </cell>
          <cell r="AA879">
            <v>404.75626251002541</v>
          </cell>
          <cell r="AB879">
            <v>57.373942390011507</v>
          </cell>
          <cell r="AC879">
            <v>-70.669067970011383</v>
          </cell>
          <cell r="AD879">
            <v>-24.658989229981671</v>
          </cell>
          <cell r="AE879">
            <v>2902.6731999202166</v>
          </cell>
          <cell r="AF879">
            <v>282.63341038001818</v>
          </cell>
          <cell r="AG879">
            <v>104.02642032000585</v>
          </cell>
          <cell r="AH879">
            <v>350.79757068000617</v>
          </cell>
          <cell r="AI879">
            <v>528.7236310599983</v>
          </cell>
          <cell r="AJ879">
            <v>379.92441620999307</v>
          </cell>
          <cell r="AK879">
            <v>243.11783902000025</v>
          </cell>
          <cell r="AL879">
            <v>86.778457529988373</v>
          </cell>
          <cell r="AM879">
            <v>144.98077549002483</v>
          </cell>
          <cell r="AN879">
            <v>400.12766976997955</v>
          </cell>
          <cell r="AO879">
            <v>167.06884683000681</v>
          </cell>
          <cell r="AP879">
            <v>135.75665450999804</v>
          </cell>
          <cell r="AQ879">
            <v>78.73750811998616</v>
          </cell>
          <cell r="AR879">
            <v>2347.918002869701</v>
          </cell>
          <cell r="AS879">
            <v>345.13870002998738</v>
          </cell>
          <cell r="AT879">
            <v>57.241965969995363</v>
          </cell>
          <cell r="AU879">
            <v>138.39617724000709</v>
          </cell>
          <cell r="AV879">
            <v>422.01499207000597</v>
          </cell>
          <cell r="AW879">
            <v>166.98071024999081</v>
          </cell>
          <cell r="AX879">
            <v>162.26241975999437</v>
          </cell>
          <cell r="AY879">
            <v>28.978022730007069</v>
          </cell>
          <cell r="AZ879">
            <v>209.10443587001646</v>
          </cell>
          <cell r="BA879">
            <v>294.27069708000636</v>
          </cell>
          <cell r="BB879">
            <v>563.74595883001166</v>
          </cell>
          <cell r="BC879">
            <v>-9.7131773300061468</v>
          </cell>
          <cell r="BD879">
            <v>-30.502899629995227</v>
          </cell>
          <cell r="BE879">
            <v>2346.4151547399815</v>
          </cell>
          <cell r="BF879">
            <v>322.53123259999848</v>
          </cell>
          <cell r="BG879">
            <v>48.361735939994105</v>
          </cell>
          <cell r="BH879">
            <v>119.18271739999182</v>
          </cell>
          <cell r="BI879">
            <v>814.31292984000174</v>
          </cell>
          <cell r="BJ879">
            <v>330.9947323699962</v>
          </cell>
          <cell r="BK879">
            <v>78.023366199995507</v>
          </cell>
          <cell r="BL879">
            <v>75.895906599995214</v>
          </cell>
          <cell r="BM879">
            <v>242.45638022001367</v>
          </cell>
          <cell r="BN879">
            <v>-28.762223049998283</v>
          </cell>
          <cell r="BO879">
            <v>451.94916613999521</v>
          </cell>
          <cell r="BP879">
            <v>32.469210479990579</v>
          </cell>
          <cell r="BQ879">
            <v>-141.0000000000291</v>
          </cell>
          <cell r="BR879">
            <v>1023.7180928802118</v>
          </cell>
          <cell r="BS879">
            <v>444.56451314000878</v>
          </cell>
          <cell r="BT879">
            <v>128.84055839999928</v>
          </cell>
          <cell r="BU879">
            <v>-37.269575159996748</v>
          </cell>
          <cell r="BV879">
            <v>47.50791752000805</v>
          </cell>
          <cell r="BW879">
            <v>278.4641055999964</v>
          </cell>
          <cell r="BX879">
            <v>195.50014314000146</v>
          </cell>
          <cell r="BY879">
            <v>85.6913632999931</v>
          </cell>
          <cell r="BZ879">
            <v>36.904739679972408</v>
          </cell>
          <cell r="CA879">
            <v>-2.6274153100093827</v>
          </cell>
          <cell r="CB879">
            <v>109.76812637000694</v>
          </cell>
          <cell r="CC879">
            <v>-218.28410119999899</v>
          </cell>
          <cell r="CD879">
            <v>-45.342282600002363</v>
          </cell>
          <cell r="CE879">
            <v>1287.3783906698227</v>
          </cell>
          <cell r="CF879">
            <v>-51.290773439992336</v>
          </cell>
          <cell r="CG879">
            <v>182.83800632999919</v>
          </cell>
          <cell r="CH879">
            <v>2.6830008300021291</v>
          </cell>
          <cell r="CI879">
            <v>254.3220119799953</v>
          </cell>
          <cell r="CJ879">
            <v>253.42193202000635</v>
          </cell>
          <cell r="CK879">
            <v>204.25238003999402</v>
          </cell>
          <cell r="CL879">
            <v>161.22020732001693</v>
          </cell>
          <cell r="CM879">
            <v>9.0853053599712439</v>
          </cell>
          <cell r="CN879">
            <v>-39.161888010014081</v>
          </cell>
          <cell r="CO879">
            <v>28.835542299988447</v>
          </cell>
          <cell r="CP879">
            <v>25.184019440028351</v>
          </cell>
          <cell r="CQ879">
            <v>255.98864650000178</v>
          </cell>
          <cell r="CR879">
            <v>1139.7226314395666</v>
          </cell>
          <cell r="CS879">
            <v>236.26679214999604</v>
          </cell>
          <cell r="CT879">
            <v>39.869817519997014</v>
          </cell>
          <cell r="CU879">
            <v>-38.418200569984037</v>
          </cell>
          <cell r="CV879">
            <v>47.865733529994031</v>
          </cell>
          <cell r="CW879">
            <v>22.854668610001681</v>
          </cell>
          <cell r="CX879">
            <v>60.089238680011476</v>
          </cell>
          <cell r="CY879">
            <v>120.61956116999499</v>
          </cell>
          <cell r="CZ879">
            <v>47.962195789994439</v>
          </cell>
          <cell r="DA879">
            <v>438.78437013999792</v>
          </cell>
          <cell r="DB879">
            <v>123.58993883998482</v>
          </cell>
          <cell r="DC879">
            <v>-132.74486774002435</v>
          </cell>
          <cell r="DD879">
            <v>172.98338331999548</v>
          </cell>
          <cell r="DE879">
            <v>910.82790431962349</v>
          </cell>
          <cell r="DF879">
            <v>283.55420139998023</v>
          </cell>
          <cell r="DG879">
            <v>73.786568969997461</v>
          </cell>
          <cell r="DH879">
            <v>265.72649676000583</v>
          </cell>
          <cell r="DI879">
            <v>205.57922129999497</v>
          </cell>
          <cell r="DJ879">
            <v>93.178706000006059</v>
          </cell>
          <cell r="DK879">
            <v>106.2044676800142</v>
          </cell>
          <cell r="DL879">
            <v>5.8107109400007175</v>
          </cell>
          <cell r="DM879">
            <v>0</v>
          </cell>
          <cell r="DN879">
            <v>234.43507784002577</v>
          </cell>
          <cell r="DO879">
            <v>32.958154120016843</v>
          </cell>
          <cell r="DP879">
            <v>-6.3269202700175811</v>
          </cell>
          <cell r="DQ879">
            <v>-384.07878042000812</v>
          </cell>
          <cell r="DR879">
            <v>1377.8182924401481</v>
          </cell>
          <cell r="DS879">
            <v>207.65978085000825</v>
          </cell>
          <cell r="DT879">
            <v>403.66788526000164</v>
          </cell>
          <cell r="DU879">
            <v>163.04938169998059</v>
          </cell>
          <cell r="DV879">
            <v>136.18729759000416</v>
          </cell>
          <cell r="DW879">
            <v>3.814513330013142</v>
          </cell>
          <cell r="DX879">
            <v>162.14601165000931</v>
          </cell>
          <cell r="DY879">
            <v>24</v>
          </cell>
          <cell r="DZ879">
            <v>37.231311390001792</v>
          </cell>
          <cell r="EA879">
            <v>37.475525030022254</v>
          </cell>
          <cell r="EB879">
            <v>24.321829649998108</v>
          </cell>
          <cell r="EC879">
            <v>2.7723876499803737</v>
          </cell>
          <cell r="ED879">
            <v>175.49236833999748</v>
          </cell>
          <cell r="EE879">
            <v>685.54849710012786</v>
          </cell>
          <cell r="EF879">
            <v>222.42371292000462</v>
          </cell>
          <cell r="EG879">
            <v>25.810334130008414</v>
          </cell>
          <cell r="EH879">
            <v>-20.579858030003379</v>
          </cell>
          <cell r="EI879">
            <v>272.68415696999</v>
          </cell>
          <cell r="EJ879">
            <v>36.801294710006914</v>
          </cell>
          <cell r="EK879">
            <v>97.568596189987147</v>
          </cell>
          <cell r="EL879">
            <v>-70.395669060002547</v>
          </cell>
          <cell r="EM879">
            <v>78.168319019954652</v>
          </cell>
          <cell r="EN879">
            <v>138.02961964998394</v>
          </cell>
          <cell r="EO879">
            <v>169.43743895999796</v>
          </cell>
          <cell r="EP879">
            <v>-32.414353119966108</v>
          </cell>
          <cell r="EQ879">
            <v>-231.9850952400011</v>
          </cell>
          <cell r="ER879">
            <v>471.0369269400835</v>
          </cell>
          <cell r="ES879">
            <v>162.48982153998804</v>
          </cell>
          <cell r="ET879">
            <v>317.39203575998545</v>
          </cell>
          <cell r="EU879">
            <v>80.639548939987435</v>
          </cell>
          <cell r="EV879">
            <v>94.040309679985512</v>
          </cell>
          <cell r="EW879">
            <v>34.14813069999218</v>
          </cell>
          <cell r="EX879">
            <v>135.49673771001108</v>
          </cell>
          <cell r="EY879">
            <v>58.416913880006177</v>
          </cell>
          <cell r="EZ879">
            <v>-80.142864489986096</v>
          </cell>
          <cell r="FA879">
            <v>-16.333097809983883</v>
          </cell>
          <cell r="FB879">
            <v>20.964471560000675</v>
          </cell>
          <cell r="FC879">
            <v>-147.59486037000897</v>
          </cell>
          <cell r="FD879">
            <v>-188.4802201600105</v>
          </cell>
          <cell r="FE879">
            <v>427.37455126969144</v>
          </cell>
          <cell r="FF879">
            <v>298.43035691000114</v>
          </cell>
          <cell r="FG879">
            <v>66.315939699998125</v>
          </cell>
          <cell r="FH879">
            <v>-23.468923299995367</v>
          </cell>
          <cell r="FI879">
            <v>195.03666789000272</v>
          </cell>
          <cell r="FJ879">
            <v>79.357704469992314</v>
          </cell>
          <cell r="FK879">
            <v>17.68446720999782</v>
          </cell>
          <cell r="FL879">
            <v>12</v>
          </cell>
          <cell r="FM879">
            <v>119.48956456998712</v>
          </cell>
          <cell r="FN879">
            <v>180.22334113999386</v>
          </cell>
          <cell r="FO879">
            <v>-23.047830080002313</v>
          </cell>
          <cell r="FP879">
            <v>-276.24179349001497</v>
          </cell>
          <cell r="FQ879">
            <v>-218.40494374999253</v>
          </cell>
          <cell r="FR879">
            <v>674.96564092044719</v>
          </cell>
          <cell r="FS879">
            <v>217.46358494000742</v>
          </cell>
          <cell r="FT879">
            <v>155.21495938000589</v>
          </cell>
          <cell r="FU879">
            <v>172.81986175999918</v>
          </cell>
          <cell r="FV879">
            <v>67.391655510000419</v>
          </cell>
          <cell r="FW879">
            <v>97.727272220014129</v>
          </cell>
          <cell r="FX879">
            <v>-26.999722139997175</v>
          </cell>
          <cell r="FY879">
            <v>26.270621129995561</v>
          </cell>
          <cell r="FZ879">
            <v>-34.779767319967505</v>
          </cell>
          <cell r="GA879">
            <v>-87.458417009969708</v>
          </cell>
          <cell r="GB879">
            <v>362.25053232000209</v>
          </cell>
          <cell r="GC879">
            <v>-69.843756710004527</v>
          </cell>
          <cell r="GD879">
            <v>-205.09118316000968</v>
          </cell>
          <cell r="GE879">
            <v>711.87709111021832</v>
          </cell>
          <cell r="GF879">
            <v>201.76142393000191</v>
          </cell>
          <cell r="GG879">
            <v>-29.256650390001596</v>
          </cell>
          <cell r="GH879">
            <v>80.897806530003436</v>
          </cell>
          <cell r="GI879">
            <v>138.86949153000023</v>
          </cell>
          <cell r="GJ879">
            <v>52.66042984998785</v>
          </cell>
          <cell r="GK879">
            <v>67.945202049988438</v>
          </cell>
          <cell r="GL879">
            <v>75.682188990002032</v>
          </cell>
          <cell r="GM879">
            <v>56.640860810002778</v>
          </cell>
          <cell r="GN879">
            <v>201.59041058999719</v>
          </cell>
          <cell r="GO879">
            <v>145.53300674000639</v>
          </cell>
          <cell r="GP879">
            <v>-117.31288168000174</v>
          </cell>
          <cell r="GQ879">
            <v>-163.13419783998688</v>
          </cell>
          <cell r="GR879">
            <v>1150.3527644597925</v>
          </cell>
          <cell r="GS879">
            <v>505.16592610000225</v>
          </cell>
          <cell r="GT879">
            <v>54.323605209996458</v>
          </cell>
          <cell r="GU879">
            <v>50.864624899986666</v>
          </cell>
          <cell r="GV879">
            <v>-123.58757131997845</v>
          </cell>
          <cell r="GW879">
            <v>125.49087295999925</v>
          </cell>
          <cell r="GX879">
            <v>-402.18974862000323</v>
          </cell>
          <cell r="GY879">
            <v>278</v>
          </cell>
          <cell r="GZ879">
            <v>254.44359153002733</v>
          </cell>
          <cell r="HA879">
            <v>-125.89599981997162</v>
          </cell>
          <cell r="HB879">
            <v>242.16601171001093</v>
          </cell>
          <cell r="HC879">
            <v>-148.59410116999061</v>
          </cell>
          <cell r="HD879">
            <v>440.16555298000458</v>
          </cell>
          <cell r="HE879">
            <v>2078.315134370001</v>
          </cell>
          <cell r="HF879">
            <v>315.11004595001577</v>
          </cell>
          <cell r="HG879">
            <v>268.52121335999982</v>
          </cell>
          <cell r="HH879">
            <v>140.98571593001543</v>
          </cell>
          <cell r="HI879">
            <v>105.29513240000233</v>
          </cell>
          <cell r="HJ879">
            <v>-113.84104057999502</v>
          </cell>
          <cell r="HK879">
            <v>-0.69527235999703407</v>
          </cell>
          <cell r="HL879">
            <v>652.35016028999235</v>
          </cell>
          <cell r="HM879">
            <v>249.15851350998855</v>
          </cell>
          <cell r="HN879">
            <v>195.95615986001212</v>
          </cell>
          <cell r="HO879">
            <v>432.47828706000291</v>
          </cell>
          <cell r="HP879">
            <v>129.77053641999373</v>
          </cell>
          <cell r="HQ879">
            <v>-296.77431747000082</v>
          </cell>
          <cell r="HR879">
            <v>928.66383814997971</v>
          </cell>
          <cell r="HS879">
            <v>-50.570211339989328</v>
          </cell>
          <cell r="HT879">
            <v>-36.526433890001499</v>
          </cell>
          <cell r="HU879">
            <v>10.691757439999492</v>
          </cell>
          <cell r="HV879">
            <v>480.99902018997818</v>
          </cell>
          <cell r="HW879">
            <v>19.760181670018937</v>
          </cell>
          <cell r="HX879">
            <v>28.664212230010889</v>
          </cell>
          <cell r="HY879">
            <v>4.5388652200053912</v>
          </cell>
          <cell r="HZ879">
            <v>-5.2960838399885688</v>
          </cell>
          <cell r="IA879">
            <v>215.67573507002089</v>
          </cell>
          <cell r="IB879">
            <v>433.48906551999971</v>
          </cell>
          <cell r="IC879">
            <v>-83.479697399990982</v>
          </cell>
          <cell r="ID879">
            <v>-89.2825727200252</v>
          </cell>
          <cell r="IE879">
            <v>77.87814760976471</v>
          </cell>
          <cell r="IF879">
            <v>-185.39990678001777</v>
          </cell>
          <cell r="IG879">
            <v>4.6127693199960049</v>
          </cell>
          <cell r="IH879">
            <v>118.59431111000595</v>
          </cell>
          <cell r="II879">
            <v>700.63513840999804</v>
          </cell>
          <cell r="IJ879">
            <v>185.98261628999899</v>
          </cell>
          <cell r="IK879">
            <v>-47.704942009986553</v>
          </cell>
          <cell r="IL879">
            <v>-90.539969159988686</v>
          </cell>
          <cell r="IM879">
            <v>-298.97504068003036</v>
          </cell>
          <cell r="IN879">
            <v>-63.755891570006497</v>
          </cell>
          <cell r="IO879">
            <v>-120.04487621999579</v>
          </cell>
          <cell r="IP879">
            <v>-208.46549614000833</v>
          </cell>
          <cell r="IQ879">
            <v>82.939435040010721</v>
          </cell>
          <cell r="IR879">
            <v>550.40011097001843</v>
          </cell>
          <cell r="IS879">
            <v>-128.2161770699895</v>
          </cell>
          <cell r="IT879">
            <v>-76.595631890006189</v>
          </cell>
          <cell r="IU879">
            <v>19.480964070011396</v>
          </cell>
          <cell r="IV879">
            <v>-40.11378970000078</v>
          </cell>
          <cell r="IW879">
            <v>490.12739409999631</v>
          </cell>
          <cell r="IX879">
            <v>84.472817850000865</v>
          </cell>
          <cell r="IY879">
            <v>-26.9917273799947</v>
          </cell>
          <cell r="IZ879">
            <v>292.40207211000961</v>
          </cell>
          <cell r="JA879">
            <v>93.988389219972305</v>
          </cell>
          <cell r="JB879">
            <v>24.500514040002599</v>
          </cell>
          <cell r="JC879">
            <v>-45.207546749996254</v>
          </cell>
          <cell r="JD879">
            <v>-137.44716762998723</v>
          </cell>
          <cell r="JE879">
            <v>-1967.8423426698428</v>
          </cell>
          <cell r="JF879">
            <v>-268.34113774000434</v>
          </cell>
          <cell r="JG879">
            <v>0</v>
          </cell>
          <cell r="JH879">
            <v>-229.60180320999643</v>
          </cell>
          <cell r="JI879">
            <v>23.066388250008458</v>
          </cell>
          <cell r="JJ879">
            <v>-315.70209119000356</v>
          </cell>
          <cell r="JK879">
            <v>-99.524956509994809</v>
          </cell>
          <cell r="JL879">
            <v>-112</v>
          </cell>
          <cell r="JM879">
            <v>-92.694738230013172</v>
          </cell>
          <cell r="JN879">
            <v>-205.40785692998907</v>
          </cell>
          <cell r="JO879">
            <v>-64.712788649994764</v>
          </cell>
          <cell r="JP879">
            <v>-347.8045827599999</v>
          </cell>
          <cell r="JQ879">
            <v>-255.11877569998614</v>
          </cell>
        </row>
        <row r="881">
          <cell r="D881">
            <v>0</v>
          </cell>
          <cell r="F881">
            <v>16.033727989983163</v>
          </cell>
          <cell r="G881">
            <v>175.94595625001239</v>
          </cell>
          <cell r="H881">
            <v>186.43732350997743</v>
          </cell>
          <cell r="I881">
            <v>121.80077004998748</v>
          </cell>
          <cell r="J881">
            <v>397.34429222998733</v>
          </cell>
          <cell r="K881">
            <v>95.907880339997064</v>
          </cell>
          <cell r="L881">
            <v>89.790183759992942</v>
          </cell>
          <cell r="M881">
            <v>167.86850581003819</v>
          </cell>
          <cell r="N881">
            <v>22.57490697002504</v>
          </cell>
          <cell r="O881">
            <v>155.91840451999451</v>
          </cell>
          <cell r="P881">
            <v>523.07209178002086</v>
          </cell>
          <cell r="Q881">
            <v>122.85935185999551</v>
          </cell>
          <cell r="R881">
            <v>2859.3483268399723</v>
          </cell>
          <cell r="S881">
            <v>183.29069116000028</v>
          </cell>
          <cell r="T881">
            <v>257.6030914800067</v>
          </cell>
          <cell r="U881">
            <v>348.62566745998629</v>
          </cell>
          <cell r="V881">
            <v>352.00315090997901</v>
          </cell>
          <cell r="W881">
            <v>629.8252052599928</v>
          </cell>
          <cell r="X881">
            <v>278.90152836000198</v>
          </cell>
          <cell r="Y881">
            <v>214.3949158500036</v>
          </cell>
          <cell r="Z881">
            <v>227.90192865996505</v>
          </cell>
          <cell r="AA881">
            <v>404.75626251002541</v>
          </cell>
          <cell r="AB881">
            <v>57.373942390011507</v>
          </cell>
          <cell r="AC881">
            <v>-70.669067970011383</v>
          </cell>
          <cell r="AD881">
            <v>-24.658989229981671</v>
          </cell>
          <cell r="AE881">
            <v>2902.6731999199837</v>
          </cell>
          <cell r="AF881">
            <v>282.63341038001818</v>
          </cell>
          <cell r="AG881">
            <v>104.02642032000585</v>
          </cell>
          <cell r="AH881">
            <v>350.79757068000617</v>
          </cell>
          <cell r="AI881">
            <v>528.7236310599983</v>
          </cell>
          <cell r="AJ881">
            <v>379.92441620999307</v>
          </cell>
          <cell r="AK881">
            <v>243.11783902000025</v>
          </cell>
          <cell r="AL881">
            <v>86.778457529988373</v>
          </cell>
          <cell r="AM881">
            <v>144.98077549002483</v>
          </cell>
          <cell r="AN881">
            <v>400.12766976997955</v>
          </cell>
          <cell r="AO881">
            <v>167.06884683000681</v>
          </cell>
          <cell r="AP881">
            <v>135.75665450999804</v>
          </cell>
          <cell r="AQ881">
            <v>78.73750811998616</v>
          </cell>
          <cell r="AR881">
            <v>2347.9180028699338</v>
          </cell>
          <cell r="AS881">
            <v>345.13870002998738</v>
          </cell>
          <cell r="AT881">
            <v>57.241965969995363</v>
          </cell>
          <cell r="AU881">
            <v>138.39617724000709</v>
          </cell>
          <cell r="AV881">
            <v>422.01499207000597</v>
          </cell>
          <cell r="AW881">
            <v>166.98071024999081</v>
          </cell>
          <cell r="AX881">
            <v>162.26241975999437</v>
          </cell>
          <cell r="AY881">
            <v>28.978022730007069</v>
          </cell>
          <cell r="AZ881">
            <v>209.10443587001646</v>
          </cell>
          <cell r="BA881">
            <v>294.27069708000636</v>
          </cell>
          <cell r="BB881">
            <v>563.74595883001166</v>
          </cell>
          <cell r="BC881">
            <v>-9.7131773300061468</v>
          </cell>
          <cell r="BD881">
            <v>-30.502899629995227</v>
          </cell>
          <cell r="BE881">
            <v>2346.4151547399815</v>
          </cell>
          <cell r="BF881">
            <v>322.53123259999848</v>
          </cell>
          <cell r="BG881">
            <v>48.361735939994105</v>
          </cell>
          <cell r="BH881">
            <v>119.18271739999182</v>
          </cell>
          <cell r="BI881">
            <v>814.31292984000174</v>
          </cell>
          <cell r="BJ881">
            <v>330.9947323699962</v>
          </cell>
          <cell r="BK881">
            <v>78.023366199995507</v>
          </cell>
          <cell r="BL881">
            <v>75.895906599995214</v>
          </cell>
          <cell r="BM881">
            <v>242.45638022001367</v>
          </cell>
          <cell r="BN881">
            <v>-28.762223049998283</v>
          </cell>
          <cell r="BO881">
            <v>451.94916613999521</v>
          </cell>
          <cell r="BP881">
            <v>32.469210479990579</v>
          </cell>
          <cell r="BQ881">
            <v>-141.0000000000291</v>
          </cell>
          <cell r="BR881">
            <v>1023.7180928802118</v>
          </cell>
          <cell r="BS881">
            <v>444.56451314000878</v>
          </cell>
          <cell r="BT881">
            <v>128.84055839999928</v>
          </cell>
          <cell r="BU881">
            <v>-37.269575159996748</v>
          </cell>
          <cell r="BV881">
            <v>47.50791752000805</v>
          </cell>
          <cell r="BW881">
            <v>278.4641055999964</v>
          </cell>
          <cell r="BX881">
            <v>195.50014314000146</v>
          </cell>
          <cell r="BY881">
            <v>85.6913632999931</v>
          </cell>
          <cell r="BZ881">
            <v>36.904739679972408</v>
          </cell>
          <cell r="CA881">
            <v>-2.6274153100093827</v>
          </cell>
          <cell r="CB881">
            <v>109.76812637000694</v>
          </cell>
          <cell r="CC881">
            <v>-218.28410119999899</v>
          </cell>
          <cell r="CD881">
            <v>-45.342282600002363</v>
          </cell>
          <cell r="CE881">
            <v>1287.3783906699391</v>
          </cell>
          <cell r="CF881">
            <v>-51.290773439992336</v>
          </cell>
          <cell r="CG881">
            <v>182.83800632999919</v>
          </cell>
          <cell r="CH881">
            <v>2.6830008300021291</v>
          </cell>
          <cell r="CI881">
            <v>254.3220119799953</v>
          </cell>
          <cell r="CJ881">
            <v>253.42193202000635</v>
          </cell>
          <cell r="CK881">
            <v>204.25238003999402</v>
          </cell>
          <cell r="CL881">
            <v>161.22020732001693</v>
          </cell>
          <cell r="CM881">
            <v>9.0853053599712439</v>
          </cell>
          <cell r="CN881">
            <v>-39.161888010014081</v>
          </cell>
          <cell r="CO881">
            <v>28.835542299988447</v>
          </cell>
          <cell r="CP881">
            <v>25.184019440028351</v>
          </cell>
          <cell r="CQ881">
            <v>255.98864650000178</v>
          </cell>
          <cell r="CR881">
            <v>1139.7226314399159</v>
          </cell>
          <cell r="CS881">
            <v>236.26679214999604</v>
          </cell>
          <cell r="CT881">
            <v>39.869817519997014</v>
          </cell>
          <cell r="CU881">
            <v>-38.418200569984037</v>
          </cell>
          <cell r="CV881">
            <v>47.865733529994031</v>
          </cell>
          <cell r="CW881">
            <v>22.854668610001681</v>
          </cell>
          <cell r="CX881">
            <v>60.089238680011476</v>
          </cell>
          <cell r="CY881">
            <v>120.61956116999499</v>
          </cell>
          <cell r="CZ881">
            <v>47.962195789994439</v>
          </cell>
          <cell r="DA881">
            <v>438.78437013999792</v>
          </cell>
          <cell r="DB881">
            <v>123.58993883998482</v>
          </cell>
          <cell r="DC881">
            <v>-132.74486774002435</v>
          </cell>
          <cell r="DD881">
            <v>172.98338331999548</v>
          </cell>
          <cell r="DE881">
            <v>910.82790432008915</v>
          </cell>
          <cell r="DF881">
            <v>283.55420139998023</v>
          </cell>
          <cell r="DG881">
            <v>73.786568969997461</v>
          </cell>
          <cell r="DH881">
            <v>265.72649676000583</v>
          </cell>
          <cell r="DI881">
            <v>205.57922129999497</v>
          </cell>
          <cell r="DJ881">
            <v>93.178706000006059</v>
          </cell>
          <cell r="DK881">
            <v>106.2044676800142</v>
          </cell>
          <cell r="DL881">
            <v>5.8107109400007175</v>
          </cell>
          <cell r="DM881">
            <v>0</v>
          </cell>
          <cell r="DN881">
            <v>234.43507784002577</v>
          </cell>
          <cell r="DO881">
            <v>32.958154120016843</v>
          </cell>
          <cell r="DP881">
            <v>-6.3269202700175811</v>
          </cell>
          <cell r="DQ881">
            <v>-384.07878042000812</v>
          </cell>
          <cell r="DR881">
            <v>1377.8182924399152</v>
          </cell>
          <cell r="DS881">
            <v>207.65978085000825</v>
          </cell>
          <cell r="DT881">
            <v>403.66788526000164</v>
          </cell>
          <cell r="DU881">
            <v>163.04938169998059</v>
          </cell>
          <cell r="DV881">
            <v>136.18729759000416</v>
          </cell>
          <cell r="DW881">
            <v>3.814513330013142</v>
          </cell>
          <cell r="DX881">
            <v>162.14601165000931</v>
          </cell>
          <cell r="DY881">
            <v>24</v>
          </cell>
          <cell r="DZ881">
            <v>37.231311390001792</v>
          </cell>
          <cell r="EA881">
            <v>37.475525030022254</v>
          </cell>
          <cell r="EB881">
            <v>24.321829649998108</v>
          </cell>
          <cell r="EC881">
            <v>2.7723876499803737</v>
          </cell>
          <cell r="ED881">
            <v>175.49236833999748</v>
          </cell>
          <cell r="EE881">
            <v>685.54849710001145</v>
          </cell>
          <cell r="EF881">
            <v>222.42371292000462</v>
          </cell>
          <cell r="EG881">
            <v>25.810334130008414</v>
          </cell>
          <cell r="EH881">
            <v>-20.579858030003379</v>
          </cell>
          <cell r="EI881">
            <v>272.68415696999</v>
          </cell>
          <cell r="EJ881">
            <v>36.801294710006914</v>
          </cell>
          <cell r="EK881">
            <v>97.568596189987147</v>
          </cell>
          <cell r="EL881">
            <v>-70.395669060002547</v>
          </cell>
          <cell r="EM881">
            <v>78.168319019954652</v>
          </cell>
          <cell r="EN881">
            <v>138.02961964998394</v>
          </cell>
          <cell r="EO881">
            <v>169.43743895999796</v>
          </cell>
          <cell r="EP881">
            <v>-32.414353119966108</v>
          </cell>
          <cell r="EQ881">
            <v>-231.9850952400011</v>
          </cell>
          <cell r="ER881">
            <v>471.0369269400835</v>
          </cell>
          <cell r="ES881">
            <v>162.48982153998804</v>
          </cell>
          <cell r="ET881">
            <v>317.39203575998545</v>
          </cell>
          <cell r="EU881">
            <v>80.639548939987435</v>
          </cell>
          <cell r="EV881">
            <v>94.040309679985512</v>
          </cell>
          <cell r="EW881">
            <v>34.14813069999218</v>
          </cell>
          <cell r="EX881">
            <v>135.49673771001108</v>
          </cell>
          <cell r="EY881">
            <v>58.416913880006177</v>
          </cell>
          <cell r="EZ881">
            <v>-80.142864489986096</v>
          </cell>
          <cell r="FA881">
            <v>-16.333097809983883</v>
          </cell>
          <cell r="FB881">
            <v>20.964471560000675</v>
          </cell>
          <cell r="FC881">
            <v>-147.59486037000897</v>
          </cell>
          <cell r="FD881">
            <v>-188.4802201600105</v>
          </cell>
          <cell r="FE881">
            <v>427.37455126992427</v>
          </cell>
          <cell r="FF881">
            <v>298.43035691000114</v>
          </cell>
          <cell r="FG881">
            <v>66.315939699998125</v>
          </cell>
          <cell r="FH881">
            <v>-23.468923299995367</v>
          </cell>
          <cell r="FI881">
            <v>195.03666789000272</v>
          </cell>
          <cell r="FJ881">
            <v>79.357704469992314</v>
          </cell>
          <cell r="FK881">
            <v>17.68446720999782</v>
          </cell>
          <cell r="FL881">
            <v>12</v>
          </cell>
          <cell r="FM881">
            <v>119.48956456998712</v>
          </cell>
          <cell r="FN881">
            <v>180.22334113999386</v>
          </cell>
          <cell r="FO881">
            <v>-23.047830080002313</v>
          </cell>
          <cell r="FP881">
            <v>-276.24179349001497</v>
          </cell>
          <cell r="FQ881">
            <v>-218.40494374999253</v>
          </cell>
          <cell r="FR881">
            <v>674.96564092009794</v>
          </cell>
          <cell r="FS881">
            <v>217.46358494000742</v>
          </cell>
          <cell r="FT881">
            <v>155.21495938000589</v>
          </cell>
          <cell r="FU881">
            <v>172.81986175999918</v>
          </cell>
          <cell r="FV881">
            <v>67.391655510000419</v>
          </cell>
          <cell r="FW881">
            <v>97.727272220014129</v>
          </cell>
          <cell r="FX881">
            <v>-26.999722139997175</v>
          </cell>
          <cell r="FY881">
            <v>26.270621129995561</v>
          </cell>
          <cell r="FZ881">
            <v>-34.779767319967505</v>
          </cell>
          <cell r="GA881">
            <v>-87.458417009969708</v>
          </cell>
          <cell r="GB881">
            <v>362.25053232000209</v>
          </cell>
          <cell r="GC881">
            <v>-69.843756710004527</v>
          </cell>
          <cell r="GD881">
            <v>-205.09118316000968</v>
          </cell>
          <cell r="GE881">
            <v>711.87709110986907</v>
          </cell>
          <cell r="GF881">
            <v>201.76142393000191</v>
          </cell>
          <cell r="GG881">
            <v>-29.256650390001596</v>
          </cell>
          <cell r="GH881">
            <v>80.897806530003436</v>
          </cell>
          <cell r="GI881">
            <v>138.86949153000023</v>
          </cell>
          <cell r="GJ881">
            <v>52.66042984998785</v>
          </cell>
          <cell r="GK881">
            <v>67.945202049988438</v>
          </cell>
          <cell r="GL881">
            <v>75.682188990002032</v>
          </cell>
          <cell r="GM881">
            <v>56.640860810002778</v>
          </cell>
          <cell r="GN881">
            <v>201.59041058999719</v>
          </cell>
          <cell r="GO881">
            <v>145.53300674000639</v>
          </cell>
          <cell r="GP881">
            <v>-117.31288168000174</v>
          </cell>
          <cell r="GQ881">
            <v>-163.13419783998688</v>
          </cell>
          <cell r="GR881">
            <v>1150.3527644602582</v>
          </cell>
          <cell r="GS881">
            <v>505.16592610000225</v>
          </cell>
          <cell r="GT881">
            <v>54.323605209996458</v>
          </cell>
          <cell r="GU881">
            <v>50.864624899986666</v>
          </cell>
          <cell r="GV881">
            <v>-123.58757131997845</v>
          </cell>
          <cell r="GW881">
            <v>125.49087295999925</v>
          </cell>
          <cell r="GX881">
            <v>-402.18974862000323</v>
          </cell>
          <cell r="GY881">
            <v>278</v>
          </cell>
          <cell r="GZ881">
            <v>254.44359153002733</v>
          </cell>
          <cell r="HA881">
            <v>-125.89599981997162</v>
          </cell>
          <cell r="HB881">
            <v>242.16601171001093</v>
          </cell>
          <cell r="HC881">
            <v>-148.59410116999061</v>
          </cell>
          <cell r="HD881">
            <v>440.16555298000458</v>
          </cell>
          <cell r="HE881">
            <v>2078.3151343698846</v>
          </cell>
          <cell r="HF881">
            <v>315.11004595001577</v>
          </cell>
          <cell r="HG881">
            <v>268.52121335999982</v>
          </cell>
          <cell r="HH881">
            <v>140.98571593001543</v>
          </cell>
          <cell r="HI881">
            <v>105.29513240000233</v>
          </cell>
          <cell r="HJ881">
            <v>-113.84104057999502</v>
          </cell>
          <cell r="HK881">
            <v>-0.69527235999703407</v>
          </cell>
          <cell r="HL881">
            <v>652.35016028999235</v>
          </cell>
          <cell r="HM881">
            <v>249.15851350998855</v>
          </cell>
          <cell r="HN881">
            <v>195.95615986001212</v>
          </cell>
          <cell r="HO881">
            <v>432.47828706000291</v>
          </cell>
          <cell r="HP881">
            <v>129.77053641999373</v>
          </cell>
          <cell r="HQ881">
            <v>-296.77431747000082</v>
          </cell>
          <cell r="HR881">
            <v>928.66383815021254</v>
          </cell>
          <cell r="HS881">
            <v>-50.570211339989328</v>
          </cell>
          <cell r="HT881">
            <v>-36.526433890001499</v>
          </cell>
          <cell r="HU881">
            <v>10.691757439999492</v>
          </cell>
          <cell r="HV881">
            <v>480.99902018997818</v>
          </cell>
          <cell r="HW881">
            <v>19.760181670018937</v>
          </cell>
          <cell r="HX881">
            <v>28.664212230010889</v>
          </cell>
          <cell r="HY881">
            <v>4.5388652200053912</v>
          </cell>
          <cell r="HZ881">
            <v>-5.2960838399885688</v>
          </cell>
          <cell r="IA881">
            <v>215.67573507002089</v>
          </cell>
          <cell r="IB881">
            <v>433.48906551999971</v>
          </cell>
          <cell r="IC881">
            <v>-83.479697399990982</v>
          </cell>
          <cell r="ID881">
            <v>-89.2825727200252</v>
          </cell>
          <cell r="IE881">
            <v>77.878147609997541</v>
          </cell>
          <cell r="IF881">
            <v>-185.39990678001777</v>
          </cell>
          <cell r="IG881">
            <v>4.6127693199960049</v>
          </cell>
          <cell r="IH881">
            <v>118.59431111000595</v>
          </cell>
          <cell r="II881">
            <v>700.63513840999804</v>
          </cell>
          <cell r="IJ881">
            <v>185.98261628999899</v>
          </cell>
          <cell r="IK881">
            <v>-47.704942009986553</v>
          </cell>
          <cell r="IL881">
            <v>-90.539969159988686</v>
          </cell>
          <cell r="IM881">
            <v>-298.97504068003036</v>
          </cell>
          <cell r="IN881">
            <v>-63.755891570006497</v>
          </cell>
          <cell r="IO881">
            <v>-120.04487621999579</v>
          </cell>
          <cell r="IP881">
            <v>-208.46549614000833</v>
          </cell>
          <cell r="IQ881">
            <v>82.939435040010721</v>
          </cell>
          <cell r="IR881">
            <v>550.40011097001843</v>
          </cell>
          <cell r="IS881">
            <v>-128.2161770699895</v>
          </cell>
          <cell r="IT881">
            <v>-76.595631890006189</v>
          </cell>
          <cell r="IU881">
            <v>19.480964070011396</v>
          </cell>
          <cell r="IV881">
            <v>-40.11378970000078</v>
          </cell>
          <cell r="IW881">
            <v>490.12739409999631</v>
          </cell>
          <cell r="IX881">
            <v>84.472817850000865</v>
          </cell>
          <cell r="IY881">
            <v>-26.9917273799947</v>
          </cell>
          <cell r="IZ881">
            <v>292.40207211000961</v>
          </cell>
          <cell r="JA881">
            <v>93.988389219972305</v>
          </cell>
          <cell r="JB881">
            <v>24.500514040002599</v>
          </cell>
          <cell r="JC881">
            <v>-45.207546749996254</v>
          </cell>
          <cell r="JD881">
            <v>-137.44716762998723</v>
          </cell>
          <cell r="JE881">
            <v>-1967.8423426700756</v>
          </cell>
          <cell r="JF881">
            <v>-268.34113774000434</v>
          </cell>
          <cell r="JG881">
            <v>0</v>
          </cell>
          <cell r="JH881">
            <v>-229.60180320999643</v>
          </cell>
          <cell r="JI881">
            <v>23.066388250008458</v>
          </cell>
          <cell r="JJ881">
            <v>-315.70209119000356</v>
          </cell>
          <cell r="JK881">
            <v>-99.524956509994809</v>
          </cell>
          <cell r="JL881">
            <v>-112</v>
          </cell>
          <cell r="JM881">
            <v>-92.694738230027724</v>
          </cell>
          <cell r="JN881">
            <v>-205.40785692998907</v>
          </cell>
          <cell r="JO881">
            <v>-64.712788649994764</v>
          </cell>
          <cell r="JP881">
            <v>-347.8045827599999</v>
          </cell>
          <cell r="JQ881">
            <v>-255.11877569998614</v>
          </cell>
        </row>
        <row r="882"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0</v>
          </cell>
          <cell r="FF882">
            <v>0</v>
          </cell>
          <cell r="FG882">
            <v>0</v>
          </cell>
          <cell r="FH882">
            <v>0</v>
          </cell>
          <cell r="FI882">
            <v>0</v>
          </cell>
          <cell r="FJ882">
            <v>0</v>
          </cell>
          <cell r="FK882">
            <v>0</v>
          </cell>
          <cell r="FL882">
            <v>0</v>
          </cell>
          <cell r="FM882">
            <v>0</v>
          </cell>
          <cell r="FN882">
            <v>0</v>
          </cell>
          <cell r="FO882">
            <v>0</v>
          </cell>
          <cell r="FP882">
            <v>0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0</v>
          </cell>
          <cell r="GD882">
            <v>0</v>
          </cell>
          <cell r="GE882">
            <v>0</v>
          </cell>
          <cell r="GF882">
            <v>0</v>
          </cell>
          <cell r="GG882">
            <v>0</v>
          </cell>
          <cell r="GH882">
            <v>0</v>
          </cell>
          <cell r="GI882">
            <v>0</v>
          </cell>
          <cell r="GJ882">
            <v>0</v>
          </cell>
          <cell r="GK882">
            <v>0</v>
          </cell>
          <cell r="GL882">
            <v>0</v>
          </cell>
          <cell r="GM882">
            <v>0</v>
          </cell>
          <cell r="GN882">
            <v>0</v>
          </cell>
          <cell r="GO882">
            <v>0</v>
          </cell>
          <cell r="GP882">
            <v>0</v>
          </cell>
          <cell r="GQ882">
            <v>0</v>
          </cell>
          <cell r="GR882">
            <v>0</v>
          </cell>
          <cell r="GS882">
            <v>0</v>
          </cell>
          <cell r="GT882">
            <v>0</v>
          </cell>
          <cell r="GU882">
            <v>0</v>
          </cell>
          <cell r="GV882">
            <v>0</v>
          </cell>
          <cell r="GW882">
            <v>0</v>
          </cell>
          <cell r="GX882">
            <v>0</v>
          </cell>
          <cell r="GY882">
            <v>0</v>
          </cell>
          <cell r="GZ882">
            <v>0</v>
          </cell>
          <cell r="HA882">
            <v>0</v>
          </cell>
          <cell r="HB882">
            <v>0</v>
          </cell>
          <cell r="HC882">
            <v>0</v>
          </cell>
          <cell r="HD882">
            <v>0</v>
          </cell>
          <cell r="HE882">
            <v>0</v>
          </cell>
          <cell r="HF882">
            <v>0</v>
          </cell>
          <cell r="HG882">
            <v>0</v>
          </cell>
          <cell r="HH882">
            <v>0</v>
          </cell>
          <cell r="HI882">
            <v>0</v>
          </cell>
          <cell r="HJ882">
            <v>0</v>
          </cell>
          <cell r="HK882">
            <v>0</v>
          </cell>
          <cell r="HL882">
            <v>0</v>
          </cell>
          <cell r="HM882">
            <v>0</v>
          </cell>
          <cell r="HN882">
            <v>0</v>
          </cell>
          <cell r="HO882">
            <v>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0</v>
          </cell>
          <cell r="HU882">
            <v>0</v>
          </cell>
          <cell r="HV882">
            <v>0</v>
          </cell>
          <cell r="HW882">
            <v>0</v>
          </cell>
          <cell r="HX882">
            <v>0</v>
          </cell>
          <cell r="HY882">
            <v>0</v>
          </cell>
          <cell r="HZ882">
            <v>0</v>
          </cell>
          <cell r="IA882">
            <v>0</v>
          </cell>
          <cell r="IB882">
            <v>0</v>
          </cell>
          <cell r="IC882">
            <v>0</v>
          </cell>
          <cell r="ID882">
            <v>0</v>
          </cell>
          <cell r="IE882">
            <v>0</v>
          </cell>
          <cell r="IF882">
            <v>0</v>
          </cell>
          <cell r="IG882">
            <v>0</v>
          </cell>
          <cell r="IH882">
            <v>0</v>
          </cell>
          <cell r="II882">
            <v>0</v>
          </cell>
          <cell r="IJ882">
            <v>0</v>
          </cell>
          <cell r="IK882">
            <v>0</v>
          </cell>
          <cell r="IL882">
            <v>0</v>
          </cell>
          <cell r="IM882">
            <v>0</v>
          </cell>
          <cell r="IN882">
            <v>0</v>
          </cell>
          <cell r="IO882">
            <v>0</v>
          </cell>
          <cell r="IP882">
            <v>0</v>
          </cell>
          <cell r="IQ882">
            <v>0</v>
          </cell>
          <cell r="IR882">
            <v>0</v>
          </cell>
          <cell r="IS882">
            <v>0</v>
          </cell>
          <cell r="IT882">
            <v>0</v>
          </cell>
          <cell r="IU882">
            <v>0</v>
          </cell>
          <cell r="IV882">
            <v>0</v>
          </cell>
          <cell r="IW882">
            <v>0</v>
          </cell>
          <cell r="IX882">
            <v>0</v>
          </cell>
          <cell r="IY882">
            <v>0</v>
          </cell>
          <cell r="IZ882">
            <v>0</v>
          </cell>
          <cell r="JA882">
            <v>0</v>
          </cell>
          <cell r="JB882">
            <v>0</v>
          </cell>
          <cell r="JC882">
            <v>0</v>
          </cell>
          <cell r="JD882">
            <v>0</v>
          </cell>
          <cell r="JE882">
            <v>0</v>
          </cell>
          <cell r="JF882">
            <v>0</v>
          </cell>
          <cell r="JG882">
            <v>0</v>
          </cell>
          <cell r="JH882">
            <v>0</v>
          </cell>
          <cell r="JI882">
            <v>0</v>
          </cell>
          <cell r="JJ882">
            <v>0</v>
          </cell>
          <cell r="JK882">
            <v>0</v>
          </cell>
          <cell r="JL882">
            <v>0</v>
          </cell>
          <cell r="JM882">
            <v>0</v>
          </cell>
          <cell r="JN882">
            <v>0</v>
          </cell>
          <cell r="JO882">
            <v>0</v>
          </cell>
          <cell r="JP882">
            <v>0</v>
          </cell>
          <cell r="JQ882">
            <v>0</v>
          </cell>
        </row>
        <row r="884">
          <cell r="F884">
            <v>27.510019659996033</v>
          </cell>
          <cell r="G884">
            <v>180.18723399098963</v>
          </cell>
          <cell r="H884">
            <v>185.78011790011078</v>
          </cell>
          <cell r="I884">
            <v>126.1240722797811</v>
          </cell>
          <cell r="J884">
            <v>399.08005439024419</v>
          </cell>
          <cell r="K884">
            <v>90.43152375984937</v>
          </cell>
          <cell r="L884">
            <v>96.227760850451887</v>
          </cell>
          <cell r="M884">
            <v>168.99157040938735</v>
          </cell>
          <cell r="N884">
            <v>23.051622699946165</v>
          </cell>
          <cell r="O884">
            <v>153.92736819013953</v>
          </cell>
          <cell r="P884">
            <v>531.58641367964447</v>
          </cell>
          <cell r="Q884">
            <v>127.62311424966902</v>
          </cell>
          <cell r="R884">
            <v>10551.969983100891</v>
          </cell>
          <cell r="S884">
            <v>188.41517359949648</v>
          </cell>
          <cell r="T884">
            <v>259.96934153884649</v>
          </cell>
          <cell r="U884">
            <v>349.03867021016777</v>
          </cell>
          <cell r="V884">
            <v>356.29383493866771</v>
          </cell>
          <cell r="W884">
            <v>634.38600333966315</v>
          </cell>
          <cell r="X884">
            <v>2194.8975932681933</v>
          </cell>
          <cell r="Y884">
            <v>3429.0610118005425</v>
          </cell>
          <cell r="Z884">
            <v>739.97686407994479</v>
          </cell>
          <cell r="AA884">
            <v>473.92334136925638</v>
          </cell>
          <cell r="AB884">
            <v>1468.8633836200461</v>
          </cell>
          <cell r="AC884">
            <v>377.25672429986298</v>
          </cell>
          <cell r="AD884">
            <v>79.88804102037102</v>
          </cell>
          <cell r="AE884">
            <v>13943.345948413014</v>
          </cell>
          <cell r="AF884">
            <v>588.09911044035107</v>
          </cell>
          <cell r="AG884">
            <v>542.87323322985321</v>
          </cell>
          <cell r="AH884">
            <v>2111.0115955313668</v>
          </cell>
          <cell r="AI884">
            <v>1297.2204798888415</v>
          </cell>
          <cell r="AJ884">
            <v>321.65634136926383</v>
          </cell>
          <cell r="AK884">
            <v>1627.5630620894954</v>
          </cell>
          <cell r="AL884">
            <v>2675.2493249000981</v>
          </cell>
          <cell r="AM884">
            <v>1069.8116057207808</v>
          </cell>
          <cell r="AN884">
            <v>549.20145320985466</v>
          </cell>
          <cell r="AO884">
            <v>563.02925638854504</v>
          </cell>
          <cell r="AP884">
            <v>2365.7352700503543</v>
          </cell>
          <cell r="AQ884">
            <v>231.89521558955312</v>
          </cell>
          <cell r="AR884">
            <v>4561.292758628726</v>
          </cell>
          <cell r="AS884">
            <v>1283.1425977796316</v>
          </cell>
          <cell r="AT884">
            <v>1112.5156910307705</v>
          </cell>
          <cell r="AU884">
            <v>947.26298325974494</v>
          </cell>
          <cell r="AV884">
            <v>1121.8534397901967</v>
          </cell>
          <cell r="AW884">
            <v>308.35678773093969</v>
          </cell>
          <cell r="AX884">
            <v>-881.33883665967733</v>
          </cell>
          <cell r="AY884">
            <v>-60.701989100314677</v>
          </cell>
          <cell r="AZ884">
            <v>-153.78504849039018</v>
          </cell>
          <cell r="BA884">
            <v>-258.52047854941338</v>
          </cell>
          <cell r="BB884">
            <v>2470.8099977103993</v>
          </cell>
          <cell r="BC884">
            <v>-216.18356252927333</v>
          </cell>
          <cell r="BD884">
            <v>-1112.1188233504072</v>
          </cell>
          <cell r="BE884">
            <v>10968.85575273633</v>
          </cell>
          <cell r="BF884">
            <v>1769.1166739203036</v>
          </cell>
          <cell r="BG884">
            <v>1275.3795442208648</v>
          </cell>
          <cell r="BH884">
            <v>1674.7922010393813</v>
          </cell>
          <cell r="BI884">
            <v>1051.7516686310992</v>
          </cell>
          <cell r="BJ884">
            <v>779.11314923875034</v>
          </cell>
          <cell r="BK884">
            <v>1338.6276877000928</v>
          </cell>
          <cell r="BL884">
            <v>740.32709249015898</v>
          </cell>
          <cell r="BM884">
            <v>439.68734828941524</v>
          </cell>
          <cell r="BN884">
            <v>-185.98611943982542</v>
          </cell>
          <cell r="BO884">
            <v>2171.747790299356</v>
          </cell>
          <cell r="BP884">
            <v>-311.64321048930287</v>
          </cell>
          <cell r="BQ884">
            <v>225.94192687049508</v>
          </cell>
          <cell r="BR884">
            <v>20342.694240495563</v>
          </cell>
          <cell r="BS884">
            <v>-157.02253935020417</v>
          </cell>
          <cell r="BT884">
            <v>3632.8546514511108</v>
          </cell>
          <cell r="BU884">
            <v>3397.7931417897344</v>
          </cell>
          <cell r="BV884">
            <v>2239.4881808599457</v>
          </cell>
          <cell r="BW884">
            <v>2841.7895451793447</v>
          </cell>
          <cell r="BX884">
            <v>2695.558045568876</v>
          </cell>
          <cell r="BY884">
            <v>1024.7368658194318</v>
          </cell>
          <cell r="BZ884">
            <v>227.83706820942461</v>
          </cell>
          <cell r="CA884">
            <v>3383.269569019787</v>
          </cell>
          <cell r="CB884">
            <v>308.60687519982457</v>
          </cell>
          <cell r="CC884">
            <v>1539.3598545109853</v>
          </cell>
          <cell r="CD884">
            <v>-791.57701777946204</v>
          </cell>
          <cell r="CE884">
            <v>14338.376599013805</v>
          </cell>
          <cell r="CF884">
            <v>944.38141271937639</v>
          </cell>
          <cell r="CG884">
            <v>2947.4669144405052</v>
          </cell>
          <cell r="CH884">
            <v>2291.2200398091227</v>
          </cell>
          <cell r="CI884">
            <v>1060.7438719589263</v>
          </cell>
          <cell r="CJ884">
            <v>1091.6874651806429</v>
          </cell>
          <cell r="CK884">
            <v>-1831.9668847899884</v>
          </cell>
          <cell r="CL884">
            <v>2419.9038976179436</v>
          </cell>
          <cell r="CM884">
            <v>1313.5209181802347</v>
          </cell>
          <cell r="CN884">
            <v>82.448742110282183</v>
          </cell>
          <cell r="CO884">
            <v>1526.1546315299347</v>
          </cell>
          <cell r="CP884">
            <v>1677.3526744395494</v>
          </cell>
          <cell r="CQ884">
            <v>815.46291580982506</v>
          </cell>
          <cell r="CR884">
            <v>22969.135045304894</v>
          </cell>
          <cell r="CS884">
            <v>2439.2404081504792</v>
          </cell>
          <cell r="CT884">
            <v>2884.2915828889236</v>
          </cell>
          <cell r="CU884">
            <v>2889.9155821306631</v>
          </cell>
          <cell r="CV884">
            <v>3859.9174078907818</v>
          </cell>
          <cell r="CW884">
            <v>3526.9581393990666</v>
          </cell>
          <cell r="CX884">
            <v>1464.4182556485757</v>
          </cell>
          <cell r="CY884">
            <v>1429.0480517484248</v>
          </cell>
          <cell r="CZ884">
            <v>-1493.1828319197521</v>
          </cell>
          <cell r="DA884">
            <v>877.68939731176943</v>
          </cell>
          <cell r="DB884">
            <v>2079.1539907595143</v>
          </cell>
          <cell r="DC884">
            <v>1826.3386858701706</v>
          </cell>
          <cell r="DD884">
            <v>1185.3463754309341</v>
          </cell>
          <cell r="DE884">
            <v>22827.161803528666</v>
          </cell>
          <cell r="DF884">
            <v>819.9553010687232</v>
          </cell>
          <cell r="DG884">
            <v>737.30271151103079</v>
          </cell>
          <cell r="DH884">
            <v>2186.2822290295735</v>
          </cell>
          <cell r="DI884">
            <v>1890.6197382099926</v>
          </cell>
          <cell r="DJ884">
            <v>1760.4740736205131</v>
          </cell>
          <cell r="DK884">
            <v>9396.8089754795656</v>
          </cell>
          <cell r="DL884">
            <v>1187.3274684203789</v>
          </cell>
          <cell r="DM884">
            <v>-222.37142590992153</v>
          </cell>
          <cell r="DN884">
            <v>1216.3036938412115</v>
          </cell>
          <cell r="DO884">
            <v>332.44921689946204</v>
          </cell>
          <cell r="DP884">
            <v>3507.1258649006486</v>
          </cell>
          <cell r="DQ884">
            <v>14.883956469595432</v>
          </cell>
          <cell r="DR884">
            <v>16603.138535365462</v>
          </cell>
          <cell r="DS884">
            <v>827.62563209980726</v>
          </cell>
          <cell r="DT884">
            <v>1389.940961859189</v>
          </cell>
          <cell r="DU884">
            <v>904.51137330941856</v>
          </cell>
          <cell r="DV884">
            <v>652.39752150885761</v>
          </cell>
          <cell r="DW884">
            <v>4466.1900339489803</v>
          </cell>
          <cell r="DX884">
            <v>3986.1225621821359</v>
          </cell>
          <cell r="DY884">
            <v>1228.3289420595393</v>
          </cell>
          <cell r="DZ884">
            <v>823.8653294891119</v>
          </cell>
          <cell r="EA884">
            <v>-1232.6571338297799</v>
          </cell>
          <cell r="EB884">
            <v>2263.7463740715757</v>
          </cell>
          <cell r="EC884">
            <v>1136.2382359392941</v>
          </cell>
          <cell r="ED884">
            <v>156.82870272081345</v>
          </cell>
          <cell r="EE884">
            <v>14608.445322573185</v>
          </cell>
          <cell r="EF884">
            <v>3945.1266170004383</v>
          </cell>
          <cell r="EG884">
            <v>-3139.425981240347</v>
          </cell>
          <cell r="EH884">
            <v>829.7953731501475</v>
          </cell>
          <cell r="EI884">
            <v>281.47170629072934</v>
          </cell>
          <cell r="EJ884">
            <v>1487.0654099900275</v>
          </cell>
          <cell r="EK884">
            <v>2901.9906432200223</v>
          </cell>
          <cell r="EL884">
            <v>1841.9167895596474</v>
          </cell>
          <cell r="EM884">
            <v>2299.383820367977</v>
          </cell>
          <cell r="EN884">
            <v>266.43637325055897</v>
          </cell>
          <cell r="EO884">
            <v>1232.8092415714636</v>
          </cell>
          <cell r="EP884">
            <v>2858.9288001004606</v>
          </cell>
          <cell r="EQ884">
            <v>-197.05347069073468</v>
          </cell>
          <cell r="ER884">
            <v>15471.779915064573</v>
          </cell>
          <cell r="ES884">
            <v>2067.3666581781581</v>
          </cell>
          <cell r="ET884">
            <v>1875.163876070641</v>
          </cell>
          <cell r="EU884">
            <v>137.70583845954388</v>
          </cell>
          <cell r="EV884">
            <v>-1006.4529979499057</v>
          </cell>
          <cell r="EW884">
            <v>1603.4494238412008</v>
          </cell>
          <cell r="EX884">
            <v>4341.9418597090989</v>
          </cell>
          <cell r="EY884">
            <v>731.32657009921968</v>
          </cell>
          <cell r="EZ884">
            <v>735.20394509937614</v>
          </cell>
          <cell r="FA884">
            <v>380.51471130084246</v>
          </cell>
          <cell r="FB884">
            <v>2332.3654218995944</v>
          </cell>
          <cell r="FC884">
            <v>2200.5529276793823</v>
          </cell>
          <cell r="FD884">
            <v>72.641680681146681</v>
          </cell>
          <cell r="FE884">
            <v>15249.899561986327</v>
          </cell>
          <cell r="FF884">
            <v>2177.6228326819837</v>
          </cell>
          <cell r="FG884">
            <v>1990.3556364104152</v>
          </cell>
          <cell r="FH884">
            <v>1411.603689850308</v>
          </cell>
          <cell r="FI884">
            <v>1737.2320888200775</v>
          </cell>
          <cell r="FJ884">
            <v>-1260.0561389513314</v>
          </cell>
          <cell r="FK884">
            <v>1545.9449504101649</v>
          </cell>
          <cell r="FL884">
            <v>1166.1826046295464</v>
          </cell>
          <cell r="FM884">
            <v>363.01864757947624</v>
          </cell>
          <cell r="FN884">
            <v>935.31160719133914</v>
          </cell>
          <cell r="FO884">
            <v>1469.4269759710878</v>
          </cell>
          <cell r="FP884">
            <v>2921.076923198998</v>
          </cell>
          <cell r="FQ884">
            <v>792.17974418960512</v>
          </cell>
          <cell r="FR884">
            <v>16876.580463096499</v>
          </cell>
          <cell r="FS884">
            <v>1167.7920736605301</v>
          </cell>
          <cell r="FT884">
            <v>3000.1414050105959</v>
          </cell>
          <cell r="FU884">
            <v>476.48600280005485</v>
          </cell>
          <cell r="FV884">
            <v>4197.742224230431</v>
          </cell>
          <cell r="FW884">
            <v>988.16457200888544</v>
          </cell>
          <cell r="FX884">
            <v>-685.7019269503653</v>
          </cell>
          <cell r="FY884">
            <v>328.42291067074984</v>
          </cell>
          <cell r="FZ884">
            <v>-87.435250640846789</v>
          </cell>
          <cell r="GA884">
            <v>587.05284641031176</v>
          </cell>
          <cell r="GB884">
            <v>1449.4480680013075</v>
          </cell>
          <cell r="GC884">
            <v>2203.8958092397079</v>
          </cell>
          <cell r="GD884">
            <v>3250.5717286514118</v>
          </cell>
          <cell r="GE884">
            <v>15776.059805497527</v>
          </cell>
          <cell r="GF884">
            <v>459.87094916030765</v>
          </cell>
          <cell r="GG884">
            <v>370.84921651054174</v>
          </cell>
          <cell r="GH884">
            <v>987.44450911879539</v>
          </cell>
          <cell r="GI884">
            <v>2233.911595380865</v>
          </cell>
          <cell r="GJ884">
            <v>3532.8359778095037</v>
          </cell>
          <cell r="GK884">
            <v>2026.5495373094454</v>
          </cell>
          <cell r="GL884">
            <v>159.30454949010164</v>
          </cell>
          <cell r="GM884">
            <v>1269.5039165392518</v>
          </cell>
          <cell r="GN884">
            <v>114.66991057898849</v>
          </cell>
          <cell r="GO884">
            <v>488.91815900988877</v>
          </cell>
          <cell r="GP884">
            <v>2040.2784294895828</v>
          </cell>
          <cell r="GQ884">
            <v>2091.9230550900102</v>
          </cell>
          <cell r="GR884">
            <v>42715.055304512382</v>
          </cell>
          <cell r="GS884">
            <v>5160.3814056804404</v>
          </cell>
          <cell r="GT884">
            <v>4344.7604926032946</v>
          </cell>
          <cell r="GU884">
            <v>4033.9663856523111</v>
          </cell>
          <cell r="GV884">
            <v>4546.0575454495847</v>
          </cell>
          <cell r="GW884">
            <v>5199.3481028312817</v>
          </cell>
          <cell r="GX884">
            <v>1716.2041208790615</v>
          </cell>
          <cell r="GY884">
            <v>5137.4165074992925</v>
          </cell>
          <cell r="GZ884">
            <v>866.04911009967327</v>
          </cell>
          <cell r="HA884">
            <v>219.70565225929022</v>
          </cell>
          <cell r="HB884">
            <v>3305.7951267771423</v>
          </cell>
          <cell r="HC884">
            <v>3786.125011600554</v>
          </cell>
          <cell r="HD884">
            <v>4399.2458432009444</v>
          </cell>
          <cell r="HE884">
            <v>15633.982763260603</v>
          </cell>
          <cell r="HF884">
            <v>1852.5425223596394</v>
          </cell>
          <cell r="HG884">
            <v>2554.8352864691988</v>
          </cell>
          <cell r="HH884">
            <v>4148.9174520196393</v>
          </cell>
          <cell r="HI884">
            <v>-228.47055868059397</v>
          </cell>
          <cell r="HJ884">
            <v>1276.9987849593163</v>
          </cell>
          <cell r="HK884">
            <v>-102.5099612493068</v>
          </cell>
          <cell r="HL884">
            <v>-526.93190323002636</v>
          </cell>
          <cell r="HM884">
            <v>1885.7590458923951</v>
          </cell>
          <cell r="HN884">
            <v>-1226.4042766802013</v>
          </cell>
          <cell r="HO884">
            <v>2483.0531223099679</v>
          </cell>
          <cell r="HP884">
            <v>3115.7507937010378</v>
          </cell>
          <cell r="HQ884">
            <v>400.44245539885014</v>
          </cell>
          <cell r="HR884">
            <v>18583.175486430526</v>
          </cell>
          <cell r="HS884">
            <v>3200.421500201337</v>
          </cell>
          <cell r="HT884">
            <v>1773.6777498004958</v>
          </cell>
          <cell r="HU884">
            <v>3268.1150129903108</v>
          </cell>
          <cell r="HV884">
            <v>-1460.0788734704256</v>
          </cell>
          <cell r="HW884">
            <v>3491.3003905490041</v>
          </cell>
          <cell r="HX884">
            <v>-1316.347897968255</v>
          </cell>
          <cell r="HY884">
            <v>879.43549744039774</v>
          </cell>
          <cell r="HZ884">
            <v>835.78448364138603</v>
          </cell>
          <cell r="IA884">
            <v>705.9196953792125</v>
          </cell>
          <cell r="IB884">
            <v>1937.2698679594323</v>
          </cell>
          <cell r="IC884">
            <v>4299.3747135791928</v>
          </cell>
          <cell r="ID884">
            <v>968.30334632191807</v>
          </cell>
          <cell r="IE884">
            <v>32162.194336608052</v>
          </cell>
          <cell r="IF884">
            <v>914.29651588108391</v>
          </cell>
          <cell r="IG884">
            <v>2215.0901952916756</v>
          </cell>
          <cell r="IH884">
            <v>2804.3154182098806</v>
          </cell>
          <cell r="II884">
            <v>3899.5974553106353</v>
          </cell>
          <cell r="IJ884">
            <v>6985.8910687305033</v>
          </cell>
          <cell r="IK884">
            <v>-376.51182482019067</v>
          </cell>
          <cell r="IL884">
            <v>2222.3828378506005</v>
          </cell>
          <cell r="IM884">
            <v>3791.1278365403414</v>
          </cell>
          <cell r="IN884">
            <v>207.35710798017681</v>
          </cell>
          <cell r="IO884">
            <v>3504.7805764600635</v>
          </cell>
          <cell r="IP884">
            <v>3807.5178063306957</v>
          </cell>
          <cell r="IQ884">
            <v>2186.3493428500369</v>
          </cell>
          <cell r="IR884">
            <v>40403.75659866631</v>
          </cell>
          <cell r="IS884">
            <v>8365.4141888711601</v>
          </cell>
          <cell r="IT884">
            <v>3691.013671300374</v>
          </cell>
          <cell r="IU884">
            <v>3292.7056770520285</v>
          </cell>
          <cell r="IV884">
            <v>10902.737251569517</v>
          </cell>
          <cell r="IW884">
            <v>1779.1935666501522</v>
          </cell>
          <cell r="IX884">
            <v>1499.9418104011565</v>
          </cell>
          <cell r="IY884">
            <v>-761.07071734964848</v>
          </cell>
          <cell r="IZ884">
            <v>-1108.2149886079133</v>
          </cell>
          <cell r="JA884">
            <v>1630.985072510317</v>
          </cell>
          <cell r="JB884">
            <v>6954.5979749783874</v>
          </cell>
          <cell r="JC884">
            <v>2356.7220101812854</v>
          </cell>
          <cell r="JD884">
            <v>1799.7310810992494</v>
          </cell>
          <cell r="JE884">
            <v>19544.093786790967</v>
          </cell>
          <cell r="JF884">
            <v>871.80325895175338</v>
          </cell>
          <cell r="JG884">
            <v>5480.2330673104152</v>
          </cell>
          <cell r="JH884">
            <v>75.320886211469769</v>
          </cell>
          <cell r="JI884">
            <v>1513.0508306790143</v>
          </cell>
          <cell r="JJ884">
            <v>6582.9988220995292</v>
          </cell>
          <cell r="JK884">
            <v>7206.3256100192666</v>
          </cell>
          <cell r="JL884">
            <v>-723.07245071791112</v>
          </cell>
          <cell r="JM884">
            <v>2769.519279519096</v>
          </cell>
          <cell r="JN884">
            <v>-1887.7453333204612</v>
          </cell>
          <cell r="JO884">
            <v>-333.5816633393988</v>
          </cell>
          <cell r="JP884">
            <v>-1932.0039129098877</v>
          </cell>
          <cell r="JQ884">
            <v>-78.754607700742781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O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B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G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  <cell r="IH885">
            <v>0</v>
          </cell>
          <cell r="II885">
            <v>0</v>
          </cell>
          <cell r="IJ885">
            <v>0</v>
          </cell>
          <cell r="IK885">
            <v>0</v>
          </cell>
          <cell r="IL885">
            <v>0</v>
          </cell>
          <cell r="IM885">
            <v>0</v>
          </cell>
          <cell r="IN885">
            <v>0</v>
          </cell>
          <cell r="IO885">
            <v>0</v>
          </cell>
          <cell r="IP885">
            <v>0</v>
          </cell>
          <cell r="IQ885">
            <v>0</v>
          </cell>
          <cell r="IR885">
            <v>0</v>
          </cell>
          <cell r="IS885">
            <v>0</v>
          </cell>
          <cell r="IT885">
            <v>0</v>
          </cell>
          <cell r="IU885">
            <v>0</v>
          </cell>
          <cell r="IV885">
            <v>0</v>
          </cell>
          <cell r="IW885">
            <v>0</v>
          </cell>
          <cell r="IX885">
            <v>0</v>
          </cell>
          <cell r="IY885">
            <v>0</v>
          </cell>
          <cell r="IZ885">
            <v>0</v>
          </cell>
          <cell r="JA885">
            <v>0</v>
          </cell>
          <cell r="JB885">
            <v>0</v>
          </cell>
          <cell r="JC885">
            <v>0</v>
          </cell>
          <cell r="JD885">
            <v>0</v>
          </cell>
          <cell r="JE885">
            <v>0</v>
          </cell>
          <cell r="JF885">
            <v>0</v>
          </cell>
          <cell r="JG885">
            <v>0</v>
          </cell>
          <cell r="JH885">
            <v>0</v>
          </cell>
          <cell r="JI885">
            <v>0</v>
          </cell>
          <cell r="JJ885">
            <v>0</v>
          </cell>
          <cell r="JK885">
            <v>0</v>
          </cell>
          <cell r="JL885">
            <v>0</v>
          </cell>
          <cell r="JM885">
            <v>0</v>
          </cell>
          <cell r="JN885">
            <v>0</v>
          </cell>
          <cell r="JO885">
            <v>0</v>
          </cell>
          <cell r="JP885">
            <v>0</v>
          </cell>
          <cell r="JQ885">
            <v>0</v>
          </cell>
        </row>
        <row r="886">
          <cell r="D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0</v>
          </cell>
          <cell r="FG886">
            <v>0</v>
          </cell>
          <cell r="FH886">
            <v>0</v>
          </cell>
          <cell r="FI886">
            <v>0</v>
          </cell>
          <cell r="FJ886">
            <v>0</v>
          </cell>
          <cell r="FK886">
            <v>0</v>
          </cell>
          <cell r="FL886">
            <v>0</v>
          </cell>
          <cell r="FM886">
            <v>0</v>
          </cell>
          <cell r="FN886">
            <v>0</v>
          </cell>
          <cell r="FO886">
            <v>0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0</v>
          </cell>
          <cell r="GF886">
            <v>0</v>
          </cell>
          <cell r="GG886">
            <v>0</v>
          </cell>
          <cell r="GH886">
            <v>0</v>
          </cell>
          <cell r="GI886">
            <v>0</v>
          </cell>
          <cell r="GJ886">
            <v>0</v>
          </cell>
          <cell r="GK886">
            <v>0</v>
          </cell>
          <cell r="GL886">
            <v>0</v>
          </cell>
          <cell r="GM886">
            <v>0</v>
          </cell>
          <cell r="GN886">
            <v>0</v>
          </cell>
          <cell r="GO886">
            <v>0</v>
          </cell>
          <cell r="GP886">
            <v>0</v>
          </cell>
          <cell r="GQ886">
            <v>0</v>
          </cell>
          <cell r="GR886">
            <v>0</v>
          </cell>
          <cell r="GS886">
            <v>0</v>
          </cell>
          <cell r="GT886">
            <v>0</v>
          </cell>
          <cell r="GU886">
            <v>0</v>
          </cell>
          <cell r="GV886">
            <v>0</v>
          </cell>
          <cell r="GW886">
            <v>0</v>
          </cell>
          <cell r="GX886">
            <v>0</v>
          </cell>
          <cell r="GY886">
            <v>0</v>
          </cell>
          <cell r="GZ886">
            <v>0</v>
          </cell>
          <cell r="HA886">
            <v>0</v>
          </cell>
          <cell r="HB886">
            <v>0</v>
          </cell>
          <cell r="HC886">
            <v>0</v>
          </cell>
          <cell r="HD886">
            <v>0</v>
          </cell>
          <cell r="HE886">
            <v>0</v>
          </cell>
          <cell r="HF886">
            <v>0</v>
          </cell>
          <cell r="HG886">
            <v>0</v>
          </cell>
          <cell r="HH886">
            <v>0</v>
          </cell>
          <cell r="HI886">
            <v>0</v>
          </cell>
          <cell r="HJ886">
            <v>0</v>
          </cell>
          <cell r="HK886">
            <v>0</v>
          </cell>
          <cell r="HL886">
            <v>0</v>
          </cell>
          <cell r="HM886">
            <v>0</v>
          </cell>
          <cell r="HN886">
            <v>0</v>
          </cell>
          <cell r="HO886">
            <v>0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0</v>
          </cell>
          <cell r="HU886">
            <v>0</v>
          </cell>
          <cell r="HV886">
            <v>0</v>
          </cell>
          <cell r="HW886">
            <v>0</v>
          </cell>
          <cell r="HX886">
            <v>0</v>
          </cell>
          <cell r="HY886">
            <v>0</v>
          </cell>
          <cell r="HZ886">
            <v>0</v>
          </cell>
          <cell r="IA886">
            <v>0</v>
          </cell>
          <cell r="IB886">
            <v>0</v>
          </cell>
          <cell r="IC886">
            <v>0</v>
          </cell>
          <cell r="ID886">
            <v>0</v>
          </cell>
          <cell r="IE886">
            <v>0</v>
          </cell>
          <cell r="IF886">
            <v>0</v>
          </cell>
          <cell r="IG886">
            <v>0</v>
          </cell>
          <cell r="IH886">
            <v>0</v>
          </cell>
          <cell r="II886">
            <v>0</v>
          </cell>
          <cell r="IJ886">
            <v>0</v>
          </cell>
          <cell r="IK886">
            <v>0</v>
          </cell>
          <cell r="IL886">
            <v>0</v>
          </cell>
          <cell r="IM886">
            <v>0</v>
          </cell>
          <cell r="IN886">
            <v>0</v>
          </cell>
          <cell r="IO886">
            <v>0</v>
          </cell>
          <cell r="IP886">
            <v>0</v>
          </cell>
          <cell r="IQ886">
            <v>0</v>
          </cell>
          <cell r="IR886">
            <v>0</v>
          </cell>
          <cell r="IS886">
            <v>0</v>
          </cell>
          <cell r="IT886">
            <v>0</v>
          </cell>
          <cell r="IU886">
            <v>0</v>
          </cell>
          <cell r="IV886">
            <v>0</v>
          </cell>
          <cell r="IW886">
            <v>0</v>
          </cell>
          <cell r="IX886">
            <v>0</v>
          </cell>
          <cell r="IY886">
            <v>0</v>
          </cell>
          <cell r="IZ886">
            <v>0</v>
          </cell>
          <cell r="JA886">
            <v>0</v>
          </cell>
          <cell r="JB886">
            <v>0</v>
          </cell>
          <cell r="JC886">
            <v>0</v>
          </cell>
          <cell r="JD886">
            <v>0</v>
          </cell>
          <cell r="JE886">
            <v>0</v>
          </cell>
          <cell r="JF886">
            <v>0</v>
          </cell>
          <cell r="JG886">
            <v>0</v>
          </cell>
          <cell r="JH886">
            <v>0</v>
          </cell>
          <cell r="JI886">
            <v>0</v>
          </cell>
          <cell r="JJ886">
            <v>0</v>
          </cell>
          <cell r="JK886">
            <v>0</v>
          </cell>
          <cell r="JL886">
            <v>0</v>
          </cell>
          <cell r="JM886">
            <v>0</v>
          </cell>
          <cell r="JN886">
            <v>0</v>
          </cell>
          <cell r="JO886">
            <v>0</v>
          </cell>
          <cell r="JP886">
            <v>0</v>
          </cell>
          <cell r="JQ886">
            <v>0</v>
          </cell>
        </row>
        <row r="887">
          <cell r="D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0</v>
          </cell>
          <cell r="FG887">
            <v>0</v>
          </cell>
          <cell r="FH887">
            <v>0</v>
          </cell>
          <cell r="FI887">
            <v>0</v>
          </cell>
          <cell r="FJ887">
            <v>0</v>
          </cell>
          <cell r="FK887">
            <v>0</v>
          </cell>
          <cell r="FL887">
            <v>0</v>
          </cell>
          <cell r="FM887">
            <v>0</v>
          </cell>
          <cell r="FN887">
            <v>0</v>
          </cell>
          <cell r="FO887">
            <v>0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0</v>
          </cell>
          <cell r="GF887">
            <v>0</v>
          </cell>
          <cell r="GG887">
            <v>0</v>
          </cell>
          <cell r="GH887">
            <v>0</v>
          </cell>
          <cell r="GI887">
            <v>0</v>
          </cell>
          <cell r="GJ887">
            <v>0</v>
          </cell>
          <cell r="GK887">
            <v>0</v>
          </cell>
          <cell r="GL887">
            <v>0</v>
          </cell>
          <cell r="GM887">
            <v>0</v>
          </cell>
          <cell r="GN887">
            <v>0</v>
          </cell>
          <cell r="GO887">
            <v>0</v>
          </cell>
          <cell r="GP887">
            <v>0</v>
          </cell>
          <cell r="GQ887">
            <v>0</v>
          </cell>
          <cell r="GR887">
            <v>0</v>
          </cell>
          <cell r="GS887">
            <v>0</v>
          </cell>
          <cell r="GT887">
            <v>0</v>
          </cell>
          <cell r="GU887">
            <v>0</v>
          </cell>
          <cell r="GV887">
            <v>0</v>
          </cell>
          <cell r="GW887">
            <v>0</v>
          </cell>
          <cell r="GX887">
            <v>0</v>
          </cell>
          <cell r="GY887">
            <v>0</v>
          </cell>
          <cell r="GZ887">
            <v>0</v>
          </cell>
          <cell r="HA887">
            <v>0</v>
          </cell>
          <cell r="HB887">
            <v>0</v>
          </cell>
          <cell r="HC887">
            <v>0</v>
          </cell>
          <cell r="HD887">
            <v>0</v>
          </cell>
          <cell r="HE887">
            <v>0</v>
          </cell>
          <cell r="HF887">
            <v>0</v>
          </cell>
          <cell r="HG887">
            <v>0</v>
          </cell>
          <cell r="HH887">
            <v>0</v>
          </cell>
          <cell r="HI887">
            <v>0</v>
          </cell>
          <cell r="HJ887">
            <v>0</v>
          </cell>
          <cell r="HK887">
            <v>0</v>
          </cell>
          <cell r="HL887">
            <v>0</v>
          </cell>
          <cell r="HM887">
            <v>0</v>
          </cell>
          <cell r="HN887">
            <v>0</v>
          </cell>
          <cell r="HO887">
            <v>0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0</v>
          </cell>
          <cell r="HU887">
            <v>0</v>
          </cell>
          <cell r="HV887">
            <v>0</v>
          </cell>
          <cell r="HW887">
            <v>0</v>
          </cell>
          <cell r="HX887">
            <v>0</v>
          </cell>
          <cell r="HY887">
            <v>0</v>
          </cell>
          <cell r="HZ887">
            <v>0</v>
          </cell>
          <cell r="IA887">
            <v>0</v>
          </cell>
          <cell r="IB887">
            <v>0</v>
          </cell>
          <cell r="IC887">
            <v>0</v>
          </cell>
          <cell r="ID887">
            <v>0</v>
          </cell>
          <cell r="IE887">
            <v>0</v>
          </cell>
          <cell r="IF887">
            <v>0</v>
          </cell>
          <cell r="IG887">
            <v>0</v>
          </cell>
          <cell r="IH887">
            <v>0</v>
          </cell>
          <cell r="II887">
            <v>0</v>
          </cell>
          <cell r="IJ887">
            <v>0</v>
          </cell>
          <cell r="IK887">
            <v>0</v>
          </cell>
          <cell r="IL887">
            <v>0</v>
          </cell>
          <cell r="IM887">
            <v>0</v>
          </cell>
          <cell r="IN887">
            <v>0</v>
          </cell>
          <cell r="IO887">
            <v>0</v>
          </cell>
          <cell r="IP887">
            <v>0</v>
          </cell>
          <cell r="IQ887">
            <v>0</v>
          </cell>
          <cell r="IR887">
            <v>0</v>
          </cell>
          <cell r="IS887">
            <v>0</v>
          </cell>
          <cell r="IT887">
            <v>0</v>
          </cell>
          <cell r="IU887">
            <v>0</v>
          </cell>
          <cell r="IV887">
            <v>0</v>
          </cell>
          <cell r="IW887">
            <v>0</v>
          </cell>
          <cell r="IX887">
            <v>0</v>
          </cell>
          <cell r="IY887">
            <v>0</v>
          </cell>
          <cell r="IZ887">
            <v>0</v>
          </cell>
          <cell r="JA887">
            <v>0</v>
          </cell>
          <cell r="JB887">
            <v>0</v>
          </cell>
          <cell r="JC887">
            <v>0</v>
          </cell>
          <cell r="JD887">
            <v>0</v>
          </cell>
          <cell r="JE887">
            <v>0</v>
          </cell>
          <cell r="JF887">
            <v>0</v>
          </cell>
          <cell r="JG887">
            <v>0</v>
          </cell>
          <cell r="JH887">
            <v>0</v>
          </cell>
          <cell r="JI887">
            <v>0</v>
          </cell>
          <cell r="JJ887">
            <v>0</v>
          </cell>
          <cell r="JK887">
            <v>0</v>
          </cell>
          <cell r="JL887">
            <v>0</v>
          </cell>
          <cell r="JM887">
            <v>0</v>
          </cell>
          <cell r="JN887">
            <v>0</v>
          </cell>
          <cell r="JO887">
            <v>0</v>
          </cell>
          <cell r="JP887">
            <v>0</v>
          </cell>
          <cell r="JQ887">
            <v>0</v>
          </cell>
        </row>
        <row r="888">
          <cell r="D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  <cell r="GK888">
            <v>0</v>
          </cell>
          <cell r="GL888">
            <v>0</v>
          </cell>
          <cell r="GM888">
            <v>0</v>
          </cell>
          <cell r="GN888">
            <v>0</v>
          </cell>
          <cell r="GO888">
            <v>0</v>
          </cell>
          <cell r="GP888">
            <v>0</v>
          </cell>
          <cell r="GQ888">
            <v>0</v>
          </cell>
          <cell r="GR888">
            <v>0</v>
          </cell>
          <cell r="GS888">
            <v>0</v>
          </cell>
          <cell r="GT888">
            <v>0</v>
          </cell>
          <cell r="GU888">
            <v>0</v>
          </cell>
          <cell r="GV888">
            <v>0</v>
          </cell>
          <cell r="GW888">
            <v>0</v>
          </cell>
          <cell r="GX888">
            <v>0</v>
          </cell>
          <cell r="GY888">
            <v>0</v>
          </cell>
          <cell r="GZ888">
            <v>0</v>
          </cell>
          <cell r="HA888">
            <v>0</v>
          </cell>
          <cell r="HB888">
            <v>0</v>
          </cell>
          <cell r="HC888">
            <v>0</v>
          </cell>
          <cell r="HD888">
            <v>0</v>
          </cell>
          <cell r="HE888">
            <v>0</v>
          </cell>
          <cell r="HF888">
            <v>0</v>
          </cell>
          <cell r="HG888">
            <v>0</v>
          </cell>
          <cell r="HH888">
            <v>0</v>
          </cell>
          <cell r="HI888">
            <v>0</v>
          </cell>
          <cell r="HJ888">
            <v>0</v>
          </cell>
          <cell r="HK888">
            <v>0</v>
          </cell>
          <cell r="HL888">
            <v>0</v>
          </cell>
          <cell r="HM888">
            <v>0</v>
          </cell>
          <cell r="HN888">
            <v>0</v>
          </cell>
          <cell r="HO888">
            <v>0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0</v>
          </cell>
          <cell r="HU888">
            <v>0</v>
          </cell>
          <cell r="HV888">
            <v>0</v>
          </cell>
          <cell r="HW888">
            <v>0</v>
          </cell>
          <cell r="HX888">
            <v>0</v>
          </cell>
          <cell r="HY888">
            <v>0</v>
          </cell>
          <cell r="HZ888">
            <v>0</v>
          </cell>
          <cell r="IA888">
            <v>0</v>
          </cell>
          <cell r="IB888">
            <v>0</v>
          </cell>
          <cell r="IC888">
            <v>0</v>
          </cell>
          <cell r="ID888">
            <v>0</v>
          </cell>
          <cell r="IE888">
            <v>0</v>
          </cell>
          <cell r="IF888">
            <v>0</v>
          </cell>
          <cell r="IG888">
            <v>0</v>
          </cell>
          <cell r="IH888">
            <v>0</v>
          </cell>
          <cell r="II888">
            <v>0</v>
          </cell>
          <cell r="IJ888">
            <v>0</v>
          </cell>
          <cell r="IK888">
            <v>0</v>
          </cell>
          <cell r="IL888">
            <v>0</v>
          </cell>
          <cell r="IM888">
            <v>0</v>
          </cell>
          <cell r="IN888">
            <v>0</v>
          </cell>
          <cell r="IO888">
            <v>0</v>
          </cell>
          <cell r="IP888">
            <v>0</v>
          </cell>
          <cell r="IQ888">
            <v>0</v>
          </cell>
          <cell r="IR888">
            <v>0</v>
          </cell>
          <cell r="IS888">
            <v>0</v>
          </cell>
          <cell r="IT888">
            <v>0</v>
          </cell>
          <cell r="IU888">
            <v>0</v>
          </cell>
          <cell r="IV888">
            <v>0</v>
          </cell>
          <cell r="IW888">
            <v>0</v>
          </cell>
          <cell r="IX888">
            <v>0</v>
          </cell>
          <cell r="IY888">
            <v>0</v>
          </cell>
          <cell r="IZ888">
            <v>0</v>
          </cell>
          <cell r="JA888">
            <v>0</v>
          </cell>
          <cell r="JB888">
            <v>0</v>
          </cell>
          <cell r="JC888">
            <v>0</v>
          </cell>
          <cell r="JD888">
            <v>0</v>
          </cell>
          <cell r="JE888">
            <v>0</v>
          </cell>
          <cell r="JF888">
            <v>0</v>
          </cell>
          <cell r="JG888">
            <v>0</v>
          </cell>
          <cell r="JH888">
            <v>0</v>
          </cell>
          <cell r="JI888">
            <v>0</v>
          </cell>
          <cell r="JJ888">
            <v>0</v>
          </cell>
          <cell r="JK888">
            <v>0</v>
          </cell>
          <cell r="JL888">
            <v>0</v>
          </cell>
          <cell r="JM888">
            <v>0</v>
          </cell>
          <cell r="JN888">
            <v>0</v>
          </cell>
          <cell r="JO888">
            <v>0</v>
          </cell>
          <cell r="JP888">
            <v>0</v>
          </cell>
          <cell r="JQ888">
            <v>0</v>
          </cell>
        </row>
        <row r="889">
          <cell r="D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O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B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G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  <cell r="IH889">
            <v>0</v>
          </cell>
          <cell r="II889">
            <v>0</v>
          </cell>
          <cell r="IJ889">
            <v>0</v>
          </cell>
          <cell r="IK889">
            <v>0</v>
          </cell>
          <cell r="IL889">
            <v>0</v>
          </cell>
          <cell r="IM889">
            <v>0</v>
          </cell>
          <cell r="IN889">
            <v>0</v>
          </cell>
          <cell r="IO889">
            <v>0</v>
          </cell>
          <cell r="IP889">
            <v>0</v>
          </cell>
          <cell r="IQ889">
            <v>0</v>
          </cell>
          <cell r="IR889">
            <v>0</v>
          </cell>
          <cell r="IS889">
            <v>0</v>
          </cell>
          <cell r="IT889">
            <v>0</v>
          </cell>
          <cell r="IU889">
            <v>0</v>
          </cell>
          <cell r="IV889">
            <v>0</v>
          </cell>
          <cell r="IW889">
            <v>0</v>
          </cell>
          <cell r="IX889">
            <v>0</v>
          </cell>
          <cell r="IY889">
            <v>0</v>
          </cell>
          <cell r="IZ889">
            <v>0</v>
          </cell>
          <cell r="JA889">
            <v>0</v>
          </cell>
          <cell r="JB889">
            <v>0</v>
          </cell>
          <cell r="JC889">
            <v>0</v>
          </cell>
          <cell r="JD889">
            <v>0</v>
          </cell>
          <cell r="JE889">
            <v>0</v>
          </cell>
          <cell r="JF889">
            <v>0</v>
          </cell>
          <cell r="JG889">
            <v>0</v>
          </cell>
          <cell r="JH889">
            <v>0</v>
          </cell>
          <cell r="JI889">
            <v>0</v>
          </cell>
          <cell r="JJ889">
            <v>0</v>
          </cell>
          <cell r="JK889">
            <v>0</v>
          </cell>
          <cell r="JL889">
            <v>0</v>
          </cell>
          <cell r="JM889">
            <v>0</v>
          </cell>
          <cell r="JN889">
            <v>0</v>
          </cell>
          <cell r="JO889">
            <v>0</v>
          </cell>
          <cell r="JP889">
            <v>0</v>
          </cell>
          <cell r="JQ889">
            <v>0</v>
          </cell>
        </row>
        <row r="890">
          <cell r="D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0</v>
          </cell>
          <cell r="FG890">
            <v>0</v>
          </cell>
          <cell r="FH890">
            <v>0</v>
          </cell>
          <cell r="FI890">
            <v>0</v>
          </cell>
          <cell r="FJ890">
            <v>0</v>
          </cell>
          <cell r="FK890">
            <v>0</v>
          </cell>
          <cell r="FL890">
            <v>0</v>
          </cell>
          <cell r="FM890">
            <v>0</v>
          </cell>
          <cell r="FN890">
            <v>0</v>
          </cell>
          <cell r="FO890">
            <v>0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0</v>
          </cell>
          <cell r="GF890">
            <v>0</v>
          </cell>
          <cell r="GG890">
            <v>0</v>
          </cell>
          <cell r="GH890">
            <v>0</v>
          </cell>
          <cell r="GI890">
            <v>0</v>
          </cell>
          <cell r="GJ890">
            <v>0</v>
          </cell>
          <cell r="GK890">
            <v>0</v>
          </cell>
          <cell r="GL890">
            <v>0</v>
          </cell>
          <cell r="GM890">
            <v>0</v>
          </cell>
          <cell r="GN890">
            <v>0</v>
          </cell>
          <cell r="GO890">
            <v>0</v>
          </cell>
          <cell r="GP890">
            <v>0</v>
          </cell>
          <cell r="GQ890">
            <v>0</v>
          </cell>
          <cell r="GR890">
            <v>0</v>
          </cell>
          <cell r="GS890">
            <v>0</v>
          </cell>
          <cell r="GT890">
            <v>0</v>
          </cell>
          <cell r="GU890">
            <v>0</v>
          </cell>
          <cell r="GV890">
            <v>0</v>
          </cell>
          <cell r="GW890">
            <v>0</v>
          </cell>
          <cell r="GX890">
            <v>0</v>
          </cell>
          <cell r="GY890">
            <v>0</v>
          </cell>
          <cell r="GZ890">
            <v>0</v>
          </cell>
          <cell r="HA890">
            <v>0</v>
          </cell>
          <cell r="HB890">
            <v>0</v>
          </cell>
          <cell r="HC890">
            <v>0</v>
          </cell>
          <cell r="HD890">
            <v>0</v>
          </cell>
          <cell r="HE890">
            <v>0</v>
          </cell>
          <cell r="HF890">
            <v>0</v>
          </cell>
          <cell r="HG890">
            <v>0</v>
          </cell>
          <cell r="HH890">
            <v>0</v>
          </cell>
          <cell r="HI890">
            <v>0</v>
          </cell>
          <cell r="HJ890">
            <v>0</v>
          </cell>
          <cell r="HK890">
            <v>0</v>
          </cell>
          <cell r="HL890">
            <v>0</v>
          </cell>
          <cell r="HM890">
            <v>0</v>
          </cell>
          <cell r="HN890">
            <v>0</v>
          </cell>
          <cell r="HO890">
            <v>0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0</v>
          </cell>
          <cell r="HU890">
            <v>0</v>
          </cell>
          <cell r="HV890">
            <v>0</v>
          </cell>
          <cell r="HW890">
            <v>0</v>
          </cell>
          <cell r="HX890">
            <v>0</v>
          </cell>
          <cell r="HY890">
            <v>0</v>
          </cell>
          <cell r="HZ890">
            <v>0</v>
          </cell>
          <cell r="IA890">
            <v>0</v>
          </cell>
          <cell r="IB890">
            <v>0</v>
          </cell>
          <cell r="IC890">
            <v>0</v>
          </cell>
          <cell r="ID890">
            <v>0</v>
          </cell>
          <cell r="IE890">
            <v>0</v>
          </cell>
          <cell r="IF890">
            <v>0</v>
          </cell>
          <cell r="IG890">
            <v>0</v>
          </cell>
          <cell r="IH890">
            <v>0</v>
          </cell>
          <cell r="II890">
            <v>0</v>
          </cell>
          <cell r="IJ890">
            <v>0</v>
          </cell>
          <cell r="IK890">
            <v>0</v>
          </cell>
          <cell r="IL890">
            <v>0</v>
          </cell>
          <cell r="IM890">
            <v>0</v>
          </cell>
          <cell r="IN890">
            <v>0</v>
          </cell>
          <cell r="IO890">
            <v>0</v>
          </cell>
          <cell r="IP890">
            <v>0</v>
          </cell>
          <cell r="IQ890">
            <v>0</v>
          </cell>
          <cell r="IR890">
            <v>0</v>
          </cell>
          <cell r="IS890">
            <v>0</v>
          </cell>
          <cell r="IT890">
            <v>0</v>
          </cell>
          <cell r="IU890">
            <v>0</v>
          </cell>
          <cell r="IV890">
            <v>0</v>
          </cell>
          <cell r="IW890">
            <v>0</v>
          </cell>
          <cell r="IX890">
            <v>0</v>
          </cell>
          <cell r="IY890">
            <v>0</v>
          </cell>
          <cell r="IZ890">
            <v>0</v>
          </cell>
          <cell r="JA890">
            <v>0</v>
          </cell>
          <cell r="JB890">
            <v>0</v>
          </cell>
          <cell r="JC890">
            <v>0</v>
          </cell>
          <cell r="JD890">
            <v>0</v>
          </cell>
          <cell r="JE890">
            <v>0</v>
          </cell>
          <cell r="JF890">
            <v>0</v>
          </cell>
          <cell r="JG890">
            <v>0</v>
          </cell>
          <cell r="JH890">
            <v>0</v>
          </cell>
          <cell r="JI890">
            <v>0</v>
          </cell>
          <cell r="JJ890">
            <v>0</v>
          </cell>
          <cell r="JK890">
            <v>0</v>
          </cell>
          <cell r="JL890">
            <v>0</v>
          </cell>
          <cell r="JM890">
            <v>0</v>
          </cell>
          <cell r="JN890">
            <v>0</v>
          </cell>
          <cell r="JO890">
            <v>0</v>
          </cell>
          <cell r="JP890">
            <v>0</v>
          </cell>
          <cell r="JQ890">
            <v>0</v>
          </cell>
        </row>
        <row r="891">
          <cell r="D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0</v>
          </cell>
          <cell r="FG891">
            <v>0</v>
          </cell>
          <cell r="FH891">
            <v>0</v>
          </cell>
          <cell r="FI891">
            <v>0</v>
          </cell>
          <cell r="FJ891">
            <v>0</v>
          </cell>
          <cell r="FK891">
            <v>0</v>
          </cell>
          <cell r="FL891">
            <v>0</v>
          </cell>
          <cell r="FM891">
            <v>0</v>
          </cell>
          <cell r="FN891">
            <v>0</v>
          </cell>
          <cell r="FO891">
            <v>0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0</v>
          </cell>
          <cell r="GF891">
            <v>0</v>
          </cell>
          <cell r="GG891">
            <v>0</v>
          </cell>
          <cell r="GH891">
            <v>0</v>
          </cell>
          <cell r="GI891">
            <v>0</v>
          </cell>
          <cell r="GJ891">
            <v>0</v>
          </cell>
          <cell r="GK891">
            <v>0</v>
          </cell>
          <cell r="GL891">
            <v>0</v>
          </cell>
          <cell r="GM891">
            <v>0</v>
          </cell>
          <cell r="GN891">
            <v>0</v>
          </cell>
          <cell r="GO891">
            <v>0</v>
          </cell>
          <cell r="GP891">
            <v>0</v>
          </cell>
          <cell r="GQ891">
            <v>0</v>
          </cell>
          <cell r="GR891">
            <v>0</v>
          </cell>
          <cell r="GS891">
            <v>0</v>
          </cell>
          <cell r="GT891">
            <v>0</v>
          </cell>
          <cell r="GU891">
            <v>0</v>
          </cell>
          <cell r="GV891">
            <v>0</v>
          </cell>
          <cell r="GW891">
            <v>0</v>
          </cell>
          <cell r="GX891">
            <v>0</v>
          </cell>
          <cell r="GY891">
            <v>0</v>
          </cell>
          <cell r="GZ891">
            <v>0</v>
          </cell>
          <cell r="HA891">
            <v>0</v>
          </cell>
          <cell r="HB891">
            <v>0</v>
          </cell>
          <cell r="HC891">
            <v>0</v>
          </cell>
          <cell r="HD891">
            <v>0</v>
          </cell>
          <cell r="HE891">
            <v>0</v>
          </cell>
          <cell r="HF891">
            <v>0</v>
          </cell>
          <cell r="HG891">
            <v>0</v>
          </cell>
          <cell r="HH891">
            <v>0</v>
          </cell>
          <cell r="HI891">
            <v>0</v>
          </cell>
          <cell r="HJ891">
            <v>0</v>
          </cell>
          <cell r="HK891">
            <v>0</v>
          </cell>
          <cell r="HL891">
            <v>0</v>
          </cell>
          <cell r="HM891">
            <v>0</v>
          </cell>
          <cell r="HN891">
            <v>0</v>
          </cell>
          <cell r="HO891">
            <v>0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0</v>
          </cell>
          <cell r="HU891">
            <v>0</v>
          </cell>
          <cell r="HV891">
            <v>0</v>
          </cell>
          <cell r="HW891">
            <v>0</v>
          </cell>
          <cell r="HX891">
            <v>0</v>
          </cell>
          <cell r="HY891">
            <v>0</v>
          </cell>
          <cell r="HZ891">
            <v>0</v>
          </cell>
          <cell r="IA891">
            <v>0</v>
          </cell>
          <cell r="IB891">
            <v>0</v>
          </cell>
          <cell r="IC891">
            <v>0</v>
          </cell>
          <cell r="ID891">
            <v>0</v>
          </cell>
          <cell r="IE891">
            <v>0</v>
          </cell>
          <cell r="IF891">
            <v>0</v>
          </cell>
          <cell r="IG891">
            <v>0</v>
          </cell>
          <cell r="IH891">
            <v>0</v>
          </cell>
          <cell r="II891">
            <v>0</v>
          </cell>
          <cell r="IJ891">
            <v>0</v>
          </cell>
          <cell r="IK891">
            <v>0</v>
          </cell>
          <cell r="IL891">
            <v>0</v>
          </cell>
          <cell r="IM891">
            <v>0</v>
          </cell>
          <cell r="IN891">
            <v>0</v>
          </cell>
          <cell r="IO891">
            <v>0</v>
          </cell>
          <cell r="IP891">
            <v>0</v>
          </cell>
          <cell r="IQ891">
            <v>0</v>
          </cell>
          <cell r="IR891">
            <v>0</v>
          </cell>
          <cell r="IS891">
            <v>0</v>
          </cell>
          <cell r="IT891">
            <v>0</v>
          </cell>
          <cell r="IU891">
            <v>0</v>
          </cell>
          <cell r="IV891">
            <v>0</v>
          </cell>
          <cell r="IW891">
            <v>0</v>
          </cell>
          <cell r="IX891">
            <v>0</v>
          </cell>
          <cell r="IY891">
            <v>0</v>
          </cell>
          <cell r="IZ891">
            <v>0</v>
          </cell>
          <cell r="JA891">
            <v>0</v>
          </cell>
          <cell r="JB891">
            <v>0</v>
          </cell>
          <cell r="JC891">
            <v>0</v>
          </cell>
          <cell r="JD891">
            <v>0</v>
          </cell>
          <cell r="JE891">
            <v>0</v>
          </cell>
          <cell r="JF891">
            <v>0</v>
          </cell>
          <cell r="JG891">
            <v>0</v>
          </cell>
          <cell r="JH891">
            <v>0</v>
          </cell>
          <cell r="JI891">
            <v>0</v>
          </cell>
          <cell r="JJ891">
            <v>0</v>
          </cell>
          <cell r="JK891">
            <v>0</v>
          </cell>
          <cell r="JL891">
            <v>0</v>
          </cell>
          <cell r="JM891">
            <v>0</v>
          </cell>
          <cell r="JN891">
            <v>0</v>
          </cell>
          <cell r="JO891">
            <v>0</v>
          </cell>
          <cell r="JP891">
            <v>0</v>
          </cell>
          <cell r="JQ891">
            <v>0</v>
          </cell>
        </row>
        <row r="892">
          <cell r="D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0</v>
          </cell>
          <cell r="FG892">
            <v>0</v>
          </cell>
          <cell r="FH892">
            <v>0</v>
          </cell>
          <cell r="FI892">
            <v>0</v>
          </cell>
          <cell r="FJ892">
            <v>0</v>
          </cell>
          <cell r="FK892">
            <v>0</v>
          </cell>
          <cell r="FL892">
            <v>0</v>
          </cell>
          <cell r="FM892">
            <v>0</v>
          </cell>
          <cell r="FN892">
            <v>0</v>
          </cell>
          <cell r="FO892">
            <v>0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0</v>
          </cell>
          <cell r="GF892">
            <v>0</v>
          </cell>
          <cell r="GG892">
            <v>0</v>
          </cell>
          <cell r="GH892">
            <v>0</v>
          </cell>
          <cell r="GI892">
            <v>0</v>
          </cell>
          <cell r="GJ892">
            <v>0</v>
          </cell>
          <cell r="GK892">
            <v>0</v>
          </cell>
          <cell r="GL892">
            <v>0</v>
          </cell>
          <cell r="GM892">
            <v>0</v>
          </cell>
          <cell r="GN892">
            <v>0</v>
          </cell>
          <cell r="GO892">
            <v>0</v>
          </cell>
          <cell r="GP892">
            <v>0</v>
          </cell>
          <cell r="GQ892">
            <v>0</v>
          </cell>
          <cell r="GR892">
            <v>0</v>
          </cell>
          <cell r="GS892">
            <v>0</v>
          </cell>
          <cell r="GT892">
            <v>0</v>
          </cell>
          <cell r="GU892">
            <v>0</v>
          </cell>
          <cell r="GV892">
            <v>0</v>
          </cell>
          <cell r="GW892">
            <v>0</v>
          </cell>
          <cell r="GX892">
            <v>0</v>
          </cell>
          <cell r="GY892">
            <v>0</v>
          </cell>
          <cell r="GZ892">
            <v>0</v>
          </cell>
          <cell r="HA892">
            <v>0</v>
          </cell>
          <cell r="HB892">
            <v>0</v>
          </cell>
          <cell r="HC892">
            <v>0</v>
          </cell>
          <cell r="HD892">
            <v>0</v>
          </cell>
          <cell r="HE892">
            <v>0</v>
          </cell>
          <cell r="HF892">
            <v>0</v>
          </cell>
          <cell r="HG892">
            <v>0</v>
          </cell>
          <cell r="HH892">
            <v>0</v>
          </cell>
          <cell r="HI892">
            <v>0</v>
          </cell>
          <cell r="HJ892">
            <v>0</v>
          </cell>
          <cell r="HK892">
            <v>0</v>
          </cell>
          <cell r="HL892">
            <v>0</v>
          </cell>
          <cell r="HM892">
            <v>0</v>
          </cell>
          <cell r="HN892">
            <v>0</v>
          </cell>
          <cell r="HO892">
            <v>0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0</v>
          </cell>
          <cell r="HU892">
            <v>0</v>
          </cell>
          <cell r="HV892">
            <v>0</v>
          </cell>
          <cell r="HW892">
            <v>0</v>
          </cell>
          <cell r="HX892">
            <v>0</v>
          </cell>
          <cell r="HY892">
            <v>0</v>
          </cell>
          <cell r="HZ892">
            <v>0</v>
          </cell>
          <cell r="IA892">
            <v>0</v>
          </cell>
          <cell r="IB892">
            <v>0</v>
          </cell>
          <cell r="IC892">
            <v>0</v>
          </cell>
          <cell r="ID892">
            <v>0</v>
          </cell>
          <cell r="IE892">
            <v>0</v>
          </cell>
          <cell r="IF892">
            <v>0</v>
          </cell>
          <cell r="IG892">
            <v>0</v>
          </cell>
          <cell r="IH892">
            <v>0</v>
          </cell>
          <cell r="II892">
            <v>0</v>
          </cell>
          <cell r="IJ892">
            <v>0</v>
          </cell>
          <cell r="IK892">
            <v>0</v>
          </cell>
          <cell r="IL892">
            <v>0</v>
          </cell>
          <cell r="IM892">
            <v>0</v>
          </cell>
          <cell r="IN892">
            <v>0</v>
          </cell>
          <cell r="IO892">
            <v>0</v>
          </cell>
          <cell r="IP892">
            <v>0</v>
          </cell>
          <cell r="IQ892">
            <v>0</v>
          </cell>
          <cell r="IR892">
            <v>0</v>
          </cell>
          <cell r="IS892">
            <v>0</v>
          </cell>
          <cell r="IT892">
            <v>0</v>
          </cell>
          <cell r="IU892">
            <v>0</v>
          </cell>
          <cell r="IV892">
            <v>0</v>
          </cell>
          <cell r="IW892">
            <v>0</v>
          </cell>
          <cell r="IX892">
            <v>0</v>
          </cell>
          <cell r="IY892">
            <v>0</v>
          </cell>
          <cell r="IZ892">
            <v>0</v>
          </cell>
          <cell r="JA892">
            <v>0</v>
          </cell>
          <cell r="JB892">
            <v>0</v>
          </cell>
          <cell r="JC892">
            <v>0</v>
          </cell>
          <cell r="JD892">
            <v>0</v>
          </cell>
          <cell r="JE892">
            <v>0</v>
          </cell>
          <cell r="JF892">
            <v>0</v>
          </cell>
          <cell r="JG892">
            <v>0</v>
          </cell>
          <cell r="JH892">
            <v>0</v>
          </cell>
          <cell r="JI892">
            <v>0</v>
          </cell>
          <cell r="JJ892">
            <v>0</v>
          </cell>
          <cell r="JK892">
            <v>0</v>
          </cell>
          <cell r="JL892">
            <v>0</v>
          </cell>
          <cell r="JM892">
            <v>0</v>
          </cell>
          <cell r="JN892">
            <v>0</v>
          </cell>
          <cell r="JO892">
            <v>0</v>
          </cell>
          <cell r="JP892">
            <v>0</v>
          </cell>
          <cell r="JQ892">
            <v>0</v>
          </cell>
        </row>
        <row r="893">
          <cell r="D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0</v>
          </cell>
          <cell r="FG893">
            <v>0</v>
          </cell>
          <cell r="FH893">
            <v>0</v>
          </cell>
          <cell r="FI893">
            <v>0</v>
          </cell>
          <cell r="FJ893">
            <v>0</v>
          </cell>
          <cell r="FK893">
            <v>0</v>
          </cell>
          <cell r="FL893">
            <v>0</v>
          </cell>
          <cell r="FM893">
            <v>0</v>
          </cell>
          <cell r="FN893">
            <v>0</v>
          </cell>
          <cell r="FO893">
            <v>0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0</v>
          </cell>
          <cell r="GF893">
            <v>0</v>
          </cell>
          <cell r="GG893">
            <v>0</v>
          </cell>
          <cell r="GH893">
            <v>0</v>
          </cell>
          <cell r="GI893">
            <v>0</v>
          </cell>
          <cell r="GJ893">
            <v>0</v>
          </cell>
          <cell r="GK893">
            <v>0</v>
          </cell>
          <cell r="GL893">
            <v>0</v>
          </cell>
          <cell r="GM893">
            <v>0</v>
          </cell>
          <cell r="GN893">
            <v>0</v>
          </cell>
          <cell r="GO893">
            <v>0</v>
          </cell>
          <cell r="GP893">
            <v>0</v>
          </cell>
          <cell r="GQ893">
            <v>0</v>
          </cell>
          <cell r="GR893">
            <v>0</v>
          </cell>
          <cell r="GS893">
            <v>0</v>
          </cell>
          <cell r="GT893">
            <v>0</v>
          </cell>
          <cell r="GU893">
            <v>0</v>
          </cell>
          <cell r="GV893">
            <v>0</v>
          </cell>
          <cell r="GW893">
            <v>0</v>
          </cell>
          <cell r="GX893">
            <v>0</v>
          </cell>
          <cell r="GY893">
            <v>0</v>
          </cell>
          <cell r="GZ893">
            <v>0</v>
          </cell>
          <cell r="HA893">
            <v>0</v>
          </cell>
          <cell r="HB893">
            <v>0</v>
          </cell>
          <cell r="HC893">
            <v>0</v>
          </cell>
          <cell r="HD893">
            <v>0</v>
          </cell>
          <cell r="HE893">
            <v>0</v>
          </cell>
          <cell r="HF893">
            <v>0</v>
          </cell>
          <cell r="HG893">
            <v>0</v>
          </cell>
          <cell r="HH893">
            <v>0</v>
          </cell>
          <cell r="HI893">
            <v>0</v>
          </cell>
          <cell r="HJ893">
            <v>0</v>
          </cell>
          <cell r="HK893">
            <v>0</v>
          </cell>
          <cell r="HL893">
            <v>0</v>
          </cell>
          <cell r="HM893">
            <v>0</v>
          </cell>
          <cell r="HN893">
            <v>0</v>
          </cell>
          <cell r="HO893">
            <v>0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0</v>
          </cell>
          <cell r="HU893">
            <v>0</v>
          </cell>
          <cell r="HV893">
            <v>0</v>
          </cell>
          <cell r="HW893">
            <v>0</v>
          </cell>
          <cell r="HX893">
            <v>0</v>
          </cell>
          <cell r="HY893">
            <v>0</v>
          </cell>
          <cell r="HZ893">
            <v>0</v>
          </cell>
          <cell r="IA893">
            <v>0</v>
          </cell>
          <cell r="IB893">
            <v>0</v>
          </cell>
          <cell r="IC893">
            <v>0</v>
          </cell>
          <cell r="ID893">
            <v>0</v>
          </cell>
          <cell r="IE893">
            <v>0</v>
          </cell>
          <cell r="IF893">
            <v>0</v>
          </cell>
          <cell r="IG893">
            <v>0</v>
          </cell>
          <cell r="IH893">
            <v>0</v>
          </cell>
          <cell r="II893">
            <v>0</v>
          </cell>
          <cell r="IJ893">
            <v>0</v>
          </cell>
          <cell r="IK893">
            <v>0</v>
          </cell>
          <cell r="IL893">
            <v>0</v>
          </cell>
          <cell r="IM893">
            <v>0</v>
          </cell>
          <cell r="IN893">
            <v>0</v>
          </cell>
          <cell r="IO893">
            <v>0</v>
          </cell>
          <cell r="IP893">
            <v>0</v>
          </cell>
          <cell r="IQ893">
            <v>0</v>
          </cell>
          <cell r="IR893">
            <v>0</v>
          </cell>
          <cell r="IS893">
            <v>0</v>
          </cell>
          <cell r="IT893">
            <v>0</v>
          </cell>
          <cell r="IU893">
            <v>0</v>
          </cell>
          <cell r="IV893">
            <v>0</v>
          </cell>
          <cell r="IW893">
            <v>0</v>
          </cell>
          <cell r="IX893">
            <v>0</v>
          </cell>
          <cell r="IY893">
            <v>0</v>
          </cell>
          <cell r="IZ893">
            <v>0</v>
          </cell>
          <cell r="JA893">
            <v>0</v>
          </cell>
          <cell r="JB893">
            <v>0</v>
          </cell>
          <cell r="JC893">
            <v>0</v>
          </cell>
          <cell r="JD893">
            <v>0</v>
          </cell>
          <cell r="JE893">
            <v>0</v>
          </cell>
          <cell r="JF893">
            <v>0</v>
          </cell>
          <cell r="JG893">
            <v>0</v>
          </cell>
          <cell r="JH893">
            <v>0</v>
          </cell>
          <cell r="JI893">
            <v>0</v>
          </cell>
          <cell r="JJ893">
            <v>0</v>
          </cell>
          <cell r="JK893">
            <v>0</v>
          </cell>
          <cell r="JL893">
            <v>0</v>
          </cell>
          <cell r="JM893">
            <v>0</v>
          </cell>
          <cell r="JN893">
            <v>0</v>
          </cell>
          <cell r="JO893">
            <v>0</v>
          </cell>
          <cell r="JP893">
            <v>0</v>
          </cell>
          <cell r="JQ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0</v>
          </cell>
          <cell r="FG894">
            <v>0</v>
          </cell>
          <cell r="FH894">
            <v>0</v>
          </cell>
          <cell r="FI894">
            <v>0</v>
          </cell>
          <cell r="FJ894">
            <v>0</v>
          </cell>
          <cell r="FK894">
            <v>0</v>
          </cell>
          <cell r="FL894">
            <v>0</v>
          </cell>
          <cell r="FM894">
            <v>0</v>
          </cell>
          <cell r="FN894">
            <v>0</v>
          </cell>
          <cell r="FO894">
            <v>0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0</v>
          </cell>
          <cell r="GF894">
            <v>0</v>
          </cell>
          <cell r="GG894">
            <v>0</v>
          </cell>
          <cell r="GH894">
            <v>0</v>
          </cell>
          <cell r="GI894">
            <v>0</v>
          </cell>
          <cell r="GJ894">
            <v>0</v>
          </cell>
          <cell r="GK894">
            <v>0</v>
          </cell>
          <cell r="GL894">
            <v>0</v>
          </cell>
          <cell r="GM894">
            <v>0</v>
          </cell>
          <cell r="GN894">
            <v>0</v>
          </cell>
          <cell r="GO894">
            <v>0</v>
          </cell>
          <cell r="GP894">
            <v>0</v>
          </cell>
          <cell r="GQ894">
            <v>0</v>
          </cell>
          <cell r="GR894">
            <v>0</v>
          </cell>
          <cell r="GS894">
            <v>0</v>
          </cell>
          <cell r="GT894">
            <v>0</v>
          </cell>
          <cell r="GU894">
            <v>0</v>
          </cell>
          <cell r="GV894">
            <v>0</v>
          </cell>
          <cell r="GW894">
            <v>0</v>
          </cell>
          <cell r="GX894">
            <v>0</v>
          </cell>
          <cell r="GY894">
            <v>0</v>
          </cell>
          <cell r="GZ894">
            <v>0</v>
          </cell>
          <cell r="HA894">
            <v>0</v>
          </cell>
          <cell r="HB894">
            <v>0</v>
          </cell>
          <cell r="HC894">
            <v>0</v>
          </cell>
          <cell r="HD894">
            <v>0</v>
          </cell>
          <cell r="HE894">
            <v>0</v>
          </cell>
          <cell r="HF894">
            <v>0</v>
          </cell>
          <cell r="HG894">
            <v>0</v>
          </cell>
          <cell r="HH894">
            <v>0</v>
          </cell>
          <cell r="HI894">
            <v>0</v>
          </cell>
          <cell r="HJ894">
            <v>0</v>
          </cell>
          <cell r="HK894">
            <v>0</v>
          </cell>
          <cell r="HL894">
            <v>0</v>
          </cell>
          <cell r="HM894">
            <v>0</v>
          </cell>
          <cell r="HN894">
            <v>0</v>
          </cell>
          <cell r="HO894">
            <v>0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0</v>
          </cell>
          <cell r="HU894">
            <v>0</v>
          </cell>
          <cell r="HV894">
            <v>0</v>
          </cell>
          <cell r="HW894">
            <v>0</v>
          </cell>
          <cell r="HX894">
            <v>0</v>
          </cell>
          <cell r="HY894">
            <v>0</v>
          </cell>
          <cell r="HZ894">
            <v>0</v>
          </cell>
          <cell r="IA894">
            <v>0</v>
          </cell>
          <cell r="IB894">
            <v>0</v>
          </cell>
          <cell r="IC894">
            <v>0</v>
          </cell>
          <cell r="ID894">
            <v>0</v>
          </cell>
          <cell r="IE894">
            <v>0</v>
          </cell>
          <cell r="IF894">
            <v>0</v>
          </cell>
          <cell r="IG894">
            <v>0</v>
          </cell>
          <cell r="IH894">
            <v>0</v>
          </cell>
          <cell r="II894">
            <v>0</v>
          </cell>
          <cell r="IJ894">
            <v>0</v>
          </cell>
          <cell r="IK894">
            <v>0</v>
          </cell>
          <cell r="IL894">
            <v>0</v>
          </cell>
          <cell r="IM894">
            <v>0</v>
          </cell>
          <cell r="IN894">
            <v>0</v>
          </cell>
          <cell r="IO894">
            <v>0</v>
          </cell>
          <cell r="IP894">
            <v>0</v>
          </cell>
          <cell r="IQ894">
            <v>0</v>
          </cell>
          <cell r="IR894">
            <v>0</v>
          </cell>
          <cell r="IS894">
            <v>0</v>
          </cell>
          <cell r="IT894">
            <v>0</v>
          </cell>
          <cell r="IU894">
            <v>0</v>
          </cell>
          <cell r="IV894">
            <v>0</v>
          </cell>
          <cell r="IW894">
            <v>0</v>
          </cell>
          <cell r="IX894">
            <v>0</v>
          </cell>
          <cell r="IY894">
            <v>0</v>
          </cell>
          <cell r="IZ894">
            <v>0</v>
          </cell>
          <cell r="JA894">
            <v>0</v>
          </cell>
          <cell r="JB894">
            <v>0</v>
          </cell>
          <cell r="JC894">
            <v>0</v>
          </cell>
          <cell r="JD894">
            <v>0</v>
          </cell>
          <cell r="JE894">
            <v>0</v>
          </cell>
          <cell r="JF894">
            <v>0</v>
          </cell>
          <cell r="JG894">
            <v>0</v>
          </cell>
          <cell r="JH894">
            <v>0</v>
          </cell>
          <cell r="JI894">
            <v>0</v>
          </cell>
          <cell r="JJ894">
            <v>0</v>
          </cell>
          <cell r="JK894">
            <v>0</v>
          </cell>
          <cell r="JL894">
            <v>0</v>
          </cell>
          <cell r="JM894">
            <v>0</v>
          </cell>
          <cell r="JN894">
            <v>0</v>
          </cell>
          <cell r="JO894">
            <v>0</v>
          </cell>
          <cell r="JP894">
            <v>0</v>
          </cell>
          <cell r="JQ894">
            <v>0</v>
          </cell>
        </row>
        <row r="898">
          <cell r="D898" t="str">
            <v>LTC.PC.SOR._.___.PGE Cove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0</v>
          </cell>
          <cell r="FG898">
            <v>0</v>
          </cell>
          <cell r="FH898">
            <v>0</v>
          </cell>
          <cell r="FI898">
            <v>0</v>
          </cell>
          <cell r="FJ898">
            <v>0</v>
          </cell>
          <cell r="FK898">
            <v>0</v>
          </cell>
          <cell r="FL898">
            <v>0</v>
          </cell>
          <cell r="FM898">
            <v>0</v>
          </cell>
          <cell r="FN898">
            <v>0</v>
          </cell>
          <cell r="FO898">
            <v>0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0</v>
          </cell>
          <cell r="GF898">
            <v>0</v>
          </cell>
          <cell r="GG898">
            <v>0</v>
          </cell>
          <cell r="GH898">
            <v>0</v>
          </cell>
          <cell r="GI898">
            <v>0</v>
          </cell>
          <cell r="GJ898">
            <v>0</v>
          </cell>
          <cell r="GK898">
            <v>0</v>
          </cell>
          <cell r="GL898">
            <v>0</v>
          </cell>
          <cell r="GM898">
            <v>0</v>
          </cell>
          <cell r="GN898">
            <v>0</v>
          </cell>
          <cell r="GO898">
            <v>0</v>
          </cell>
          <cell r="GP898">
            <v>0</v>
          </cell>
          <cell r="GQ898">
            <v>0</v>
          </cell>
          <cell r="GR898">
            <v>0</v>
          </cell>
          <cell r="GS898">
            <v>0</v>
          </cell>
          <cell r="GT898">
            <v>0</v>
          </cell>
          <cell r="GU898">
            <v>0</v>
          </cell>
          <cell r="GV898">
            <v>0</v>
          </cell>
          <cell r="GW898">
            <v>0</v>
          </cell>
          <cell r="GX898">
            <v>0</v>
          </cell>
          <cell r="GY898">
            <v>0</v>
          </cell>
          <cell r="GZ898">
            <v>0</v>
          </cell>
          <cell r="HA898">
            <v>0</v>
          </cell>
          <cell r="HB898">
            <v>0</v>
          </cell>
          <cell r="HC898">
            <v>0</v>
          </cell>
          <cell r="HD898">
            <v>0</v>
          </cell>
          <cell r="HE898">
            <v>0</v>
          </cell>
          <cell r="HF898">
            <v>0</v>
          </cell>
          <cell r="HG898">
            <v>0</v>
          </cell>
          <cell r="HH898">
            <v>0</v>
          </cell>
          <cell r="HI898">
            <v>0</v>
          </cell>
          <cell r="HJ898">
            <v>0</v>
          </cell>
          <cell r="HK898">
            <v>0</v>
          </cell>
          <cell r="HL898">
            <v>0</v>
          </cell>
          <cell r="HM898">
            <v>0</v>
          </cell>
          <cell r="HN898">
            <v>0</v>
          </cell>
          <cell r="HO898">
            <v>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0</v>
          </cell>
          <cell r="HU898">
            <v>0</v>
          </cell>
          <cell r="HV898">
            <v>0</v>
          </cell>
          <cell r="HW898">
            <v>0</v>
          </cell>
          <cell r="HX898">
            <v>0</v>
          </cell>
          <cell r="HY898">
            <v>0</v>
          </cell>
          <cell r="HZ898">
            <v>0</v>
          </cell>
          <cell r="IA898">
            <v>0</v>
          </cell>
          <cell r="IB898">
            <v>0</v>
          </cell>
          <cell r="IC898">
            <v>0</v>
          </cell>
          <cell r="ID898">
            <v>0</v>
          </cell>
          <cell r="IE898">
            <v>0</v>
          </cell>
          <cell r="IF898">
            <v>0</v>
          </cell>
          <cell r="IG898">
            <v>0</v>
          </cell>
          <cell r="IH898">
            <v>0</v>
          </cell>
          <cell r="II898">
            <v>0</v>
          </cell>
          <cell r="IJ898">
            <v>0</v>
          </cell>
          <cell r="IK898">
            <v>0</v>
          </cell>
          <cell r="IL898">
            <v>0</v>
          </cell>
          <cell r="IM898">
            <v>0</v>
          </cell>
          <cell r="IN898">
            <v>0</v>
          </cell>
          <cell r="IO898">
            <v>0</v>
          </cell>
          <cell r="IP898">
            <v>0</v>
          </cell>
          <cell r="IQ898">
            <v>0</v>
          </cell>
          <cell r="IR898">
            <v>0</v>
          </cell>
          <cell r="IS898">
            <v>0</v>
          </cell>
          <cell r="IT898">
            <v>0</v>
          </cell>
          <cell r="IU898">
            <v>0</v>
          </cell>
          <cell r="IV898">
            <v>0</v>
          </cell>
          <cell r="IW898">
            <v>0</v>
          </cell>
          <cell r="IX898">
            <v>0</v>
          </cell>
          <cell r="IY898">
            <v>0</v>
          </cell>
          <cell r="IZ898">
            <v>0</v>
          </cell>
          <cell r="JA898">
            <v>0</v>
          </cell>
          <cell r="JB898">
            <v>0</v>
          </cell>
          <cell r="JC898">
            <v>0</v>
          </cell>
          <cell r="JD898">
            <v>0</v>
          </cell>
          <cell r="JE898">
            <v>0</v>
          </cell>
          <cell r="JF898">
            <v>0</v>
          </cell>
          <cell r="JG898">
            <v>0</v>
          </cell>
          <cell r="JH898">
            <v>0</v>
          </cell>
          <cell r="JI898">
            <v>0</v>
          </cell>
          <cell r="JJ898">
            <v>0</v>
          </cell>
          <cell r="JK898">
            <v>0</v>
          </cell>
          <cell r="JL898">
            <v>0</v>
          </cell>
          <cell r="JM898">
            <v>0</v>
          </cell>
          <cell r="JN898">
            <v>0</v>
          </cell>
          <cell r="JO898">
            <v>0</v>
          </cell>
          <cell r="JP898">
            <v>0</v>
          </cell>
          <cell r="JQ898">
            <v>0</v>
          </cell>
        </row>
        <row r="899">
          <cell r="D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0</v>
          </cell>
          <cell r="FG899">
            <v>0</v>
          </cell>
          <cell r="FH899">
            <v>0</v>
          </cell>
          <cell r="FI899">
            <v>0</v>
          </cell>
          <cell r="FJ899">
            <v>0</v>
          </cell>
          <cell r="FK899">
            <v>0</v>
          </cell>
          <cell r="FL899">
            <v>0</v>
          </cell>
          <cell r="FM899">
            <v>0</v>
          </cell>
          <cell r="FN899">
            <v>0</v>
          </cell>
          <cell r="FO899">
            <v>0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0</v>
          </cell>
          <cell r="GF899">
            <v>0</v>
          </cell>
          <cell r="GG899">
            <v>0</v>
          </cell>
          <cell r="GH899">
            <v>0</v>
          </cell>
          <cell r="GI899">
            <v>0</v>
          </cell>
          <cell r="GJ899">
            <v>0</v>
          </cell>
          <cell r="GK899">
            <v>0</v>
          </cell>
          <cell r="GL899">
            <v>0</v>
          </cell>
          <cell r="GM899">
            <v>0</v>
          </cell>
          <cell r="GN899">
            <v>0</v>
          </cell>
          <cell r="GO899">
            <v>0</v>
          </cell>
          <cell r="GP899">
            <v>0</v>
          </cell>
          <cell r="GQ899">
            <v>0</v>
          </cell>
          <cell r="GR899">
            <v>0</v>
          </cell>
          <cell r="GS899">
            <v>0</v>
          </cell>
          <cell r="GT899">
            <v>0</v>
          </cell>
          <cell r="GU899">
            <v>0</v>
          </cell>
          <cell r="GV899">
            <v>0</v>
          </cell>
          <cell r="GW899">
            <v>0</v>
          </cell>
          <cell r="GX899">
            <v>0</v>
          </cell>
          <cell r="GY899">
            <v>0</v>
          </cell>
          <cell r="GZ899">
            <v>0</v>
          </cell>
          <cell r="HA899">
            <v>0</v>
          </cell>
          <cell r="HB899">
            <v>0</v>
          </cell>
          <cell r="HC899">
            <v>0</v>
          </cell>
          <cell r="HD899">
            <v>0</v>
          </cell>
          <cell r="HE899">
            <v>0</v>
          </cell>
          <cell r="HF899">
            <v>0</v>
          </cell>
          <cell r="HG899">
            <v>0</v>
          </cell>
          <cell r="HH899">
            <v>0</v>
          </cell>
          <cell r="HI899">
            <v>0</v>
          </cell>
          <cell r="HJ899">
            <v>0</v>
          </cell>
          <cell r="HK899">
            <v>0</v>
          </cell>
          <cell r="HL899">
            <v>0</v>
          </cell>
          <cell r="HM899">
            <v>0</v>
          </cell>
          <cell r="HN899">
            <v>0</v>
          </cell>
          <cell r="HO899">
            <v>0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0</v>
          </cell>
          <cell r="HU899">
            <v>0</v>
          </cell>
          <cell r="HV899">
            <v>0</v>
          </cell>
          <cell r="HW899">
            <v>0</v>
          </cell>
          <cell r="HX899">
            <v>0</v>
          </cell>
          <cell r="HY899">
            <v>0</v>
          </cell>
          <cell r="HZ899">
            <v>0</v>
          </cell>
          <cell r="IA899">
            <v>0</v>
          </cell>
          <cell r="IB899">
            <v>0</v>
          </cell>
          <cell r="IC899">
            <v>0</v>
          </cell>
          <cell r="ID899">
            <v>0</v>
          </cell>
          <cell r="IE899">
            <v>0</v>
          </cell>
          <cell r="IF899">
            <v>0</v>
          </cell>
          <cell r="IG899">
            <v>0</v>
          </cell>
          <cell r="IH899">
            <v>0</v>
          </cell>
          <cell r="II899">
            <v>0</v>
          </cell>
          <cell r="IJ899">
            <v>0</v>
          </cell>
          <cell r="IK899">
            <v>0</v>
          </cell>
          <cell r="IL899">
            <v>0</v>
          </cell>
          <cell r="IM899">
            <v>0</v>
          </cell>
          <cell r="IN899">
            <v>0</v>
          </cell>
          <cell r="IO899">
            <v>0</v>
          </cell>
          <cell r="IP899">
            <v>0</v>
          </cell>
          <cell r="IQ899">
            <v>0</v>
          </cell>
          <cell r="IR899">
            <v>0</v>
          </cell>
          <cell r="IS899">
            <v>0</v>
          </cell>
          <cell r="IT899">
            <v>0</v>
          </cell>
          <cell r="IU899">
            <v>0</v>
          </cell>
          <cell r="IV899">
            <v>0</v>
          </cell>
          <cell r="IW899">
            <v>0</v>
          </cell>
          <cell r="IX899">
            <v>0</v>
          </cell>
          <cell r="IY899">
            <v>0</v>
          </cell>
          <cell r="IZ899">
            <v>0</v>
          </cell>
          <cell r="JA899">
            <v>0</v>
          </cell>
          <cell r="JB899">
            <v>0</v>
          </cell>
          <cell r="JC899">
            <v>0</v>
          </cell>
          <cell r="JD899">
            <v>0</v>
          </cell>
          <cell r="JE899">
            <v>0</v>
          </cell>
          <cell r="JF899">
            <v>0</v>
          </cell>
          <cell r="JG899">
            <v>0</v>
          </cell>
          <cell r="JH899">
            <v>0</v>
          </cell>
          <cell r="JI899">
            <v>0</v>
          </cell>
          <cell r="JJ899">
            <v>0</v>
          </cell>
          <cell r="JK899">
            <v>0</v>
          </cell>
          <cell r="JL899">
            <v>0</v>
          </cell>
          <cell r="JM899">
            <v>0</v>
          </cell>
          <cell r="JN899">
            <v>0</v>
          </cell>
          <cell r="JO899">
            <v>0</v>
          </cell>
          <cell r="JP899">
            <v>0</v>
          </cell>
          <cell r="JQ899">
            <v>0</v>
          </cell>
        </row>
        <row r="900">
          <cell r="D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0</v>
          </cell>
          <cell r="FG900">
            <v>0</v>
          </cell>
          <cell r="FH900">
            <v>0</v>
          </cell>
          <cell r="FI900">
            <v>0</v>
          </cell>
          <cell r="FJ900">
            <v>0</v>
          </cell>
          <cell r="FK900">
            <v>0</v>
          </cell>
          <cell r="FL900">
            <v>0</v>
          </cell>
          <cell r="FM900">
            <v>0</v>
          </cell>
          <cell r="FN900">
            <v>0</v>
          </cell>
          <cell r="FO900">
            <v>0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0</v>
          </cell>
          <cell r="GF900">
            <v>0</v>
          </cell>
          <cell r="GG900">
            <v>0</v>
          </cell>
          <cell r="GH900">
            <v>0</v>
          </cell>
          <cell r="GI900">
            <v>0</v>
          </cell>
          <cell r="GJ900">
            <v>0</v>
          </cell>
          <cell r="GK900">
            <v>0</v>
          </cell>
          <cell r="GL900">
            <v>0</v>
          </cell>
          <cell r="GM900">
            <v>0</v>
          </cell>
          <cell r="GN900">
            <v>0</v>
          </cell>
          <cell r="GO900">
            <v>0</v>
          </cell>
          <cell r="GP900">
            <v>0</v>
          </cell>
          <cell r="GQ900">
            <v>0</v>
          </cell>
          <cell r="GR900">
            <v>0</v>
          </cell>
          <cell r="GS900">
            <v>0</v>
          </cell>
          <cell r="GT900">
            <v>0</v>
          </cell>
          <cell r="GU900">
            <v>0</v>
          </cell>
          <cell r="GV900">
            <v>0</v>
          </cell>
          <cell r="GW900">
            <v>0</v>
          </cell>
          <cell r="GX900">
            <v>0</v>
          </cell>
          <cell r="GY900">
            <v>0</v>
          </cell>
          <cell r="GZ900">
            <v>0</v>
          </cell>
          <cell r="HA900">
            <v>0</v>
          </cell>
          <cell r="HB900">
            <v>0</v>
          </cell>
          <cell r="HC900">
            <v>0</v>
          </cell>
          <cell r="HD900">
            <v>0</v>
          </cell>
          <cell r="HE900">
            <v>0</v>
          </cell>
          <cell r="HF900">
            <v>0</v>
          </cell>
          <cell r="HG900">
            <v>0</v>
          </cell>
          <cell r="HH900">
            <v>0</v>
          </cell>
          <cell r="HI900">
            <v>0</v>
          </cell>
          <cell r="HJ900">
            <v>0</v>
          </cell>
          <cell r="HK900">
            <v>0</v>
          </cell>
          <cell r="HL900">
            <v>0</v>
          </cell>
          <cell r="HM900">
            <v>0</v>
          </cell>
          <cell r="HN900">
            <v>0</v>
          </cell>
          <cell r="HO900">
            <v>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0</v>
          </cell>
          <cell r="HU900">
            <v>0</v>
          </cell>
          <cell r="HV900">
            <v>0</v>
          </cell>
          <cell r="HW900">
            <v>0</v>
          </cell>
          <cell r="HX900">
            <v>0</v>
          </cell>
          <cell r="HY900">
            <v>0</v>
          </cell>
          <cell r="HZ900">
            <v>0</v>
          </cell>
          <cell r="IA900">
            <v>0</v>
          </cell>
          <cell r="IB900">
            <v>0</v>
          </cell>
          <cell r="IC900">
            <v>0</v>
          </cell>
          <cell r="ID900">
            <v>0</v>
          </cell>
          <cell r="IE900">
            <v>0</v>
          </cell>
          <cell r="IF900">
            <v>0</v>
          </cell>
          <cell r="IG900">
            <v>0</v>
          </cell>
          <cell r="IH900">
            <v>0</v>
          </cell>
          <cell r="II900">
            <v>0</v>
          </cell>
          <cell r="IJ900">
            <v>0</v>
          </cell>
          <cell r="IK900">
            <v>0</v>
          </cell>
          <cell r="IL900">
            <v>0</v>
          </cell>
          <cell r="IM900">
            <v>0</v>
          </cell>
          <cell r="IN900">
            <v>0</v>
          </cell>
          <cell r="IO900">
            <v>0</v>
          </cell>
          <cell r="IP900">
            <v>0</v>
          </cell>
          <cell r="IQ900">
            <v>0</v>
          </cell>
          <cell r="IR900">
            <v>0</v>
          </cell>
          <cell r="IS900">
            <v>0</v>
          </cell>
          <cell r="IT900">
            <v>0</v>
          </cell>
          <cell r="IU900">
            <v>0</v>
          </cell>
          <cell r="IV900">
            <v>0</v>
          </cell>
          <cell r="IW900">
            <v>0</v>
          </cell>
          <cell r="IX900">
            <v>0</v>
          </cell>
          <cell r="IY900">
            <v>0</v>
          </cell>
          <cell r="IZ900">
            <v>0</v>
          </cell>
          <cell r="JA900">
            <v>0</v>
          </cell>
          <cell r="JB900">
            <v>0</v>
          </cell>
          <cell r="JC900">
            <v>0</v>
          </cell>
          <cell r="JD900">
            <v>0</v>
          </cell>
          <cell r="JE900">
            <v>0</v>
          </cell>
          <cell r="JF900">
            <v>0</v>
          </cell>
          <cell r="JG900">
            <v>0</v>
          </cell>
          <cell r="JH900">
            <v>0</v>
          </cell>
          <cell r="JI900">
            <v>0</v>
          </cell>
          <cell r="JJ900">
            <v>0</v>
          </cell>
          <cell r="JK900">
            <v>0</v>
          </cell>
          <cell r="JL900">
            <v>0</v>
          </cell>
          <cell r="JM900">
            <v>0</v>
          </cell>
          <cell r="JN900">
            <v>0</v>
          </cell>
          <cell r="JO900">
            <v>0</v>
          </cell>
          <cell r="JP900">
            <v>0</v>
          </cell>
          <cell r="JQ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0</v>
          </cell>
          <cell r="FG901">
            <v>0</v>
          </cell>
          <cell r="FH901">
            <v>0</v>
          </cell>
          <cell r="FI901">
            <v>0</v>
          </cell>
          <cell r="FJ901">
            <v>0</v>
          </cell>
          <cell r="FK901">
            <v>0</v>
          </cell>
          <cell r="FL901">
            <v>0</v>
          </cell>
          <cell r="FM901">
            <v>0</v>
          </cell>
          <cell r="FN901">
            <v>0</v>
          </cell>
          <cell r="FO901">
            <v>0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0</v>
          </cell>
          <cell r="GF901">
            <v>0</v>
          </cell>
          <cell r="GG901">
            <v>0</v>
          </cell>
          <cell r="GH901">
            <v>0</v>
          </cell>
          <cell r="GI901">
            <v>0</v>
          </cell>
          <cell r="GJ901">
            <v>0</v>
          </cell>
          <cell r="GK901">
            <v>0</v>
          </cell>
          <cell r="GL901">
            <v>0</v>
          </cell>
          <cell r="GM901">
            <v>0</v>
          </cell>
          <cell r="GN901">
            <v>0</v>
          </cell>
          <cell r="GO901">
            <v>0</v>
          </cell>
          <cell r="GP901">
            <v>0</v>
          </cell>
          <cell r="GQ901">
            <v>0</v>
          </cell>
          <cell r="GR901">
            <v>0</v>
          </cell>
          <cell r="GS901">
            <v>0</v>
          </cell>
          <cell r="GT901">
            <v>0</v>
          </cell>
          <cell r="GU901">
            <v>0</v>
          </cell>
          <cell r="GV901">
            <v>0</v>
          </cell>
          <cell r="GW901">
            <v>0</v>
          </cell>
          <cell r="GX901">
            <v>0</v>
          </cell>
          <cell r="GY901">
            <v>0</v>
          </cell>
          <cell r="GZ901">
            <v>0</v>
          </cell>
          <cell r="HA901">
            <v>0</v>
          </cell>
          <cell r="HB901">
            <v>0</v>
          </cell>
          <cell r="HC901">
            <v>0</v>
          </cell>
          <cell r="HD901">
            <v>0</v>
          </cell>
          <cell r="HE901">
            <v>0</v>
          </cell>
          <cell r="HF901">
            <v>0</v>
          </cell>
          <cell r="HG901">
            <v>0</v>
          </cell>
          <cell r="HH901">
            <v>0</v>
          </cell>
          <cell r="HI901">
            <v>0</v>
          </cell>
          <cell r="HJ901">
            <v>0</v>
          </cell>
          <cell r="HK901">
            <v>0</v>
          </cell>
          <cell r="HL901">
            <v>0</v>
          </cell>
          <cell r="HM901">
            <v>0</v>
          </cell>
          <cell r="HN901">
            <v>0</v>
          </cell>
          <cell r="HO901">
            <v>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0</v>
          </cell>
          <cell r="HU901">
            <v>0</v>
          </cell>
          <cell r="HV901">
            <v>0</v>
          </cell>
          <cell r="HW901">
            <v>0</v>
          </cell>
          <cell r="HX901">
            <v>0</v>
          </cell>
          <cell r="HY901">
            <v>0</v>
          </cell>
          <cell r="HZ901">
            <v>0</v>
          </cell>
          <cell r="IA901">
            <v>0</v>
          </cell>
          <cell r="IB901">
            <v>0</v>
          </cell>
          <cell r="IC901">
            <v>0</v>
          </cell>
          <cell r="ID901">
            <v>0</v>
          </cell>
          <cell r="IE901">
            <v>0</v>
          </cell>
          <cell r="IF901">
            <v>0</v>
          </cell>
          <cell r="IG901">
            <v>0</v>
          </cell>
          <cell r="IH901">
            <v>0</v>
          </cell>
          <cell r="II901">
            <v>0</v>
          </cell>
          <cell r="IJ901">
            <v>0</v>
          </cell>
          <cell r="IK901">
            <v>0</v>
          </cell>
          <cell r="IL901">
            <v>0</v>
          </cell>
          <cell r="IM901">
            <v>0</v>
          </cell>
          <cell r="IN901">
            <v>0</v>
          </cell>
          <cell r="IO901">
            <v>0</v>
          </cell>
          <cell r="IP901">
            <v>0</v>
          </cell>
          <cell r="IQ901">
            <v>0</v>
          </cell>
          <cell r="IR901">
            <v>0</v>
          </cell>
          <cell r="IS901">
            <v>0</v>
          </cell>
          <cell r="IT901">
            <v>0</v>
          </cell>
          <cell r="IU901">
            <v>0</v>
          </cell>
          <cell r="IV901">
            <v>0</v>
          </cell>
          <cell r="IW901">
            <v>0</v>
          </cell>
          <cell r="IX901">
            <v>0</v>
          </cell>
          <cell r="IY901">
            <v>0</v>
          </cell>
          <cell r="IZ901">
            <v>0</v>
          </cell>
          <cell r="JA901">
            <v>0</v>
          </cell>
          <cell r="JB901">
            <v>0</v>
          </cell>
          <cell r="JC901">
            <v>0</v>
          </cell>
          <cell r="JD901">
            <v>0</v>
          </cell>
          <cell r="JE901">
            <v>0</v>
          </cell>
          <cell r="JF901">
            <v>0</v>
          </cell>
          <cell r="JG901">
            <v>0</v>
          </cell>
          <cell r="JH901">
            <v>0</v>
          </cell>
          <cell r="JI901">
            <v>0</v>
          </cell>
          <cell r="JJ901">
            <v>0</v>
          </cell>
          <cell r="JK901">
            <v>0</v>
          </cell>
          <cell r="JL901">
            <v>0</v>
          </cell>
          <cell r="JM901">
            <v>0</v>
          </cell>
          <cell r="JN901">
            <v>0</v>
          </cell>
          <cell r="JO901">
            <v>0</v>
          </cell>
          <cell r="JP901">
            <v>0</v>
          </cell>
          <cell r="JQ901">
            <v>0</v>
          </cell>
        </row>
        <row r="903">
          <cell r="D903" t="str">
            <v>PV_.PC.COR._.FB_.Millican</v>
          </cell>
          <cell r="F903">
            <v>0</v>
          </cell>
          <cell r="G903">
            <v>0</v>
          </cell>
          <cell r="H903">
            <v>-68.982060529999217</v>
          </cell>
          <cell r="I903">
            <v>-96.496075569997629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-6.4136433399999078</v>
          </cell>
          <cell r="O903">
            <v>-11.097892400001001</v>
          </cell>
          <cell r="P903">
            <v>0</v>
          </cell>
          <cell r="Q903">
            <v>0</v>
          </cell>
          <cell r="R903">
            <v>-306.36629054002697</v>
          </cell>
          <cell r="S903">
            <v>-14.286531209999339</v>
          </cell>
          <cell r="T903">
            <v>-65.103499610000654</v>
          </cell>
          <cell r="U903">
            <v>-2.5442263900004036</v>
          </cell>
          <cell r="V903">
            <v>-57.653654319999987</v>
          </cell>
          <cell r="W903">
            <v>-143.53571161999935</v>
          </cell>
          <cell r="X903">
            <v>-36.371401010001136</v>
          </cell>
          <cell r="Y903">
            <v>0</v>
          </cell>
          <cell r="Z903">
            <v>0</v>
          </cell>
          <cell r="AA903">
            <v>0</v>
          </cell>
          <cell r="AB903">
            <v>13.128733620000276</v>
          </cell>
          <cell r="AC903">
            <v>0</v>
          </cell>
          <cell r="AD903">
            <v>0</v>
          </cell>
          <cell r="AE903">
            <v>-220.57188918002066</v>
          </cell>
          <cell r="AF903">
            <v>-1.8237183100000038</v>
          </cell>
          <cell r="AG903">
            <v>0</v>
          </cell>
          <cell r="AH903">
            <v>-2.2677017400001205</v>
          </cell>
          <cell r="AI903">
            <v>-211.48777804000019</v>
          </cell>
          <cell r="AJ903">
            <v>3.8866278499954205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-2.0461329399986425</v>
          </cell>
          <cell r="AP903">
            <v>0</v>
          </cell>
          <cell r="AQ903">
            <v>-6.8331859999998414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-403.57164034000016</v>
          </cell>
          <cell r="BF903">
            <v>0</v>
          </cell>
          <cell r="BG903">
            <v>0</v>
          </cell>
          <cell r="BH903">
            <v>0</v>
          </cell>
          <cell r="BI903">
            <v>-242.70381740999983</v>
          </cell>
          <cell r="BJ903">
            <v>-160.86782292999851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-40.703724630002398</v>
          </cell>
          <cell r="BS903">
            <v>0</v>
          </cell>
          <cell r="BT903">
            <v>0</v>
          </cell>
          <cell r="BU903">
            <v>-12.604947239999092</v>
          </cell>
          <cell r="BV903">
            <v>-28.098777389999668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-54.906630940007744</v>
          </cell>
          <cell r="CF903">
            <v>0</v>
          </cell>
          <cell r="CG903">
            <v>0</v>
          </cell>
          <cell r="CH903">
            <v>-22.81511232000048</v>
          </cell>
          <cell r="CI903">
            <v>-8.6618209600001137</v>
          </cell>
          <cell r="CJ903">
            <v>-23.429697659998055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-236.32122111000353</v>
          </cell>
          <cell r="CS903">
            <v>0</v>
          </cell>
          <cell r="CT903">
            <v>0</v>
          </cell>
          <cell r="CU903">
            <v>-134.39470662999702</v>
          </cell>
          <cell r="CV903">
            <v>-45.146545139999944</v>
          </cell>
          <cell r="CW903">
            <v>0</v>
          </cell>
          <cell r="CX903">
            <v>-56.779969340004754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-108.27772191000986</v>
          </cell>
          <cell r="DF903">
            <v>0</v>
          </cell>
          <cell r="DG903">
            <v>0</v>
          </cell>
          <cell r="DH903">
            <v>1.2596685099997558</v>
          </cell>
          <cell r="DI903">
            <v>-80.088688059999185</v>
          </cell>
          <cell r="DJ903">
            <v>-29.448702359999515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-214.09917462000158</v>
          </cell>
          <cell r="DS903">
            <v>0</v>
          </cell>
          <cell r="DT903">
            <v>0</v>
          </cell>
          <cell r="DU903">
            <v>-24.685191959999429</v>
          </cell>
          <cell r="DV903">
            <v>15.079001939999216</v>
          </cell>
          <cell r="DW903">
            <v>-204.49298460000136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-40.563027610012796</v>
          </cell>
          <cell r="EF903">
            <v>0</v>
          </cell>
          <cell r="EG903">
            <v>0</v>
          </cell>
          <cell r="EH903">
            <v>-35.232136069998887</v>
          </cell>
          <cell r="EI903">
            <v>-5.3308915400029946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-21.817719309998211</v>
          </cell>
          <cell r="ES903">
            <v>0</v>
          </cell>
          <cell r="ET903">
            <v>0</v>
          </cell>
          <cell r="EU903">
            <v>0</v>
          </cell>
          <cell r="EV903">
            <v>-7.1967202899977565</v>
          </cell>
          <cell r="EW903">
            <v>0</v>
          </cell>
          <cell r="EX903">
            <v>-14.620999020000454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-34.70860000999528</v>
          </cell>
          <cell r="FF903">
            <v>0</v>
          </cell>
          <cell r="FG903">
            <v>0</v>
          </cell>
          <cell r="FH903">
            <v>-30.30593084999964</v>
          </cell>
          <cell r="FI903">
            <v>-52.064264739999999</v>
          </cell>
          <cell r="FJ903">
            <v>47.66159558000254</v>
          </cell>
          <cell r="FK903">
            <v>0</v>
          </cell>
          <cell r="FL903">
            <v>0</v>
          </cell>
          <cell r="FM903">
            <v>0</v>
          </cell>
          <cell r="FN903">
            <v>0</v>
          </cell>
          <cell r="FO903">
            <v>0</v>
          </cell>
          <cell r="FP903">
            <v>0</v>
          </cell>
          <cell r="FQ903">
            <v>0</v>
          </cell>
          <cell r="FR903">
            <v>35.53382636999595</v>
          </cell>
          <cell r="FS903">
            <v>0</v>
          </cell>
          <cell r="FT903">
            <v>0</v>
          </cell>
          <cell r="FU903">
            <v>0</v>
          </cell>
          <cell r="FV903">
            <v>29.523068269998475</v>
          </cell>
          <cell r="FW903">
            <v>6.0107581000011123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-29.144407390005654</v>
          </cell>
          <cell r="GF903">
            <v>0</v>
          </cell>
          <cell r="GG903">
            <v>0</v>
          </cell>
          <cell r="GH903">
            <v>0</v>
          </cell>
          <cell r="GI903">
            <v>-61.590618479998739</v>
          </cell>
          <cell r="GJ903">
            <v>0</v>
          </cell>
          <cell r="GK903">
            <v>32.446211089998542</v>
          </cell>
          <cell r="GL903">
            <v>0</v>
          </cell>
          <cell r="GM903">
            <v>0</v>
          </cell>
          <cell r="GN903">
            <v>0</v>
          </cell>
          <cell r="GO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0</v>
          </cell>
          <cell r="GT903">
            <v>0</v>
          </cell>
          <cell r="GU903">
            <v>0</v>
          </cell>
          <cell r="GV903">
            <v>0</v>
          </cell>
          <cell r="GW903">
            <v>0</v>
          </cell>
          <cell r="GX903">
            <v>0</v>
          </cell>
          <cell r="GY903">
            <v>0</v>
          </cell>
          <cell r="GZ903">
            <v>0</v>
          </cell>
          <cell r="HA903">
            <v>0</v>
          </cell>
          <cell r="HB903">
            <v>0</v>
          </cell>
          <cell r="HC903">
            <v>0</v>
          </cell>
          <cell r="HD903">
            <v>0</v>
          </cell>
          <cell r="HE903">
            <v>0</v>
          </cell>
          <cell r="HF903">
            <v>0</v>
          </cell>
          <cell r="HG903">
            <v>0</v>
          </cell>
          <cell r="HH903">
            <v>0</v>
          </cell>
          <cell r="HI903">
            <v>0</v>
          </cell>
          <cell r="HJ903">
            <v>0</v>
          </cell>
          <cell r="HK903">
            <v>0</v>
          </cell>
          <cell r="HL903">
            <v>0</v>
          </cell>
          <cell r="HM903">
            <v>0</v>
          </cell>
          <cell r="HN903">
            <v>0</v>
          </cell>
          <cell r="HO903">
            <v>0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0</v>
          </cell>
          <cell r="HV903">
            <v>0</v>
          </cell>
          <cell r="HW903">
            <v>0</v>
          </cell>
          <cell r="HX903">
            <v>0</v>
          </cell>
          <cell r="HY903">
            <v>0</v>
          </cell>
          <cell r="HZ903">
            <v>0</v>
          </cell>
          <cell r="IA903">
            <v>0</v>
          </cell>
          <cell r="IB903">
            <v>0</v>
          </cell>
          <cell r="IC903">
            <v>0</v>
          </cell>
          <cell r="ID903">
            <v>0</v>
          </cell>
          <cell r="IE903">
            <v>0</v>
          </cell>
          <cell r="IF903">
            <v>0</v>
          </cell>
          <cell r="IG903">
            <v>0</v>
          </cell>
          <cell r="IH903">
            <v>0</v>
          </cell>
          <cell r="II903">
            <v>0</v>
          </cell>
          <cell r="IJ903">
            <v>0</v>
          </cell>
          <cell r="IK903">
            <v>0</v>
          </cell>
          <cell r="IL903">
            <v>0</v>
          </cell>
          <cell r="IM903">
            <v>0</v>
          </cell>
          <cell r="IN903">
            <v>0</v>
          </cell>
          <cell r="IO903">
            <v>0</v>
          </cell>
          <cell r="IP903">
            <v>0</v>
          </cell>
          <cell r="IQ903">
            <v>0</v>
          </cell>
          <cell r="IR903">
            <v>0</v>
          </cell>
          <cell r="IS903">
            <v>0</v>
          </cell>
          <cell r="IT903">
            <v>0</v>
          </cell>
          <cell r="IU903">
            <v>0</v>
          </cell>
          <cell r="IV903">
            <v>0</v>
          </cell>
          <cell r="IW903">
            <v>0</v>
          </cell>
          <cell r="IX903">
            <v>0</v>
          </cell>
          <cell r="IY903">
            <v>0</v>
          </cell>
          <cell r="IZ903">
            <v>0</v>
          </cell>
          <cell r="JA903">
            <v>0</v>
          </cell>
          <cell r="JB903">
            <v>0</v>
          </cell>
          <cell r="JC903">
            <v>0</v>
          </cell>
          <cell r="JD903">
            <v>0</v>
          </cell>
          <cell r="JE903">
            <v>0</v>
          </cell>
          <cell r="JF903">
            <v>0</v>
          </cell>
          <cell r="JG903">
            <v>0</v>
          </cell>
          <cell r="JH903">
            <v>0</v>
          </cell>
          <cell r="JI903">
            <v>0</v>
          </cell>
          <cell r="JJ903">
            <v>0</v>
          </cell>
          <cell r="JK903">
            <v>0</v>
          </cell>
          <cell r="JL903">
            <v>0</v>
          </cell>
          <cell r="JM903">
            <v>0</v>
          </cell>
          <cell r="JN903">
            <v>0</v>
          </cell>
          <cell r="JO903">
            <v>0</v>
          </cell>
          <cell r="JP903">
            <v>0</v>
          </cell>
          <cell r="JQ903">
            <v>0</v>
          </cell>
        </row>
        <row r="904">
          <cell r="D904" t="str">
            <v>PV_.PC.COR._.FB_.Prineville</v>
          </cell>
          <cell r="F904">
            <v>0</v>
          </cell>
          <cell r="G904">
            <v>0</v>
          </cell>
          <cell r="H904">
            <v>-10.355807819998518</v>
          </cell>
          <cell r="I904">
            <v>-61.683278260003135</v>
          </cell>
          <cell r="J904">
            <v>-26.42187715</v>
          </cell>
          <cell r="K904">
            <v>0</v>
          </cell>
          <cell r="L904">
            <v>0</v>
          </cell>
          <cell r="M904">
            <v>0</v>
          </cell>
          <cell r="N904">
            <v>-8.9077853400012827</v>
          </cell>
          <cell r="O904">
            <v>-111.50325712000085</v>
          </cell>
          <cell r="P904">
            <v>0</v>
          </cell>
          <cell r="Q904">
            <v>0</v>
          </cell>
          <cell r="R904">
            <v>-154.02784510000492</v>
          </cell>
          <cell r="S904">
            <v>-26.757687169999826</v>
          </cell>
          <cell r="T904">
            <v>0</v>
          </cell>
          <cell r="U904">
            <v>0</v>
          </cell>
          <cell r="V904">
            <v>-80.020267840000997</v>
          </cell>
          <cell r="W904">
            <v>-4.8525896299979649</v>
          </cell>
          <cell r="X904">
            <v>-3.1788196400011657</v>
          </cell>
          <cell r="Y904">
            <v>0</v>
          </cell>
          <cell r="Z904">
            <v>0</v>
          </cell>
          <cell r="AA904">
            <v>0</v>
          </cell>
          <cell r="AB904">
            <v>-39.218480819999968</v>
          </cell>
          <cell r="AC904">
            <v>0</v>
          </cell>
          <cell r="AD904">
            <v>0</v>
          </cell>
          <cell r="AE904">
            <v>-188.24570980000135</v>
          </cell>
          <cell r="AF904">
            <v>5.9870359800002007</v>
          </cell>
          <cell r="AG904">
            <v>0</v>
          </cell>
          <cell r="AH904">
            <v>-37.236295019999488</v>
          </cell>
          <cell r="AI904">
            <v>-119.90398728000036</v>
          </cell>
          <cell r="AJ904">
            <v>-27.554899510001633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-9.5375639700000647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-289.64784171999781</v>
          </cell>
          <cell r="BF904">
            <v>0</v>
          </cell>
          <cell r="BG904">
            <v>0</v>
          </cell>
          <cell r="BH904">
            <v>0</v>
          </cell>
          <cell r="BI904">
            <v>-211.36854281999877</v>
          </cell>
          <cell r="BJ904">
            <v>-78.279298899999048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-57.779326040006708</v>
          </cell>
          <cell r="BS904">
            <v>0</v>
          </cell>
          <cell r="BT904">
            <v>0</v>
          </cell>
          <cell r="BU904">
            <v>0</v>
          </cell>
          <cell r="BV904">
            <v>-30.913364579999325</v>
          </cell>
          <cell r="BW904">
            <v>-26.865961460000108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-144.57849113998236</v>
          </cell>
          <cell r="CF904">
            <v>0</v>
          </cell>
          <cell r="CG904">
            <v>0</v>
          </cell>
          <cell r="CH904">
            <v>-46.467778420000286</v>
          </cell>
          <cell r="CI904">
            <v>-15.182265630002803</v>
          </cell>
          <cell r="CJ904">
            <v>-82.928447089998372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-183.75086726999143</v>
          </cell>
          <cell r="CS904">
            <v>0</v>
          </cell>
          <cell r="CT904">
            <v>0</v>
          </cell>
          <cell r="CU904">
            <v>-70.896588010000414</v>
          </cell>
          <cell r="CV904">
            <v>-49.444061180000062</v>
          </cell>
          <cell r="CW904">
            <v>0</v>
          </cell>
          <cell r="CX904">
            <v>-63.410218080001869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-98.038883750006789</v>
          </cell>
          <cell r="DF904">
            <v>0</v>
          </cell>
          <cell r="DG904">
            <v>0</v>
          </cell>
          <cell r="DH904">
            <v>0</v>
          </cell>
          <cell r="DI904">
            <v>-60.55889531000139</v>
          </cell>
          <cell r="DJ904">
            <v>-37.479988440001762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-157.55253371999424</v>
          </cell>
          <cell r="DS904">
            <v>0</v>
          </cell>
          <cell r="DT904">
            <v>0</v>
          </cell>
          <cell r="DU904">
            <v>0</v>
          </cell>
          <cell r="DV904">
            <v>-20.358055929999864</v>
          </cell>
          <cell r="DW904">
            <v>-137.19447778999893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21.499136300000828</v>
          </cell>
          <cell r="EF904">
            <v>0</v>
          </cell>
          <cell r="EG904">
            <v>0</v>
          </cell>
          <cell r="EH904">
            <v>9.901775970000017</v>
          </cell>
          <cell r="EI904">
            <v>11.597360330000811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10.425300970004173</v>
          </cell>
          <cell r="ES904">
            <v>0</v>
          </cell>
          <cell r="ET904">
            <v>0</v>
          </cell>
          <cell r="EU904">
            <v>0</v>
          </cell>
          <cell r="EV904">
            <v>-4.1956980499990095</v>
          </cell>
          <cell r="EW904">
            <v>0</v>
          </cell>
          <cell r="EX904">
            <v>14.620999020000454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-13.730473360003089</v>
          </cell>
          <cell r="FF904">
            <v>0</v>
          </cell>
          <cell r="FG904">
            <v>0</v>
          </cell>
          <cell r="FH904">
            <v>30.305930839999746</v>
          </cell>
          <cell r="FI904">
            <v>3.6251913699998113</v>
          </cell>
          <cell r="FJ904">
            <v>-47.661595570001737</v>
          </cell>
          <cell r="FK904">
            <v>0</v>
          </cell>
          <cell r="FL904">
            <v>0</v>
          </cell>
          <cell r="FM904">
            <v>0</v>
          </cell>
          <cell r="FN904">
            <v>0</v>
          </cell>
          <cell r="FO904">
            <v>0</v>
          </cell>
          <cell r="FP904">
            <v>0</v>
          </cell>
          <cell r="FQ904">
            <v>0</v>
          </cell>
          <cell r="FR904">
            <v>-9.5565598300017882</v>
          </cell>
          <cell r="FS904">
            <v>0</v>
          </cell>
          <cell r="FT904">
            <v>0</v>
          </cell>
          <cell r="FU904">
            <v>0</v>
          </cell>
          <cell r="FV904">
            <v>-9.5565598300008787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-60.123044210005901</v>
          </cell>
          <cell r="GF904">
            <v>0</v>
          </cell>
          <cell r="GG904">
            <v>0</v>
          </cell>
          <cell r="GH904">
            <v>0</v>
          </cell>
          <cell r="GI904">
            <v>-27.676833120000992</v>
          </cell>
          <cell r="GJ904">
            <v>0</v>
          </cell>
          <cell r="GK904">
            <v>-32.446211090000361</v>
          </cell>
          <cell r="GL904">
            <v>0</v>
          </cell>
          <cell r="GM904">
            <v>0</v>
          </cell>
          <cell r="GN904">
            <v>0</v>
          </cell>
          <cell r="GO904">
            <v>0</v>
          </cell>
          <cell r="GP904">
            <v>0</v>
          </cell>
          <cell r="GQ904">
            <v>0</v>
          </cell>
          <cell r="GR904">
            <v>0</v>
          </cell>
          <cell r="GS904">
            <v>0</v>
          </cell>
          <cell r="GT904">
            <v>0</v>
          </cell>
          <cell r="GU904">
            <v>0</v>
          </cell>
          <cell r="GV904">
            <v>0</v>
          </cell>
          <cell r="GW904">
            <v>0</v>
          </cell>
          <cell r="GX904">
            <v>0</v>
          </cell>
          <cell r="GY904">
            <v>0</v>
          </cell>
          <cell r="GZ904">
            <v>0</v>
          </cell>
          <cell r="HA904">
            <v>0</v>
          </cell>
          <cell r="HB904">
            <v>0</v>
          </cell>
          <cell r="HC904">
            <v>0</v>
          </cell>
          <cell r="HD904">
            <v>0</v>
          </cell>
          <cell r="HE904">
            <v>0</v>
          </cell>
          <cell r="HF904">
            <v>0</v>
          </cell>
          <cell r="HG904">
            <v>0</v>
          </cell>
          <cell r="HH904">
            <v>0</v>
          </cell>
          <cell r="HI904">
            <v>0</v>
          </cell>
          <cell r="HJ904">
            <v>0</v>
          </cell>
          <cell r="HK904">
            <v>0</v>
          </cell>
          <cell r="HL904">
            <v>0</v>
          </cell>
          <cell r="HM904">
            <v>0</v>
          </cell>
          <cell r="HN904">
            <v>0</v>
          </cell>
          <cell r="HO904">
            <v>0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0</v>
          </cell>
          <cell r="HU904">
            <v>0</v>
          </cell>
          <cell r="HV904">
            <v>0</v>
          </cell>
          <cell r="HW904">
            <v>0</v>
          </cell>
          <cell r="HX904">
            <v>0</v>
          </cell>
          <cell r="HY904">
            <v>0</v>
          </cell>
          <cell r="HZ904">
            <v>0</v>
          </cell>
          <cell r="IA904">
            <v>0</v>
          </cell>
          <cell r="IB904">
            <v>0</v>
          </cell>
          <cell r="IC904">
            <v>0</v>
          </cell>
          <cell r="ID904">
            <v>0</v>
          </cell>
          <cell r="IE904">
            <v>0</v>
          </cell>
          <cell r="IF904">
            <v>0</v>
          </cell>
          <cell r="IG904">
            <v>0</v>
          </cell>
          <cell r="IH904">
            <v>0</v>
          </cell>
          <cell r="II904">
            <v>0</v>
          </cell>
          <cell r="IJ904">
            <v>0</v>
          </cell>
          <cell r="IK904">
            <v>0</v>
          </cell>
          <cell r="IL904">
            <v>0</v>
          </cell>
          <cell r="IM904">
            <v>0</v>
          </cell>
          <cell r="IN904">
            <v>0</v>
          </cell>
          <cell r="IO904">
            <v>0</v>
          </cell>
          <cell r="IP904">
            <v>0</v>
          </cell>
          <cell r="IQ904">
            <v>0</v>
          </cell>
          <cell r="IR904">
            <v>0</v>
          </cell>
          <cell r="IS904">
            <v>0</v>
          </cell>
          <cell r="IT904">
            <v>0</v>
          </cell>
          <cell r="IU904">
            <v>0</v>
          </cell>
          <cell r="IV904">
            <v>0</v>
          </cell>
          <cell r="IW904">
            <v>0</v>
          </cell>
          <cell r="IX904">
            <v>0</v>
          </cell>
          <cell r="IY904">
            <v>0</v>
          </cell>
          <cell r="IZ904">
            <v>0</v>
          </cell>
          <cell r="JA904">
            <v>0</v>
          </cell>
          <cell r="JB904">
            <v>0</v>
          </cell>
          <cell r="JC904">
            <v>0</v>
          </cell>
          <cell r="JD904">
            <v>0</v>
          </cell>
          <cell r="JE904">
            <v>0</v>
          </cell>
          <cell r="JF904">
            <v>0</v>
          </cell>
          <cell r="JG904">
            <v>0</v>
          </cell>
          <cell r="JH904">
            <v>0</v>
          </cell>
          <cell r="JI904">
            <v>0</v>
          </cell>
          <cell r="JJ904">
            <v>0</v>
          </cell>
          <cell r="JK904">
            <v>0</v>
          </cell>
          <cell r="JL904">
            <v>0</v>
          </cell>
          <cell r="JM904">
            <v>0</v>
          </cell>
          <cell r="JN904">
            <v>0</v>
          </cell>
          <cell r="JO904">
            <v>0</v>
          </cell>
          <cell r="JP904">
            <v>0</v>
          </cell>
          <cell r="JQ904">
            <v>0</v>
          </cell>
        </row>
        <row r="905">
          <cell r="D905" t="str">
            <v>PV_.PC.SOR._.___.Black Cap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  <cell r="GK905">
            <v>0</v>
          </cell>
          <cell r="GL905">
            <v>0</v>
          </cell>
          <cell r="GM905">
            <v>0</v>
          </cell>
          <cell r="GN905">
            <v>0</v>
          </cell>
          <cell r="GO905">
            <v>0</v>
          </cell>
          <cell r="GP905">
            <v>0</v>
          </cell>
          <cell r="GQ905">
            <v>0</v>
          </cell>
          <cell r="GR905">
            <v>0</v>
          </cell>
          <cell r="GS905">
            <v>0</v>
          </cell>
          <cell r="GT905">
            <v>0</v>
          </cell>
          <cell r="GU905">
            <v>0</v>
          </cell>
          <cell r="GV905">
            <v>0</v>
          </cell>
          <cell r="GW905">
            <v>0</v>
          </cell>
          <cell r="GX905">
            <v>0</v>
          </cell>
          <cell r="GY905">
            <v>0</v>
          </cell>
          <cell r="GZ905">
            <v>0</v>
          </cell>
          <cell r="HA905">
            <v>0</v>
          </cell>
          <cell r="HB905">
            <v>0</v>
          </cell>
          <cell r="HC905">
            <v>0</v>
          </cell>
          <cell r="HD905">
            <v>0</v>
          </cell>
          <cell r="HE905">
            <v>0</v>
          </cell>
          <cell r="HF905">
            <v>0</v>
          </cell>
          <cell r="HG905">
            <v>0</v>
          </cell>
          <cell r="HH905">
            <v>0</v>
          </cell>
          <cell r="HI905">
            <v>0</v>
          </cell>
          <cell r="HJ905">
            <v>0</v>
          </cell>
          <cell r="HK905">
            <v>0</v>
          </cell>
          <cell r="HL905">
            <v>0</v>
          </cell>
          <cell r="HM905">
            <v>0</v>
          </cell>
          <cell r="HN905">
            <v>0</v>
          </cell>
          <cell r="HO905">
            <v>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0</v>
          </cell>
          <cell r="HU905">
            <v>0</v>
          </cell>
          <cell r="HV905">
            <v>0</v>
          </cell>
          <cell r="HW905">
            <v>0</v>
          </cell>
          <cell r="HX905">
            <v>0</v>
          </cell>
          <cell r="HY905">
            <v>0</v>
          </cell>
          <cell r="HZ905">
            <v>0</v>
          </cell>
          <cell r="IA905">
            <v>0</v>
          </cell>
          <cell r="IB905">
            <v>0</v>
          </cell>
          <cell r="IC905">
            <v>0</v>
          </cell>
          <cell r="ID905">
            <v>0</v>
          </cell>
          <cell r="IE905">
            <v>0</v>
          </cell>
          <cell r="IF905">
            <v>0</v>
          </cell>
          <cell r="IG905">
            <v>0</v>
          </cell>
          <cell r="IH905">
            <v>0</v>
          </cell>
          <cell r="II905">
            <v>0</v>
          </cell>
          <cell r="IJ905">
            <v>0</v>
          </cell>
          <cell r="IK905">
            <v>0</v>
          </cell>
          <cell r="IL905">
            <v>0</v>
          </cell>
          <cell r="IM905">
            <v>0</v>
          </cell>
          <cell r="IN905">
            <v>0</v>
          </cell>
          <cell r="IO905">
            <v>0</v>
          </cell>
          <cell r="IP905">
            <v>0</v>
          </cell>
          <cell r="IQ905">
            <v>0</v>
          </cell>
          <cell r="IR905">
            <v>0</v>
          </cell>
          <cell r="IS905">
            <v>0</v>
          </cell>
          <cell r="IT905">
            <v>0</v>
          </cell>
          <cell r="IU905">
            <v>0</v>
          </cell>
          <cell r="IV905">
            <v>0</v>
          </cell>
          <cell r="IW905">
            <v>0</v>
          </cell>
          <cell r="IX905">
            <v>0</v>
          </cell>
          <cell r="IY905">
            <v>0</v>
          </cell>
          <cell r="IZ905">
            <v>0</v>
          </cell>
          <cell r="JA905">
            <v>0</v>
          </cell>
          <cell r="JB905">
            <v>0</v>
          </cell>
          <cell r="JC905">
            <v>0</v>
          </cell>
          <cell r="JD905">
            <v>0</v>
          </cell>
          <cell r="JE905">
            <v>0</v>
          </cell>
          <cell r="JF905">
            <v>0</v>
          </cell>
          <cell r="JG905">
            <v>0</v>
          </cell>
          <cell r="JH905">
            <v>0</v>
          </cell>
          <cell r="JI905">
            <v>0</v>
          </cell>
          <cell r="JJ905">
            <v>0</v>
          </cell>
          <cell r="JK905">
            <v>0</v>
          </cell>
          <cell r="JL905">
            <v>0</v>
          </cell>
          <cell r="JM905">
            <v>0</v>
          </cell>
          <cell r="JN905">
            <v>0</v>
          </cell>
          <cell r="JO905">
            <v>0</v>
          </cell>
          <cell r="JP905">
            <v>0</v>
          </cell>
          <cell r="JQ905">
            <v>0</v>
          </cell>
        </row>
        <row r="906">
          <cell r="D906" t="str">
            <v>PV_.PC.SOR._.___.Old Mill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0</v>
          </cell>
          <cell r="FG906">
            <v>0</v>
          </cell>
          <cell r="FH906">
            <v>0</v>
          </cell>
          <cell r="FI906">
            <v>0</v>
          </cell>
          <cell r="FJ906">
            <v>0</v>
          </cell>
          <cell r="FK906">
            <v>0</v>
          </cell>
          <cell r="FL906">
            <v>0</v>
          </cell>
          <cell r="FM906">
            <v>0</v>
          </cell>
          <cell r="FN906">
            <v>0</v>
          </cell>
          <cell r="FO906">
            <v>0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0</v>
          </cell>
          <cell r="GF906">
            <v>0</v>
          </cell>
          <cell r="GG906">
            <v>0</v>
          </cell>
          <cell r="GH906">
            <v>0</v>
          </cell>
          <cell r="GI906">
            <v>0</v>
          </cell>
          <cell r="GJ906">
            <v>0</v>
          </cell>
          <cell r="GK906">
            <v>0</v>
          </cell>
          <cell r="GL906">
            <v>0</v>
          </cell>
          <cell r="GM906">
            <v>0</v>
          </cell>
          <cell r="GN906">
            <v>0</v>
          </cell>
          <cell r="GO906">
            <v>0</v>
          </cell>
          <cell r="GP906">
            <v>0</v>
          </cell>
          <cell r="GQ906">
            <v>0</v>
          </cell>
          <cell r="GR906">
            <v>0</v>
          </cell>
          <cell r="GS906">
            <v>0</v>
          </cell>
          <cell r="GT906">
            <v>0</v>
          </cell>
          <cell r="GU906">
            <v>0</v>
          </cell>
          <cell r="GV906">
            <v>0</v>
          </cell>
          <cell r="GW906">
            <v>0</v>
          </cell>
          <cell r="GX906">
            <v>0</v>
          </cell>
          <cell r="GY906">
            <v>0</v>
          </cell>
          <cell r="GZ906">
            <v>0</v>
          </cell>
          <cell r="HA906">
            <v>0</v>
          </cell>
          <cell r="HB906">
            <v>0</v>
          </cell>
          <cell r="HC906">
            <v>0</v>
          </cell>
          <cell r="HD906">
            <v>0</v>
          </cell>
          <cell r="HE906">
            <v>0</v>
          </cell>
          <cell r="HF906">
            <v>0</v>
          </cell>
          <cell r="HG906">
            <v>0</v>
          </cell>
          <cell r="HH906">
            <v>0</v>
          </cell>
          <cell r="HI906">
            <v>0</v>
          </cell>
          <cell r="HJ906">
            <v>0</v>
          </cell>
          <cell r="HK906">
            <v>0</v>
          </cell>
          <cell r="HL906">
            <v>0</v>
          </cell>
          <cell r="HM906">
            <v>0</v>
          </cell>
          <cell r="HN906">
            <v>0</v>
          </cell>
          <cell r="HO906">
            <v>0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0</v>
          </cell>
          <cell r="HU906">
            <v>0</v>
          </cell>
          <cell r="HV906">
            <v>0</v>
          </cell>
          <cell r="HW906">
            <v>0</v>
          </cell>
          <cell r="HX906">
            <v>0</v>
          </cell>
          <cell r="HY906">
            <v>0</v>
          </cell>
          <cell r="HZ906">
            <v>0</v>
          </cell>
          <cell r="IA906">
            <v>0</v>
          </cell>
          <cell r="IB906">
            <v>0</v>
          </cell>
          <cell r="IC906">
            <v>0</v>
          </cell>
          <cell r="ID906">
            <v>0</v>
          </cell>
          <cell r="IE906">
            <v>0</v>
          </cell>
          <cell r="IF906">
            <v>0</v>
          </cell>
          <cell r="IG906">
            <v>0</v>
          </cell>
          <cell r="IH906">
            <v>0</v>
          </cell>
          <cell r="II906">
            <v>0</v>
          </cell>
          <cell r="IJ906">
            <v>0</v>
          </cell>
          <cell r="IK906">
            <v>0</v>
          </cell>
          <cell r="IL906">
            <v>0</v>
          </cell>
          <cell r="IM906">
            <v>0</v>
          </cell>
          <cell r="IN906">
            <v>0</v>
          </cell>
          <cell r="IO906">
            <v>0</v>
          </cell>
          <cell r="IP906">
            <v>0</v>
          </cell>
          <cell r="IQ906">
            <v>0</v>
          </cell>
          <cell r="IR906">
            <v>0</v>
          </cell>
          <cell r="IS906">
            <v>0</v>
          </cell>
          <cell r="IT906">
            <v>0</v>
          </cell>
          <cell r="IU906">
            <v>0</v>
          </cell>
          <cell r="IV906">
            <v>0</v>
          </cell>
          <cell r="IW906">
            <v>0</v>
          </cell>
          <cell r="IX906">
            <v>0</v>
          </cell>
          <cell r="IY906">
            <v>0</v>
          </cell>
          <cell r="IZ906">
            <v>0</v>
          </cell>
          <cell r="JA906">
            <v>0</v>
          </cell>
          <cell r="JB906">
            <v>0</v>
          </cell>
          <cell r="JC906">
            <v>0</v>
          </cell>
          <cell r="JD906">
            <v>0</v>
          </cell>
          <cell r="JE906">
            <v>0</v>
          </cell>
          <cell r="JF906">
            <v>0</v>
          </cell>
          <cell r="JG906">
            <v>0</v>
          </cell>
          <cell r="JH906">
            <v>0</v>
          </cell>
          <cell r="JI906">
            <v>0</v>
          </cell>
          <cell r="JJ906">
            <v>0</v>
          </cell>
          <cell r="JK906">
            <v>0</v>
          </cell>
          <cell r="JL906">
            <v>0</v>
          </cell>
          <cell r="JM906">
            <v>0</v>
          </cell>
          <cell r="JN906">
            <v>0</v>
          </cell>
          <cell r="JO906">
            <v>0</v>
          </cell>
          <cell r="JP906">
            <v>0</v>
          </cell>
          <cell r="JQ906">
            <v>0</v>
          </cell>
        </row>
        <row r="907">
          <cell r="D907" t="str">
            <v>PV_.PC.SOR._.___.Oregon_Solar_Incentive_Project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0</v>
          </cell>
          <cell r="FG907">
            <v>0</v>
          </cell>
          <cell r="FH907">
            <v>0</v>
          </cell>
          <cell r="FI907">
            <v>0</v>
          </cell>
          <cell r="FJ907">
            <v>0</v>
          </cell>
          <cell r="FK907">
            <v>0</v>
          </cell>
          <cell r="FL907">
            <v>0</v>
          </cell>
          <cell r="FM907">
            <v>0</v>
          </cell>
          <cell r="FN907">
            <v>0</v>
          </cell>
          <cell r="FO907">
            <v>0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0</v>
          </cell>
          <cell r="GF907">
            <v>0</v>
          </cell>
          <cell r="GG907">
            <v>0</v>
          </cell>
          <cell r="GH907">
            <v>0</v>
          </cell>
          <cell r="GI907">
            <v>0</v>
          </cell>
          <cell r="GJ907">
            <v>0</v>
          </cell>
          <cell r="GK907">
            <v>0</v>
          </cell>
          <cell r="GL907">
            <v>0</v>
          </cell>
          <cell r="GM907">
            <v>0</v>
          </cell>
          <cell r="GN907">
            <v>0</v>
          </cell>
          <cell r="GO907">
            <v>0</v>
          </cell>
          <cell r="GP907">
            <v>0</v>
          </cell>
          <cell r="GQ907">
            <v>0</v>
          </cell>
          <cell r="GR907">
            <v>0</v>
          </cell>
          <cell r="GS907">
            <v>0</v>
          </cell>
          <cell r="GT907">
            <v>0</v>
          </cell>
          <cell r="GU907">
            <v>0</v>
          </cell>
          <cell r="GV907">
            <v>0</v>
          </cell>
          <cell r="GW907">
            <v>0</v>
          </cell>
          <cell r="GX907">
            <v>0</v>
          </cell>
          <cell r="GY907">
            <v>0</v>
          </cell>
          <cell r="GZ907">
            <v>0</v>
          </cell>
          <cell r="HA907">
            <v>0</v>
          </cell>
          <cell r="HB907">
            <v>0</v>
          </cell>
          <cell r="HC907">
            <v>0</v>
          </cell>
          <cell r="HD907">
            <v>0</v>
          </cell>
          <cell r="HE907">
            <v>0</v>
          </cell>
          <cell r="HF907">
            <v>0</v>
          </cell>
          <cell r="HG907">
            <v>0</v>
          </cell>
          <cell r="HH907">
            <v>0</v>
          </cell>
          <cell r="HI907">
            <v>0</v>
          </cell>
          <cell r="HJ907">
            <v>0</v>
          </cell>
          <cell r="HK907">
            <v>0</v>
          </cell>
          <cell r="HL907">
            <v>0</v>
          </cell>
          <cell r="HM907">
            <v>0</v>
          </cell>
          <cell r="HN907">
            <v>0</v>
          </cell>
          <cell r="HO907">
            <v>0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0</v>
          </cell>
          <cell r="HU907">
            <v>0</v>
          </cell>
          <cell r="HV907">
            <v>0</v>
          </cell>
          <cell r="HW907">
            <v>0</v>
          </cell>
          <cell r="HX907">
            <v>0</v>
          </cell>
          <cell r="HY907">
            <v>0</v>
          </cell>
          <cell r="HZ907">
            <v>0</v>
          </cell>
          <cell r="IA907">
            <v>0</v>
          </cell>
          <cell r="IB907">
            <v>0</v>
          </cell>
          <cell r="IC907">
            <v>0</v>
          </cell>
          <cell r="ID907">
            <v>0</v>
          </cell>
          <cell r="IE907">
            <v>0</v>
          </cell>
          <cell r="IF907">
            <v>0</v>
          </cell>
          <cell r="IG907">
            <v>0</v>
          </cell>
          <cell r="IH907">
            <v>0</v>
          </cell>
          <cell r="II907">
            <v>0</v>
          </cell>
          <cell r="IJ907">
            <v>0</v>
          </cell>
          <cell r="IK907">
            <v>0</v>
          </cell>
          <cell r="IL907">
            <v>0</v>
          </cell>
          <cell r="IM907">
            <v>0</v>
          </cell>
          <cell r="IN907">
            <v>0</v>
          </cell>
          <cell r="IO907">
            <v>0</v>
          </cell>
          <cell r="IP907">
            <v>0</v>
          </cell>
          <cell r="IQ907">
            <v>0</v>
          </cell>
          <cell r="IR907">
            <v>0</v>
          </cell>
          <cell r="IS907">
            <v>0</v>
          </cell>
          <cell r="IT907">
            <v>0</v>
          </cell>
          <cell r="IU907">
            <v>0</v>
          </cell>
          <cell r="IV907">
            <v>0</v>
          </cell>
          <cell r="IW907">
            <v>0</v>
          </cell>
          <cell r="IX907">
            <v>0</v>
          </cell>
          <cell r="IY907">
            <v>0</v>
          </cell>
          <cell r="IZ907">
            <v>0</v>
          </cell>
          <cell r="JA907">
            <v>0</v>
          </cell>
          <cell r="JB907">
            <v>0</v>
          </cell>
          <cell r="JC907">
            <v>0</v>
          </cell>
          <cell r="JD907">
            <v>0</v>
          </cell>
          <cell r="JE907">
            <v>0</v>
          </cell>
          <cell r="JF907">
            <v>0</v>
          </cell>
          <cell r="JG907">
            <v>0</v>
          </cell>
          <cell r="JH907">
            <v>0</v>
          </cell>
          <cell r="JI907">
            <v>0</v>
          </cell>
          <cell r="JJ907">
            <v>0</v>
          </cell>
          <cell r="JK907">
            <v>0</v>
          </cell>
          <cell r="JL907">
            <v>0</v>
          </cell>
          <cell r="JM907">
            <v>0</v>
          </cell>
          <cell r="JN907">
            <v>0</v>
          </cell>
          <cell r="JO907">
            <v>0</v>
          </cell>
          <cell r="JP907">
            <v>0</v>
          </cell>
          <cell r="JQ907">
            <v>0</v>
          </cell>
        </row>
        <row r="908">
          <cell r="D908" t="str">
            <v>PV_.PC.UTN._.___.Graphite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0</v>
          </cell>
          <cell r="FG908">
            <v>0</v>
          </cell>
          <cell r="FH908">
            <v>0</v>
          </cell>
          <cell r="FI908">
            <v>0</v>
          </cell>
          <cell r="FJ908">
            <v>0</v>
          </cell>
          <cell r="FK908">
            <v>0</v>
          </cell>
          <cell r="FL908">
            <v>0</v>
          </cell>
          <cell r="FM908">
            <v>0</v>
          </cell>
          <cell r="FN908">
            <v>0</v>
          </cell>
          <cell r="FO908">
            <v>0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0</v>
          </cell>
          <cell r="GF908">
            <v>0</v>
          </cell>
          <cell r="GG908">
            <v>0</v>
          </cell>
          <cell r="GH908">
            <v>0</v>
          </cell>
          <cell r="GI908">
            <v>0</v>
          </cell>
          <cell r="GJ908">
            <v>0</v>
          </cell>
          <cell r="GK908">
            <v>0</v>
          </cell>
          <cell r="GL908">
            <v>0</v>
          </cell>
          <cell r="GM908">
            <v>0</v>
          </cell>
          <cell r="GN908">
            <v>0</v>
          </cell>
          <cell r="GO908">
            <v>0</v>
          </cell>
          <cell r="GP908">
            <v>0</v>
          </cell>
          <cell r="GQ908">
            <v>0</v>
          </cell>
          <cell r="GR908">
            <v>0</v>
          </cell>
          <cell r="GS908">
            <v>0</v>
          </cell>
          <cell r="GT908">
            <v>0</v>
          </cell>
          <cell r="GU908">
            <v>0</v>
          </cell>
          <cell r="GV908">
            <v>0</v>
          </cell>
          <cell r="GW908">
            <v>0</v>
          </cell>
          <cell r="GX908">
            <v>0</v>
          </cell>
          <cell r="GY908">
            <v>0</v>
          </cell>
          <cell r="GZ908">
            <v>0</v>
          </cell>
          <cell r="HA908">
            <v>0</v>
          </cell>
          <cell r="HB908">
            <v>0</v>
          </cell>
          <cell r="HC908">
            <v>0</v>
          </cell>
          <cell r="HD908">
            <v>0</v>
          </cell>
          <cell r="HE908">
            <v>0</v>
          </cell>
          <cell r="HF908">
            <v>0</v>
          </cell>
          <cell r="HG908">
            <v>0</v>
          </cell>
          <cell r="HH908">
            <v>0</v>
          </cell>
          <cell r="HI908">
            <v>0</v>
          </cell>
          <cell r="HJ908">
            <v>0</v>
          </cell>
          <cell r="HK908">
            <v>0</v>
          </cell>
          <cell r="HL908">
            <v>0</v>
          </cell>
          <cell r="HM908">
            <v>0</v>
          </cell>
          <cell r="HN908">
            <v>0</v>
          </cell>
          <cell r="HO908">
            <v>0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0</v>
          </cell>
          <cell r="HU908">
            <v>0</v>
          </cell>
          <cell r="HV908">
            <v>0</v>
          </cell>
          <cell r="HW908">
            <v>0</v>
          </cell>
          <cell r="HX908">
            <v>0</v>
          </cell>
          <cell r="HY908">
            <v>0</v>
          </cell>
          <cell r="HZ908">
            <v>0</v>
          </cell>
          <cell r="IA908">
            <v>0</v>
          </cell>
          <cell r="IB908">
            <v>0</v>
          </cell>
          <cell r="IC908">
            <v>0</v>
          </cell>
          <cell r="ID908">
            <v>0</v>
          </cell>
          <cell r="IE908">
            <v>0</v>
          </cell>
          <cell r="IF908">
            <v>0</v>
          </cell>
          <cell r="IG908">
            <v>0</v>
          </cell>
          <cell r="IH908">
            <v>0</v>
          </cell>
          <cell r="II908">
            <v>0</v>
          </cell>
          <cell r="IJ908">
            <v>0</v>
          </cell>
          <cell r="IK908">
            <v>0</v>
          </cell>
          <cell r="IL908">
            <v>0</v>
          </cell>
          <cell r="IM908">
            <v>0</v>
          </cell>
          <cell r="IN908">
            <v>0</v>
          </cell>
          <cell r="IO908">
            <v>0</v>
          </cell>
          <cell r="IP908">
            <v>0</v>
          </cell>
          <cell r="IQ908">
            <v>0</v>
          </cell>
          <cell r="IR908">
            <v>0</v>
          </cell>
          <cell r="IS908">
            <v>0</v>
          </cell>
          <cell r="IT908">
            <v>0</v>
          </cell>
          <cell r="IU908">
            <v>0</v>
          </cell>
          <cell r="IV908">
            <v>0</v>
          </cell>
          <cell r="IW908">
            <v>0</v>
          </cell>
          <cell r="IX908">
            <v>0</v>
          </cell>
          <cell r="IY908">
            <v>0</v>
          </cell>
          <cell r="IZ908">
            <v>0</v>
          </cell>
          <cell r="JA908">
            <v>0</v>
          </cell>
          <cell r="JB908">
            <v>0</v>
          </cell>
          <cell r="JC908">
            <v>0</v>
          </cell>
          <cell r="JD908">
            <v>0</v>
          </cell>
          <cell r="JE908">
            <v>0</v>
          </cell>
          <cell r="JF908">
            <v>0</v>
          </cell>
          <cell r="JG908">
            <v>0</v>
          </cell>
          <cell r="JH908">
            <v>0</v>
          </cell>
          <cell r="JI908">
            <v>0</v>
          </cell>
          <cell r="JJ908">
            <v>0</v>
          </cell>
          <cell r="JK908">
            <v>0</v>
          </cell>
          <cell r="JL908">
            <v>0</v>
          </cell>
          <cell r="JM908">
            <v>0</v>
          </cell>
          <cell r="JN908">
            <v>0</v>
          </cell>
          <cell r="JO908">
            <v>0</v>
          </cell>
          <cell r="JP908">
            <v>0</v>
          </cell>
          <cell r="JQ908">
            <v>0</v>
          </cell>
        </row>
        <row r="909">
          <cell r="D909" t="str">
            <v>PV_.PC.UTN._.___.HorseShoe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0</v>
          </cell>
          <cell r="FF909">
            <v>0</v>
          </cell>
          <cell r="FG909">
            <v>0</v>
          </cell>
          <cell r="FH909">
            <v>0</v>
          </cell>
          <cell r="FI909">
            <v>0</v>
          </cell>
          <cell r="FJ909">
            <v>0</v>
          </cell>
          <cell r="FK909">
            <v>0</v>
          </cell>
          <cell r="FL909">
            <v>0</v>
          </cell>
          <cell r="FM909">
            <v>0</v>
          </cell>
          <cell r="FN909">
            <v>0</v>
          </cell>
          <cell r="FO909">
            <v>0</v>
          </cell>
          <cell r="FP909">
            <v>0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0</v>
          </cell>
          <cell r="GF909">
            <v>0</v>
          </cell>
          <cell r="GG909">
            <v>0</v>
          </cell>
          <cell r="GH909">
            <v>0</v>
          </cell>
          <cell r="GI909">
            <v>0</v>
          </cell>
          <cell r="GJ909">
            <v>0</v>
          </cell>
          <cell r="GK909">
            <v>0</v>
          </cell>
          <cell r="GL909">
            <v>0</v>
          </cell>
          <cell r="GM909">
            <v>0</v>
          </cell>
          <cell r="GN909">
            <v>0</v>
          </cell>
          <cell r="GO909">
            <v>0</v>
          </cell>
          <cell r="GP909">
            <v>0</v>
          </cell>
          <cell r="GQ909">
            <v>0</v>
          </cell>
          <cell r="GR909">
            <v>0</v>
          </cell>
          <cell r="GS909">
            <v>0</v>
          </cell>
          <cell r="GT909">
            <v>0</v>
          </cell>
          <cell r="GU909">
            <v>0</v>
          </cell>
          <cell r="GV909">
            <v>0</v>
          </cell>
          <cell r="GW909">
            <v>0</v>
          </cell>
          <cell r="GX909">
            <v>0</v>
          </cell>
          <cell r="GY909">
            <v>0</v>
          </cell>
          <cell r="GZ909">
            <v>0</v>
          </cell>
          <cell r="HA909">
            <v>0</v>
          </cell>
          <cell r="HB909">
            <v>0</v>
          </cell>
          <cell r="HC909">
            <v>0</v>
          </cell>
          <cell r="HD909">
            <v>0</v>
          </cell>
          <cell r="HE909">
            <v>0</v>
          </cell>
          <cell r="HF909">
            <v>0</v>
          </cell>
          <cell r="HG909">
            <v>0</v>
          </cell>
          <cell r="HH909">
            <v>0</v>
          </cell>
          <cell r="HI909">
            <v>0</v>
          </cell>
          <cell r="HJ909">
            <v>0</v>
          </cell>
          <cell r="HK909">
            <v>0</v>
          </cell>
          <cell r="HL909">
            <v>0</v>
          </cell>
          <cell r="HM909">
            <v>0</v>
          </cell>
          <cell r="HN909">
            <v>0</v>
          </cell>
          <cell r="HO909">
            <v>0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0</v>
          </cell>
          <cell r="HU909">
            <v>0</v>
          </cell>
          <cell r="HV909">
            <v>0</v>
          </cell>
          <cell r="HW909">
            <v>0</v>
          </cell>
          <cell r="HX909">
            <v>0</v>
          </cell>
          <cell r="HY909">
            <v>0</v>
          </cell>
          <cell r="HZ909">
            <v>0</v>
          </cell>
          <cell r="IA909">
            <v>0</v>
          </cell>
          <cell r="IB909">
            <v>0</v>
          </cell>
          <cell r="IC909">
            <v>0</v>
          </cell>
          <cell r="ID909">
            <v>0</v>
          </cell>
          <cell r="IE909">
            <v>0</v>
          </cell>
          <cell r="IF909">
            <v>0</v>
          </cell>
          <cell r="IG909">
            <v>0</v>
          </cell>
          <cell r="IH909">
            <v>0</v>
          </cell>
          <cell r="II909">
            <v>0</v>
          </cell>
          <cell r="IJ909">
            <v>0</v>
          </cell>
          <cell r="IK909">
            <v>0</v>
          </cell>
          <cell r="IL909">
            <v>0</v>
          </cell>
          <cell r="IM909">
            <v>0</v>
          </cell>
          <cell r="IN909">
            <v>0</v>
          </cell>
          <cell r="IO909">
            <v>0</v>
          </cell>
          <cell r="IP909">
            <v>0</v>
          </cell>
          <cell r="IQ909">
            <v>0</v>
          </cell>
          <cell r="IR909">
            <v>0</v>
          </cell>
          <cell r="IS909">
            <v>0</v>
          </cell>
          <cell r="IT909">
            <v>0</v>
          </cell>
          <cell r="IU909">
            <v>0</v>
          </cell>
          <cell r="IV909">
            <v>0</v>
          </cell>
          <cell r="IW909">
            <v>0</v>
          </cell>
          <cell r="IX909">
            <v>0</v>
          </cell>
          <cell r="IY909">
            <v>0</v>
          </cell>
          <cell r="IZ909">
            <v>0</v>
          </cell>
          <cell r="JA909">
            <v>0</v>
          </cell>
          <cell r="JB909">
            <v>0</v>
          </cell>
          <cell r="JC909">
            <v>0</v>
          </cell>
          <cell r="JD909">
            <v>0</v>
          </cell>
          <cell r="JE909">
            <v>0</v>
          </cell>
          <cell r="JF909">
            <v>0</v>
          </cell>
          <cell r="JG909">
            <v>0</v>
          </cell>
          <cell r="JH909">
            <v>0</v>
          </cell>
          <cell r="JI909">
            <v>0</v>
          </cell>
          <cell r="JJ909">
            <v>0</v>
          </cell>
          <cell r="JK909">
            <v>0</v>
          </cell>
          <cell r="JL909">
            <v>0</v>
          </cell>
          <cell r="JM909">
            <v>0</v>
          </cell>
          <cell r="JN909">
            <v>0</v>
          </cell>
          <cell r="JO909">
            <v>0</v>
          </cell>
          <cell r="JP909">
            <v>0</v>
          </cell>
          <cell r="JQ909">
            <v>0</v>
          </cell>
        </row>
        <row r="910">
          <cell r="D910" t="str">
            <v>PV_.PC.UTN._.___.Rocket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O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B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G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  <cell r="IH910">
            <v>0</v>
          </cell>
          <cell r="II910">
            <v>0</v>
          </cell>
          <cell r="IJ910">
            <v>0</v>
          </cell>
          <cell r="IK910">
            <v>0</v>
          </cell>
          <cell r="IL910">
            <v>0</v>
          </cell>
          <cell r="IM910">
            <v>0</v>
          </cell>
          <cell r="IN910">
            <v>0</v>
          </cell>
          <cell r="IO910">
            <v>0</v>
          </cell>
          <cell r="IP910">
            <v>0</v>
          </cell>
          <cell r="IQ910">
            <v>0</v>
          </cell>
          <cell r="IR910">
            <v>0</v>
          </cell>
          <cell r="IS910">
            <v>0</v>
          </cell>
          <cell r="IT910">
            <v>0</v>
          </cell>
          <cell r="IU910">
            <v>0</v>
          </cell>
          <cell r="IV910">
            <v>0</v>
          </cell>
          <cell r="IW910">
            <v>0</v>
          </cell>
          <cell r="IX910">
            <v>0</v>
          </cell>
          <cell r="IY910">
            <v>0</v>
          </cell>
          <cell r="IZ910">
            <v>0</v>
          </cell>
          <cell r="JA910">
            <v>0</v>
          </cell>
          <cell r="JB910">
            <v>0</v>
          </cell>
          <cell r="JC910">
            <v>0</v>
          </cell>
          <cell r="JD910">
            <v>0</v>
          </cell>
          <cell r="JE910">
            <v>0</v>
          </cell>
          <cell r="JF910">
            <v>0</v>
          </cell>
          <cell r="JG910">
            <v>0</v>
          </cell>
          <cell r="JH910">
            <v>0</v>
          </cell>
          <cell r="JI910">
            <v>0</v>
          </cell>
          <cell r="JJ910">
            <v>0</v>
          </cell>
          <cell r="JK910">
            <v>0</v>
          </cell>
          <cell r="JL910">
            <v>0</v>
          </cell>
          <cell r="JM910">
            <v>0</v>
          </cell>
          <cell r="JN910">
            <v>0</v>
          </cell>
          <cell r="JO910">
            <v>0</v>
          </cell>
          <cell r="JP910">
            <v>0</v>
          </cell>
          <cell r="JQ910">
            <v>0</v>
          </cell>
        </row>
        <row r="911">
          <cell r="D911" t="str">
            <v>PV_.PC.UTN._.FB_.Appaloosa Solar IA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0</v>
          </cell>
          <cell r="FF911">
            <v>0</v>
          </cell>
          <cell r="FG911">
            <v>0</v>
          </cell>
          <cell r="FH911">
            <v>0</v>
          </cell>
          <cell r="FI911">
            <v>0</v>
          </cell>
          <cell r="FJ911">
            <v>0</v>
          </cell>
          <cell r="FK911">
            <v>0</v>
          </cell>
          <cell r="FL911">
            <v>0</v>
          </cell>
          <cell r="FM911">
            <v>0</v>
          </cell>
          <cell r="FN911">
            <v>0</v>
          </cell>
          <cell r="FO911">
            <v>0</v>
          </cell>
          <cell r="FP911">
            <v>0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0</v>
          </cell>
          <cell r="GF911">
            <v>0</v>
          </cell>
          <cell r="GG911">
            <v>0</v>
          </cell>
          <cell r="GH911">
            <v>0</v>
          </cell>
          <cell r="GI911">
            <v>0</v>
          </cell>
          <cell r="GJ911">
            <v>0</v>
          </cell>
          <cell r="GK911">
            <v>0</v>
          </cell>
          <cell r="GL911">
            <v>0</v>
          </cell>
          <cell r="GM911">
            <v>0</v>
          </cell>
          <cell r="GN911">
            <v>0</v>
          </cell>
          <cell r="GO911">
            <v>0</v>
          </cell>
          <cell r="GP911">
            <v>0</v>
          </cell>
          <cell r="GQ911">
            <v>0</v>
          </cell>
          <cell r="GR911">
            <v>0</v>
          </cell>
          <cell r="GS911">
            <v>0</v>
          </cell>
          <cell r="GT911">
            <v>0</v>
          </cell>
          <cell r="GU911">
            <v>0</v>
          </cell>
          <cell r="GV911">
            <v>0</v>
          </cell>
          <cell r="GW911">
            <v>0</v>
          </cell>
          <cell r="GX911">
            <v>0</v>
          </cell>
          <cell r="GY911">
            <v>0</v>
          </cell>
          <cell r="GZ911">
            <v>0</v>
          </cell>
          <cell r="HA911">
            <v>0</v>
          </cell>
          <cell r="HB911">
            <v>0</v>
          </cell>
          <cell r="HC911">
            <v>0</v>
          </cell>
          <cell r="HD911">
            <v>0</v>
          </cell>
          <cell r="HE911">
            <v>0</v>
          </cell>
          <cell r="HF911">
            <v>0</v>
          </cell>
          <cell r="HG911">
            <v>0</v>
          </cell>
          <cell r="HH911">
            <v>0</v>
          </cell>
          <cell r="HI911">
            <v>0</v>
          </cell>
          <cell r="HJ911">
            <v>0</v>
          </cell>
          <cell r="HK911">
            <v>0</v>
          </cell>
          <cell r="HL911">
            <v>0</v>
          </cell>
          <cell r="HM911">
            <v>0</v>
          </cell>
          <cell r="HN911">
            <v>0</v>
          </cell>
          <cell r="HO911">
            <v>0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0</v>
          </cell>
          <cell r="HU911">
            <v>0</v>
          </cell>
          <cell r="HV911">
            <v>0</v>
          </cell>
          <cell r="HW911">
            <v>0</v>
          </cell>
          <cell r="HX911">
            <v>0</v>
          </cell>
          <cell r="HY911">
            <v>0</v>
          </cell>
          <cell r="HZ911">
            <v>0</v>
          </cell>
          <cell r="IA911">
            <v>0</v>
          </cell>
          <cell r="IB911">
            <v>0</v>
          </cell>
          <cell r="IC911">
            <v>0</v>
          </cell>
          <cell r="ID911">
            <v>0</v>
          </cell>
          <cell r="IE911">
            <v>0</v>
          </cell>
          <cell r="IF911">
            <v>0</v>
          </cell>
          <cell r="IG911">
            <v>0</v>
          </cell>
          <cell r="IH911">
            <v>0</v>
          </cell>
          <cell r="II911">
            <v>0</v>
          </cell>
          <cell r="IJ911">
            <v>0</v>
          </cell>
          <cell r="IK911">
            <v>0</v>
          </cell>
          <cell r="IL911">
            <v>0</v>
          </cell>
          <cell r="IM911">
            <v>0</v>
          </cell>
          <cell r="IN911">
            <v>0</v>
          </cell>
          <cell r="IO911">
            <v>0</v>
          </cell>
          <cell r="IP911">
            <v>0</v>
          </cell>
          <cell r="IQ911">
            <v>0</v>
          </cell>
          <cell r="IR911">
            <v>0</v>
          </cell>
          <cell r="IS911">
            <v>0</v>
          </cell>
          <cell r="IT911">
            <v>0</v>
          </cell>
          <cell r="IU911">
            <v>0</v>
          </cell>
          <cell r="IV911">
            <v>0</v>
          </cell>
          <cell r="IW911">
            <v>0</v>
          </cell>
          <cell r="IX911">
            <v>0</v>
          </cell>
          <cell r="IY911">
            <v>0</v>
          </cell>
          <cell r="IZ911">
            <v>0</v>
          </cell>
          <cell r="JA911">
            <v>0</v>
          </cell>
          <cell r="JB911">
            <v>0</v>
          </cell>
          <cell r="JC911">
            <v>0</v>
          </cell>
          <cell r="JD911">
            <v>0</v>
          </cell>
          <cell r="JE911">
            <v>0</v>
          </cell>
          <cell r="JF911">
            <v>0</v>
          </cell>
          <cell r="JG911">
            <v>0</v>
          </cell>
          <cell r="JH911">
            <v>0</v>
          </cell>
          <cell r="JI911">
            <v>0</v>
          </cell>
          <cell r="JJ911">
            <v>0</v>
          </cell>
          <cell r="JK911">
            <v>0</v>
          </cell>
          <cell r="JL911">
            <v>0</v>
          </cell>
          <cell r="JM911">
            <v>0</v>
          </cell>
          <cell r="JN911">
            <v>0</v>
          </cell>
          <cell r="JO911">
            <v>0</v>
          </cell>
          <cell r="JP911">
            <v>0</v>
          </cell>
          <cell r="JQ911">
            <v>0</v>
          </cell>
        </row>
        <row r="912">
          <cell r="D912" t="str">
            <v>PV_.PC.UTN._.FB_.Appaloosa Solar IB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0</v>
          </cell>
          <cell r="FF912">
            <v>0</v>
          </cell>
          <cell r="FG912">
            <v>0</v>
          </cell>
          <cell r="FH912">
            <v>0</v>
          </cell>
          <cell r="FI912">
            <v>0</v>
          </cell>
          <cell r="FJ912">
            <v>0</v>
          </cell>
          <cell r="FK912">
            <v>0</v>
          </cell>
          <cell r="FL912">
            <v>0</v>
          </cell>
          <cell r="FM912">
            <v>0</v>
          </cell>
          <cell r="FN912">
            <v>0</v>
          </cell>
          <cell r="FO912">
            <v>0</v>
          </cell>
          <cell r="FP912">
            <v>0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0</v>
          </cell>
          <cell r="GF912">
            <v>0</v>
          </cell>
          <cell r="GG912">
            <v>0</v>
          </cell>
          <cell r="GH912">
            <v>0</v>
          </cell>
          <cell r="GI912">
            <v>0</v>
          </cell>
          <cell r="GJ912">
            <v>0</v>
          </cell>
          <cell r="GK912">
            <v>0</v>
          </cell>
          <cell r="GL912">
            <v>0</v>
          </cell>
          <cell r="GM912">
            <v>0</v>
          </cell>
          <cell r="GN912">
            <v>0</v>
          </cell>
          <cell r="GO912">
            <v>0</v>
          </cell>
          <cell r="GP912">
            <v>0</v>
          </cell>
          <cell r="GQ912">
            <v>0</v>
          </cell>
          <cell r="GR912">
            <v>0</v>
          </cell>
          <cell r="GS912">
            <v>0</v>
          </cell>
          <cell r="GT912">
            <v>0</v>
          </cell>
          <cell r="GU912">
            <v>0</v>
          </cell>
          <cell r="GV912">
            <v>0</v>
          </cell>
          <cell r="GW912">
            <v>0</v>
          </cell>
          <cell r="GX912">
            <v>0</v>
          </cell>
          <cell r="GY912">
            <v>0</v>
          </cell>
          <cell r="GZ912">
            <v>0</v>
          </cell>
          <cell r="HA912">
            <v>0</v>
          </cell>
          <cell r="HB912">
            <v>0</v>
          </cell>
          <cell r="HC912">
            <v>0</v>
          </cell>
          <cell r="HD912">
            <v>0</v>
          </cell>
          <cell r="HE912">
            <v>0</v>
          </cell>
          <cell r="HF912">
            <v>0</v>
          </cell>
          <cell r="HG912">
            <v>0</v>
          </cell>
          <cell r="HH912">
            <v>0</v>
          </cell>
          <cell r="HI912">
            <v>0</v>
          </cell>
          <cell r="HJ912">
            <v>0</v>
          </cell>
          <cell r="HK912">
            <v>0</v>
          </cell>
          <cell r="HL912">
            <v>0</v>
          </cell>
          <cell r="HM912">
            <v>0</v>
          </cell>
          <cell r="HN912">
            <v>0</v>
          </cell>
          <cell r="HO912">
            <v>0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0</v>
          </cell>
          <cell r="HU912">
            <v>0</v>
          </cell>
          <cell r="HV912">
            <v>0</v>
          </cell>
          <cell r="HW912">
            <v>0</v>
          </cell>
          <cell r="HX912">
            <v>0</v>
          </cell>
          <cell r="HY912">
            <v>0</v>
          </cell>
          <cell r="HZ912">
            <v>0</v>
          </cell>
          <cell r="IA912">
            <v>0</v>
          </cell>
          <cell r="IB912">
            <v>0</v>
          </cell>
          <cell r="IC912">
            <v>0</v>
          </cell>
          <cell r="ID912">
            <v>0</v>
          </cell>
          <cell r="IE912">
            <v>0</v>
          </cell>
          <cell r="IF912">
            <v>0</v>
          </cell>
          <cell r="IG912">
            <v>0</v>
          </cell>
          <cell r="IH912">
            <v>0</v>
          </cell>
          <cell r="II912">
            <v>0</v>
          </cell>
          <cell r="IJ912">
            <v>0</v>
          </cell>
          <cell r="IK912">
            <v>0</v>
          </cell>
          <cell r="IL912">
            <v>0</v>
          </cell>
          <cell r="IM912">
            <v>0</v>
          </cell>
          <cell r="IN912">
            <v>0</v>
          </cell>
          <cell r="IO912">
            <v>0</v>
          </cell>
          <cell r="IP912">
            <v>0</v>
          </cell>
          <cell r="IQ912">
            <v>0</v>
          </cell>
          <cell r="IR912">
            <v>0</v>
          </cell>
          <cell r="IS912">
            <v>0</v>
          </cell>
          <cell r="IT912">
            <v>0</v>
          </cell>
          <cell r="IU912">
            <v>0</v>
          </cell>
          <cell r="IV912">
            <v>0</v>
          </cell>
          <cell r="IW912">
            <v>0</v>
          </cell>
          <cell r="IX912">
            <v>0</v>
          </cell>
          <cell r="IY912">
            <v>0</v>
          </cell>
          <cell r="IZ912">
            <v>0</v>
          </cell>
          <cell r="JA912">
            <v>0</v>
          </cell>
          <cell r="JB912">
            <v>0</v>
          </cell>
          <cell r="JC912">
            <v>0</v>
          </cell>
          <cell r="JD912">
            <v>0</v>
          </cell>
          <cell r="JE912">
            <v>0</v>
          </cell>
          <cell r="JF912">
            <v>0</v>
          </cell>
          <cell r="JG912">
            <v>0</v>
          </cell>
          <cell r="JH912">
            <v>0</v>
          </cell>
          <cell r="JI912">
            <v>0</v>
          </cell>
          <cell r="JJ912">
            <v>0</v>
          </cell>
          <cell r="JK912">
            <v>0</v>
          </cell>
          <cell r="JL912">
            <v>0</v>
          </cell>
          <cell r="JM912">
            <v>0</v>
          </cell>
          <cell r="JN912">
            <v>0</v>
          </cell>
          <cell r="JO912">
            <v>0</v>
          </cell>
          <cell r="JP912">
            <v>0</v>
          </cell>
          <cell r="JQ912">
            <v>0</v>
          </cell>
        </row>
        <row r="913">
          <cell r="D913" t="str">
            <v>PV_.PC.UTN._.IHC.Castle Solar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0</v>
          </cell>
          <cell r="FF913">
            <v>0</v>
          </cell>
          <cell r="FG913">
            <v>0</v>
          </cell>
          <cell r="FH913">
            <v>0</v>
          </cell>
          <cell r="FI913">
            <v>0</v>
          </cell>
          <cell r="FJ913">
            <v>0</v>
          </cell>
          <cell r="FK913">
            <v>0</v>
          </cell>
          <cell r="FL913">
            <v>0</v>
          </cell>
          <cell r="FM913">
            <v>0</v>
          </cell>
          <cell r="FN913">
            <v>0</v>
          </cell>
          <cell r="FO913">
            <v>0</v>
          </cell>
          <cell r="FP913">
            <v>0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0</v>
          </cell>
          <cell r="GF913">
            <v>0</v>
          </cell>
          <cell r="GG913">
            <v>0</v>
          </cell>
          <cell r="GH913">
            <v>0</v>
          </cell>
          <cell r="GI913">
            <v>0</v>
          </cell>
          <cell r="GJ913">
            <v>0</v>
          </cell>
          <cell r="GK913">
            <v>0</v>
          </cell>
          <cell r="GL913">
            <v>0</v>
          </cell>
          <cell r="GM913">
            <v>0</v>
          </cell>
          <cell r="GN913">
            <v>0</v>
          </cell>
          <cell r="GO913">
            <v>0</v>
          </cell>
          <cell r="GP913">
            <v>0</v>
          </cell>
          <cell r="GQ913">
            <v>0</v>
          </cell>
          <cell r="GR913">
            <v>0</v>
          </cell>
          <cell r="GS913">
            <v>0</v>
          </cell>
          <cell r="GT913">
            <v>0</v>
          </cell>
          <cell r="GU913">
            <v>0</v>
          </cell>
          <cell r="GV913">
            <v>0</v>
          </cell>
          <cell r="GW913">
            <v>0</v>
          </cell>
          <cell r="GX913">
            <v>0</v>
          </cell>
          <cell r="GY913">
            <v>0</v>
          </cell>
          <cell r="GZ913">
            <v>0</v>
          </cell>
          <cell r="HA913">
            <v>0</v>
          </cell>
          <cell r="HB913">
            <v>0</v>
          </cell>
          <cell r="HC913">
            <v>0</v>
          </cell>
          <cell r="HD913">
            <v>0</v>
          </cell>
          <cell r="HE913">
            <v>0</v>
          </cell>
          <cell r="HF913">
            <v>0</v>
          </cell>
          <cell r="HG913">
            <v>0</v>
          </cell>
          <cell r="HH913">
            <v>0</v>
          </cell>
          <cell r="HI913">
            <v>0</v>
          </cell>
          <cell r="HJ913">
            <v>0</v>
          </cell>
          <cell r="HK913">
            <v>0</v>
          </cell>
          <cell r="HL913">
            <v>0</v>
          </cell>
          <cell r="HM913">
            <v>0</v>
          </cell>
          <cell r="HN913">
            <v>0</v>
          </cell>
          <cell r="HO913">
            <v>0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0</v>
          </cell>
          <cell r="HU913">
            <v>0</v>
          </cell>
          <cell r="HV913">
            <v>0</v>
          </cell>
          <cell r="HW913">
            <v>0</v>
          </cell>
          <cell r="HX913">
            <v>0</v>
          </cell>
          <cell r="HY913">
            <v>0</v>
          </cell>
          <cell r="HZ913">
            <v>0</v>
          </cell>
          <cell r="IA913">
            <v>0</v>
          </cell>
          <cell r="IB913">
            <v>0</v>
          </cell>
          <cell r="IC913">
            <v>0</v>
          </cell>
          <cell r="ID913">
            <v>0</v>
          </cell>
          <cell r="IE913">
            <v>0</v>
          </cell>
          <cell r="IF913">
            <v>0</v>
          </cell>
          <cell r="IG913">
            <v>0</v>
          </cell>
          <cell r="IH913">
            <v>0</v>
          </cell>
          <cell r="II913">
            <v>0</v>
          </cell>
          <cell r="IJ913">
            <v>0</v>
          </cell>
          <cell r="IK913">
            <v>0</v>
          </cell>
          <cell r="IL913">
            <v>0</v>
          </cell>
          <cell r="IM913">
            <v>0</v>
          </cell>
          <cell r="IN913">
            <v>0</v>
          </cell>
          <cell r="IO913">
            <v>0</v>
          </cell>
          <cell r="IP913">
            <v>0</v>
          </cell>
          <cell r="IQ913">
            <v>0</v>
          </cell>
          <cell r="IR913">
            <v>0</v>
          </cell>
          <cell r="IS913">
            <v>0</v>
          </cell>
          <cell r="IT913">
            <v>0</v>
          </cell>
          <cell r="IU913">
            <v>0</v>
          </cell>
          <cell r="IV913">
            <v>0</v>
          </cell>
          <cell r="IW913">
            <v>0</v>
          </cell>
          <cell r="IX913">
            <v>0</v>
          </cell>
          <cell r="IY913">
            <v>0</v>
          </cell>
          <cell r="IZ913">
            <v>0</v>
          </cell>
          <cell r="JA913">
            <v>0</v>
          </cell>
          <cell r="JB913">
            <v>0</v>
          </cell>
          <cell r="JC913">
            <v>0</v>
          </cell>
          <cell r="JD913">
            <v>0</v>
          </cell>
          <cell r="JE913">
            <v>0</v>
          </cell>
          <cell r="JF913">
            <v>0</v>
          </cell>
          <cell r="JG913">
            <v>0</v>
          </cell>
          <cell r="JH913">
            <v>0</v>
          </cell>
          <cell r="JI913">
            <v>0</v>
          </cell>
          <cell r="JJ913">
            <v>0</v>
          </cell>
          <cell r="JK913">
            <v>0</v>
          </cell>
          <cell r="JL913">
            <v>0</v>
          </cell>
          <cell r="JM913">
            <v>0</v>
          </cell>
          <cell r="JN913">
            <v>0</v>
          </cell>
          <cell r="JO913">
            <v>0</v>
          </cell>
          <cell r="JP913">
            <v>0</v>
          </cell>
          <cell r="JQ913">
            <v>0</v>
          </cell>
        </row>
        <row r="914">
          <cell r="D914" t="str">
            <v>PV_.PC.UTN._.UoU.Castle Solar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O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B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G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  <cell r="IH914">
            <v>0</v>
          </cell>
          <cell r="II914">
            <v>0</v>
          </cell>
          <cell r="IJ914">
            <v>0</v>
          </cell>
          <cell r="IK914">
            <v>0</v>
          </cell>
          <cell r="IL914">
            <v>0</v>
          </cell>
          <cell r="IM914">
            <v>0</v>
          </cell>
          <cell r="IN914">
            <v>0</v>
          </cell>
          <cell r="IO914">
            <v>0</v>
          </cell>
          <cell r="IP914">
            <v>0</v>
          </cell>
          <cell r="IQ914">
            <v>0</v>
          </cell>
          <cell r="IR914">
            <v>0</v>
          </cell>
          <cell r="IS914">
            <v>0</v>
          </cell>
          <cell r="IT914">
            <v>0</v>
          </cell>
          <cell r="IU914">
            <v>0</v>
          </cell>
          <cell r="IV914">
            <v>0</v>
          </cell>
          <cell r="IW914">
            <v>0</v>
          </cell>
          <cell r="IX914">
            <v>0</v>
          </cell>
          <cell r="IY914">
            <v>0</v>
          </cell>
          <cell r="IZ914">
            <v>0</v>
          </cell>
          <cell r="JA914">
            <v>0</v>
          </cell>
          <cell r="JB914">
            <v>0</v>
          </cell>
          <cell r="JC914">
            <v>0</v>
          </cell>
          <cell r="JD914">
            <v>0</v>
          </cell>
          <cell r="JE914">
            <v>0</v>
          </cell>
          <cell r="JF914">
            <v>0</v>
          </cell>
          <cell r="JG914">
            <v>0</v>
          </cell>
          <cell r="JH914">
            <v>0</v>
          </cell>
          <cell r="JI914">
            <v>0</v>
          </cell>
          <cell r="JJ914">
            <v>0</v>
          </cell>
          <cell r="JK914">
            <v>0</v>
          </cell>
          <cell r="JL914">
            <v>0</v>
          </cell>
          <cell r="JM914">
            <v>0</v>
          </cell>
          <cell r="JN914">
            <v>0</v>
          </cell>
          <cell r="JO914">
            <v>0</v>
          </cell>
          <cell r="JP914">
            <v>0</v>
          </cell>
          <cell r="JQ914">
            <v>0</v>
          </cell>
        </row>
        <row r="915">
          <cell r="D915" t="str">
            <v>PV_.PC.UTS._.___.Hornshadow I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-90.9651577899931</v>
          </cell>
          <cell r="S915">
            <v>-16.058756659997016</v>
          </cell>
          <cell r="T915">
            <v>0</v>
          </cell>
          <cell r="U915">
            <v>-8.2645360500027891</v>
          </cell>
          <cell r="V915">
            <v>-66.641865080004209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60.424742019968107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54.896960320002108</v>
          </cell>
          <cell r="EN915">
            <v>0</v>
          </cell>
          <cell r="EO915">
            <v>5.5277816999951028</v>
          </cell>
          <cell r="EP915">
            <v>0</v>
          </cell>
          <cell r="EQ915">
            <v>0</v>
          </cell>
          <cell r="ER915">
            <v>-284.96061126000131</v>
          </cell>
          <cell r="ES915">
            <v>0</v>
          </cell>
          <cell r="ET915">
            <v>-165.10897070000101</v>
          </cell>
          <cell r="EU915">
            <v>-129.52439951999804</v>
          </cell>
          <cell r="EV915">
            <v>-17.415865809995012</v>
          </cell>
          <cell r="EW915">
            <v>27.088624770000024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-687.04697026996291</v>
          </cell>
          <cell r="FF915">
            <v>0</v>
          </cell>
          <cell r="FG915">
            <v>-89.388989729999594</v>
          </cell>
          <cell r="FH915">
            <v>-382.47063601000264</v>
          </cell>
          <cell r="FI915">
            <v>-38.972496340000362</v>
          </cell>
          <cell r="FJ915">
            <v>-176.21484819000034</v>
          </cell>
          <cell r="FK915">
            <v>0</v>
          </cell>
          <cell r="FL915">
            <v>0</v>
          </cell>
          <cell r="FM915">
            <v>0</v>
          </cell>
          <cell r="FN915">
            <v>0</v>
          </cell>
          <cell r="FO915">
            <v>0</v>
          </cell>
          <cell r="FP915">
            <v>0</v>
          </cell>
          <cell r="FQ915">
            <v>0</v>
          </cell>
          <cell r="FR915">
            <v>-548.29900343998452</v>
          </cell>
          <cell r="FS915">
            <v>0</v>
          </cell>
          <cell r="FT915">
            <v>0</v>
          </cell>
          <cell r="FU915">
            <v>-342.86377780000294</v>
          </cell>
          <cell r="FV915">
            <v>-77.480951089997689</v>
          </cell>
          <cell r="FW915">
            <v>-33.86427454999648</v>
          </cell>
          <cell r="FX915">
            <v>-94.08999999999287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164.68646173999878</v>
          </cell>
          <cell r="GF915">
            <v>0</v>
          </cell>
          <cell r="GG915">
            <v>59.944926759997543</v>
          </cell>
          <cell r="GH915">
            <v>-55.563467830001173</v>
          </cell>
          <cell r="GI915">
            <v>114.49853654999242</v>
          </cell>
          <cell r="GJ915">
            <v>45.806466260000889</v>
          </cell>
          <cell r="GK915">
            <v>0</v>
          </cell>
          <cell r="GL915">
            <v>0</v>
          </cell>
          <cell r="GM915">
            <v>0</v>
          </cell>
          <cell r="GN915">
            <v>0</v>
          </cell>
          <cell r="GO915">
            <v>0</v>
          </cell>
          <cell r="GP915">
            <v>0</v>
          </cell>
          <cell r="GQ915">
            <v>0</v>
          </cell>
          <cell r="GR915">
            <v>-122.42796872998588</v>
          </cell>
          <cell r="GS915">
            <v>0</v>
          </cell>
          <cell r="GT915">
            <v>0</v>
          </cell>
          <cell r="GU915">
            <v>16.962448660000518</v>
          </cell>
          <cell r="GV915">
            <v>-57.724237229998835</v>
          </cell>
          <cell r="GW915">
            <v>-81.666180159998476</v>
          </cell>
          <cell r="GX915">
            <v>0</v>
          </cell>
          <cell r="GY915">
            <v>0</v>
          </cell>
          <cell r="GZ915">
            <v>0</v>
          </cell>
          <cell r="HA915">
            <v>0</v>
          </cell>
          <cell r="HB915">
            <v>0</v>
          </cell>
          <cell r="HC915">
            <v>0</v>
          </cell>
          <cell r="HD915">
            <v>0</v>
          </cell>
          <cell r="HE915">
            <v>-267.26740677998168</v>
          </cell>
          <cell r="HF915">
            <v>0</v>
          </cell>
          <cell r="HG915">
            <v>79.830467990001125</v>
          </cell>
          <cell r="HH915">
            <v>-55.116891899997427</v>
          </cell>
          <cell r="HI915">
            <v>-64.365784179997718</v>
          </cell>
          <cell r="HJ915">
            <v>-227.6151986900004</v>
          </cell>
          <cell r="HK915">
            <v>0</v>
          </cell>
          <cell r="HL915">
            <v>0</v>
          </cell>
          <cell r="HM915">
            <v>0</v>
          </cell>
          <cell r="HN915">
            <v>0</v>
          </cell>
          <cell r="HO915">
            <v>0</v>
          </cell>
          <cell r="HP915">
            <v>0</v>
          </cell>
          <cell r="HQ915">
            <v>0</v>
          </cell>
          <cell r="HR915">
            <v>-245.30416912998771</v>
          </cell>
          <cell r="HS915">
            <v>0</v>
          </cell>
          <cell r="HT915">
            <v>0</v>
          </cell>
          <cell r="HU915">
            <v>-61.12460426999678</v>
          </cell>
          <cell r="HV915">
            <v>-92.089802209997288</v>
          </cell>
          <cell r="HW915">
            <v>-92.089762649997283</v>
          </cell>
          <cell r="HX915">
            <v>0</v>
          </cell>
          <cell r="HY915">
            <v>0</v>
          </cell>
          <cell r="HZ915">
            <v>0</v>
          </cell>
          <cell r="IA915">
            <v>0</v>
          </cell>
          <cell r="IB915">
            <v>0</v>
          </cell>
          <cell r="IC915">
            <v>0</v>
          </cell>
          <cell r="ID915">
            <v>0</v>
          </cell>
          <cell r="IE915">
            <v>-82.775880730012432</v>
          </cell>
          <cell r="IF915">
            <v>0</v>
          </cell>
          <cell r="IG915">
            <v>0</v>
          </cell>
          <cell r="IH915">
            <v>0</v>
          </cell>
          <cell r="II915">
            <v>0</v>
          </cell>
          <cell r="IJ915">
            <v>-82.77588072999788</v>
          </cell>
          <cell r="IK915">
            <v>0</v>
          </cell>
          <cell r="IL915">
            <v>0</v>
          </cell>
          <cell r="IM915">
            <v>0</v>
          </cell>
          <cell r="IN915">
            <v>0</v>
          </cell>
          <cell r="IO915">
            <v>0</v>
          </cell>
          <cell r="IP915">
            <v>0</v>
          </cell>
          <cell r="IQ915">
            <v>0</v>
          </cell>
          <cell r="IR915">
            <v>-68.499713739962317</v>
          </cell>
          <cell r="IS915">
            <v>0</v>
          </cell>
          <cell r="IT915">
            <v>0</v>
          </cell>
          <cell r="IU915">
            <v>-68.499713739998697</v>
          </cell>
          <cell r="IV915">
            <v>0</v>
          </cell>
          <cell r="IW915">
            <v>0</v>
          </cell>
          <cell r="IX915">
            <v>0</v>
          </cell>
          <cell r="IY915">
            <v>0</v>
          </cell>
          <cell r="IZ915">
            <v>0</v>
          </cell>
          <cell r="JA915">
            <v>0</v>
          </cell>
          <cell r="JB915">
            <v>0</v>
          </cell>
          <cell r="JC915">
            <v>0</v>
          </cell>
          <cell r="JD915">
            <v>0</v>
          </cell>
          <cell r="JE915">
            <v>0</v>
          </cell>
          <cell r="JF915">
            <v>0</v>
          </cell>
          <cell r="JG915">
            <v>0</v>
          </cell>
          <cell r="JH915">
            <v>0</v>
          </cell>
          <cell r="JI915">
            <v>0</v>
          </cell>
          <cell r="JJ915">
            <v>0</v>
          </cell>
          <cell r="JK915">
            <v>0</v>
          </cell>
          <cell r="JL915">
            <v>0</v>
          </cell>
          <cell r="JM915">
            <v>0</v>
          </cell>
          <cell r="JN915">
            <v>0</v>
          </cell>
          <cell r="JO915">
            <v>0</v>
          </cell>
          <cell r="JP915">
            <v>0</v>
          </cell>
          <cell r="JQ915">
            <v>0</v>
          </cell>
        </row>
        <row r="916">
          <cell r="D916" t="str">
            <v>PV_.PC.UTS._.___.Hornshadow II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-0.82983675005380064</v>
          </cell>
          <cell r="S916">
            <v>16.537054199998238</v>
          </cell>
          <cell r="T916">
            <v>0</v>
          </cell>
          <cell r="U916">
            <v>-6.1321650299942121</v>
          </cell>
          <cell r="V916">
            <v>-11.234725919995981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145.21347134001553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4.1453358700018725</v>
          </cell>
          <cell r="EN916">
            <v>78.533710240000801</v>
          </cell>
          <cell r="EO916">
            <v>62.534425229998305</v>
          </cell>
          <cell r="EP916">
            <v>0</v>
          </cell>
          <cell r="EQ916">
            <v>0</v>
          </cell>
          <cell r="ER916">
            <v>-682.77414706000127</v>
          </cell>
          <cell r="ES916">
            <v>0</v>
          </cell>
          <cell r="ET916">
            <v>-534.29747402999783</v>
          </cell>
          <cell r="EU916">
            <v>-258.09364469999855</v>
          </cell>
          <cell r="EV916">
            <v>7.3002595100042527</v>
          </cell>
          <cell r="EW916">
            <v>102.31671216001268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-605.75610868004151</v>
          </cell>
          <cell r="FF916">
            <v>0</v>
          </cell>
          <cell r="FG916">
            <v>-143.59303082999395</v>
          </cell>
          <cell r="FH916">
            <v>-132.90925008999693</v>
          </cell>
          <cell r="FI916">
            <v>0.36543911999615375</v>
          </cell>
          <cell r="FJ916">
            <v>-329.61926687998493</v>
          </cell>
          <cell r="FK916">
            <v>0</v>
          </cell>
          <cell r="FL916">
            <v>0</v>
          </cell>
          <cell r="FM916">
            <v>0</v>
          </cell>
          <cell r="FN916">
            <v>0</v>
          </cell>
          <cell r="FO916">
            <v>0</v>
          </cell>
          <cell r="FP916">
            <v>0</v>
          </cell>
          <cell r="FQ916">
            <v>0</v>
          </cell>
          <cell r="FR916">
            <v>-481.2454449699726</v>
          </cell>
          <cell r="FS916">
            <v>0</v>
          </cell>
          <cell r="FT916">
            <v>-8.8289175499994599</v>
          </cell>
          <cell r="FU916">
            <v>-404.29323655999542</v>
          </cell>
          <cell r="FV916">
            <v>-62.5204408300051</v>
          </cell>
          <cell r="FW916">
            <v>7.9262213999900268</v>
          </cell>
          <cell r="FX916">
            <v>-13.529071429999021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318.77812918002019</v>
          </cell>
          <cell r="GF916">
            <v>0</v>
          </cell>
          <cell r="GG916">
            <v>38.553616699995473</v>
          </cell>
          <cell r="GH916">
            <v>66.10636058000091</v>
          </cell>
          <cell r="GI916">
            <v>238.28778156999761</v>
          </cell>
          <cell r="GJ916">
            <v>-13.873129849998804</v>
          </cell>
          <cell r="GK916">
            <v>0</v>
          </cell>
          <cell r="GL916">
            <v>0</v>
          </cell>
          <cell r="GM916">
            <v>0</v>
          </cell>
          <cell r="GN916">
            <v>0</v>
          </cell>
          <cell r="GO916">
            <v>-10.296499819989549</v>
          </cell>
          <cell r="GP916">
            <v>0</v>
          </cell>
          <cell r="GQ916">
            <v>0</v>
          </cell>
          <cell r="GR916">
            <v>-428.36784036003519</v>
          </cell>
          <cell r="GS916">
            <v>0</v>
          </cell>
          <cell r="GT916">
            <v>0</v>
          </cell>
          <cell r="GU916">
            <v>-176.95000735999929</v>
          </cell>
          <cell r="GV916">
            <v>-66.29773273999308</v>
          </cell>
          <cell r="GW916">
            <v>-185.12010025999189</v>
          </cell>
          <cell r="GX916">
            <v>0</v>
          </cell>
          <cell r="GY916">
            <v>0</v>
          </cell>
          <cell r="GZ916">
            <v>0</v>
          </cell>
          <cell r="HA916">
            <v>0</v>
          </cell>
          <cell r="HB916">
            <v>0</v>
          </cell>
          <cell r="HC916">
            <v>0</v>
          </cell>
          <cell r="HD916">
            <v>0</v>
          </cell>
          <cell r="HE916">
            <v>-226.33458870998584</v>
          </cell>
          <cell r="HF916">
            <v>0</v>
          </cell>
          <cell r="HG916">
            <v>10.683083210002223</v>
          </cell>
          <cell r="HH916">
            <v>249.80062387999351</v>
          </cell>
          <cell r="HI916">
            <v>-146.17004640000232</v>
          </cell>
          <cell r="HJ916">
            <v>-340.6482493999938</v>
          </cell>
          <cell r="HK916">
            <v>0</v>
          </cell>
          <cell r="HL916">
            <v>0</v>
          </cell>
          <cell r="HM916">
            <v>0</v>
          </cell>
          <cell r="HN916">
            <v>0</v>
          </cell>
          <cell r="HO916">
            <v>0</v>
          </cell>
          <cell r="HP916">
            <v>0</v>
          </cell>
          <cell r="HQ916">
            <v>0</v>
          </cell>
          <cell r="HR916">
            <v>-311.72485809004866</v>
          </cell>
          <cell r="HS916">
            <v>0</v>
          </cell>
          <cell r="HT916">
            <v>0</v>
          </cell>
          <cell r="HU916">
            <v>-119.1918715300053</v>
          </cell>
          <cell r="HV916">
            <v>-166.0073468299961</v>
          </cell>
          <cell r="HW916">
            <v>-26.525639730003604</v>
          </cell>
          <cell r="HX916">
            <v>0</v>
          </cell>
          <cell r="HY916">
            <v>0</v>
          </cell>
          <cell r="HZ916">
            <v>0</v>
          </cell>
          <cell r="IA916">
            <v>0</v>
          </cell>
          <cell r="IB916">
            <v>0</v>
          </cell>
          <cell r="IC916">
            <v>0</v>
          </cell>
          <cell r="ID916">
            <v>0</v>
          </cell>
          <cell r="IE916">
            <v>0</v>
          </cell>
          <cell r="IF916">
            <v>0</v>
          </cell>
          <cell r="IG916">
            <v>0</v>
          </cell>
          <cell r="IH916">
            <v>0</v>
          </cell>
          <cell r="II916">
            <v>0</v>
          </cell>
          <cell r="IJ916">
            <v>0</v>
          </cell>
          <cell r="IK916">
            <v>0</v>
          </cell>
          <cell r="IL916">
            <v>0</v>
          </cell>
          <cell r="IM916">
            <v>0</v>
          </cell>
          <cell r="IN916">
            <v>0</v>
          </cell>
          <cell r="IO916">
            <v>0</v>
          </cell>
          <cell r="IP916">
            <v>0</v>
          </cell>
          <cell r="IQ916">
            <v>0</v>
          </cell>
          <cell r="IR916">
            <v>-136.99942748004105</v>
          </cell>
          <cell r="IS916">
            <v>0</v>
          </cell>
          <cell r="IT916">
            <v>0</v>
          </cell>
          <cell r="IU916">
            <v>-136.99942747999739</v>
          </cell>
          <cell r="IV916">
            <v>0</v>
          </cell>
          <cell r="IW916">
            <v>0</v>
          </cell>
          <cell r="IX916">
            <v>0</v>
          </cell>
          <cell r="IY916">
            <v>0</v>
          </cell>
          <cell r="IZ916">
            <v>0</v>
          </cell>
          <cell r="JA916">
            <v>0</v>
          </cell>
          <cell r="JB916">
            <v>0</v>
          </cell>
          <cell r="JC916">
            <v>0</v>
          </cell>
          <cell r="JD916">
            <v>0</v>
          </cell>
          <cell r="JE916">
            <v>0</v>
          </cell>
          <cell r="JF916">
            <v>0</v>
          </cell>
          <cell r="JG916">
            <v>0</v>
          </cell>
          <cell r="JH916">
            <v>0</v>
          </cell>
          <cell r="JI916">
            <v>0</v>
          </cell>
          <cell r="JJ916">
            <v>0</v>
          </cell>
          <cell r="JK916">
            <v>0</v>
          </cell>
          <cell r="JL916">
            <v>0</v>
          </cell>
          <cell r="JM916">
            <v>0</v>
          </cell>
          <cell r="JN916">
            <v>0</v>
          </cell>
          <cell r="JO916">
            <v>0</v>
          </cell>
          <cell r="JP916">
            <v>0</v>
          </cell>
          <cell r="JQ916">
            <v>0</v>
          </cell>
        </row>
        <row r="917">
          <cell r="D917" t="str">
            <v>PV_.PC.UTS._.___.Pavant III LLC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0</v>
          </cell>
          <cell r="FF917">
            <v>0</v>
          </cell>
          <cell r="FG917">
            <v>0</v>
          </cell>
          <cell r="FH917">
            <v>0</v>
          </cell>
          <cell r="FI917">
            <v>0</v>
          </cell>
          <cell r="FJ917">
            <v>0</v>
          </cell>
          <cell r="FK917">
            <v>0</v>
          </cell>
          <cell r="FL917">
            <v>0</v>
          </cell>
          <cell r="FM917">
            <v>0</v>
          </cell>
          <cell r="FN917">
            <v>0</v>
          </cell>
          <cell r="FO917">
            <v>0</v>
          </cell>
          <cell r="FP917">
            <v>0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0</v>
          </cell>
          <cell r="GF917">
            <v>0</v>
          </cell>
          <cell r="GG917">
            <v>0</v>
          </cell>
          <cell r="GH917">
            <v>0</v>
          </cell>
          <cell r="GI917">
            <v>0</v>
          </cell>
          <cell r="GJ917">
            <v>0</v>
          </cell>
          <cell r="GK917">
            <v>0</v>
          </cell>
          <cell r="GL917">
            <v>0</v>
          </cell>
          <cell r="GM917">
            <v>0</v>
          </cell>
          <cell r="GN917">
            <v>0</v>
          </cell>
          <cell r="GO917">
            <v>0</v>
          </cell>
          <cell r="GP917">
            <v>0</v>
          </cell>
          <cell r="GQ917">
            <v>0</v>
          </cell>
          <cell r="GR917">
            <v>0</v>
          </cell>
          <cell r="GS917">
            <v>0</v>
          </cell>
          <cell r="GT917">
            <v>0</v>
          </cell>
          <cell r="GU917">
            <v>0</v>
          </cell>
          <cell r="GV917">
            <v>0</v>
          </cell>
          <cell r="GW917">
            <v>0</v>
          </cell>
          <cell r="GX917">
            <v>0</v>
          </cell>
          <cell r="GY917">
            <v>0</v>
          </cell>
          <cell r="GZ917">
            <v>0</v>
          </cell>
          <cell r="HA917">
            <v>0</v>
          </cell>
          <cell r="HB917">
            <v>0</v>
          </cell>
          <cell r="HC917">
            <v>0</v>
          </cell>
          <cell r="HD917">
            <v>0</v>
          </cell>
          <cell r="HE917">
            <v>0</v>
          </cell>
          <cell r="HF917">
            <v>0</v>
          </cell>
          <cell r="HG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0</v>
          </cell>
          <cell r="HL917">
            <v>0</v>
          </cell>
          <cell r="HM917">
            <v>0</v>
          </cell>
          <cell r="HN917">
            <v>0</v>
          </cell>
          <cell r="HO917">
            <v>0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0</v>
          </cell>
          <cell r="HU917">
            <v>0</v>
          </cell>
          <cell r="HV917">
            <v>0</v>
          </cell>
          <cell r="HW917">
            <v>0</v>
          </cell>
          <cell r="HX917">
            <v>0</v>
          </cell>
          <cell r="HY917">
            <v>0</v>
          </cell>
          <cell r="HZ917">
            <v>0</v>
          </cell>
          <cell r="IA917">
            <v>0</v>
          </cell>
          <cell r="IB917">
            <v>0</v>
          </cell>
          <cell r="IC917">
            <v>0</v>
          </cell>
          <cell r="ID917">
            <v>0</v>
          </cell>
          <cell r="IE917">
            <v>0</v>
          </cell>
          <cell r="IF917">
            <v>0</v>
          </cell>
          <cell r="IG917">
            <v>0</v>
          </cell>
          <cell r="IH917">
            <v>0</v>
          </cell>
          <cell r="II917">
            <v>0</v>
          </cell>
          <cell r="IJ917">
            <v>0</v>
          </cell>
          <cell r="IK917">
            <v>0</v>
          </cell>
          <cell r="IL917">
            <v>0</v>
          </cell>
          <cell r="IM917">
            <v>0</v>
          </cell>
          <cell r="IN917">
            <v>0</v>
          </cell>
          <cell r="IO917">
            <v>0</v>
          </cell>
          <cell r="IP917">
            <v>0</v>
          </cell>
          <cell r="IQ917">
            <v>0</v>
          </cell>
          <cell r="IR917">
            <v>0</v>
          </cell>
          <cell r="IS917">
            <v>0</v>
          </cell>
          <cell r="IT917">
            <v>0</v>
          </cell>
          <cell r="IU917">
            <v>0</v>
          </cell>
          <cell r="IV917">
            <v>0</v>
          </cell>
          <cell r="IW917">
            <v>0</v>
          </cell>
          <cell r="IX917">
            <v>0</v>
          </cell>
          <cell r="IY917">
            <v>0</v>
          </cell>
          <cell r="IZ917">
            <v>0</v>
          </cell>
          <cell r="JA917">
            <v>0</v>
          </cell>
          <cell r="JB917">
            <v>0</v>
          </cell>
          <cell r="JC917">
            <v>0</v>
          </cell>
          <cell r="JD917">
            <v>0</v>
          </cell>
          <cell r="JE917">
            <v>0</v>
          </cell>
          <cell r="JF917">
            <v>0</v>
          </cell>
          <cell r="JG917">
            <v>0</v>
          </cell>
          <cell r="JH917">
            <v>0</v>
          </cell>
          <cell r="JI917">
            <v>0</v>
          </cell>
          <cell r="JJ917">
            <v>0</v>
          </cell>
          <cell r="JK917">
            <v>0</v>
          </cell>
          <cell r="JL917">
            <v>0</v>
          </cell>
          <cell r="JM917">
            <v>0</v>
          </cell>
          <cell r="JN917">
            <v>0</v>
          </cell>
          <cell r="JO917">
            <v>0</v>
          </cell>
          <cell r="JP917">
            <v>0</v>
          </cell>
          <cell r="JQ917">
            <v>0</v>
          </cell>
        </row>
        <row r="918">
          <cell r="D918" t="str">
            <v>PV_.PC.UTS._.FB_.Cove Mountain</v>
          </cell>
          <cell r="F918">
            <v>0</v>
          </cell>
          <cell r="G918">
            <v>0</v>
          </cell>
          <cell r="H918">
            <v>-63.690680749999956</v>
          </cell>
          <cell r="I918">
            <v>-1.7997394899994106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-115.43859789999988</v>
          </cell>
          <cell r="P918">
            <v>0</v>
          </cell>
          <cell r="Q918">
            <v>-34.233208380000178</v>
          </cell>
          <cell r="R918">
            <v>-1106.4805400000041</v>
          </cell>
          <cell r="S918">
            <v>0</v>
          </cell>
          <cell r="T918">
            <v>-5.6286484000002019</v>
          </cell>
          <cell r="U918">
            <v>-4.6672872999997708</v>
          </cell>
          <cell r="V918">
            <v>-160.22046118999879</v>
          </cell>
          <cell r="W918">
            <v>-143.49202408000019</v>
          </cell>
          <cell r="X918">
            <v>-535.05496448000122</v>
          </cell>
          <cell r="Y918">
            <v>0</v>
          </cell>
          <cell r="Z918">
            <v>0</v>
          </cell>
          <cell r="AA918">
            <v>0</v>
          </cell>
          <cell r="AB918">
            <v>-257.41715455000121</v>
          </cell>
          <cell r="AC918">
            <v>0</v>
          </cell>
          <cell r="AD918">
            <v>0</v>
          </cell>
          <cell r="AE918">
            <v>-263.13663487001031</v>
          </cell>
          <cell r="AF918">
            <v>-3.5299958599998718</v>
          </cell>
          <cell r="AG918">
            <v>-24.378898029999618</v>
          </cell>
          <cell r="AH918">
            <v>-150.30915214000197</v>
          </cell>
          <cell r="AI918">
            <v>-37.961886690000028</v>
          </cell>
          <cell r="AJ918">
            <v>-7.1327816499979235</v>
          </cell>
          <cell r="AK918">
            <v>-3.9053367199976492</v>
          </cell>
          <cell r="AL918">
            <v>0</v>
          </cell>
          <cell r="AM918">
            <v>0</v>
          </cell>
          <cell r="AN918">
            <v>0</v>
          </cell>
          <cell r="AO918">
            <v>-25.690323860000717</v>
          </cell>
          <cell r="AP918">
            <v>0</v>
          </cell>
          <cell r="AQ918">
            <v>-10.2282599199998</v>
          </cell>
          <cell r="AR918">
            <v>-325.08536230000027</v>
          </cell>
          <cell r="AS918">
            <v>0</v>
          </cell>
          <cell r="AT918">
            <v>0</v>
          </cell>
          <cell r="AU918">
            <v>-122.93838961999973</v>
          </cell>
          <cell r="AV918">
            <v>-6.8007823300013115</v>
          </cell>
          <cell r="AW918">
            <v>-19.773751069997161</v>
          </cell>
          <cell r="AX918">
            <v>0</v>
          </cell>
          <cell r="AY918">
            <v>0</v>
          </cell>
          <cell r="AZ918">
            <v>-175.57243928000025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-447.89697836998675</v>
          </cell>
          <cell r="BF918">
            <v>0</v>
          </cell>
          <cell r="BG918">
            <v>0</v>
          </cell>
          <cell r="BH918">
            <v>0</v>
          </cell>
          <cell r="BI918">
            <v>-25.512015440001051</v>
          </cell>
          <cell r="BJ918">
            <v>0</v>
          </cell>
          <cell r="BK918">
            <v>0</v>
          </cell>
          <cell r="BL918">
            <v>0</v>
          </cell>
          <cell r="BM918">
            <v>-22.835039569999935</v>
          </cell>
          <cell r="BN918">
            <v>-80.815379229999962</v>
          </cell>
          <cell r="BO918">
            <v>-318.73454412999854</v>
          </cell>
          <cell r="BP918">
            <v>0</v>
          </cell>
          <cell r="BQ918">
            <v>0</v>
          </cell>
          <cell r="BR918">
            <v>-196.51052181000705</v>
          </cell>
          <cell r="BS918">
            <v>0</v>
          </cell>
          <cell r="BT918">
            <v>-90.763124549999702</v>
          </cell>
          <cell r="BU918">
            <v>-94.36271515000044</v>
          </cell>
          <cell r="BV918">
            <v>-11.384682109998721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165.51552431000164</v>
          </cell>
          <cell r="CF918">
            <v>0</v>
          </cell>
          <cell r="CG918">
            <v>0</v>
          </cell>
          <cell r="CH918">
            <v>-1.6328875699982746</v>
          </cell>
          <cell r="CI918">
            <v>-14.771830100000443</v>
          </cell>
          <cell r="CJ918">
            <v>181.92024197999854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-117.9523200999829</v>
          </cell>
          <cell r="CS918">
            <v>0</v>
          </cell>
          <cell r="CT918">
            <v>0</v>
          </cell>
          <cell r="CU918">
            <v>-75.265629850000551</v>
          </cell>
          <cell r="CV918">
            <v>0</v>
          </cell>
          <cell r="CW918">
            <v>-13.121906040001704</v>
          </cell>
          <cell r="CX918">
            <v>-29.564784210002472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-63.755854489994817</v>
          </cell>
          <cell r="DF918">
            <v>0</v>
          </cell>
          <cell r="DG918">
            <v>0</v>
          </cell>
          <cell r="DH918">
            <v>12.190762560001531</v>
          </cell>
          <cell r="DI918">
            <v>0</v>
          </cell>
          <cell r="DJ918">
            <v>-75.946617049999986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91.038579610001761</v>
          </cell>
          <cell r="DS918">
            <v>0</v>
          </cell>
          <cell r="DT918">
            <v>0</v>
          </cell>
          <cell r="DU918">
            <v>-10.421344570002475</v>
          </cell>
          <cell r="DV918">
            <v>90.503379799999493</v>
          </cell>
          <cell r="DW918">
            <v>10.956544380000196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-18.566411000007065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  <cell r="EJ918">
            <v>-18.56641099999797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9.1613358100003097</v>
          </cell>
          <cell r="FF918">
            <v>0</v>
          </cell>
          <cell r="FG918">
            <v>0</v>
          </cell>
          <cell r="FH918">
            <v>9.1613358099984907</v>
          </cell>
          <cell r="FI918">
            <v>0</v>
          </cell>
          <cell r="FJ918">
            <v>0</v>
          </cell>
          <cell r="FK918">
            <v>0</v>
          </cell>
          <cell r="FL918">
            <v>0</v>
          </cell>
          <cell r="FM918">
            <v>0</v>
          </cell>
          <cell r="FN918">
            <v>0</v>
          </cell>
          <cell r="FO918">
            <v>0</v>
          </cell>
          <cell r="FP918">
            <v>0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-194.17474055000639</v>
          </cell>
          <cell r="GF918">
            <v>0</v>
          </cell>
          <cell r="GG918">
            <v>0</v>
          </cell>
          <cell r="GH918">
            <v>-18.355937239999548</v>
          </cell>
          <cell r="GI918">
            <v>-175.81880330999775</v>
          </cell>
          <cell r="GJ918">
            <v>0</v>
          </cell>
          <cell r="GK918">
            <v>0</v>
          </cell>
          <cell r="GL918">
            <v>0</v>
          </cell>
          <cell r="GM918">
            <v>0</v>
          </cell>
          <cell r="GN918">
            <v>0</v>
          </cell>
          <cell r="GO918">
            <v>0</v>
          </cell>
          <cell r="GP918">
            <v>0</v>
          </cell>
          <cell r="GQ918">
            <v>0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0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C918">
            <v>0</v>
          </cell>
          <cell r="HD918">
            <v>0</v>
          </cell>
          <cell r="HE918">
            <v>0</v>
          </cell>
          <cell r="HF918">
            <v>0</v>
          </cell>
          <cell r="HG918">
            <v>0</v>
          </cell>
          <cell r="HH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0</v>
          </cell>
          <cell r="HO918">
            <v>0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0</v>
          </cell>
          <cell r="HU918">
            <v>0</v>
          </cell>
          <cell r="HV918">
            <v>0</v>
          </cell>
          <cell r="HW918">
            <v>0</v>
          </cell>
          <cell r="HX918">
            <v>0</v>
          </cell>
          <cell r="HY918">
            <v>0</v>
          </cell>
          <cell r="HZ918">
            <v>0</v>
          </cell>
          <cell r="IA918">
            <v>0</v>
          </cell>
          <cell r="IB918">
            <v>0</v>
          </cell>
          <cell r="IC918">
            <v>0</v>
          </cell>
          <cell r="ID918">
            <v>0</v>
          </cell>
          <cell r="IE918">
            <v>0</v>
          </cell>
          <cell r="IF918">
            <v>0</v>
          </cell>
          <cell r="IG918">
            <v>0</v>
          </cell>
          <cell r="IH918">
            <v>0</v>
          </cell>
          <cell r="II918">
            <v>0</v>
          </cell>
          <cell r="IJ918">
            <v>0</v>
          </cell>
          <cell r="IK918">
            <v>0</v>
          </cell>
          <cell r="IL918">
            <v>0</v>
          </cell>
          <cell r="IM918">
            <v>0</v>
          </cell>
          <cell r="IN918">
            <v>0</v>
          </cell>
          <cell r="IO918">
            <v>0</v>
          </cell>
          <cell r="IP918">
            <v>0</v>
          </cell>
          <cell r="IQ918">
            <v>0</v>
          </cell>
          <cell r="IR918">
            <v>0</v>
          </cell>
          <cell r="IS918">
            <v>0</v>
          </cell>
          <cell r="IT918">
            <v>0</v>
          </cell>
          <cell r="IU918">
            <v>0</v>
          </cell>
          <cell r="IV918">
            <v>0</v>
          </cell>
          <cell r="IW918">
            <v>0</v>
          </cell>
          <cell r="IX918">
            <v>0</v>
          </cell>
          <cell r="IY918">
            <v>0</v>
          </cell>
          <cell r="IZ918">
            <v>0</v>
          </cell>
          <cell r="JA918">
            <v>0</v>
          </cell>
          <cell r="JB918">
            <v>0</v>
          </cell>
          <cell r="JC918">
            <v>0</v>
          </cell>
          <cell r="JD918">
            <v>0</v>
          </cell>
          <cell r="JE918">
            <v>0</v>
          </cell>
          <cell r="JF918">
            <v>0</v>
          </cell>
          <cell r="JG918">
            <v>0</v>
          </cell>
          <cell r="JH918">
            <v>0</v>
          </cell>
          <cell r="JI918">
            <v>0</v>
          </cell>
          <cell r="JJ918">
            <v>0</v>
          </cell>
          <cell r="JK918">
            <v>0</v>
          </cell>
          <cell r="JL918">
            <v>0</v>
          </cell>
          <cell r="JM918">
            <v>0</v>
          </cell>
          <cell r="JN918">
            <v>0</v>
          </cell>
          <cell r="JO918">
            <v>0</v>
          </cell>
          <cell r="JP918">
            <v>0</v>
          </cell>
          <cell r="JQ918">
            <v>0</v>
          </cell>
        </row>
        <row r="919">
          <cell r="D919" t="str">
            <v>PV_.PC.UTS._.FB_.Cove Mountain II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0</v>
          </cell>
          <cell r="FG919">
            <v>0</v>
          </cell>
          <cell r="FH919">
            <v>0</v>
          </cell>
          <cell r="FI919">
            <v>0</v>
          </cell>
          <cell r="FJ919">
            <v>0</v>
          </cell>
          <cell r="FK919">
            <v>0</v>
          </cell>
          <cell r="FL919">
            <v>0</v>
          </cell>
          <cell r="FM919">
            <v>0</v>
          </cell>
          <cell r="FN919">
            <v>0</v>
          </cell>
          <cell r="FO919">
            <v>0</v>
          </cell>
          <cell r="FP919">
            <v>0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0</v>
          </cell>
          <cell r="GF919">
            <v>0</v>
          </cell>
          <cell r="GG919">
            <v>0</v>
          </cell>
          <cell r="GH919">
            <v>0</v>
          </cell>
          <cell r="GI919">
            <v>0</v>
          </cell>
          <cell r="GJ919">
            <v>0</v>
          </cell>
          <cell r="GK919">
            <v>0</v>
          </cell>
          <cell r="GL919">
            <v>0</v>
          </cell>
          <cell r="GM919">
            <v>0</v>
          </cell>
          <cell r="GN919">
            <v>0</v>
          </cell>
          <cell r="GO919">
            <v>0</v>
          </cell>
          <cell r="GP919">
            <v>0</v>
          </cell>
          <cell r="GQ919">
            <v>0</v>
          </cell>
          <cell r="GR919">
            <v>0</v>
          </cell>
          <cell r="GS919">
            <v>0</v>
          </cell>
          <cell r="GT919">
            <v>0</v>
          </cell>
          <cell r="GU919">
            <v>0</v>
          </cell>
          <cell r="GV919">
            <v>0</v>
          </cell>
          <cell r="GW919">
            <v>0</v>
          </cell>
          <cell r="GX919">
            <v>0</v>
          </cell>
          <cell r="GY919">
            <v>0</v>
          </cell>
          <cell r="GZ919">
            <v>0</v>
          </cell>
          <cell r="HA919">
            <v>0</v>
          </cell>
          <cell r="HB919">
            <v>0</v>
          </cell>
          <cell r="HC919">
            <v>0</v>
          </cell>
          <cell r="HD919">
            <v>0</v>
          </cell>
          <cell r="HE919">
            <v>0</v>
          </cell>
          <cell r="HF919">
            <v>0</v>
          </cell>
          <cell r="HG919">
            <v>0</v>
          </cell>
          <cell r="HH919">
            <v>0</v>
          </cell>
          <cell r="HI919">
            <v>0</v>
          </cell>
          <cell r="HJ919">
            <v>0</v>
          </cell>
          <cell r="HK919">
            <v>0</v>
          </cell>
          <cell r="HL919">
            <v>0</v>
          </cell>
          <cell r="HM919">
            <v>0</v>
          </cell>
          <cell r="HN919">
            <v>0</v>
          </cell>
          <cell r="HO919">
            <v>0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0</v>
          </cell>
          <cell r="HU919">
            <v>0</v>
          </cell>
          <cell r="HV919">
            <v>0</v>
          </cell>
          <cell r="HW919">
            <v>0</v>
          </cell>
          <cell r="HX919">
            <v>0</v>
          </cell>
          <cell r="HY919">
            <v>0</v>
          </cell>
          <cell r="HZ919">
            <v>0</v>
          </cell>
          <cell r="IA919">
            <v>0</v>
          </cell>
          <cell r="IB919">
            <v>0</v>
          </cell>
          <cell r="IC919">
            <v>0</v>
          </cell>
          <cell r="ID919">
            <v>0</v>
          </cell>
          <cell r="IE919">
            <v>0</v>
          </cell>
          <cell r="IF919">
            <v>0</v>
          </cell>
          <cell r="IG919">
            <v>0</v>
          </cell>
          <cell r="IH919">
            <v>0</v>
          </cell>
          <cell r="II919">
            <v>0</v>
          </cell>
          <cell r="IJ919">
            <v>0</v>
          </cell>
          <cell r="IK919">
            <v>0</v>
          </cell>
          <cell r="IL919">
            <v>0</v>
          </cell>
          <cell r="IM919">
            <v>0</v>
          </cell>
          <cell r="IN919">
            <v>0</v>
          </cell>
          <cell r="IO919">
            <v>0</v>
          </cell>
          <cell r="IP919">
            <v>0</v>
          </cell>
          <cell r="IQ919">
            <v>0</v>
          </cell>
          <cell r="IR919">
            <v>0</v>
          </cell>
          <cell r="IS919">
            <v>0</v>
          </cell>
          <cell r="IT919">
            <v>0</v>
          </cell>
          <cell r="IU919">
            <v>0</v>
          </cell>
          <cell r="IV919">
            <v>0</v>
          </cell>
          <cell r="IW919">
            <v>0</v>
          </cell>
          <cell r="IX919">
            <v>0</v>
          </cell>
          <cell r="IY919">
            <v>0</v>
          </cell>
          <cell r="IZ919">
            <v>0</v>
          </cell>
          <cell r="JA919">
            <v>0</v>
          </cell>
          <cell r="JB919">
            <v>0</v>
          </cell>
          <cell r="JC919">
            <v>0</v>
          </cell>
          <cell r="JD919">
            <v>0</v>
          </cell>
          <cell r="JE919">
            <v>0</v>
          </cell>
          <cell r="JF919">
            <v>0</v>
          </cell>
          <cell r="JG919">
            <v>0</v>
          </cell>
          <cell r="JH919">
            <v>0</v>
          </cell>
          <cell r="JI919">
            <v>0</v>
          </cell>
          <cell r="JJ919">
            <v>0</v>
          </cell>
          <cell r="JK919">
            <v>0</v>
          </cell>
          <cell r="JL919">
            <v>0</v>
          </cell>
          <cell r="JM919">
            <v>0</v>
          </cell>
          <cell r="JN919">
            <v>0</v>
          </cell>
          <cell r="JO919">
            <v>0</v>
          </cell>
          <cell r="JP919">
            <v>0</v>
          </cell>
          <cell r="JQ919">
            <v>0</v>
          </cell>
        </row>
        <row r="920">
          <cell r="D920" t="str">
            <v>PV_.PC.UTS._.FB_.Hunter</v>
          </cell>
          <cell r="F920">
            <v>0</v>
          </cell>
          <cell r="G920">
            <v>-60.888283730000694</v>
          </cell>
          <cell r="H920">
            <v>-23.488461640001333</v>
          </cell>
          <cell r="I920">
            <v>-204.55212599999868</v>
          </cell>
          <cell r="J920">
            <v>-292.09437167999931</v>
          </cell>
          <cell r="K920">
            <v>0</v>
          </cell>
          <cell r="L920">
            <v>0</v>
          </cell>
          <cell r="M920">
            <v>0</v>
          </cell>
          <cell r="N920">
            <v>-53.708059789998515</v>
          </cell>
          <cell r="O920">
            <v>-105.42722031000085</v>
          </cell>
          <cell r="P920">
            <v>-32.527774400001363</v>
          </cell>
          <cell r="Q920">
            <v>-9.842138830001204</v>
          </cell>
          <cell r="R920">
            <v>-1410.5565858099726</v>
          </cell>
          <cell r="S920">
            <v>-45.736441460001515</v>
          </cell>
          <cell r="T920">
            <v>-122.06810781999775</v>
          </cell>
          <cell r="U920">
            <v>-152.46455351000077</v>
          </cell>
          <cell r="V920">
            <v>-274.39646662999803</v>
          </cell>
          <cell r="W920">
            <v>-47.408057759999792</v>
          </cell>
          <cell r="X920">
            <v>-236.7300374899969</v>
          </cell>
          <cell r="Y920">
            <v>-64.321911009996256</v>
          </cell>
          <cell r="Z920">
            <v>0</v>
          </cell>
          <cell r="AA920">
            <v>-31.766953390000708</v>
          </cell>
          <cell r="AB920">
            <v>-435.66405673999907</v>
          </cell>
          <cell r="AC920">
            <v>0</v>
          </cell>
          <cell r="AD920">
            <v>0</v>
          </cell>
          <cell r="AE920">
            <v>-1302.6629738599877</v>
          </cell>
          <cell r="AF920">
            <v>0</v>
          </cell>
          <cell r="AG920">
            <v>-33.780511619996105</v>
          </cell>
          <cell r="AH920">
            <v>-158.92103616999884</v>
          </cell>
          <cell r="AI920">
            <v>-755.07488456999999</v>
          </cell>
          <cell r="AJ920">
            <v>-8.8715041499999643</v>
          </cell>
          <cell r="AK920">
            <v>-129.13424537000174</v>
          </cell>
          <cell r="AL920">
            <v>0</v>
          </cell>
          <cell r="AM920">
            <v>0</v>
          </cell>
          <cell r="AN920">
            <v>-9.9057673300012539</v>
          </cell>
          <cell r="AO920">
            <v>-206.97502465000071</v>
          </cell>
          <cell r="AP920">
            <v>0</v>
          </cell>
          <cell r="AQ920">
            <v>0</v>
          </cell>
          <cell r="AR920">
            <v>-709.62963006002246</v>
          </cell>
          <cell r="AS920">
            <v>0</v>
          </cell>
          <cell r="AT920">
            <v>-172.23748654999508</v>
          </cell>
          <cell r="AU920">
            <v>-336.99434660000406</v>
          </cell>
          <cell r="AV920">
            <v>-95.193653089998406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-105.20414381999944</v>
          </cell>
          <cell r="BC920">
            <v>0</v>
          </cell>
          <cell r="BD920">
            <v>0</v>
          </cell>
          <cell r="BE920">
            <v>-1503.9958957899944</v>
          </cell>
          <cell r="BF920">
            <v>0</v>
          </cell>
          <cell r="BG920">
            <v>0</v>
          </cell>
          <cell r="BH920">
            <v>-621.03066099999342</v>
          </cell>
          <cell r="BI920">
            <v>-90.435705820000294</v>
          </cell>
          <cell r="BJ920">
            <v>-411.83257532000425</v>
          </cell>
          <cell r="BK920">
            <v>0</v>
          </cell>
          <cell r="BL920">
            <v>0</v>
          </cell>
          <cell r="BM920">
            <v>0</v>
          </cell>
          <cell r="BN920">
            <v>-16.285722510001506</v>
          </cell>
          <cell r="BO920">
            <v>-364.41123113999492</v>
          </cell>
          <cell r="BP920">
            <v>0</v>
          </cell>
          <cell r="BQ920">
            <v>0</v>
          </cell>
          <cell r="BR920">
            <v>-446.13194941001711</v>
          </cell>
          <cell r="BS920">
            <v>0</v>
          </cell>
          <cell r="BT920">
            <v>0</v>
          </cell>
          <cell r="BU920">
            <v>-32.018979230000696</v>
          </cell>
          <cell r="BV920">
            <v>-30.895830420002312</v>
          </cell>
          <cell r="BW920">
            <v>-14.900794339999266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-368.31634542000029</v>
          </cell>
          <cell r="CC920">
            <v>0</v>
          </cell>
          <cell r="CD920">
            <v>0</v>
          </cell>
          <cell r="CE920">
            <v>-436.22599563997937</v>
          </cell>
          <cell r="CF920">
            <v>0</v>
          </cell>
          <cell r="CG920">
            <v>0</v>
          </cell>
          <cell r="CH920">
            <v>-287.48317537000548</v>
          </cell>
          <cell r="CI920">
            <v>-49.648433499998646</v>
          </cell>
          <cell r="CJ920">
            <v>122.11748869999792</v>
          </cell>
          <cell r="CK920">
            <v>-221.21187546999863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-612.07199065998429</v>
          </cell>
          <cell r="CS920">
            <v>0</v>
          </cell>
          <cell r="CT920">
            <v>0</v>
          </cell>
          <cell r="CU920">
            <v>-311.47313066000061</v>
          </cell>
          <cell r="CV920">
            <v>0</v>
          </cell>
          <cell r="CW920">
            <v>-300.59886000000188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-44.367857080011163</v>
          </cell>
          <cell r="DF920">
            <v>0</v>
          </cell>
          <cell r="DG920">
            <v>-65.886901100002433</v>
          </cell>
          <cell r="DH920">
            <v>-119.99031843999546</v>
          </cell>
          <cell r="DI920">
            <v>174.99030766000214</v>
          </cell>
          <cell r="DJ920">
            <v>0</v>
          </cell>
          <cell r="DK920">
            <v>-15.152033539998229</v>
          </cell>
          <cell r="DL920">
            <v>0</v>
          </cell>
          <cell r="DM920">
            <v>0</v>
          </cell>
          <cell r="DN920">
            <v>0</v>
          </cell>
          <cell r="DO920">
            <v>-18.328911659998994</v>
          </cell>
          <cell r="DP920">
            <v>0</v>
          </cell>
          <cell r="DQ920">
            <v>0</v>
          </cell>
          <cell r="DR920">
            <v>-702.33789237000747</v>
          </cell>
          <cell r="DS920">
            <v>0</v>
          </cell>
          <cell r="DT920">
            <v>-53.977462099999684</v>
          </cell>
          <cell r="DU920">
            <v>-435.88793501999862</v>
          </cell>
          <cell r="DV920">
            <v>0</v>
          </cell>
          <cell r="DW920">
            <v>32.811733659997117</v>
          </cell>
          <cell r="DX920">
            <v>-245.28422890999718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-64.32011244999012</v>
          </cell>
          <cell r="EF920">
            <v>0</v>
          </cell>
          <cell r="EG920">
            <v>0</v>
          </cell>
          <cell r="EH920">
            <v>47.383911500000977</v>
          </cell>
          <cell r="EI920">
            <v>0</v>
          </cell>
          <cell r="EJ920">
            <v>-111.70402395000565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-152.67608609999297</v>
          </cell>
          <cell r="ES920">
            <v>0</v>
          </cell>
          <cell r="ET920">
            <v>0</v>
          </cell>
          <cell r="EU920">
            <v>0</v>
          </cell>
          <cell r="EV920">
            <v>-22.679905150002014</v>
          </cell>
          <cell r="EW920">
            <v>-129.9961809499946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-234.08216025002184</v>
          </cell>
          <cell r="FF920">
            <v>0</v>
          </cell>
          <cell r="FG920">
            <v>0</v>
          </cell>
          <cell r="FH920">
            <v>-11.678289990002668</v>
          </cell>
          <cell r="FI920">
            <v>-222.40387026000099</v>
          </cell>
          <cell r="FJ920">
            <v>0</v>
          </cell>
          <cell r="FK920">
            <v>0</v>
          </cell>
          <cell r="FL920">
            <v>0</v>
          </cell>
          <cell r="FM920">
            <v>0</v>
          </cell>
          <cell r="FN920">
            <v>0</v>
          </cell>
          <cell r="FO920">
            <v>0</v>
          </cell>
          <cell r="FP920">
            <v>0</v>
          </cell>
          <cell r="FQ920">
            <v>0</v>
          </cell>
          <cell r="FR920">
            <v>-191.56683515000623</v>
          </cell>
          <cell r="FS920">
            <v>0</v>
          </cell>
          <cell r="FT920">
            <v>0</v>
          </cell>
          <cell r="FU920">
            <v>0</v>
          </cell>
          <cell r="FV920">
            <v>-191.56683514999895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-165.53449926999747</v>
          </cell>
          <cell r="GF920">
            <v>0</v>
          </cell>
          <cell r="GG920">
            <v>0</v>
          </cell>
          <cell r="GH920">
            <v>-24.427461819999735</v>
          </cell>
          <cell r="GI920">
            <v>-11.090408949999983</v>
          </cell>
          <cell r="GJ920">
            <v>-130.01662849999775</v>
          </cell>
          <cell r="GK920">
            <v>0</v>
          </cell>
          <cell r="GL920">
            <v>0</v>
          </cell>
          <cell r="GM920">
            <v>0</v>
          </cell>
          <cell r="GN920">
            <v>0</v>
          </cell>
          <cell r="GO920">
            <v>0</v>
          </cell>
          <cell r="GP920">
            <v>0</v>
          </cell>
          <cell r="GQ920">
            <v>0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C920">
            <v>0</v>
          </cell>
          <cell r="HD920">
            <v>0</v>
          </cell>
          <cell r="HE920">
            <v>0</v>
          </cell>
          <cell r="HF920">
            <v>0</v>
          </cell>
          <cell r="HG920">
            <v>0</v>
          </cell>
          <cell r="HH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0</v>
          </cell>
          <cell r="HO920">
            <v>0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0</v>
          </cell>
          <cell r="HU920">
            <v>0</v>
          </cell>
          <cell r="HV920">
            <v>0</v>
          </cell>
          <cell r="HW920">
            <v>0</v>
          </cell>
          <cell r="HX920">
            <v>0</v>
          </cell>
          <cell r="HY920">
            <v>0</v>
          </cell>
          <cell r="HZ920">
            <v>0</v>
          </cell>
          <cell r="IA920">
            <v>0</v>
          </cell>
          <cell r="IB920">
            <v>0</v>
          </cell>
          <cell r="IC920">
            <v>0</v>
          </cell>
          <cell r="ID920">
            <v>0</v>
          </cell>
          <cell r="IE920">
            <v>0</v>
          </cell>
          <cell r="IF920">
            <v>0</v>
          </cell>
          <cell r="IG920">
            <v>0</v>
          </cell>
          <cell r="IH920">
            <v>0</v>
          </cell>
          <cell r="II920">
            <v>0</v>
          </cell>
          <cell r="IJ920">
            <v>0</v>
          </cell>
          <cell r="IK920">
            <v>0</v>
          </cell>
          <cell r="IL920">
            <v>0</v>
          </cell>
          <cell r="IM920">
            <v>0</v>
          </cell>
          <cell r="IN920">
            <v>0</v>
          </cell>
          <cell r="IO920">
            <v>0</v>
          </cell>
          <cell r="IP920">
            <v>0</v>
          </cell>
          <cell r="IQ920">
            <v>0</v>
          </cell>
          <cell r="IR920">
            <v>0</v>
          </cell>
          <cell r="IS920">
            <v>0</v>
          </cell>
          <cell r="IT920">
            <v>0</v>
          </cell>
          <cell r="IU920">
            <v>0</v>
          </cell>
          <cell r="IV920">
            <v>0</v>
          </cell>
          <cell r="IW920">
            <v>0</v>
          </cell>
          <cell r="IX920">
            <v>0</v>
          </cell>
          <cell r="IY920">
            <v>0</v>
          </cell>
          <cell r="IZ920">
            <v>0</v>
          </cell>
          <cell r="JA920">
            <v>0</v>
          </cell>
          <cell r="JB920">
            <v>0</v>
          </cell>
          <cell r="JC920">
            <v>0</v>
          </cell>
          <cell r="JD920">
            <v>0</v>
          </cell>
          <cell r="JE920">
            <v>0</v>
          </cell>
          <cell r="JF920">
            <v>0</v>
          </cell>
          <cell r="JG920">
            <v>0</v>
          </cell>
          <cell r="JH920">
            <v>0</v>
          </cell>
          <cell r="JI920">
            <v>0</v>
          </cell>
          <cell r="JJ920">
            <v>0</v>
          </cell>
          <cell r="JK920">
            <v>0</v>
          </cell>
          <cell r="JL920">
            <v>0</v>
          </cell>
          <cell r="JM920">
            <v>0</v>
          </cell>
          <cell r="JN920">
            <v>0</v>
          </cell>
          <cell r="JO920">
            <v>0</v>
          </cell>
          <cell r="JP920">
            <v>0</v>
          </cell>
          <cell r="JQ920">
            <v>0</v>
          </cell>
        </row>
        <row r="921">
          <cell r="D921" t="str">
            <v>PV_.PC.UTS._.FB_.Milford</v>
          </cell>
          <cell r="F921">
            <v>0</v>
          </cell>
          <cell r="G921">
            <v>0</v>
          </cell>
          <cell r="H921">
            <v>0</v>
          </cell>
          <cell r="I921">
            <v>-368.31103074999555</v>
          </cell>
          <cell r="J921">
            <v>-129.87591723999867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-343.43114649000017</v>
          </cell>
          <cell r="P921">
            <v>-80.553606279998348</v>
          </cell>
          <cell r="Q921">
            <v>35.286334509999506</v>
          </cell>
          <cell r="R921">
            <v>-889.33681370000704</v>
          </cell>
          <cell r="S921">
            <v>-48.967807390001326</v>
          </cell>
          <cell r="T921">
            <v>-77.789404459997968</v>
          </cell>
          <cell r="U921">
            <v>-90.314895409999735</v>
          </cell>
          <cell r="V921">
            <v>-132.85799974999827</v>
          </cell>
          <cell r="W921">
            <v>-72.086970740001561</v>
          </cell>
          <cell r="X921">
            <v>-410.78913429999739</v>
          </cell>
          <cell r="Y921">
            <v>-29.858487200002855</v>
          </cell>
          <cell r="Z921">
            <v>0</v>
          </cell>
          <cell r="AA921">
            <v>0</v>
          </cell>
          <cell r="AB921">
            <v>-26.672114449997025</v>
          </cell>
          <cell r="AC921">
            <v>0</v>
          </cell>
          <cell r="AD921">
            <v>0</v>
          </cell>
          <cell r="AE921">
            <v>-1149.7527946600167</v>
          </cell>
          <cell r="AF921">
            <v>0</v>
          </cell>
          <cell r="AG921">
            <v>15.773423990001902</v>
          </cell>
          <cell r="AH921">
            <v>-55.641175360002308</v>
          </cell>
          <cell r="AI921">
            <v>-382.72970365000219</v>
          </cell>
          <cell r="AJ921">
            <v>0</v>
          </cell>
          <cell r="AK921">
            <v>-308.28903802000059</v>
          </cell>
          <cell r="AL921">
            <v>0</v>
          </cell>
          <cell r="AM921">
            <v>0</v>
          </cell>
          <cell r="AN921">
            <v>-24.619435269996757</v>
          </cell>
          <cell r="AO921">
            <v>-394.24686635000035</v>
          </cell>
          <cell r="AP921">
            <v>0</v>
          </cell>
          <cell r="AQ921">
            <v>0</v>
          </cell>
          <cell r="AR921">
            <v>-631.63279815996066</v>
          </cell>
          <cell r="AS921">
            <v>0</v>
          </cell>
          <cell r="AT921">
            <v>-418.84397210999668</v>
          </cell>
          <cell r="AU921">
            <v>-50.924140139999508</v>
          </cell>
          <cell r="AV921">
            <v>-67.429298779996316</v>
          </cell>
          <cell r="AW921">
            <v>-65.718274110000493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-28.717113020000397</v>
          </cell>
          <cell r="BC921">
            <v>0</v>
          </cell>
          <cell r="BD921">
            <v>0</v>
          </cell>
          <cell r="BE921">
            <v>-740.97231521998765</v>
          </cell>
          <cell r="BF921">
            <v>0</v>
          </cell>
          <cell r="BG921">
            <v>0</v>
          </cell>
          <cell r="BH921">
            <v>-481.69570471999759</v>
          </cell>
          <cell r="BI921">
            <v>-37.786158719998639</v>
          </cell>
          <cell r="BJ921">
            <v>-220.31138142999771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-1.1790703499973461</v>
          </cell>
          <cell r="BP921">
            <v>0</v>
          </cell>
          <cell r="BQ921">
            <v>0</v>
          </cell>
          <cell r="BR921">
            <v>-337.71968507999554</v>
          </cell>
          <cell r="BS921">
            <v>0</v>
          </cell>
          <cell r="BT921">
            <v>0</v>
          </cell>
          <cell r="BU921">
            <v>-55.404873380000936</v>
          </cell>
          <cell r="BV921">
            <v>-68.673759080003947</v>
          </cell>
          <cell r="BW921">
            <v>-213.64105261999794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-106.6203230000101</v>
          </cell>
          <cell r="CF921">
            <v>0</v>
          </cell>
          <cell r="CG921">
            <v>127.04224586999771</v>
          </cell>
          <cell r="CH921">
            <v>-59.007396009998047</v>
          </cell>
          <cell r="CI921">
            <v>-154.51198277000367</v>
          </cell>
          <cell r="CJ921">
            <v>-20.143190089998825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-112.8431025200407</v>
          </cell>
          <cell r="CS921">
            <v>0</v>
          </cell>
          <cell r="CT921">
            <v>-8.2681548900000053</v>
          </cell>
          <cell r="CU921">
            <v>-40.287109719996806</v>
          </cell>
          <cell r="CV921">
            <v>0</v>
          </cell>
          <cell r="CW921">
            <v>-44.985232090002683</v>
          </cell>
          <cell r="CX921">
            <v>-19.302605819997552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-741.3216580300068</v>
          </cell>
          <cell r="DF921">
            <v>0</v>
          </cell>
          <cell r="DG921">
            <v>0</v>
          </cell>
          <cell r="DH921">
            <v>-83.101228870000341</v>
          </cell>
          <cell r="DI921">
            <v>-314.76800312000341</v>
          </cell>
          <cell r="DJ921">
            <v>-37.611640450002596</v>
          </cell>
          <cell r="DK921">
            <v>-305.84078558999681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-450.95965583002544</v>
          </cell>
          <cell r="DS921">
            <v>0</v>
          </cell>
          <cell r="DT921">
            <v>0</v>
          </cell>
          <cell r="DU921">
            <v>-80.31668191999961</v>
          </cell>
          <cell r="DV921">
            <v>-362.8063791800032</v>
          </cell>
          <cell r="DW921">
            <v>7.6928208300014376</v>
          </cell>
          <cell r="DX921">
            <v>-15.529415560005873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152.97202528000344</v>
          </cell>
          <cell r="EF921">
            <v>0</v>
          </cell>
          <cell r="EG921">
            <v>0</v>
          </cell>
          <cell r="EH921">
            <v>140.46594786999776</v>
          </cell>
          <cell r="EI921">
            <v>0</v>
          </cell>
          <cell r="EJ921">
            <v>12.506077410002035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-22.995794950023992</v>
          </cell>
          <cell r="ES921">
            <v>0</v>
          </cell>
          <cell r="ET921">
            <v>0</v>
          </cell>
          <cell r="EU921">
            <v>-22.995794950002164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-91.141421450010967</v>
          </cell>
          <cell r="FF921">
            <v>0</v>
          </cell>
          <cell r="FG921">
            <v>0</v>
          </cell>
          <cell r="FH921">
            <v>-78.121615190000739</v>
          </cell>
          <cell r="FI921">
            <v>-13.019806260002952</v>
          </cell>
          <cell r="FJ921">
            <v>0</v>
          </cell>
          <cell r="FK921">
            <v>0</v>
          </cell>
          <cell r="FL921">
            <v>0</v>
          </cell>
          <cell r="FM921">
            <v>0</v>
          </cell>
          <cell r="FN921">
            <v>0</v>
          </cell>
          <cell r="FO921">
            <v>0</v>
          </cell>
          <cell r="FP921">
            <v>0</v>
          </cell>
          <cell r="FQ921">
            <v>0</v>
          </cell>
          <cell r="FR921">
            <v>25.575425599992741</v>
          </cell>
          <cell r="FS921">
            <v>0</v>
          </cell>
          <cell r="FT921">
            <v>0</v>
          </cell>
          <cell r="FU921">
            <v>25.575425600000017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-19.084483429964166</v>
          </cell>
          <cell r="GF921">
            <v>0</v>
          </cell>
          <cell r="GG921">
            <v>0</v>
          </cell>
          <cell r="GH921">
            <v>1.7133856500004185</v>
          </cell>
          <cell r="GI921">
            <v>-20.797869080000964</v>
          </cell>
          <cell r="GJ921">
            <v>0</v>
          </cell>
          <cell r="GK921">
            <v>0</v>
          </cell>
          <cell r="GL921">
            <v>0</v>
          </cell>
          <cell r="GM921">
            <v>0</v>
          </cell>
          <cell r="GN921">
            <v>0</v>
          </cell>
          <cell r="GO921">
            <v>0</v>
          </cell>
          <cell r="GP921">
            <v>0</v>
          </cell>
          <cell r="GQ921">
            <v>0</v>
          </cell>
          <cell r="GR921">
            <v>0</v>
          </cell>
          <cell r="GS921">
            <v>0</v>
          </cell>
          <cell r="GT921">
            <v>0</v>
          </cell>
          <cell r="GU921">
            <v>0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0</v>
          </cell>
          <cell r="HA921">
            <v>0</v>
          </cell>
          <cell r="HB921">
            <v>0</v>
          </cell>
          <cell r="HC921">
            <v>0</v>
          </cell>
          <cell r="HD921">
            <v>0</v>
          </cell>
          <cell r="HE921">
            <v>0</v>
          </cell>
          <cell r="HF921">
            <v>0</v>
          </cell>
          <cell r="HG921">
            <v>0</v>
          </cell>
          <cell r="HH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0</v>
          </cell>
          <cell r="HN921">
            <v>0</v>
          </cell>
          <cell r="HO921">
            <v>0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0</v>
          </cell>
          <cell r="HU921">
            <v>0</v>
          </cell>
          <cell r="HV921">
            <v>0</v>
          </cell>
          <cell r="HW921">
            <v>0</v>
          </cell>
          <cell r="HX921">
            <v>0</v>
          </cell>
          <cell r="HY921">
            <v>0</v>
          </cell>
          <cell r="HZ921">
            <v>0</v>
          </cell>
          <cell r="IA921">
            <v>0</v>
          </cell>
          <cell r="IB921">
            <v>0</v>
          </cell>
          <cell r="IC921">
            <v>0</v>
          </cell>
          <cell r="ID921">
            <v>0</v>
          </cell>
          <cell r="IE921">
            <v>0</v>
          </cell>
          <cell r="IF921">
            <v>0</v>
          </cell>
          <cell r="IG921">
            <v>0</v>
          </cell>
          <cell r="IH921">
            <v>0</v>
          </cell>
          <cell r="II921">
            <v>0</v>
          </cell>
          <cell r="IJ921">
            <v>0</v>
          </cell>
          <cell r="IK921">
            <v>0</v>
          </cell>
          <cell r="IL921">
            <v>0</v>
          </cell>
          <cell r="IM921">
            <v>0</v>
          </cell>
          <cell r="IN921">
            <v>0</v>
          </cell>
          <cell r="IO921">
            <v>0</v>
          </cell>
          <cell r="IP921">
            <v>0</v>
          </cell>
          <cell r="IQ921">
            <v>0</v>
          </cell>
          <cell r="IR921">
            <v>0</v>
          </cell>
          <cell r="IS921">
            <v>0</v>
          </cell>
          <cell r="IT921">
            <v>0</v>
          </cell>
          <cell r="IU921">
            <v>0</v>
          </cell>
          <cell r="IV921">
            <v>0</v>
          </cell>
          <cell r="IW921">
            <v>0</v>
          </cell>
          <cell r="IX921">
            <v>0</v>
          </cell>
          <cell r="IY921">
            <v>0</v>
          </cell>
          <cell r="IZ921">
            <v>0</v>
          </cell>
          <cell r="JA921">
            <v>0</v>
          </cell>
          <cell r="JB921">
            <v>0</v>
          </cell>
          <cell r="JC921">
            <v>0</v>
          </cell>
          <cell r="JD921">
            <v>0</v>
          </cell>
          <cell r="JE921">
            <v>0</v>
          </cell>
          <cell r="JF921">
            <v>0</v>
          </cell>
          <cell r="JG921">
            <v>0</v>
          </cell>
          <cell r="JH921">
            <v>0</v>
          </cell>
          <cell r="JI921">
            <v>0</v>
          </cell>
          <cell r="JJ921">
            <v>0</v>
          </cell>
          <cell r="JK921">
            <v>0</v>
          </cell>
          <cell r="JL921">
            <v>0</v>
          </cell>
          <cell r="JM921">
            <v>0</v>
          </cell>
          <cell r="JN921">
            <v>0</v>
          </cell>
          <cell r="JO921">
            <v>0</v>
          </cell>
          <cell r="JP921">
            <v>0</v>
          </cell>
          <cell r="JQ921">
            <v>0</v>
          </cell>
        </row>
        <row r="922">
          <cell r="D922" t="str">
            <v>PV_.PC.UTS._.FB_.Sigurd</v>
          </cell>
          <cell r="F922">
            <v>0</v>
          </cell>
          <cell r="G922">
            <v>0</v>
          </cell>
          <cell r="H922">
            <v>-59.023986480000531</v>
          </cell>
          <cell r="I922">
            <v>-89.567514910002501</v>
          </cell>
          <cell r="J922">
            <v>-84.16733204999764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-193.85372167999958</v>
          </cell>
          <cell r="P922">
            <v>-48.105637930002558</v>
          </cell>
          <cell r="Q922">
            <v>-1.9583688200018514</v>
          </cell>
          <cell r="R922">
            <v>-863.7396080600156</v>
          </cell>
          <cell r="S922">
            <v>-23.760026670001025</v>
          </cell>
          <cell r="T922">
            <v>-93.007276709999132</v>
          </cell>
          <cell r="U922">
            <v>-48.583508050000091</v>
          </cell>
          <cell r="V922">
            <v>-252.34348212000259</v>
          </cell>
          <cell r="W922">
            <v>-187.85780372999943</v>
          </cell>
          <cell r="X922">
            <v>-159.5600770700039</v>
          </cell>
          <cell r="Y922">
            <v>-48.455452089994651</v>
          </cell>
          <cell r="Z922">
            <v>0</v>
          </cell>
          <cell r="AA922">
            <v>0</v>
          </cell>
          <cell r="AB922">
            <v>-50.171981620000224</v>
          </cell>
          <cell r="AC922">
            <v>0</v>
          </cell>
          <cell r="AD922">
            <v>0</v>
          </cell>
          <cell r="AE922">
            <v>-954.63530645990977</v>
          </cell>
          <cell r="AF922">
            <v>0</v>
          </cell>
          <cell r="AG922">
            <v>-5.61044536999907</v>
          </cell>
          <cell r="AH922">
            <v>-98.984244960000069</v>
          </cell>
          <cell r="AI922">
            <v>-281.27973559999919</v>
          </cell>
          <cell r="AJ922">
            <v>-466.46634800999891</v>
          </cell>
          <cell r="AK922">
            <v>-58.103686559996277</v>
          </cell>
          <cell r="AL922">
            <v>0</v>
          </cell>
          <cell r="AM922">
            <v>0</v>
          </cell>
          <cell r="AN922">
            <v>0</v>
          </cell>
          <cell r="AO922">
            <v>-44.18812294000054</v>
          </cell>
          <cell r="AP922">
            <v>0</v>
          </cell>
          <cell r="AQ922">
            <v>-2.7230199993937276E-3</v>
          </cell>
          <cell r="AR922">
            <v>-430.49976935001905</v>
          </cell>
          <cell r="AS922">
            <v>0</v>
          </cell>
          <cell r="AT922">
            <v>-4.5949703999995108</v>
          </cell>
          <cell r="AU922">
            <v>-36.940109299999676</v>
          </cell>
          <cell r="AV922">
            <v>0</v>
          </cell>
          <cell r="AW922">
            <v>-361.66664710999976</v>
          </cell>
          <cell r="AX922">
            <v>-27.298042540001916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-1228.9965724700305</v>
          </cell>
          <cell r="BF922">
            <v>0</v>
          </cell>
          <cell r="BG922">
            <v>0</v>
          </cell>
          <cell r="BH922">
            <v>0</v>
          </cell>
          <cell r="BI922">
            <v>-73.26196618999893</v>
          </cell>
          <cell r="BJ922">
            <v>-636.9509231100019</v>
          </cell>
          <cell r="BK922">
            <v>0</v>
          </cell>
          <cell r="BL922">
            <v>0</v>
          </cell>
          <cell r="BM922">
            <v>-234.04762573000335</v>
          </cell>
          <cell r="BN922">
            <v>-268.09712945000138</v>
          </cell>
          <cell r="BO922">
            <v>-16.63892799000314</v>
          </cell>
          <cell r="BP922">
            <v>0</v>
          </cell>
          <cell r="BQ922">
            <v>0</v>
          </cell>
          <cell r="BR922">
            <v>-376.1758491799992</v>
          </cell>
          <cell r="BS922">
            <v>0</v>
          </cell>
          <cell r="BT922">
            <v>-335.70671903999755</v>
          </cell>
          <cell r="BU922">
            <v>-3.736955640000815</v>
          </cell>
          <cell r="BV922">
            <v>-36.732174499999019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-168.36843488001614</v>
          </cell>
          <cell r="CF922">
            <v>0</v>
          </cell>
          <cell r="CG922">
            <v>0</v>
          </cell>
          <cell r="CH922">
            <v>0</v>
          </cell>
          <cell r="CI922">
            <v>-184.64096324999628</v>
          </cell>
          <cell r="CJ922">
            <v>16.272528370001965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-16.166200449981261</v>
          </cell>
          <cell r="CS922">
            <v>0</v>
          </cell>
          <cell r="CT922">
            <v>0</v>
          </cell>
          <cell r="CU922">
            <v>-14.95799352999893</v>
          </cell>
          <cell r="CV922">
            <v>0</v>
          </cell>
          <cell r="CW922">
            <v>0</v>
          </cell>
          <cell r="CX922">
            <v>-1.2082069200005208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-108.673239930009</v>
          </cell>
          <cell r="DF922">
            <v>0</v>
          </cell>
          <cell r="DG922">
            <v>0</v>
          </cell>
          <cell r="DH922">
            <v>-28.22551939999903</v>
          </cell>
          <cell r="DI922">
            <v>-63.040946909999548</v>
          </cell>
          <cell r="DJ922">
            <v>-17.406773620004969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174.22123947000364</v>
          </cell>
          <cell r="DS922">
            <v>0</v>
          </cell>
          <cell r="DT922">
            <v>0</v>
          </cell>
          <cell r="DU922">
            <v>-65.356676809999044</v>
          </cell>
          <cell r="DV922">
            <v>0</v>
          </cell>
          <cell r="DW922">
            <v>243.58136893999836</v>
          </cell>
          <cell r="DX922">
            <v>-4.0034526599993114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-199.86940886999946</v>
          </cell>
          <cell r="EF922">
            <v>0</v>
          </cell>
          <cell r="EG922">
            <v>0</v>
          </cell>
          <cell r="EH922">
            <v>-183.6641977599993</v>
          </cell>
          <cell r="EI922">
            <v>-16.205211110001983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-47.419285609998042</v>
          </cell>
          <cell r="ES922">
            <v>0</v>
          </cell>
          <cell r="ET922">
            <v>0</v>
          </cell>
          <cell r="EU922">
            <v>-40.863742090001324</v>
          </cell>
          <cell r="EV922">
            <v>0</v>
          </cell>
          <cell r="EW922">
            <v>-6.5555435199967178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21.64296989000286</v>
          </cell>
          <cell r="FF922">
            <v>0</v>
          </cell>
          <cell r="FG922">
            <v>0</v>
          </cell>
          <cell r="FH922">
            <v>12.746339010000156</v>
          </cell>
          <cell r="FI922">
            <v>8.8966308800008846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-148.35687424003845</v>
          </cell>
          <cell r="FS922">
            <v>0</v>
          </cell>
          <cell r="FT922">
            <v>0</v>
          </cell>
          <cell r="FU922">
            <v>-30.469122729997252</v>
          </cell>
          <cell r="FV922">
            <v>-117.88775150999936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-99.554052699997555</v>
          </cell>
          <cell r="GF922">
            <v>0</v>
          </cell>
          <cell r="GG922">
            <v>0</v>
          </cell>
          <cell r="GH922">
            <v>-28.942685759999222</v>
          </cell>
          <cell r="GI922">
            <v>-70.950103669998498</v>
          </cell>
          <cell r="GJ922">
            <v>0.33873673000198323</v>
          </cell>
          <cell r="GK922">
            <v>0</v>
          </cell>
          <cell r="GL922">
            <v>0</v>
          </cell>
          <cell r="GM922">
            <v>0</v>
          </cell>
          <cell r="GN922">
            <v>0</v>
          </cell>
          <cell r="GO922">
            <v>0</v>
          </cell>
          <cell r="GP922">
            <v>0</v>
          </cell>
          <cell r="GQ922">
            <v>0</v>
          </cell>
          <cell r="GR922">
            <v>0</v>
          </cell>
          <cell r="GS922">
            <v>0</v>
          </cell>
          <cell r="GT922">
            <v>0</v>
          </cell>
          <cell r="GU922">
            <v>0</v>
          </cell>
          <cell r="GV922">
            <v>0</v>
          </cell>
          <cell r="GW922">
            <v>0</v>
          </cell>
          <cell r="GX922">
            <v>0</v>
          </cell>
          <cell r="GY922">
            <v>0</v>
          </cell>
          <cell r="GZ922">
            <v>0</v>
          </cell>
          <cell r="HA922">
            <v>0</v>
          </cell>
          <cell r="HB922">
            <v>0</v>
          </cell>
          <cell r="HC922">
            <v>0</v>
          </cell>
          <cell r="HD922">
            <v>0</v>
          </cell>
          <cell r="HE922">
            <v>0</v>
          </cell>
          <cell r="HF922">
            <v>0</v>
          </cell>
          <cell r="HG922">
            <v>0</v>
          </cell>
          <cell r="HH922">
            <v>0</v>
          </cell>
          <cell r="HI922">
            <v>0</v>
          </cell>
          <cell r="HJ922">
            <v>0</v>
          </cell>
          <cell r="HK922">
            <v>0</v>
          </cell>
          <cell r="HL922">
            <v>0</v>
          </cell>
          <cell r="HM922">
            <v>0</v>
          </cell>
          <cell r="HN922">
            <v>0</v>
          </cell>
          <cell r="HO922">
            <v>0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0</v>
          </cell>
          <cell r="HU922">
            <v>0</v>
          </cell>
          <cell r="HV922">
            <v>0</v>
          </cell>
          <cell r="HW922">
            <v>0</v>
          </cell>
          <cell r="HX922">
            <v>0</v>
          </cell>
          <cell r="HY922">
            <v>0</v>
          </cell>
          <cell r="HZ922">
            <v>0</v>
          </cell>
          <cell r="IA922">
            <v>0</v>
          </cell>
          <cell r="IB922">
            <v>0</v>
          </cell>
          <cell r="IC922">
            <v>0</v>
          </cell>
          <cell r="ID922">
            <v>0</v>
          </cell>
          <cell r="IE922">
            <v>0</v>
          </cell>
          <cell r="IF922">
            <v>0</v>
          </cell>
          <cell r="IG922">
            <v>0</v>
          </cell>
          <cell r="IH922">
            <v>0</v>
          </cell>
          <cell r="II922">
            <v>0</v>
          </cell>
          <cell r="IJ922">
            <v>0</v>
          </cell>
          <cell r="IK922">
            <v>0</v>
          </cell>
          <cell r="IL922">
            <v>0</v>
          </cell>
          <cell r="IM922">
            <v>0</v>
          </cell>
          <cell r="IN922">
            <v>0</v>
          </cell>
          <cell r="IO922">
            <v>0</v>
          </cell>
          <cell r="IP922">
            <v>0</v>
          </cell>
          <cell r="IQ922">
            <v>0</v>
          </cell>
          <cell r="IR922">
            <v>0</v>
          </cell>
          <cell r="IS922">
            <v>0</v>
          </cell>
          <cell r="IT922">
            <v>0</v>
          </cell>
          <cell r="IU922">
            <v>0</v>
          </cell>
          <cell r="IV922">
            <v>0</v>
          </cell>
          <cell r="IW922">
            <v>0</v>
          </cell>
          <cell r="IX922">
            <v>0</v>
          </cell>
          <cell r="IY922">
            <v>0</v>
          </cell>
          <cell r="IZ922">
            <v>0</v>
          </cell>
          <cell r="JA922">
            <v>0</v>
          </cell>
          <cell r="JB922">
            <v>0</v>
          </cell>
          <cell r="JC922">
            <v>0</v>
          </cell>
          <cell r="JD922">
            <v>0</v>
          </cell>
          <cell r="JE922">
            <v>0</v>
          </cell>
          <cell r="JF922">
            <v>0</v>
          </cell>
          <cell r="JG922">
            <v>0</v>
          </cell>
          <cell r="JH922">
            <v>0</v>
          </cell>
          <cell r="JI922">
            <v>0</v>
          </cell>
          <cell r="JJ922">
            <v>0</v>
          </cell>
          <cell r="JK922">
            <v>0</v>
          </cell>
          <cell r="JL922">
            <v>0</v>
          </cell>
          <cell r="JM922">
            <v>0</v>
          </cell>
          <cell r="JN922">
            <v>0</v>
          </cell>
          <cell r="JO922">
            <v>0</v>
          </cell>
          <cell r="JP922">
            <v>0</v>
          </cell>
          <cell r="JQ922">
            <v>0</v>
          </cell>
        </row>
        <row r="923">
          <cell r="D923" t="str">
            <v>PV_.PC.UTS._.UVU.Elektron Solar 20Yr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0</v>
          </cell>
          <cell r="FG923">
            <v>0</v>
          </cell>
          <cell r="FH923">
            <v>0</v>
          </cell>
          <cell r="FI923">
            <v>0</v>
          </cell>
          <cell r="FJ923">
            <v>0</v>
          </cell>
          <cell r="FK923">
            <v>0</v>
          </cell>
          <cell r="FL923">
            <v>0</v>
          </cell>
          <cell r="FM923">
            <v>0</v>
          </cell>
          <cell r="FN923">
            <v>0</v>
          </cell>
          <cell r="FO923">
            <v>0</v>
          </cell>
          <cell r="FP923">
            <v>0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0</v>
          </cell>
          <cell r="GF923">
            <v>0</v>
          </cell>
          <cell r="GG923">
            <v>0</v>
          </cell>
          <cell r="GH923">
            <v>0</v>
          </cell>
          <cell r="GI923">
            <v>0</v>
          </cell>
          <cell r="GJ923">
            <v>0</v>
          </cell>
          <cell r="GK923">
            <v>0</v>
          </cell>
          <cell r="GL923">
            <v>0</v>
          </cell>
          <cell r="GM923">
            <v>0</v>
          </cell>
          <cell r="GN923">
            <v>0</v>
          </cell>
          <cell r="GO923">
            <v>0</v>
          </cell>
          <cell r="GP923">
            <v>0</v>
          </cell>
          <cell r="GQ923">
            <v>0</v>
          </cell>
          <cell r="GR923">
            <v>0</v>
          </cell>
          <cell r="GS923">
            <v>0</v>
          </cell>
          <cell r="GT923">
            <v>0</v>
          </cell>
          <cell r="GU923">
            <v>0</v>
          </cell>
          <cell r="GV923">
            <v>0</v>
          </cell>
          <cell r="GW923">
            <v>0</v>
          </cell>
          <cell r="GX923">
            <v>0</v>
          </cell>
          <cell r="GY923">
            <v>0</v>
          </cell>
          <cell r="GZ923">
            <v>0</v>
          </cell>
          <cell r="HA923">
            <v>0</v>
          </cell>
          <cell r="HB923">
            <v>0</v>
          </cell>
          <cell r="HC923">
            <v>0</v>
          </cell>
          <cell r="HD923">
            <v>0</v>
          </cell>
          <cell r="HE923">
            <v>0</v>
          </cell>
          <cell r="HF923">
            <v>0</v>
          </cell>
          <cell r="HG923">
            <v>0</v>
          </cell>
          <cell r="HH923">
            <v>0</v>
          </cell>
          <cell r="HI923">
            <v>0</v>
          </cell>
          <cell r="HJ923">
            <v>0</v>
          </cell>
          <cell r="HK923">
            <v>0</v>
          </cell>
          <cell r="HL923">
            <v>0</v>
          </cell>
          <cell r="HM923">
            <v>0</v>
          </cell>
          <cell r="HN923">
            <v>0</v>
          </cell>
          <cell r="HO923">
            <v>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0</v>
          </cell>
          <cell r="HU923">
            <v>0</v>
          </cell>
          <cell r="HV923">
            <v>0</v>
          </cell>
          <cell r="HW923">
            <v>0</v>
          </cell>
          <cell r="HX923">
            <v>0</v>
          </cell>
          <cell r="HY923">
            <v>0</v>
          </cell>
          <cell r="HZ923">
            <v>0</v>
          </cell>
          <cell r="IA923">
            <v>0</v>
          </cell>
          <cell r="IB923">
            <v>0</v>
          </cell>
          <cell r="IC923">
            <v>0</v>
          </cell>
          <cell r="ID923">
            <v>0</v>
          </cell>
          <cell r="IE923">
            <v>0</v>
          </cell>
          <cell r="IF923">
            <v>0</v>
          </cell>
          <cell r="IG923">
            <v>0</v>
          </cell>
          <cell r="IH923">
            <v>0</v>
          </cell>
          <cell r="II923">
            <v>0</v>
          </cell>
          <cell r="IJ923">
            <v>0</v>
          </cell>
          <cell r="IK923">
            <v>0</v>
          </cell>
          <cell r="IL923">
            <v>0</v>
          </cell>
          <cell r="IM923">
            <v>0</v>
          </cell>
          <cell r="IN923">
            <v>0</v>
          </cell>
          <cell r="IO923">
            <v>0</v>
          </cell>
          <cell r="IP923">
            <v>0</v>
          </cell>
          <cell r="IQ923">
            <v>0</v>
          </cell>
          <cell r="IR923">
            <v>0</v>
          </cell>
          <cell r="IS923">
            <v>0</v>
          </cell>
          <cell r="IT923">
            <v>0</v>
          </cell>
          <cell r="IU923">
            <v>0</v>
          </cell>
          <cell r="IV923">
            <v>0</v>
          </cell>
          <cell r="IW923">
            <v>0</v>
          </cell>
          <cell r="IX923">
            <v>0</v>
          </cell>
          <cell r="IY923">
            <v>0</v>
          </cell>
          <cell r="IZ923">
            <v>0</v>
          </cell>
          <cell r="JA923">
            <v>0</v>
          </cell>
          <cell r="JB923">
            <v>0</v>
          </cell>
          <cell r="JC923">
            <v>0</v>
          </cell>
          <cell r="JD923">
            <v>0</v>
          </cell>
          <cell r="JE923">
            <v>0</v>
          </cell>
          <cell r="JF923">
            <v>0</v>
          </cell>
          <cell r="JG923">
            <v>0</v>
          </cell>
          <cell r="JH923">
            <v>0</v>
          </cell>
          <cell r="JI923">
            <v>0</v>
          </cell>
          <cell r="JJ923">
            <v>0</v>
          </cell>
          <cell r="JK923">
            <v>0</v>
          </cell>
          <cell r="JL923">
            <v>0</v>
          </cell>
          <cell r="JM923">
            <v>0</v>
          </cell>
          <cell r="JN923">
            <v>0</v>
          </cell>
          <cell r="JO923">
            <v>0</v>
          </cell>
          <cell r="JP923">
            <v>0</v>
          </cell>
          <cell r="JQ923">
            <v>0</v>
          </cell>
        </row>
        <row r="924">
          <cell r="D924" t="str">
            <v>PV_.PC.UTS._.UVU.Elektron Solar 25Yr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0</v>
          </cell>
          <cell r="FF924">
            <v>0</v>
          </cell>
          <cell r="FG924">
            <v>0</v>
          </cell>
          <cell r="FH924">
            <v>0</v>
          </cell>
          <cell r="FI924">
            <v>0</v>
          </cell>
          <cell r="FJ924">
            <v>0</v>
          </cell>
          <cell r="FK924">
            <v>0</v>
          </cell>
          <cell r="FL924">
            <v>0</v>
          </cell>
          <cell r="FM924">
            <v>0</v>
          </cell>
          <cell r="FN924">
            <v>0</v>
          </cell>
          <cell r="FO924">
            <v>0</v>
          </cell>
          <cell r="FP924">
            <v>0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0</v>
          </cell>
          <cell r="GF924">
            <v>0</v>
          </cell>
          <cell r="GG924">
            <v>0</v>
          </cell>
          <cell r="GH924">
            <v>0</v>
          </cell>
          <cell r="GI924">
            <v>0</v>
          </cell>
          <cell r="GJ924">
            <v>0</v>
          </cell>
          <cell r="GK924">
            <v>0</v>
          </cell>
          <cell r="GL924">
            <v>0</v>
          </cell>
          <cell r="GM924">
            <v>0</v>
          </cell>
          <cell r="GN924">
            <v>0</v>
          </cell>
          <cell r="GO924">
            <v>0</v>
          </cell>
          <cell r="GP924">
            <v>0</v>
          </cell>
          <cell r="GQ924">
            <v>0</v>
          </cell>
          <cell r="GR924">
            <v>0</v>
          </cell>
          <cell r="GS924">
            <v>0</v>
          </cell>
          <cell r="GT924">
            <v>0</v>
          </cell>
          <cell r="GU924">
            <v>0</v>
          </cell>
          <cell r="GV924">
            <v>0</v>
          </cell>
          <cell r="GW924">
            <v>0</v>
          </cell>
          <cell r="GX924">
            <v>0</v>
          </cell>
          <cell r="GY924">
            <v>0</v>
          </cell>
          <cell r="GZ924">
            <v>0</v>
          </cell>
          <cell r="HA924">
            <v>0</v>
          </cell>
          <cell r="HB924">
            <v>0</v>
          </cell>
          <cell r="HC924">
            <v>0</v>
          </cell>
          <cell r="HD924">
            <v>0</v>
          </cell>
          <cell r="HE924">
            <v>0</v>
          </cell>
          <cell r="HF924">
            <v>0</v>
          </cell>
          <cell r="HG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0</v>
          </cell>
          <cell r="HM924">
            <v>0</v>
          </cell>
          <cell r="HN924">
            <v>0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0</v>
          </cell>
          <cell r="HU924">
            <v>0</v>
          </cell>
          <cell r="HV924">
            <v>0</v>
          </cell>
          <cell r="HW924">
            <v>0</v>
          </cell>
          <cell r="HX924">
            <v>0</v>
          </cell>
          <cell r="HY924">
            <v>0</v>
          </cell>
          <cell r="HZ924">
            <v>0</v>
          </cell>
          <cell r="IA924">
            <v>0</v>
          </cell>
          <cell r="IB924">
            <v>0</v>
          </cell>
          <cell r="IC924">
            <v>0</v>
          </cell>
          <cell r="ID924">
            <v>0</v>
          </cell>
          <cell r="IE924">
            <v>0</v>
          </cell>
          <cell r="IF924">
            <v>0</v>
          </cell>
          <cell r="IG924">
            <v>0</v>
          </cell>
          <cell r="IH924">
            <v>0</v>
          </cell>
          <cell r="II924">
            <v>0</v>
          </cell>
          <cell r="IJ924">
            <v>0</v>
          </cell>
          <cell r="IK924">
            <v>0</v>
          </cell>
          <cell r="IL924">
            <v>0</v>
          </cell>
          <cell r="IM924">
            <v>0</v>
          </cell>
          <cell r="IN924">
            <v>0</v>
          </cell>
          <cell r="IO924">
            <v>0</v>
          </cell>
          <cell r="IP924">
            <v>0</v>
          </cell>
          <cell r="IQ924">
            <v>0</v>
          </cell>
          <cell r="IR924">
            <v>0</v>
          </cell>
          <cell r="IS924">
            <v>0</v>
          </cell>
          <cell r="IT924">
            <v>0</v>
          </cell>
          <cell r="IU924">
            <v>0</v>
          </cell>
          <cell r="IV924">
            <v>0</v>
          </cell>
          <cell r="IW924">
            <v>0</v>
          </cell>
          <cell r="IX924">
            <v>0</v>
          </cell>
          <cell r="IY924">
            <v>0</v>
          </cell>
          <cell r="IZ924">
            <v>0</v>
          </cell>
          <cell r="JA924">
            <v>0</v>
          </cell>
          <cell r="JB924">
            <v>0</v>
          </cell>
          <cell r="JC924">
            <v>0</v>
          </cell>
          <cell r="JD924">
            <v>0</v>
          </cell>
          <cell r="JE924">
            <v>0</v>
          </cell>
          <cell r="JF924">
            <v>0</v>
          </cell>
          <cell r="JG924">
            <v>0</v>
          </cell>
          <cell r="JH924">
            <v>0</v>
          </cell>
          <cell r="JI924">
            <v>0</v>
          </cell>
          <cell r="JJ924">
            <v>0</v>
          </cell>
          <cell r="JK924">
            <v>0</v>
          </cell>
          <cell r="JL924">
            <v>0</v>
          </cell>
          <cell r="JM924">
            <v>0</v>
          </cell>
          <cell r="JN924">
            <v>0</v>
          </cell>
          <cell r="JO924">
            <v>0</v>
          </cell>
          <cell r="JP924">
            <v>0</v>
          </cell>
          <cell r="JQ924">
            <v>0</v>
          </cell>
        </row>
        <row r="925">
          <cell r="D925" t="str">
            <v>PVS.PC.UTN._.FB_.Faraday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-44.579456289982772</v>
          </cell>
          <cell r="P925">
            <v>0</v>
          </cell>
          <cell r="Q925">
            <v>-17.127898660008213</v>
          </cell>
          <cell r="R925">
            <v>-1506.8818724299781</v>
          </cell>
          <cell r="S925">
            <v>-49.404004659998463</v>
          </cell>
          <cell r="T925">
            <v>-295.91746199996851</v>
          </cell>
          <cell r="U925">
            <v>-339.15991951001342</v>
          </cell>
          <cell r="V925">
            <v>-417.66256958001759</v>
          </cell>
          <cell r="W925">
            <v>-287.5204938200186</v>
          </cell>
          <cell r="X925">
            <v>0</v>
          </cell>
          <cell r="Y925">
            <v>0</v>
          </cell>
          <cell r="Z925">
            <v>3.002077070006635</v>
          </cell>
          <cell r="AA925">
            <v>-5.1586695900186896</v>
          </cell>
          <cell r="AB925">
            <v>-115.06083034000767</v>
          </cell>
          <cell r="AC925">
            <v>0</v>
          </cell>
          <cell r="AD925">
            <v>0</v>
          </cell>
          <cell r="AE925">
            <v>-94.626401020213962</v>
          </cell>
          <cell r="AF925">
            <v>-4.9914349899918307</v>
          </cell>
          <cell r="AG925">
            <v>0</v>
          </cell>
          <cell r="AH925">
            <v>-18.508255200023996</v>
          </cell>
          <cell r="AI925">
            <v>-24.546036259984248</v>
          </cell>
          <cell r="AJ925">
            <v>-46.89221362004173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3.8423357200081227</v>
          </cell>
          <cell r="AP925">
            <v>0</v>
          </cell>
          <cell r="AQ925">
            <v>-3.5307966699983808</v>
          </cell>
          <cell r="AR925">
            <v>-0.52530997013673186</v>
          </cell>
          <cell r="AS925">
            <v>0</v>
          </cell>
          <cell r="AT925">
            <v>0</v>
          </cell>
          <cell r="AU925">
            <v>-0.52530997000576463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2.8544103400781751</v>
          </cell>
          <cell r="BS925">
            <v>0</v>
          </cell>
          <cell r="BT925">
            <v>0</v>
          </cell>
          <cell r="BU925">
            <v>6.4619865100394236</v>
          </cell>
          <cell r="BV925">
            <v>-3.5675425600202288</v>
          </cell>
          <cell r="BW925">
            <v>-4.0033609984675422E-2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-46.669637850020081</v>
          </cell>
          <cell r="CF925">
            <v>0</v>
          </cell>
          <cell r="CG925">
            <v>0</v>
          </cell>
          <cell r="CH925">
            <v>3.613991909995093</v>
          </cell>
          <cell r="CI925">
            <v>-39.787139369989745</v>
          </cell>
          <cell r="CJ925">
            <v>-10.496490390010877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-207.0073659599293</v>
          </cell>
          <cell r="CS925">
            <v>0</v>
          </cell>
          <cell r="CT925">
            <v>0</v>
          </cell>
          <cell r="CU925">
            <v>-29.476955529971747</v>
          </cell>
          <cell r="CV925">
            <v>-110.68060134998814</v>
          </cell>
          <cell r="CW925">
            <v>-66.849809080013074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-34.592402630019933</v>
          </cell>
          <cell r="DF925">
            <v>0</v>
          </cell>
          <cell r="DG925">
            <v>0</v>
          </cell>
          <cell r="DH925">
            <v>11.045826980029233</v>
          </cell>
          <cell r="DI925">
            <v>-6.4877745300036622</v>
          </cell>
          <cell r="DJ925">
            <v>-60.843334739998681</v>
          </cell>
          <cell r="DK925">
            <v>21.692879659996834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208.31547134998254</v>
          </cell>
          <cell r="DS925">
            <v>0</v>
          </cell>
          <cell r="DT925">
            <v>0</v>
          </cell>
          <cell r="DU925">
            <v>7.9764180199854309</v>
          </cell>
          <cell r="DV925">
            <v>200.33905332999711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-2506.8339813300408</v>
          </cell>
          <cell r="EF925">
            <v>29.563315570005216</v>
          </cell>
          <cell r="EG925">
            <v>-209.58980389000499</v>
          </cell>
          <cell r="EH925">
            <v>-318.73297376000119</v>
          </cell>
          <cell r="EI925">
            <v>-478.99572841000918</v>
          </cell>
          <cell r="EJ925">
            <v>-890.04157340999518</v>
          </cell>
          <cell r="EK925">
            <v>-476.91876001001219</v>
          </cell>
          <cell r="EL925">
            <v>-36.982527840009425</v>
          </cell>
          <cell r="EM925">
            <v>12.148587810021127</v>
          </cell>
          <cell r="EN925">
            <v>-50.115906570004881</v>
          </cell>
          <cell r="EO925">
            <v>-87.168610820008325</v>
          </cell>
          <cell r="EP925">
            <v>0</v>
          </cell>
          <cell r="EQ925">
            <v>0</v>
          </cell>
          <cell r="ER925">
            <v>-962.95555064966902</v>
          </cell>
          <cell r="ES925">
            <v>0</v>
          </cell>
          <cell r="ET925">
            <v>553.04820564998954</v>
          </cell>
          <cell r="EU925">
            <v>-91.09015967999585</v>
          </cell>
          <cell r="EV925">
            <v>-1075.725449029982</v>
          </cell>
          <cell r="EW925">
            <v>-200.12933397002053</v>
          </cell>
          <cell r="EX925">
            <v>-93.632764029985992</v>
          </cell>
          <cell r="EY925">
            <v>0</v>
          </cell>
          <cell r="EZ925">
            <v>-17.659462490002625</v>
          </cell>
          <cell r="FA925">
            <v>-37.766587100006291</v>
          </cell>
          <cell r="FB925">
            <v>0</v>
          </cell>
          <cell r="FC925">
            <v>0</v>
          </cell>
          <cell r="FD925">
            <v>0</v>
          </cell>
          <cell r="FE925">
            <v>451.20708227995783</v>
          </cell>
          <cell r="FF925">
            <v>0</v>
          </cell>
          <cell r="FG925">
            <v>-92.33282819998567</v>
          </cell>
          <cell r="FH925">
            <v>614.29594331001863</v>
          </cell>
          <cell r="FI925">
            <v>-214.96887827003957</v>
          </cell>
          <cell r="FJ925">
            <v>174.22458968000137</v>
          </cell>
          <cell r="FK925">
            <v>0</v>
          </cell>
          <cell r="FL925">
            <v>0</v>
          </cell>
          <cell r="FM925">
            <v>0</v>
          </cell>
          <cell r="FN925">
            <v>-0.89375822999863885</v>
          </cell>
          <cell r="FO925">
            <v>-29.11798601000919</v>
          </cell>
          <cell r="FP925">
            <v>0</v>
          </cell>
          <cell r="FQ925">
            <v>0</v>
          </cell>
          <cell r="FR925">
            <v>25.083948960062116</v>
          </cell>
          <cell r="FS925">
            <v>0</v>
          </cell>
          <cell r="FT925">
            <v>-55.790317499995581</v>
          </cell>
          <cell r="FU925">
            <v>612.10905573000491</v>
          </cell>
          <cell r="FV925">
            <v>-139.72426589997485</v>
          </cell>
          <cell r="FW925">
            <v>-314.69202027999563</v>
          </cell>
          <cell r="FX925">
            <v>33.331218189996434</v>
          </cell>
          <cell r="FY925">
            <v>0</v>
          </cell>
          <cell r="FZ925">
            <v>0</v>
          </cell>
          <cell r="GA925">
            <v>-2.6922400800103787</v>
          </cell>
          <cell r="GB925">
            <v>-107.45748120002099</v>
          </cell>
          <cell r="GC925">
            <v>0</v>
          </cell>
          <cell r="GD925">
            <v>0</v>
          </cell>
          <cell r="GE925">
            <v>-1487.1698617700022</v>
          </cell>
          <cell r="GF925">
            <v>0</v>
          </cell>
          <cell r="GG925">
            <v>-127.54441890996532</v>
          </cell>
          <cell r="GH925">
            <v>-528.64924918000179</v>
          </cell>
          <cell r="GI925">
            <v>-476.24004039997817</v>
          </cell>
          <cell r="GJ925">
            <v>-100.02090244003921</v>
          </cell>
          <cell r="GK925">
            <v>-270.15540248999605</v>
          </cell>
          <cell r="GL925">
            <v>0</v>
          </cell>
          <cell r="GM925">
            <v>0</v>
          </cell>
          <cell r="GN925">
            <v>0.15294118000019807</v>
          </cell>
          <cell r="GO925">
            <v>15.287210470007267</v>
          </cell>
          <cell r="GP925">
            <v>0</v>
          </cell>
          <cell r="GQ925">
            <v>0</v>
          </cell>
          <cell r="GR925">
            <v>-603.1801637802273</v>
          </cell>
          <cell r="GS925">
            <v>0</v>
          </cell>
          <cell r="GT925">
            <v>-63.07319527999789</v>
          </cell>
          <cell r="GU925">
            <v>244.74633427998924</v>
          </cell>
          <cell r="GV925">
            <v>14.551399289979599</v>
          </cell>
          <cell r="GW925">
            <v>-810.66487609001342</v>
          </cell>
          <cell r="GX925">
            <v>0</v>
          </cell>
          <cell r="GY925">
            <v>0</v>
          </cell>
          <cell r="GZ925">
            <v>0</v>
          </cell>
          <cell r="HA925">
            <v>0</v>
          </cell>
          <cell r="HB925">
            <v>11.260174020004342</v>
          </cell>
          <cell r="HC925">
            <v>0</v>
          </cell>
          <cell r="HD925">
            <v>0</v>
          </cell>
          <cell r="HE925">
            <v>-2996.2951472199056</v>
          </cell>
          <cell r="HF925">
            <v>0</v>
          </cell>
          <cell r="HG925">
            <v>-32.913666729989927</v>
          </cell>
          <cell r="HH925">
            <v>-2102.4641736199992</v>
          </cell>
          <cell r="HI925">
            <v>-801.57557383997482</v>
          </cell>
          <cell r="HJ925">
            <v>-59.341733030014439</v>
          </cell>
          <cell r="HK925">
            <v>0</v>
          </cell>
          <cell r="HL925">
            <v>0</v>
          </cell>
          <cell r="HM925">
            <v>0</v>
          </cell>
          <cell r="HN925">
            <v>0</v>
          </cell>
          <cell r="HO925">
            <v>0</v>
          </cell>
          <cell r="HP925">
            <v>0</v>
          </cell>
          <cell r="HQ925">
            <v>0</v>
          </cell>
          <cell r="HR925">
            <v>507.13549689995125</v>
          </cell>
          <cell r="HS925">
            <v>0</v>
          </cell>
          <cell r="HT925">
            <v>0</v>
          </cell>
          <cell r="HU925">
            <v>358.52559997000208</v>
          </cell>
          <cell r="HV925">
            <v>148.60989693002193</v>
          </cell>
          <cell r="HW925">
            <v>0</v>
          </cell>
          <cell r="HX925">
            <v>0</v>
          </cell>
          <cell r="HY925">
            <v>0</v>
          </cell>
          <cell r="HZ925">
            <v>0</v>
          </cell>
          <cell r="IA925">
            <v>0</v>
          </cell>
          <cell r="IB925">
            <v>0</v>
          </cell>
          <cell r="IC925">
            <v>0</v>
          </cell>
          <cell r="ID925">
            <v>0</v>
          </cell>
          <cell r="IE925">
            <v>-36.070140340365469</v>
          </cell>
          <cell r="IF925">
            <v>0</v>
          </cell>
          <cell r="IG925">
            <v>0</v>
          </cell>
          <cell r="IH925">
            <v>0</v>
          </cell>
          <cell r="II925">
            <v>37.874875629990129</v>
          </cell>
          <cell r="IJ925">
            <v>-73.945015970006352</v>
          </cell>
          <cell r="IK925">
            <v>0</v>
          </cell>
          <cell r="IL925">
            <v>0</v>
          </cell>
          <cell r="IM925">
            <v>0</v>
          </cell>
          <cell r="IN925">
            <v>0</v>
          </cell>
          <cell r="IO925">
            <v>0</v>
          </cell>
          <cell r="IP925">
            <v>0</v>
          </cell>
          <cell r="IQ925">
            <v>0</v>
          </cell>
          <cell r="IR925">
            <v>223.54024271992967</v>
          </cell>
          <cell r="IS925">
            <v>0</v>
          </cell>
          <cell r="IT925">
            <v>0</v>
          </cell>
          <cell r="IU925">
            <v>223.54024272000242</v>
          </cell>
          <cell r="IV925">
            <v>0</v>
          </cell>
          <cell r="IW925">
            <v>0</v>
          </cell>
          <cell r="IX925">
            <v>0</v>
          </cell>
          <cell r="IY925">
            <v>0</v>
          </cell>
          <cell r="IZ925">
            <v>0</v>
          </cell>
          <cell r="JA925">
            <v>0</v>
          </cell>
          <cell r="JB925">
            <v>0</v>
          </cell>
          <cell r="JC925">
            <v>0</v>
          </cell>
          <cell r="JD925">
            <v>0</v>
          </cell>
          <cell r="JE925">
            <v>0</v>
          </cell>
          <cell r="JF925">
            <v>0</v>
          </cell>
          <cell r="JG925">
            <v>0</v>
          </cell>
          <cell r="JH925">
            <v>0</v>
          </cell>
          <cell r="JI925">
            <v>0</v>
          </cell>
          <cell r="JJ925">
            <v>0</v>
          </cell>
          <cell r="JK925">
            <v>0</v>
          </cell>
          <cell r="JL925">
            <v>0</v>
          </cell>
          <cell r="JM925">
            <v>0</v>
          </cell>
          <cell r="JN925">
            <v>0</v>
          </cell>
          <cell r="JO925">
            <v>0</v>
          </cell>
          <cell r="JP925">
            <v>0</v>
          </cell>
          <cell r="JQ925">
            <v>0</v>
          </cell>
        </row>
        <row r="926">
          <cell r="D926" t="str">
            <v>PVS.PC.UTS._.___.Green River I&amp;II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38.705645090027247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17.414782259991625</v>
          </cell>
          <cell r="AA926">
            <v>68.808041140000569</v>
          </cell>
          <cell r="AB926">
            <v>-47.517178309994051</v>
          </cell>
          <cell r="AC926">
            <v>0</v>
          </cell>
          <cell r="AD926">
            <v>0</v>
          </cell>
          <cell r="AE926">
            <v>-111.75954924011603</v>
          </cell>
          <cell r="AF926">
            <v>8.4505239996360615E-2</v>
          </cell>
          <cell r="AG926">
            <v>-81.573405839983025</v>
          </cell>
          <cell r="AH926">
            <v>-125.12387283000135</v>
          </cell>
          <cell r="AI926">
            <v>112.22166810999624</v>
          </cell>
          <cell r="AJ926">
            <v>0.17069972999161109</v>
          </cell>
          <cell r="AK926">
            <v>-0.12070002999098506</v>
          </cell>
          <cell r="AL926">
            <v>0.34139926001080312</v>
          </cell>
          <cell r="AM926">
            <v>0.46209938000538386</v>
          </cell>
          <cell r="AN926">
            <v>0.17069977000937797</v>
          </cell>
          <cell r="AO926">
            <v>-10.946583360011573</v>
          </cell>
          <cell r="AP926">
            <v>-3.0581740000343416E-2</v>
          </cell>
          <cell r="AQ926">
            <v>-7.4154769299930194</v>
          </cell>
          <cell r="AR926">
            <v>14.699318170081824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15.74131782000768</v>
          </cell>
          <cell r="BA926">
            <v>0</v>
          </cell>
          <cell r="BB926">
            <v>-1.0419996499986155</v>
          </cell>
          <cell r="BC926">
            <v>0</v>
          </cell>
          <cell r="BD926">
            <v>0</v>
          </cell>
          <cell r="BE926">
            <v>-11.114895239938051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-11.114895239996258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72.253358769929036</v>
          </cell>
          <cell r="BS926">
            <v>0</v>
          </cell>
          <cell r="BT926">
            <v>0</v>
          </cell>
          <cell r="BU926">
            <v>46.28317314000742</v>
          </cell>
          <cell r="BV926">
            <v>25.970185629994376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5.7770574800670147</v>
          </cell>
          <cell r="CF926">
            <v>0</v>
          </cell>
          <cell r="CG926">
            <v>0</v>
          </cell>
          <cell r="CH926">
            <v>16.293447050004033</v>
          </cell>
          <cell r="CI926">
            <v>-34.750767110017478</v>
          </cell>
          <cell r="CJ926">
            <v>28.956704349984648</v>
          </cell>
          <cell r="CK926">
            <v>-0.27030450999154709</v>
          </cell>
          <cell r="CL926">
            <v>0</v>
          </cell>
          <cell r="CM926">
            <v>0</v>
          </cell>
          <cell r="CN926">
            <v>0</v>
          </cell>
          <cell r="CO926">
            <v>-4.4520222999999532</v>
          </cell>
          <cell r="CP926">
            <v>0</v>
          </cell>
          <cell r="CQ926">
            <v>0</v>
          </cell>
          <cell r="CR926">
            <v>-72.002170850057155</v>
          </cell>
          <cell r="CS926">
            <v>0</v>
          </cell>
          <cell r="CT926">
            <v>0</v>
          </cell>
          <cell r="CU926">
            <v>-91.881493180000689</v>
          </cell>
          <cell r="CV926">
            <v>6.7478389988536946E-2</v>
          </cell>
          <cell r="CW926">
            <v>19.811843940013205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-27.280202019959688</v>
          </cell>
          <cell r="DF926">
            <v>0</v>
          </cell>
          <cell r="DG926">
            <v>0</v>
          </cell>
          <cell r="DH926">
            <v>-18.666296659997897</v>
          </cell>
          <cell r="DI926">
            <v>-19.637130210001487</v>
          </cell>
          <cell r="DJ926">
            <v>0</v>
          </cell>
          <cell r="DK926">
            <v>15.711503849990549</v>
          </cell>
          <cell r="DL926">
            <v>0</v>
          </cell>
          <cell r="DM926">
            <v>0</v>
          </cell>
          <cell r="DN926">
            <v>0</v>
          </cell>
          <cell r="DO926">
            <v>-4.6882789999945089</v>
          </cell>
          <cell r="DP926">
            <v>0</v>
          </cell>
          <cell r="DQ926">
            <v>0</v>
          </cell>
          <cell r="DR926">
            <v>7.527168900007382</v>
          </cell>
          <cell r="DS926">
            <v>0</v>
          </cell>
          <cell r="DT926">
            <v>0</v>
          </cell>
          <cell r="DU926">
            <v>0</v>
          </cell>
          <cell r="DV926">
            <v>12.032909449990257</v>
          </cell>
          <cell r="DW926">
            <v>0</v>
          </cell>
          <cell r="DX926">
            <v>-4.5057405499974266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0.25660197995603085</v>
          </cell>
          <cell r="EF926">
            <v>0</v>
          </cell>
          <cell r="EG926">
            <v>-0.10799999999289867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0.36460197997803334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35.439642049954273</v>
          </cell>
          <cell r="ES926">
            <v>0</v>
          </cell>
          <cell r="ET926">
            <v>-1.2000000002444722E-2</v>
          </cell>
          <cell r="EU926">
            <v>0</v>
          </cell>
          <cell r="EV926">
            <v>-2.0590774300071644</v>
          </cell>
          <cell r="EW926">
            <v>28.280743740004255</v>
          </cell>
          <cell r="EX926">
            <v>-8.9189189995522611E-2</v>
          </cell>
          <cell r="EY926">
            <v>0</v>
          </cell>
          <cell r="EZ926">
            <v>0</v>
          </cell>
          <cell r="FA926">
            <v>0</v>
          </cell>
          <cell r="FB926">
            <v>-10.465688829994178</v>
          </cell>
          <cell r="FC926">
            <v>0</v>
          </cell>
          <cell r="FD926">
            <v>19.784853759992984</v>
          </cell>
          <cell r="FE926">
            <v>-490.93419838999398</v>
          </cell>
          <cell r="FF926">
            <v>0</v>
          </cell>
          <cell r="FG926">
            <v>30.324410280009033</v>
          </cell>
          <cell r="FH926">
            <v>-170.23696768999798</v>
          </cell>
          <cell r="FI926">
            <v>-309.98941805999493</v>
          </cell>
          <cell r="FJ926">
            <v>-47.943468819998088</v>
          </cell>
          <cell r="FK926">
            <v>-4.999965000024531E-2</v>
          </cell>
          <cell r="FL926">
            <v>0</v>
          </cell>
          <cell r="FM926">
            <v>0</v>
          </cell>
          <cell r="FN926">
            <v>0</v>
          </cell>
          <cell r="FO926">
            <v>6.9612455500027863</v>
          </cell>
          <cell r="FP926">
            <v>0</v>
          </cell>
          <cell r="FQ926">
            <v>0</v>
          </cell>
          <cell r="FR926">
            <v>-661.82881987991277</v>
          </cell>
          <cell r="FS926">
            <v>0</v>
          </cell>
          <cell r="FT926">
            <v>-14.789153600024292</v>
          </cell>
          <cell r="FU926">
            <v>-273.21632654998393</v>
          </cell>
          <cell r="FV926">
            <v>-65.70186408002337</v>
          </cell>
          <cell r="FW926">
            <v>-298.59501544001978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-9.526460209992365</v>
          </cell>
          <cell r="GC926">
            <v>0</v>
          </cell>
          <cell r="GD926">
            <v>0</v>
          </cell>
          <cell r="GE926">
            <v>-1111.4978502300801</v>
          </cell>
          <cell r="GF926">
            <v>0</v>
          </cell>
          <cell r="GG926">
            <v>-56.584819890005747</v>
          </cell>
          <cell r="GH926">
            <v>-429.42870499001583</v>
          </cell>
          <cell r="GI926">
            <v>-275.46882768000069</v>
          </cell>
          <cell r="GJ926">
            <v>-300.22997696000675</v>
          </cell>
          <cell r="GK926">
            <v>0</v>
          </cell>
          <cell r="GL926">
            <v>0</v>
          </cell>
          <cell r="GM926">
            <v>0</v>
          </cell>
          <cell r="GN926">
            <v>0</v>
          </cell>
          <cell r="GO926">
            <v>-49.785520710007404</v>
          </cell>
          <cell r="GP926">
            <v>0</v>
          </cell>
          <cell r="GQ926">
            <v>0</v>
          </cell>
          <cell r="GR926">
            <v>-1250.3812253399519</v>
          </cell>
          <cell r="GS926">
            <v>0</v>
          </cell>
          <cell r="GT926">
            <v>62.97221551000257</v>
          </cell>
          <cell r="GU926">
            <v>-764.76529801999277</v>
          </cell>
          <cell r="GV926">
            <v>-387.38196954999876</v>
          </cell>
          <cell r="GW926">
            <v>-132.8005410899932</v>
          </cell>
          <cell r="GX926">
            <v>0.13918891997309402</v>
          </cell>
          <cell r="GY926">
            <v>0</v>
          </cell>
          <cell r="GZ926">
            <v>0</v>
          </cell>
          <cell r="HA926">
            <v>0</v>
          </cell>
          <cell r="HB926">
            <v>-29.202428520002286</v>
          </cell>
          <cell r="HC926">
            <v>0.65760740999394329</v>
          </cell>
          <cell r="HD926">
            <v>0</v>
          </cell>
          <cell r="HE926">
            <v>-38.957620359957218</v>
          </cell>
          <cell r="HF926">
            <v>0</v>
          </cell>
          <cell r="HG926">
            <v>-80.009550130009302</v>
          </cell>
          <cell r="HH926">
            <v>42.992453129976639</v>
          </cell>
          <cell r="HI926">
            <v>-1.9405233599973144</v>
          </cell>
          <cell r="HJ926">
            <v>0</v>
          </cell>
          <cell r="HK926">
            <v>0</v>
          </cell>
          <cell r="HL926">
            <v>0</v>
          </cell>
          <cell r="HM926">
            <v>0</v>
          </cell>
          <cell r="HN926">
            <v>0</v>
          </cell>
          <cell r="HO926">
            <v>0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0</v>
          </cell>
          <cell r="HU926">
            <v>0</v>
          </cell>
          <cell r="HV926">
            <v>0</v>
          </cell>
          <cell r="HW926">
            <v>0</v>
          </cell>
          <cell r="HX926">
            <v>0</v>
          </cell>
          <cell r="HY926">
            <v>0</v>
          </cell>
          <cell r="HZ926">
            <v>0</v>
          </cell>
          <cell r="IA926">
            <v>0</v>
          </cell>
          <cell r="IB926">
            <v>0</v>
          </cell>
          <cell r="IC926">
            <v>0</v>
          </cell>
          <cell r="ID926">
            <v>0</v>
          </cell>
          <cell r="IE926">
            <v>0</v>
          </cell>
          <cell r="IF926">
            <v>0</v>
          </cell>
          <cell r="IG926">
            <v>0</v>
          </cell>
          <cell r="IH926">
            <v>0</v>
          </cell>
          <cell r="II926">
            <v>0</v>
          </cell>
          <cell r="IJ926">
            <v>0</v>
          </cell>
          <cell r="IK926">
            <v>0</v>
          </cell>
          <cell r="IL926">
            <v>0</v>
          </cell>
          <cell r="IM926">
            <v>0</v>
          </cell>
          <cell r="IN926">
            <v>0</v>
          </cell>
          <cell r="IO926">
            <v>0</v>
          </cell>
          <cell r="IP926">
            <v>0</v>
          </cell>
          <cell r="IQ926">
            <v>0</v>
          </cell>
          <cell r="IR926">
            <v>0</v>
          </cell>
          <cell r="IS926">
            <v>0</v>
          </cell>
          <cell r="IT926">
            <v>0</v>
          </cell>
          <cell r="IU926">
            <v>0</v>
          </cell>
          <cell r="IV926">
            <v>0</v>
          </cell>
          <cell r="IW926">
            <v>0</v>
          </cell>
          <cell r="IX926">
            <v>0</v>
          </cell>
          <cell r="IY926">
            <v>0</v>
          </cell>
          <cell r="IZ926">
            <v>0</v>
          </cell>
          <cell r="JA926">
            <v>0</v>
          </cell>
          <cell r="JB926">
            <v>0</v>
          </cell>
          <cell r="JC926">
            <v>0</v>
          </cell>
          <cell r="JD926">
            <v>0</v>
          </cell>
          <cell r="JE926">
            <v>0</v>
          </cell>
          <cell r="JF926">
            <v>0</v>
          </cell>
          <cell r="JG926">
            <v>0</v>
          </cell>
          <cell r="JH926">
            <v>0</v>
          </cell>
          <cell r="JI926">
            <v>0</v>
          </cell>
          <cell r="JJ926">
            <v>0</v>
          </cell>
          <cell r="JK926">
            <v>0</v>
          </cell>
          <cell r="JL926">
            <v>0</v>
          </cell>
          <cell r="JM926">
            <v>0</v>
          </cell>
          <cell r="JN926">
            <v>0</v>
          </cell>
          <cell r="JO926">
            <v>0</v>
          </cell>
          <cell r="JP926">
            <v>0</v>
          </cell>
          <cell r="JQ926">
            <v>0</v>
          </cell>
        </row>
        <row r="927">
          <cell r="D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0</v>
          </cell>
          <cell r="FF927">
            <v>0</v>
          </cell>
          <cell r="FG927">
            <v>0</v>
          </cell>
          <cell r="FH927">
            <v>0</v>
          </cell>
          <cell r="FI927">
            <v>0</v>
          </cell>
          <cell r="FJ927">
            <v>0</v>
          </cell>
          <cell r="FK927">
            <v>0</v>
          </cell>
          <cell r="FL927">
            <v>0</v>
          </cell>
          <cell r="FM927">
            <v>0</v>
          </cell>
          <cell r="FN927">
            <v>0</v>
          </cell>
          <cell r="FO927">
            <v>0</v>
          </cell>
          <cell r="FP927">
            <v>0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0</v>
          </cell>
          <cell r="GF927">
            <v>0</v>
          </cell>
          <cell r="GG927">
            <v>0</v>
          </cell>
          <cell r="GH927">
            <v>0</v>
          </cell>
          <cell r="GI927">
            <v>0</v>
          </cell>
          <cell r="GJ927">
            <v>0</v>
          </cell>
          <cell r="GK927">
            <v>0</v>
          </cell>
          <cell r="GL927">
            <v>0</v>
          </cell>
          <cell r="GM927">
            <v>0</v>
          </cell>
          <cell r="GN927">
            <v>0</v>
          </cell>
          <cell r="GO927">
            <v>0</v>
          </cell>
          <cell r="GP927">
            <v>0</v>
          </cell>
          <cell r="GQ927">
            <v>0</v>
          </cell>
          <cell r="GR927">
            <v>0</v>
          </cell>
          <cell r="GS927">
            <v>0</v>
          </cell>
          <cell r="GT927">
            <v>0</v>
          </cell>
          <cell r="GU927">
            <v>0</v>
          </cell>
          <cell r="GV927">
            <v>0</v>
          </cell>
          <cell r="GW927">
            <v>0</v>
          </cell>
          <cell r="GX927">
            <v>0</v>
          </cell>
          <cell r="GY927">
            <v>0</v>
          </cell>
          <cell r="GZ927">
            <v>0</v>
          </cell>
          <cell r="HA927">
            <v>0</v>
          </cell>
          <cell r="HB927">
            <v>0</v>
          </cell>
          <cell r="HC927">
            <v>0</v>
          </cell>
          <cell r="HD927">
            <v>0</v>
          </cell>
          <cell r="HE927">
            <v>0</v>
          </cell>
          <cell r="HF927">
            <v>0</v>
          </cell>
          <cell r="HG927">
            <v>0</v>
          </cell>
          <cell r="HH927">
            <v>0</v>
          </cell>
          <cell r="HI927">
            <v>0</v>
          </cell>
          <cell r="HJ927">
            <v>0</v>
          </cell>
          <cell r="HK927">
            <v>0</v>
          </cell>
          <cell r="HL927">
            <v>0</v>
          </cell>
          <cell r="HM927">
            <v>0</v>
          </cell>
          <cell r="HN927">
            <v>0</v>
          </cell>
          <cell r="HO927">
            <v>0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0</v>
          </cell>
          <cell r="HU927">
            <v>0</v>
          </cell>
          <cell r="HV927">
            <v>0</v>
          </cell>
          <cell r="HW927">
            <v>0</v>
          </cell>
          <cell r="HX927">
            <v>0</v>
          </cell>
          <cell r="HY927">
            <v>0</v>
          </cell>
          <cell r="HZ927">
            <v>0</v>
          </cell>
          <cell r="IA927">
            <v>0</v>
          </cell>
          <cell r="IB927">
            <v>0</v>
          </cell>
          <cell r="IC927">
            <v>0</v>
          </cell>
          <cell r="ID927">
            <v>0</v>
          </cell>
          <cell r="IE927">
            <v>0</v>
          </cell>
          <cell r="IF927">
            <v>0</v>
          </cell>
          <cell r="IG927">
            <v>0</v>
          </cell>
          <cell r="IH927">
            <v>0</v>
          </cell>
          <cell r="II927">
            <v>0</v>
          </cell>
          <cell r="IJ927">
            <v>0</v>
          </cell>
          <cell r="IK927">
            <v>0</v>
          </cell>
          <cell r="IL927">
            <v>0</v>
          </cell>
          <cell r="IM927">
            <v>0</v>
          </cell>
          <cell r="IN927">
            <v>0</v>
          </cell>
          <cell r="IO927">
            <v>0</v>
          </cell>
          <cell r="IP927">
            <v>0</v>
          </cell>
          <cell r="IQ927">
            <v>0</v>
          </cell>
          <cell r="IR927">
            <v>0</v>
          </cell>
          <cell r="IS927">
            <v>0</v>
          </cell>
          <cell r="IT927">
            <v>0</v>
          </cell>
          <cell r="IU927">
            <v>0</v>
          </cell>
          <cell r="IV927">
            <v>0</v>
          </cell>
          <cell r="IW927">
            <v>0</v>
          </cell>
          <cell r="IX927">
            <v>0</v>
          </cell>
          <cell r="IY927">
            <v>0</v>
          </cell>
          <cell r="IZ927">
            <v>0</v>
          </cell>
          <cell r="JA927">
            <v>0</v>
          </cell>
          <cell r="JB927">
            <v>0</v>
          </cell>
          <cell r="JC927">
            <v>0</v>
          </cell>
          <cell r="JD927">
            <v>0</v>
          </cell>
          <cell r="JE927">
            <v>0</v>
          </cell>
          <cell r="JF927">
            <v>0</v>
          </cell>
          <cell r="JG927">
            <v>0</v>
          </cell>
          <cell r="JH927">
            <v>0</v>
          </cell>
          <cell r="JI927">
            <v>0</v>
          </cell>
          <cell r="JJ927">
            <v>0</v>
          </cell>
          <cell r="JK927">
            <v>0</v>
          </cell>
          <cell r="JL927">
            <v>0</v>
          </cell>
          <cell r="JM927">
            <v>0</v>
          </cell>
          <cell r="JN927">
            <v>0</v>
          </cell>
          <cell r="JO927">
            <v>0</v>
          </cell>
          <cell r="JP927">
            <v>0</v>
          </cell>
          <cell r="JQ927">
            <v>0</v>
          </cell>
        </row>
        <row r="928">
          <cell r="D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0</v>
          </cell>
          <cell r="FI928">
            <v>0</v>
          </cell>
          <cell r="FJ928">
            <v>0</v>
          </cell>
          <cell r="FK928">
            <v>0</v>
          </cell>
          <cell r="FL928">
            <v>0</v>
          </cell>
          <cell r="FM928">
            <v>0</v>
          </cell>
          <cell r="FN928">
            <v>0</v>
          </cell>
          <cell r="FO928">
            <v>0</v>
          </cell>
          <cell r="FP928">
            <v>0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0</v>
          </cell>
          <cell r="GI928">
            <v>0</v>
          </cell>
          <cell r="GJ928">
            <v>0</v>
          </cell>
          <cell r="GK928">
            <v>0</v>
          </cell>
          <cell r="GL928">
            <v>0</v>
          </cell>
          <cell r="GM928">
            <v>0</v>
          </cell>
          <cell r="GN928">
            <v>0</v>
          </cell>
          <cell r="GO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0</v>
          </cell>
          <cell r="GT928">
            <v>0</v>
          </cell>
          <cell r="GU928">
            <v>0</v>
          </cell>
          <cell r="GV928">
            <v>0</v>
          </cell>
          <cell r="GW928">
            <v>0</v>
          </cell>
          <cell r="GX928">
            <v>0</v>
          </cell>
          <cell r="GY928">
            <v>0</v>
          </cell>
          <cell r="GZ928">
            <v>0</v>
          </cell>
          <cell r="HA928">
            <v>0</v>
          </cell>
          <cell r="HB928">
            <v>0</v>
          </cell>
          <cell r="HC928">
            <v>0</v>
          </cell>
          <cell r="HD928">
            <v>0</v>
          </cell>
          <cell r="HE928">
            <v>0</v>
          </cell>
          <cell r="HF928">
            <v>0</v>
          </cell>
          <cell r="HG928">
            <v>0</v>
          </cell>
          <cell r="HH928">
            <v>0</v>
          </cell>
          <cell r="HI928">
            <v>0</v>
          </cell>
          <cell r="HJ928">
            <v>0</v>
          </cell>
          <cell r="HK928">
            <v>0</v>
          </cell>
          <cell r="HL928">
            <v>0</v>
          </cell>
          <cell r="HM928">
            <v>0</v>
          </cell>
          <cell r="HN928">
            <v>0</v>
          </cell>
          <cell r="HO928">
            <v>0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0</v>
          </cell>
          <cell r="HV928">
            <v>0</v>
          </cell>
          <cell r="HW928">
            <v>0</v>
          </cell>
          <cell r="HX928">
            <v>0</v>
          </cell>
          <cell r="HY928">
            <v>0</v>
          </cell>
          <cell r="HZ928">
            <v>0</v>
          </cell>
          <cell r="IA928">
            <v>0</v>
          </cell>
          <cell r="IB928">
            <v>0</v>
          </cell>
          <cell r="IC928">
            <v>0</v>
          </cell>
          <cell r="ID928">
            <v>0</v>
          </cell>
          <cell r="IE928">
            <v>0</v>
          </cell>
          <cell r="IF928">
            <v>0</v>
          </cell>
          <cell r="IG928">
            <v>0</v>
          </cell>
          <cell r="IH928">
            <v>0</v>
          </cell>
          <cell r="II928">
            <v>0</v>
          </cell>
          <cell r="IJ928">
            <v>0</v>
          </cell>
          <cell r="IK928">
            <v>0</v>
          </cell>
          <cell r="IL928">
            <v>0</v>
          </cell>
          <cell r="IM928">
            <v>0</v>
          </cell>
          <cell r="IN928">
            <v>0</v>
          </cell>
          <cell r="IO928">
            <v>0</v>
          </cell>
          <cell r="IP928">
            <v>0</v>
          </cell>
          <cell r="IQ928">
            <v>0</v>
          </cell>
          <cell r="IR928">
            <v>0</v>
          </cell>
          <cell r="IS928">
            <v>0</v>
          </cell>
          <cell r="IT928">
            <v>0</v>
          </cell>
          <cell r="IU928">
            <v>0</v>
          </cell>
          <cell r="IV928">
            <v>0</v>
          </cell>
          <cell r="IW928">
            <v>0</v>
          </cell>
          <cell r="IX928">
            <v>0</v>
          </cell>
          <cell r="IY928">
            <v>0</v>
          </cell>
          <cell r="IZ928">
            <v>0</v>
          </cell>
          <cell r="JA928">
            <v>0</v>
          </cell>
          <cell r="JB928">
            <v>0</v>
          </cell>
          <cell r="JC928">
            <v>0</v>
          </cell>
          <cell r="JD928">
            <v>0</v>
          </cell>
          <cell r="JE928">
            <v>0</v>
          </cell>
          <cell r="JF928">
            <v>0</v>
          </cell>
          <cell r="JG928">
            <v>0</v>
          </cell>
          <cell r="JH928">
            <v>0</v>
          </cell>
          <cell r="JI928">
            <v>0</v>
          </cell>
          <cell r="JJ928">
            <v>0</v>
          </cell>
          <cell r="JK928">
            <v>0</v>
          </cell>
          <cell r="JL928">
            <v>0</v>
          </cell>
          <cell r="JM928">
            <v>0</v>
          </cell>
          <cell r="JN928">
            <v>0</v>
          </cell>
          <cell r="JO928">
            <v>0</v>
          </cell>
          <cell r="JP928">
            <v>0</v>
          </cell>
          <cell r="JQ928">
            <v>0</v>
          </cell>
        </row>
        <row r="929">
          <cell r="D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0</v>
          </cell>
          <cell r="FF929">
            <v>0</v>
          </cell>
          <cell r="FG929">
            <v>0</v>
          </cell>
          <cell r="FH929">
            <v>0</v>
          </cell>
          <cell r="FI929">
            <v>0</v>
          </cell>
          <cell r="FJ929">
            <v>0</v>
          </cell>
          <cell r="FK929">
            <v>0</v>
          </cell>
          <cell r="FL929">
            <v>0</v>
          </cell>
          <cell r="FM929">
            <v>0</v>
          </cell>
          <cell r="FN929">
            <v>0</v>
          </cell>
          <cell r="FO929">
            <v>0</v>
          </cell>
          <cell r="FP929">
            <v>0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0</v>
          </cell>
          <cell r="GF929">
            <v>0</v>
          </cell>
          <cell r="GG929">
            <v>0</v>
          </cell>
          <cell r="GH929">
            <v>0</v>
          </cell>
          <cell r="GI929">
            <v>0</v>
          </cell>
          <cell r="GJ929">
            <v>0</v>
          </cell>
          <cell r="GK929">
            <v>0</v>
          </cell>
          <cell r="GL929">
            <v>0</v>
          </cell>
          <cell r="GM929">
            <v>0</v>
          </cell>
          <cell r="GN929">
            <v>0</v>
          </cell>
          <cell r="GO929">
            <v>0</v>
          </cell>
          <cell r="GP929">
            <v>0</v>
          </cell>
          <cell r="GQ929">
            <v>0</v>
          </cell>
          <cell r="GR929">
            <v>0</v>
          </cell>
          <cell r="GS929">
            <v>0</v>
          </cell>
          <cell r="GT929">
            <v>0</v>
          </cell>
          <cell r="GU929">
            <v>0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0</v>
          </cell>
          <cell r="HA929">
            <v>0</v>
          </cell>
          <cell r="HB929">
            <v>0</v>
          </cell>
          <cell r="HC929">
            <v>0</v>
          </cell>
          <cell r="HD929">
            <v>0</v>
          </cell>
          <cell r="HE929">
            <v>0</v>
          </cell>
          <cell r="HF929">
            <v>0</v>
          </cell>
          <cell r="HG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0</v>
          </cell>
          <cell r="HN929">
            <v>0</v>
          </cell>
          <cell r="HO929">
            <v>0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0</v>
          </cell>
          <cell r="HU929">
            <v>0</v>
          </cell>
          <cell r="HV929">
            <v>0</v>
          </cell>
          <cell r="HW929">
            <v>0</v>
          </cell>
          <cell r="HX929">
            <v>0</v>
          </cell>
          <cell r="HY929">
            <v>0</v>
          </cell>
          <cell r="HZ929">
            <v>0</v>
          </cell>
          <cell r="IA929">
            <v>0</v>
          </cell>
          <cell r="IB929">
            <v>0</v>
          </cell>
          <cell r="IC929">
            <v>0</v>
          </cell>
          <cell r="ID929">
            <v>0</v>
          </cell>
          <cell r="IE929">
            <v>0</v>
          </cell>
          <cell r="IF929">
            <v>0</v>
          </cell>
          <cell r="IG929">
            <v>0</v>
          </cell>
          <cell r="IH929">
            <v>0</v>
          </cell>
          <cell r="II929">
            <v>0</v>
          </cell>
          <cell r="IJ929">
            <v>0</v>
          </cell>
          <cell r="IK929">
            <v>0</v>
          </cell>
          <cell r="IL929">
            <v>0</v>
          </cell>
          <cell r="IM929">
            <v>0</v>
          </cell>
          <cell r="IN929">
            <v>0</v>
          </cell>
          <cell r="IO929">
            <v>0</v>
          </cell>
          <cell r="IP929">
            <v>0</v>
          </cell>
          <cell r="IQ929">
            <v>0</v>
          </cell>
          <cell r="IR929">
            <v>0</v>
          </cell>
          <cell r="IS929">
            <v>0</v>
          </cell>
          <cell r="IT929">
            <v>0</v>
          </cell>
          <cell r="IU929">
            <v>0</v>
          </cell>
          <cell r="IV929">
            <v>0</v>
          </cell>
          <cell r="IW929">
            <v>0</v>
          </cell>
          <cell r="IX929">
            <v>0</v>
          </cell>
          <cell r="IY929">
            <v>0</v>
          </cell>
          <cell r="IZ929">
            <v>0</v>
          </cell>
          <cell r="JA929">
            <v>0</v>
          </cell>
          <cell r="JB929">
            <v>0</v>
          </cell>
          <cell r="JC929">
            <v>0</v>
          </cell>
          <cell r="JD929">
            <v>0</v>
          </cell>
          <cell r="JE929">
            <v>0</v>
          </cell>
          <cell r="JF929">
            <v>0</v>
          </cell>
          <cell r="JG929">
            <v>0</v>
          </cell>
          <cell r="JH929">
            <v>0</v>
          </cell>
          <cell r="JI929">
            <v>0</v>
          </cell>
          <cell r="JJ929">
            <v>0</v>
          </cell>
          <cell r="JK929">
            <v>0</v>
          </cell>
          <cell r="JL929">
            <v>0</v>
          </cell>
          <cell r="JM929">
            <v>0</v>
          </cell>
          <cell r="JN929">
            <v>0</v>
          </cell>
          <cell r="JO929">
            <v>0</v>
          </cell>
          <cell r="JP929">
            <v>0</v>
          </cell>
          <cell r="JQ929">
            <v>0</v>
          </cell>
        </row>
        <row r="930">
          <cell r="D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0</v>
          </cell>
          <cell r="FF930">
            <v>0</v>
          </cell>
          <cell r="FG930">
            <v>0</v>
          </cell>
          <cell r="FH930">
            <v>0</v>
          </cell>
          <cell r="FI930">
            <v>0</v>
          </cell>
          <cell r="FJ930">
            <v>0</v>
          </cell>
          <cell r="FK930">
            <v>0</v>
          </cell>
          <cell r="FL930">
            <v>0</v>
          </cell>
          <cell r="FM930">
            <v>0</v>
          </cell>
          <cell r="FN930">
            <v>0</v>
          </cell>
          <cell r="FO930">
            <v>0</v>
          </cell>
          <cell r="FP930">
            <v>0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0</v>
          </cell>
          <cell r="GF930">
            <v>0</v>
          </cell>
          <cell r="GG930">
            <v>0</v>
          </cell>
          <cell r="GH930">
            <v>0</v>
          </cell>
          <cell r="GI930">
            <v>0</v>
          </cell>
          <cell r="GJ930">
            <v>0</v>
          </cell>
          <cell r="GK930">
            <v>0</v>
          </cell>
          <cell r="GL930">
            <v>0</v>
          </cell>
          <cell r="GM930">
            <v>0</v>
          </cell>
          <cell r="GN930">
            <v>0</v>
          </cell>
          <cell r="GO930">
            <v>0</v>
          </cell>
          <cell r="GP930">
            <v>0</v>
          </cell>
          <cell r="GQ930">
            <v>0</v>
          </cell>
          <cell r="GR930">
            <v>0</v>
          </cell>
          <cell r="GS930">
            <v>0</v>
          </cell>
          <cell r="GT930">
            <v>0</v>
          </cell>
          <cell r="GU930">
            <v>0</v>
          </cell>
          <cell r="GV930">
            <v>0</v>
          </cell>
          <cell r="GW930">
            <v>0</v>
          </cell>
          <cell r="GX930">
            <v>0</v>
          </cell>
          <cell r="GY930">
            <v>0</v>
          </cell>
          <cell r="GZ930">
            <v>0</v>
          </cell>
          <cell r="HA930">
            <v>0</v>
          </cell>
          <cell r="HB930">
            <v>0</v>
          </cell>
          <cell r="HC930">
            <v>0</v>
          </cell>
          <cell r="HD930">
            <v>0</v>
          </cell>
          <cell r="HE930">
            <v>0</v>
          </cell>
          <cell r="HF930">
            <v>0</v>
          </cell>
          <cell r="HG930">
            <v>0</v>
          </cell>
          <cell r="HH930">
            <v>0</v>
          </cell>
          <cell r="HI930">
            <v>0</v>
          </cell>
          <cell r="HJ930">
            <v>0</v>
          </cell>
          <cell r="HK930">
            <v>0</v>
          </cell>
          <cell r="HL930">
            <v>0</v>
          </cell>
          <cell r="HM930">
            <v>0</v>
          </cell>
          <cell r="HN930">
            <v>0</v>
          </cell>
          <cell r="HO930">
            <v>0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0</v>
          </cell>
          <cell r="HU930">
            <v>0</v>
          </cell>
          <cell r="HV930">
            <v>0</v>
          </cell>
          <cell r="HW930">
            <v>0</v>
          </cell>
          <cell r="HX930">
            <v>0</v>
          </cell>
          <cell r="HY930">
            <v>0</v>
          </cell>
          <cell r="HZ930">
            <v>0</v>
          </cell>
          <cell r="IA930">
            <v>0</v>
          </cell>
          <cell r="IB930">
            <v>0</v>
          </cell>
          <cell r="IC930">
            <v>0</v>
          </cell>
          <cell r="ID930">
            <v>0</v>
          </cell>
          <cell r="IE930">
            <v>0</v>
          </cell>
          <cell r="IF930">
            <v>0</v>
          </cell>
          <cell r="IG930">
            <v>0</v>
          </cell>
          <cell r="IH930">
            <v>0</v>
          </cell>
          <cell r="II930">
            <v>0</v>
          </cell>
          <cell r="IJ930">
            <v>0</v>
          </cell>
          <cell r="IK930">
            <v>0</v>
          </cell>
          <cell r="IL930">
            <v>0</v>
          </cell>
          <cell r="IM930">
            <v>0</v>
          </cell>
          <cell r="IN930">
            <v>0</v>
          </cell>
          <cell r="IO930">
            <v>0</v>
          </cell>
          <cell r="IP930">
            <v>0</v>
          </cell>
          <cell r="IQ930">
            <v>0</v>
          </cell>
          <cell r="IR930">
            <v>0</v>
          </cell>
          <cell r="IS930">
            <v>0</v>
          </cell>
          <cell r="IT930">
            <v>0</v>
          </cell>
          <cell r="IU930">
            <v>0</v>
          </cell>
          <cell r="IV930">
            <v>0</v>
          </cell>
          <cell r="IW930">
            <v>0</v>
          </cell>
          <cell r="IX930">
            <v>0</v>
          </cell>
          <cell r="IY930">
            <v>0</v>
          </cell>
          <cell r="IZ930">
            <v>0</v>
          </cell>
          <cell r="JA930">
            <v>0</v>
          </cell>
          <cell r="JB930">
            <v>0</v>
          </cell>
          <cell r="JC930">
            <v>0</v>
          </cell>
          <cell r="JD930">
            <v>0</v>
          </cell>
          <cell r="JE930">
            <v>0</v>
          </cell>
          <cell r="JF930">
            <v>0</v>
          </cell>
          <cell r="JG930">
            <v>0</v>
          </cell>
          <cell r="JH930">
            <v>0</v>
          </cell>
          <cell r="JI930">
            <v>0</v>
          </cell>
          <cell r="JJ930">
            <v>0</v>
          </cell>
          <cell r="JK930">
            <v>0</v>
          </cell>
          <cell r="JL930">
            <v>0</v>
          </cell>
          <cell r="JM930">
            <v>0</v>
          </cell>
          <cell r="JN930">
            <v>0</v>
          </cell>
          <cell r="JO930">
            <v>0</v>
          </cell>
          <cell r="JP930">
            <v>0</v>
          </cell>
          <cell r="JQ930">
            <v>0</v>
          </cell>
        </row>
        <row r="931">
          <cell r="D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0</v>
          </cell>
          <cell r="FF931">
            <v>0</v>
          </cell>
          <cell r="FG931">
            <v>0</v>
          </cell>
          <cell r="FH931">
            <v>0</v>
          </cell>
          <cell r="FI931">
            <v>0</v>
          </cell>
          <cell r="FJ931">
            <v>0</v>
          </cell>
          <cell r="FK931">
            <v>0</v>
          </cell>
          <cell r="FL931">
            <v>0</v>
          </cell>
          <cell r="FM931">
            <v>0</v>
          </cell>
          <cell r="FN931">
            <v>0</v>
          </cell>
          <cell r="FO931">
            <v>0</v>
          </cell>
          <cell r="FP931">
            <v>0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0</v>
          </cell>
          <cell r="GF931">
            <v>0</v>
          </cell>
          <cell r="GG931">
            <v>0</v>
          </cell>
          <cell r="GH931">
            <v>0</v>
          </cell>
          <cell r="GI931">
            <v>0</v>
          </cell>
          <cell r="GJ931">
            <v>0</v>
          </cell>
          <cell r="GK931">
            <v>0</v>
          </cell>
          <cell r="GL931">
            <v>0</v>
          </cell>
          <cell r="GM931">
            <v>0</v>
          </cell>
          <cell r="GN931">
            <v>0</v>
          </cell>
          <cell r="GO931">
            <v>0</v>
          </cell>
          <cell r="GP931">
            <v>0</v>
          </cell>
          <cell r="GQ931">
            <v>0</v>
          </cell>
          <cell r="GR931">
            <v>0</v>
          </cell>
          <cell r="GS931">
            <v>0</v>
          </cell>
          <cell r="GT931">
            <v>0</v>
          </cell>
          <cell r="GU931">
            <v>0</v>
          </cell>
          <cell r="GV931">
            <v>0</v>
          </cell>
          <cell r="GW931">
            <v>0</v>
          </cell>
          <cell r="GX931">
            <v>0</v>
          </cell>
          <cell r="GY931">
            <v>0</v>
          </cell>
          <cell r="GZ931">
            <v>0</v>
          </cell>
          <cell r="HA931">
            <v>0</v>
          </cell>
          <cell r="HB931">
            <v>0</v>
          </cell>
          <cell r="HC931">
            <v>0</v>
          </cell>
          <cell r="HD931">
            <v>0</v>
          </cell>
          <cell r="HE931">
            <v>0</v>
          </cell>
          <cell r="HF931">
            <v>0</v>
          </cell>
          <cell r="HG931">
            <v>0</v>
          </cell>
          <cell r="HH931">
            <v>0</v>
          </cell>
          <cell r="HI931">
            <v>0</v>
          </cell>
          <cell r="HJ931">
            <v>0</v>
          </cell>
          <cell r="HK931">
            <v>0</v>
          </cell>
          <cell r="HL931">
            <v>0</v>
          </cell>
          <cell r="HM931">
            <v>0</v>
          </cell>
          <cell r="HN931">
            <v>0</v>
          </cell>
          <cell r="HO931">
            <v>0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0</v>
          </cell>
          <cell r="HU931">
            <v>0</v>
          </cell>
          <cell r="HV931">
            <v>0</v>
          </cell>
          <cell r="HW931">
            <v>0</v>
          </cell>
          <cell r="HX931">
            <v>0</v>
          </cell>
          <cell r="HY931">
            <v>0</v>
          </cell>
          <cell r="HZ931">
            <v>0</v>
          </cell>
          <cell r="IA931">
            <v>0</v>
          </cell>
          <cell r="IB931">
            <v>0</v>
          </cell>
          <cell r="IC931">
            <v>0</v>
          </cell>
          <cell r="ID931">
            <v>0</v>
          </cell>
          <cell r="IE931">
            <v>0</v>
          </cell>
          <cell r="IF931">
            <v>0</v>
          </cell>
          <cell r="IG931">
            <v>0</v>
          </cell>
          <cell r="IH931">
            <v>0</v>
          </cell>
          <cell r="II931">
            <v>0</v>
          </cell>
          <cell r="IJ931">
            <v>0</v>
          </cell>
          <cell r="IK931">
            <v>0</v>
          </cell>
          <cell r="IL931">
            <v>0</v>
          </cell>
          <cell r="IM931">
            <v>0</v>
          </cell>
          <cell r="IN931">
            <v>0</v>
          </cell>
          <cell r="IO931">
            <v>0</v>
          </cell>
          <cell r="IP931">
            <v>0</v>
          </cell>
          <cell r="IQ931">
            <v>0</v>
          </cell>
          <cell r="IR931">
            <v>0</v>
          </cell>
          <cell r="IS931">
            <v>0</v>
          </cell>
          <cell r="IT931">
            <v>0</v>
          </cell>
          <cell r="IU931">
            <v>0</v>
          </cell>
          <cell r="IV931">
            <v>0</v>
          </cell>
          <cell r="IW931">
            <v>0</v>
          </cell>
          <cell r="IX931">
            <v>0</v>
          </cell>
          <cell r="IY931">
            <v>0</v>
          </cell>
          <cell r="IZ931">
            <v>0</v>
          </cell>
          <cell r="JA931">
            <v>0</v>
          </cell>
          <cell r="JB931">
            <v>0</v>
          </cell>
          <cell r="JC931">
            <v>0</v>
          </cell>
          <cell r="JD931">
            <v>0</v>
          </cell>
          <cell r="JE931">
            <v>0</v>
          </cell>
          <cell r="JF931">
            <v>0</v>
          </cell>
          <cell r="JG931">
            <v>0</v>
          </cell>
          <cell r="JH931">
            <v>0</v>
          </cell>
          <cell r="JI931">
            <v>0</v>
          </cell>
          <cell r="JJ931">
            <v>0</v>
          </cell>
          <cell r="JK931">
            <v>0</v>
          </cell>
          <cell r="JL931">
            <v>0</v>
          </cell>
          <cell r="JM931">
            <v>0</v>
          </cell>
          <cell r="JN931">
            <v>0</v>
          </cell>
          <cell r="JO931">
            <v>0</v>
          </cell>
          <cell r="JP931">
            <v>0</v>
          </cell>
          <cell r="JQ931">
            <v>0</v>
          </cell>
        </row>
        <row r="932">
          <cell r="F932">
            <v>0</v>
          </cell>
          <cell r="G932">
            <v>-60.888283730018884</v>
          </cell>
          <cell r="H932">
            <v>-225.54099721999955</v>
          </cell>
          <cell r="I932">
            <v>-822.40976497999509</v>
          </cell>
          <cell r="J932">
            <v>-532.55949812009931</v>
          </cell>
          <cell r="K932">
            <v>0</v>
          </cell>
          <cell r="L932">
            <v>0</v>
          </cell>
          <cell r="M932">
            <v>0</v>
          </cell>
          <cell r="N932">
            <v>-69.029488469939679</v>
          </cell>
          <cell r="O932">
            <v>-925.33129219000693</v>
          </cell>
          <cell r="P932">
            <v>-161.18701860995498</v>
          </cell>
          <cell r="Q932">
            <v>-27.87528018001467</v>
          </cell>
          <cell r="R932">
            <v>-6290.4789050910622</v>
          </cell>
          <cell r="S932">
            <v>-208.43420101999072</v>
          </cell>
          <cell r="T932">
            <v>-659.51439899997786</v>
          </cell>
          <cell r="U932">
            <v>-652.13109124999028</v>
          </cell>
          <cell r="V932">
            <v>-1453.0314924300183</v>
          </cell>
          <cell r="W932">
            <v>-886.75365138007328</v>
          </cell>
          <cell r="X932">
            <v>-1381.6844339899253</v>
          </cell>
          <cell r="Y932">
            <v>-142.63585029996466</v>
          </cell>
          <cell r="Z932">
            <v>20.416859330027364</v>
          </cell>
          <cell r="AA932">
            <v>31.882418159977533</v>
          </cell>
          <cell r="AB932">
            <v>-958.59306320996257</v>
          </cell>
          <cell r="AC932">
            <v>0</v>
          </cell>
          <cell r="AD932">
            <v>0</v>
          </cell>
          <cell r="AE932">
            <v>-4285.391259088181</v>
          </cell>
          <cell r="AF932">
            <v>-4.2736079399473965</v>
          </cell>
          <cell r="AG932">
            <v>-129.56983687001048</v>
          </cell>
          <cell r="AH932">
            <v>-646.99173341999995</v>
          </cell>
          <cell r="AI932">
            <v>-1700.7623439800227</v>
          </cell>
          <cell r="AJ932">
            <v>-552.86041935998946</v>
          </cell>
          <cell r="AK932">
            <v>-499.55300669989083</v>
          </cell>
          <cell r="AL932">
            <v>0.34139926009811461</v>
          </cell>
          <cell r="AM932">
            <v>0.46209938009269536</v>
          </cell>
          <cell r="AN932">
            <v>-34.354502830072306</v>
          </cell>
          <cell r="AO932">
            <v>-680.25071837991709</v>
          </cell>
          <cell r="AP932">
            <v>-3.0581740022171289E-2</v>
          </cell>
          <cell r="AQ932">
            <v>-37.548006509983679</v>
          </cell>
          <cell r="AR932">
            <v>-2082.6735516693443</v>
          </cell>
          <cell r="AS932">
            <v>0</v>
          </cell>
          <cell r="AT932">
            <v>-595.67642905999674</v>
          </cell>
          <cell r="AU932">
            <v>-548.32229563000146</v>
          </cell>
          <cell r="AV932">
            <v>-169.4237341999542</v>
          </cell>
          <cell r="AW932">
            <v>-447.15867229003925</v>
          </cell>
          <cell r="AX932">
            <v>-27.298042539972812</v>
          </cell>
          <cell r="AY932">
            <v>0</v>
          </cell>
          <cell r="AZ932">
            <v>-159.83112145995256</v>
          </cell>
          <cell r="BA932">
            <v>0</v>
          </cell>
          <cell r="BB932">
            <v>-134.96325648995116</v>
          </cell>
          <cell r="BC932">
            <v>0</v>
          </cell>
          <cell r="BD932">
            <v>0</v>
          </cell>
          <cell r="BE932">
            <v>-4626.1961391493678</v>
          </cell>
          <cell r="BF932">
            <v>0</v>
          </cell>
          <cell r="BG932">
            <v>0</v>
          </cell>
          <cell r="BH932">
            <v>-1102.7263657199801</v>
          </cell>
          <cell r="BI932">
            <v>-681.06820639997022</v>
          </cell>
          <cell r="BJ932">
            <v>-1508.2420016899705</v>
          </cell>
          <cell r="BK932">
            <v>0</v>
          </cell>
          <cell r="BL932">
            <v>-11.114895239938051</v>
          </cell>
          <cell r="BM932">
            <v>-256.8826653000433</v>
          </cell>
          <cell r="BN932">
            <v>-365.19823119009379</v>
          </cell>
          <cell r="BO932">
            <v>-700.96377360995393</v>
          </cell>
          <cell r="BP932">
            <v>0</v>
          </cell>
          <cell r="BQ932">
            <v>0</v>
          </cell>
          <cell r="BR932">
            <v>-1379.9132870398462</v>
          </cell>
          <cell r="BS932">
            <v>0</v>
          </cell>
          <cell r="BT932">
            <v>-426.4698435899918</v>
          </cell>
          <cell r="BU932">
            <v>-145.3833109899424</v>
          </cell>
          <cell r="BV932">
            <v>-184.29594500997337</v>
          </cell>
          <cell r="BW932">
            <v>-255.44784203008749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-368.31634541996755</v>
          </cell>
          <cell r="CC932">
            <v>0</v>
          </cell>
          <cell r="CD932">
            <v>0</v>
          </cell>
          <cell r="CE932">
            <v>-786.07693165820092</v>
          </cell>
          <cell r="CF932">
            <v>0</v>
          </cell>
          <cell r="CG932">
            <v>127.04224587004865</v>
          </cell>
          <cell r="CH932">
            <v>-397.49891073000617</v>
          </cell>
          <cell r="CI932">
            <v>-501.95520269003464</v>
          </cell>
          <cell r="CJ932">
            <v>212.26913816994056</v>
          </cell>
          <cell r="CK932">
            <v>-221.48217997991014</v>
          </cell>
          <cell r="CL932">
            <v>0</v>
          </cell>
          <cell r="CM932">
            <v>0</v>
          </cell>
          <cell r="CN932">
            <v>0</v>
          </cell>
          <cell r="CO932">
            <v>-4.452022300043609</v>
          </cell>
          <cell r="CP932">
            <v>0</v>
          </cell>
          <cell r="CQ932">
            <v>0</v>
          </cell>
          <cell r="CR932">
            <v>-1558.1152389207855</v>
          </cell>
          <cell r="CS932">
            <v>0</v>
          </cell>
          <cell r="CT932">
            <v>-8.268154890043661</v>
          </cell>
          <cell r="CU932">
            <v>-768.6336071100086</v>
          </cell>
          <cell r="CV932">
            <v>-205.20372927992139</v>
          </cell>
          <cell r="CW932">
            <v>-405.74396326986607</v>
          </cell>
          <cell r="CX932">
            <v>-170.26578437001444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-1226.3078198395669</v>
          </cell>
          <cell r="DF932">
            <v>0</v>
          </cell>
          <cell r="DG932">
            <v>-65.886901099991519</v>
          </cell>
          <cell r="DH932">
            <v>-225.48710531991674</v>
          </cell>
          <cell r="DI932">
            <v>-369.59113047993742</v>
          </cell>
          <cell r="DJ932">
            <v>-258.73705666000023</v>
          </cell>
          <cell r="DK932">
            <v>-283.5884356200695</v>
          </cell>
          <cell r="DL932">
            <v>0</v>
          </cell>
          <cell r="DM932">
            <v>0</v>
          </cell>
          <cell r="DN932">
            <v>0</v>
          </cell>
          <cell r="DO932">
            <v>-23.017190660000779</v>
          </cell>
          <cell r="DP932">
            <v>0</v>
          </cell>
          <cell r="DQ932">
            <v>0</v>
          </cell>
          <cell r="DR932">
            <v>-1043.8467972110957</v>
          </cell>
          <cell r="DS932">
            <v>0</v>
          </cell>
          <cell r="DT932">
            <v>-53.977462099981494</v>
          </cell>
          <cell r="DU932">
            <v>-608.69141225994099</v>
          </cell>
          <cell r="DV932">
            <v>-65.210090590000618</v>
          </cell>
          <cell r="DW932">
            <v>-46.644994580070488</v>
          </cell>
          <cell r="DX932">
            <v>-269.32283768011257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-2449.7869643401355</v>
          </cell>
          <cell r="EF932">
            <v>29.563315570005216</v>
          </cell>
          <cell r="EG932">
            <v>-209.69780389004154</v>
          </cell>
          <cell r="EH932">
            <v>-339.87767225003336</v>
          </cell>
          <cell r="EI932">
            <v>-488.9344707300188</v>
          </cell>
          <cell r="EJ932">
            <v>-1007.8059309500968</v>
          </cell>
          <cell r="EK932">
            <v>-476.91876000992488</v>
          </cell>
          <cell r="EL932">
            <v>-36.617925859987736</v>
          </cell>
          <cell r="EM932">
            <v>71.190884000039659</v>
          </cell>
          <cell r="EN932">
            <v>28.417803669988643</v>
          </cell>
          <cell r="EO932">
            <v>-19.106403889949434</v>
          </cell>
          <cell r="EP932">
            <v>0</v>
          </cell>
          <cell r="EQ932">
            <v>0</v>
          </cell>
          <cell r="ER932">
            <v>-2129.7342519210652</v>
          </cell>
          <cell r="ES932">
            <v>0</v>
          </cell>
          <cell r="ET932">
            <v>-146.3702390799881</v>
          </cell>
          <cell r="EU932">
            <v>-542.56774094002321</v>
          </cell>
          <cell r="EV932">
            <v>-1121.9724562499323</v>
          </cell>
          <cell r="EW932">
            <v>-178.99497777002398</v>
          </cell>
          <cell r="EX932">
            <v>-93.721953219966963</v>
          </cell>
          <cell r="EY932">
            <v>0</v>
          </cell>
          <cell r="EZ932">
            <v>-17.659462490002625</v>
          </cell>
          <cell r="FA932">
            <v>-37.766587099991739</v>
          </cell>
          <cell r="FB932">
            <v>-10.465688829950523</v>
          </cell>
          <cell r="FC932">
            <v>0</v>
          </cell>
          <cell r="FD932">
            <v>19.784853759978432</v>
          </cell>
          <cell r="FE932">
            <v>-1675.3885444300249</v>
          </cell>
          <cell r="FF932">
            <v>0</v>
          </cell>
          <cell r="FG932">
            <v>-294.99043847993016</v>
          </cell>
          <cell r="FH932">
            <v>-139.21314084995538</v>
          </cell>
          <cell r="FI932">
            <v>-838.53147256007651</v>
          </cell>
          <cell r="FJ932">
            <v>-379.55299419991206</v>
          </cell>
          <cell r="FK932">
            <v>-4.9999649985693395E-2</v>
          </cell>
          <cell r="FL932">
            <v>0</v>
          </cell>
          <cell r="FM932">
            <v>0</v>
          </cell>
          <cell r="FN932">
            <v>-0.89375822996953502</v>
          </cell>
          <cell r="FO932">
            <v>-22.156740460079163</v>
          </cell>
          <cell r="FP932">
            <v>0</v>
          </cell>
          <cell r="FQ932">
            <v>0</v>
          </cell>
          <cell r="FR932">
            <v>-1954.6603365801275</v>
          </cell>
          <cell r="FS932">
            <v>0</v>
          </cell>
          <cell r="FT932">
            <v>-79.408388649986591</v>
          </cell>
          <cell r="FU932">
            <v>-413.15798230998917</v>
          </cell>
          <cell r="FV932">
            <v>-634.91560012003174</v>
          </cell>
          <cell r="FW932">
            <v>-633.21433076995891</v>
          </cell>
          <cell r="FX932">
            <v>-74.287853240035474</v>
          </cell>
          <cell r="FY932">
            <v>0</v>
          </cell>
          <cell r="FZ932">
            <v>0</v>
          </cell>
          <cell r="GA932">
            <v>-2.6922400800394826</v>
          </cell>
          <cell r="GB932">
            <v>-116.98394141002791</v>
          </cell>
          <cell r="GC932">
            <v>0</v>
          </cell>
          <cell r="GD932">
            <v>0</v>
          </cell>
          <cell r="GE932">
            <v>-2682.8183486294001</v>
          </cell>
          <cell r="GF932">
            <v>0</v>
          </cell>
          <cell r="GG932">
            <v>-85.630695340048987</v>
          </cell>
          <cell r="GH932">
            <v>-1017.5477605900378</v>
          </cell>
          <cell r="GI932">
            <v>-766.84718656988116</v>
          </cell>
          <cell r="GJ932">
            <v>-497.99543475999963</v>
          </cell>
          <cell r="GK932">
            <v>-270.15540248993784</v>
          </cell>
          <cell r="GL932">
            <v>0</v>
          </cell>
          <cell r="GM932">
            <v>0</v>
          </cell>
          <cell r="GN932">
            <v>0.15294117998564616</v>
          </cell>
          <cell r="GO932">
            <v>-44.79481005994603</v>
          </cell>
          <cell r="GP932">
            <v>0</v>
          </cell>
          <cell r="GQ932">
            <v>0</v>
          </cell>
          <cell r="GR932">
            <v>-2404.3571982104331</v>
          </cell>
          <cell r="GS932">
            <v>0</v>
          </cell>
          <cell r="GT932">
            <v>-0.10097977000987157</v>
          </cell>
          <cell r="GU932">
            <v>-680.0065224400023</v>
          </cell>
          <cell r="GV932">
            <v>-496.85254022997105</v>
          </cell>
          <cell r="GW932">
            <v>-1210.2516976000043</v>
          </cell>
          <cell r="GX932">
            <v>0.13918891991488636</v>
          </cell>
          <cell r="GY932">
            <v>0</v>
          </cell>
          <cell r="GZ932">
            <v>0</v>
          </cell>
          <cell r="HA932">
            <v>0</v>
          </cell>
          <cell r="HB932">
            <v>-17.942254499997944</v>
          </cell>
          <cell r="HC932">
            <v>0.65760740998666734</v>
          </cell>
          <cell r="HD932">
            <v>0</v>
          </cell>
          <cell r="HE932">
            <v>-3528.8547630701214</v>
          </cell>
          <cell r="HF932">
            <v>0</v>
          </cell>
          <cell r="HG932">
            <v>-22.40966565994313</v>
          </cell>
          <cell r="HH932">
            <v>-1864.787988510041</v>
          </cell>
          <cell r="HI932">
            <v>-1014.0519277799758</v>
          </cell>
          <cell r="HJ932">
            <v>-627.60518111998681</v>
          </cell>
          <cell r="HK932">
            <v>0</v>
          </cell>
          <cell r="HL932">
            <v>0</v>
          </cell>
          <cell r="HM932">
            <v>0</v>
          </cell>
          <cell r="HN932">
            <v>0</v>
          </cell>
          <cell r="HO932">
            <v>0</v>
          </cell>
          <cell r="HP932">
            <v>0</v>
          </cell>
          <cell r="HQ932">
            <v>0</v>
          </cell>
          <cell r="HR932">
            <v>-49.893530319444835</v>
          </cell>
          <cell r="HS932">
            <v>0</v>
          </cell>
          <cell r="HT932">
            <v>0</v>
          </cell>
          <cell r="HU932">
            <v>178.20912417001091</v>
          </cell>
          <cell r="HV932">
            <v>-109.48725210997509</v>
          </cell>
          <cell r="HW932">
            <v>-118.61540238000453</v>
          </cell>
          <cell r="HX932">
            <v>0</v>
          </cell>
          <cell r="HY932">
            <v>0</v>
          </cell>
          <cell r="HZ932">
            <v>0</v>
          </cell>
          <cell r="IA932">
            <v>0</v>
          </cell>
          <cell r="IB932">
            <v>0</v>
          </cell>
          <cell r="IC932">
            <v>0</v>
          </cell>
          <cell r="ID932">
            <v>0</v>
          </cell>
          <cell r="IE932">
            <v>-118.84602107014507</v>
          </cell>
          <cell r="IF932">
            <v>0</v>
          </cell>
          <cell r="IG932">
            <v>0</v>
          </cell>
          <cell r="IH932">
            <v>0</v>
          </cell>
          <cell r="II932">
            <v>37.874875629961025</v>
          </cell>
          <cell r="IJ932">
            <v>-156.72089670004789</v>
          </cell>
          <cell r="IK932">
            <v>0</v>
          </cell>
          <cell r="IL932">
            <v>0</v>
          </cell>
          <cell r="IM932">
            <v>0</v>
          </cell>
          <cell r="IN932">
            <v>0</v>
          </cell>
          <cell r="IO932">
            <v>0</v>
          </cell>
          <cell r="IP932">
            <v>0</v>
          </cell>
          <cell r="IQ932">
            <v>0</v>
          </cell>
          <cell r="IR932">
            <v>18.041101499460638</v>
          </cell>
          <cell r="IS932">
            <v>0</v>
          </cell>
          <cell r="IT932">
            <v>0</v>
          </cell>
          <cell r="IU932">
            <v>18.041101500042714</v>
          </cell>
          <cell r="IV932">
            <v>0</v>
          </cell>
          <cell r="IW932">
            <v>0</v>
          </cell>
          <cell r="IX932">
            <v>0</v>
          </cell>
          <cell r="IY932">
            <v>0</v>
          </cell>
          <cell r="IZ932">
            <v>0</v>
          </cell>
          <cell r="JA932">
            <v>0</v>
          </cell>
          <cell r="JB932">
            <v>0</v>
          </cell>
          <cell r="JC932">
            <v>0</v>
          </cell>
          <cell r="JD932">
            <v>0</v>
          </cell>
          <cell r="JE932">
            <v>0</v>
          </cell>
          <cell r="JF932">
            <v>0</v>
          </cell>
          <cell r="JG932">
            <v>0</v>
          </cell>
          <cell r="JH932">
            <v>0</v>
          </cell>
          <cell r="JI932">
            <v>0</v>
          </cell>
          <cell r="JJ932">
            <v>0</v>
          </cell>
          <cell r="JK932">
            <v>0</v>
          </cell>
          <cell r="JL932">
            <v>0</v>
          </cell>
          <cell r="JM932">
            <v>0</v>
          </cell>
          <cell r="JN932">
            <v>0</v>
          </cell>
          <cell r="JO932">
            <v>0</v>
          </cell>
          <cell r="JP932">
            <v>0</v>
          </cell>
          <cell r="JQ932">
            <v>0</v>
          </cell>
        </row>
        <row r="934">
          <cell r="D934" t="str">
            <v>WD_.PC.GOE._.___.Cedar Creek</v>
          </cell>
          <cell r="F934">
            <v>0</v>
          </cell>
          <cell r="G934">
            <v>74.761375820002286</v>
          </cell>
          <cell r="H934">
            <v>15.544261359995289</v>
          </cell>
          <cell r="I934">
            <v>-47.780874780008162</v>
          </cell>
          <cell r="J934">
            <v>7.8998406699902262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-509.5351892500039</v>
          </cell>
          <cell r="P934">
            <v>66.900639229999797</v>
          </cell>
          <cell r="Q934">
            <v>61.750937400007388</v>
          </cell>
          <cell r="R934">
            <v>-508.43666580994613</v>
          </cell>
          <cell r="S934">
            <v>-436.11500546999741</v>
          </cell>
          <cell r="T934">
            <v>-67.712713879984221</v>
          </cell>
          <cell r="U934">
            <v>-24.014697890001116</v>
          </cell>
          <cell r="V934">
            <v>117.79070553000929</v>
          </cell>
          <cell r="W934">
            <v>-22.884954100001778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-75.5</v>
          </cell>
          <cell r="AC934">
            <v>0</v>
          </cell>
          <cell r="AD934">
            <v>0</v>
          </cell>
          <cell r="AE934">
            <v>-177.24735733005218</v>
          </cell>
          <cell r="AF934">
            <v>3.3963426300033461</v>
          </cell>
          <cell r="AG934">
            <v>-158.52973723000468</v>
          </cell>
          <cell r="AH934">
            <v>23.468406040003174</v>
          </cell>
          <cell r="AI934">
            <v>-60.782368770000176</v>
          </cell>
          <cell r="AJ934">
            <v>15.19999999999709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-150.4110086200526</v>
          </cell>
          <cell r="AS934">
            <v>0</v>
          </cell>
          <cell r="AT934">
            <v>0</v>
          </cell>
          <cell r="AU934">
            <v>-75.5</v>
          </cell>
          <cell r="AV934">
            <v>0</v>
          </cell>
          <cell r="AW934">
            <v>-74.911008620001667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-126.42278552998323</v>
          </cell>
          <cell r="BF934">
            <v>0</v>
          </cell>
          <cell r="BG934">
            <v>0</v>
          </cell>
          <cell r="BH934">
            <v>0</v>
          </cell>
          <cell r="BI934">
            <v>-126.42278552999778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-290.89015536988154</v>
          </cell>
          <cell r="BS934">
            <v>0</v>
          </cell>
          <cell r="BT934">
            <v>0</v>
          </cell>
          <cell r="BU934">
            <v>-69.326641720006592</v>
          </cell>
          <cell r="BV934">
            <v>-143.89367538999795</v>
          </cell>
          <cell r="BW934">
            <v>-77.669838259993412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-56.784056499949656</v>
          </cell>
          <cell r="CF934">
            <v>0</v>
          </cell>
          <cell r="CG934">
            <v>0</v>
          </cell>
          <cell r="CH934">
            <v>-0.80000000000291038</v>
          </cell>
          <cell r="CI934">
            <v>-28.351429549999011</v>
          </cell>
          <cell r="CJ934">
            <v>-19.047588410001481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-8.5850385399971856</v>
          </cell>
          <cell r="CP934">
            <v>0</v>
          </cell>
          <cell r="CQ934">
            <v>0</v>
          </cell>
          <cell r="CR934">
            <v>-188.42060419998597</v>
          </cell>
          <cell r="CS934">
            <v>0</v>
          </cell>
          <cell r="CT934">
            <v>0</v>
          </cell>
          <cell r="CU934">
            <v>-29.262181240002974</v>
          </cell>
          <cell r="CV934">
            <v>-134.3726125099929</v>
          </cell>
          <cell r="CW934">
            <v>-24.785810449997371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-25.393330779974349</v>
          </cell>
          <cell r="DF934">
            <v>0</v>
          </cell>
          <cell r="DG934">
            <v>0</v>
          </cell>
          <cell r="DH934">
            <v>33.88247255999886</v>
          </cell>
          <cell r="DI934">
            <v>-9.7953849995974451E-2</v>
          </cell>
          <cell r="DJ934">
            <v>-59.177849489991786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-228.91484365996439</v>
          </cell>
          <cell r="DS934">
            <v>0</v>
          </cell>
          <cell r="DT934">
            <v>0</v>
          </cell>
          <cell r="DU934">
            <v>11.538675989999319</v>
          </cell>
          <cell r="DV934">
            <v>-29.408763680003176</v>
          </cell>
          <cell r="DW934">
            <v>-190.73968233000051</v>
          </cell>
          <cell r="DX934">
            <v>0</v>
          </cell>
          <cell r="DY934">
            <v>3.789647679994232</v>
          </cell>
          <cell r="DZ934">
            <v>0</v>
          </cell>
          <cell r="EA934">
            <v>1.95544000598602E-3</v>
          </cell>
          <cell r="EB934">
            <v>-24.096676759996626</v>
          </cell>
          <cell r="EC934">
            <v>0</v>
          </cell>
          <cell r="ED934">
            <v>0</v>
          </cell>
          <cell r="EE934">
            <v>-461.67465672991239</v>
          </cell>
          <cell r="EF934">
            <v>0</v>
          </cell>
          <cell r="EG934">
            <v>-120.93943723999837</v>
          </cell>
          <cell r="EH934">
            <v>4.712897539990081</v>
          </cell>
          <cell r="EI934">
            <v>-258.92476882999472</v>
          </cell>
          <cell r="EJ934">
            <v>-116.68265154999972</v>
          </cell>
          <cell r="EK934">
            <v>0</v>
          </cell>
          <cell r="EL934">
            <v>0</v>
          </cell>
          <cell r="EM934">
            <v>30.159303349995753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-98.393463850021362</v>
          </cell>
          <cell r="ES934">
            <v>0</v>
          </cell>
          <cell r="ET934">
            <v>0</v>
          </cell>
          <cell r="EU934">
            <v>-58.878092070008279</v>
          </cell>
          <cell r="EV934">
            <v>-39.515371779998532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154.96245944988914</v>
          </cell>
          <cell r="FF934">
            <v>0</v>
          </cell>
          <cell r="FG934">
            <v>-120.87183173000085</v>
          </cell>
          <cell r="FH934">
            <v>184.47837828999036</v>
          </cell>
          <cell r="FI934">
            <v>91.355912889994215</v>
          </cell>
          <cell r="FJ934">
            <v>0</v>
          </cell>
          <cell r="FK934">
            <v>0</v>
          </cell>
          <cell r="FL934">
            <v>0</v>
          </cell>
          <cell r="FM934">
            <v>0</v>
          </cell>
          <cell r="FN934">
            <v>0</v>
          </cell>
          <cell r="FO934">
            <v>0</v>
          </cell>
          <cell r="FP934">
            <v>0</v>
          </cell>
          <cell r="FQ934">
            <v>0</v>
          </cell>
          <cell r="FR934">
            <v>-137.73953738005366</v>
          </cell>
          <cell r="FS934">
            <v>0</v>
          </cell>
          <cell r="FT934">
            <v>-9.9929152400000021</v>
          </cell>
          <cell r="FU934">
            <v>-80.352405949990498</v>
          </cell>
          <cell r="FV934">
            <v>-8.376661319998675</v>
          </cell>
          <cell r="FW934">
            <v>-39.017554870006279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0</v>
          </cell>
          <cell r="GD934">
            <v>0</v>
          </cell>
          <cell r="GE934">
            <v>-187.01871749002021</v>
          </cell>
          <cell r="GF934">
            <v>0</v>
          </cell>
          <cell r="GG934">
            <v>0</v>
          </cell>
          <cell r="GH934">
            <v>-160.05544273000851</v>
          </cell>
          <cell r="GI934">
            <v>-26.963274759989872</v>
          </cell>
          <cell r="GJ934">
            <v>0</v>
          </cell>
          <cell r="GK934">
            <v>0</v>
          </cell>
          <cell r="GL934">
            <v>0</v>
          </cell>
          <cell r="GM934">
            <v>0</v>
          </cell>
          <cell r="GN934">
            <v>0</v>
          </cell>
          <cell r="GO934">
            <v>0</v>
          </cell>
          <cell r="GP934">
            <v>0</v>
          </cell>
          <cell r="GQ934">
            <v>0</v>
          </cell>
          <cell r="GR934">
            <v>-240.00412532000337</v>
          </cell>
          <cell r="GS934">
            <v>0</v>
          </cell>
          <cell r="GT934">
            <v>0</v>
          </cell>
          <cell r="GU934">
            <v>121.12269371000002</v>
          </cell>
          <cell r="GV934">
            <v>-83.408235930000956</v>
          </cell>
          <cell r="GW934">
            <v>-277.71858309999516</v>
          </cell>
          <cell r="GX934">
            <v>0</v>
          </cell>
          <cell r="GY934">
            <v>0</v>
          </cell>
          <cell r="GZ934">
            <v>0</v>
          </cell>
          <cell r="HA934">
            <v>0</v>
          </cell>
          <cell r="HB934">
            <v>0</v>
          </cell>
          <cell r="HC934">
            <v>0</v>
          </cell>
          <cell r="HD934">
            <v>0</v>
          </cell>
          <cell r="HE934">
            <v>0</v>
          </cell>
          <cell r="HF934">
            <v>0</v>
          </cell>
          <cell r="HG934">
            <v>0</v>
          </cell>
          <cell r="HH934">
            <v>0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0</v>
          </cell>
          <cell r="HN934">
            <v>0</v>
          </cell>
          <cell r="HO934">
            <v>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0</v>
          </cell>
          <cell r="HU934">
            <v>0</v>
          </cell>
          <cell r="HV934">
            <v>0</v>
          </cell>
          <cell r="HW934">
            <v>0</v>
          </cell>
          <cell r="HX934">
            <v>0</v>
          </cell>
          <cell r="HY934">
            <v>0</v>
          </cell>
          <cell r="HZ934">
            <v>0</v>
          </cell>
          <cell r="IA934">
            <v>0</v>
          </cell>
          <cell r="IB934">
            <v>0</v>
          </cell>
          <cell r="IC934">
            <v>0</v>
          </cell>
          <cell r="ID934">
            <v>0</v>
          </cell>
          <cell r="IE934">
            <v>0</v>
          </cell>
          <cell r="IF934">
            <v>0</v>
          </cell>
          <cell r="IG934">
            <v>0</v>
          </cell>
          <cell r="IH934">
            <v>0</v>
          </cell>
          <cell r="II934">
            <v>0</v>
          </cell>
          <cell r="IJ934">
            <v>0</v>
          </cell>
          <cell r="IK934">
            <v>0</v>
          </cell>
          <cell r="IL934">
            <v>0</v>
          </cell>
          <cell r="IM934">
            <v>0</v>
          </cell>
          <cell r="IN934">
            <v>0</v>
          </cell>
          <cell r="IO934">
            <v>0</v>
          </cell>
          <cell r="IP934">
            <v>0</v>
          </cell>
          <cell r="IQ934">
            <v>0</v>
          </cell>
          <cell r="IR934">
            <v>0</v>
          </cell>
          <cell r="IS934">
            <v>0</v>
          </cell>
          <cell r="IT934">
            <v>0</v>
          </cell>
          <cell r="IU934">
            <v>0</v>
          </cell>
          <cell r="IV934">
            <v>0</v>
          </cell>
          <cell r="IW934">
            <v>0</v>
          </cell>
          <cell r="IX934">
            <v>0</v>
          </cell>
          <cell r="IY934">
            <v>0</v>
          </cell>
          <cell r="IZ934">
            <v>0</v>
          </cell>
          <cell r="JA934">
            <v>0</v>
          </cell>
          <cell r="JB934">
            <v>0</v>
          </cell>
          <cell r="JC934">
            <v>0</v>
          </cell>
          <cell r="JD934">
            <v>0</v>
          </cell>
          <cell r="JE934">
            <v>0</v>
          </cell>
          <cell r="JF934">
            <v>0</v>
          </cell>
          <cell r="JG934">
            <v>0</v>
          </cell>
          <cell r="JH934">
            <v>0</v>
          </cell>
          <cell r="JI934">
            <v>0</v>
          </cell>
          <cell r="JJ934">
            <v>0</v>
          </cell>
          <cell r="JK934">
            <v>0</v>
          </cell>
          <cell r="JL934">
            <v>0</v>
          </cell>
          <cell r="JM934">
            <v>0</v>
          </cell>
          <cell r="JN934">
            <v>0</v>
          </cell>
          <cell r="JO934">
            <v>0</v>
          </cell>
          <cell r="JP934">
            <v>0</v>
          </cell>
          <cell r="JQ934">
            <v>0</v>
          </cell>
        </row>
        <row r="935">
          <cell r="D935" t="str">
            <v>WD_.PC.GOE._.___.Wolverine Creek</v>
          </cell>
          <cell r="F935">
            <v>0</v>
          </cell>
          <cell r="G935">
            <v>0</v>
          </cell>
          <cell r="H935">
            <v>1.9821517799999953</v>
          </cell>
          <cell r="I935">
            <v>0</v>
          </cell>
          <cell r="J935">
            <v>0</v>
          </cell>
          <cell r="K935">
            <v>5.1168238299999871</v>
          </cell>
          <cell r="L935">
            <v>0</v>
          </cell>
          <cell r="M935">
            <v>9.2291749000000891</v>
          </cell>
          <cell r="N935">
            <v>-2.7301709999999844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0</v>
          </cell>
          <cell r="FF935">
            <v>0</v>
          </cell>
          <cell r="FG935">
            <v>0</v>
          </cell>
          <cell r="FH935">
            <v>0</v>
          </cell>
          <cell r="FI935">
            <v>0</v>
          </cell>
          <cell r="FJ935">
            <v>0</v>
          </cell>
          <cell r="FK935">
            <v>0</v>
          </cell>
          <cell r="FL935">
            <v>0</v>
          </cell>
          <cell r="FM935">
            <v>0</v>
          </cell>
          <cell r="FN935">
            <v>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0</v>
          </cell>
          <cell r="GD935">
            <v>0</v>
          </cell>
          <cell r="GE935">
            <v>0</v>
          </cell>
          <cell r="GF935">
            <v>0</v>
          </cell>
          <cell r="GG935">
            <v>0</v>
          </cell>
          <cell r="GH935">
            <v>0</v>
          </cell>
          <cell r="GI935">
            <v>0</v>
          </cell>
          <cell r="GJ935">
            <v>0</v>
          </cell>
          <cell r="GK935">
            <v>0</v>
          </cell>
          <cell r="GL935">
            <v>0</v>
          </cell>
          <cell r="GM935">
            <v>0</v>
          </cell>
          <cell r="GN935">
            <v>0</v>
          </cell>
          <cell r="GO935">
            <v>0</v>
          </cell>
          <cell r="GP935">
            <v>0</v>
          </cell>
          <cell r="GQ935">
            <v>0</v>
          </cell>
          <cell r="GR935">
            <v>0</v>
          </cell>
          <cell r="GS935">
            <v>0</v>
          </cell>
          <cell r="GT935">
            <v>0</v>
          </cell>
          <cell r="GU935">
            <v>0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0</v>
          </cell>
          <cell r="HA935">
            <v>0</v>
          </cell>
          <cell r="HB935">
            <v>0</v>
          </cell>
          <cell r="HC935">
            <v>0</v>
          </cell>
          <cell r="HD935">
            <v>0</v>
          </cell>
          <cell r="HE935">
            <v>0</v>
          </cell>
          <cell r="HF935">
            <v>0</v>
          </cell>
          <cell r="HG935">
            <v>0</v>
          </cell>
          <cell r="HH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0</v>
          </cell>
          <cell r="HM935">
            <v>0</v>
          </cell>
          <cell r="HN935">
            <v>0</v>
          </cell>
          <cell r="HO935">
            <v>0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0</v>
          </cell>
          <cell r="HU935">
            <v>0</v>
          </cell>
          <cell r="HV935">
            <v>0</v>
          </cell>
          <cell r="HW935">
            <v>0</v>
          </cell>
          <cell r="HX935">
            <v>0</v>
          </cell>
          <cell r="HY935">
            <v>0</v>
          </cell>
          <cell r="HZ935">
            <v>0</v>
          </cell>
          <cell r="IA935">
            <v>0</v>
          </cell>
          <cell r="IB935">
            <v>0</v>
          </cell>
          <cell r="IC935">
            <v>0</v>
          </cell>
          <cell r="ID935">
            <v>0</v>
          </cell>
          <cell r="IE935">
            <v>0</v>
          </cell>
          <cell r="IF935">
            <v>0</v>
          </cell>
          <cell r="IG935">
            <v>0</v>
          </cell>
          <cell r="IH935">
            <v>0</v>
          </cell>
          <cell r="II935">
            <v>0</v>
          </cell>
          <cell r="IJ935">
            <v>0</v>
          </cell>
          <cell r="IK935">
            <v>0</v>
          </cell>
          <cell r="IL935">
            <v>0</v>
          </cell>
          <cell r="IM935">
            <v>0</v>
          </cell>
          <cell r="IN935">
            <v>0</v>
          </cell>
          <cell r="IO935">
            <v>0</v>
          </cell>
          <cell r="IP935">
            <v>0</v>
          </cell>
          <cell r="IQ935">
            <v>0</v>
          </cell>
          <cell r="IR935">
            <v>0</v>
          </cell>
          <cell r="IS935">
            <v>0</v>
          </cell>
          <cell r="IT935">
            <v>0</v>
          </cell>
          <cell r="IU935">
            <v>0</v>
          </cell>
          <cell r="IV935">
            <v>0</v>
          </cell>
          <cell r="IW935">
            <v>0</v>
          </cell>
          <cell r="IX935">
            <v>0</v>
          </cell>
          <cell r="IY935">
            <v>0</v>
          </cell>
          <cell r="IZ935">
            <v>0</v>
          </cell>
          <cell r="JA935">
            <v>0</v>
          </cell>
          <cell r="JB935">
            <v>0</v>
          </cell>
          <cell r="JC935">
            <v>0</v>
          </cell>
          <cell r="JD935">
            <v>0</v>
          </cell>
          <cell r="JE935">
            <v>0</v>
          </cell>
          <cell r="JF935">
            <v>0</v>
          </cell>
          <cell r="JG935">
            <v>0</v>
          </cell>
          <cell r="JH935">
            <v>0</v>
          </cell>
          <cell r="JI935">
            <v>0</v>
          </cell>
          <cell r="JJ935">
            <v>0</v>
          </cell>
          <cell r="JK935">
            <v>0</v>
          </cell>
          <cell r="JL935">
            <v>0</v>
          </cell>
          <cell r="JM935">
            <v>0</v>
          </cell>
          <cell r="JN935">
            <v>0</v>
          </cell>
          <cell r="JO935">
            <v>0</v>
          </cell>
          <cell r="JP935">
            <v>0</v>
          </cell>
          <cell r="JQ935">
            <v>0</v>
          </cell>
        </row>
        <row r="936">
          <cell r="D936" t="str">
            <v>WD_.PC.WYE._.___.Anticline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1594.2738456999941</v>
          </cell>
          <cell r="EF936">
            <v>262.4214258199936</v>
          </cell>
          <cell r="EG936">
            <v>-137.93897465999908</v>
          </cell>
          <cell r="EH936">
            <v>120.11891705000198</v>
          </cell>
          <cell r="EI936">
            <v>39.444897599998512</v>
          </cell>
          <cell r="EJ936">
            <v>25.421492489998855</v>
          </cell>
          <cell r="EK936">
            <v>220.20455159000267</v>
          </cell>
          <cell r="EL936">
            <v>-119.51259281999955</v>
          </cell>
          <cell r="EM936">
            <v>-12.839424899997539</v>
          </cell>
          <cell r="EN936">
            <v>297.21574720000172</v>
          </cell>
          <cell r="EO936">
            <v>319.61022514999422</v>
          </cell>
          <cell r="EP936">
            <v>101.62512505000268</v>
          </cell>
          <cell r="EQ936">
            <v>478.50245612999424</v>
          </cell>
          <cell r="ER936">
            <v>1367.7509616100288</v>
          </cell>
          <cell r="ES936">
            <v>317.53912459000276</v>
          </cell>
          <cell r="ET936">
            <v>49.249976810000589</v>
          </cell>
          <cell r="EU936">
            <v>29.004679440004111</v>
          </cell>
          <cell r="EV936">
            <v>114.85295131000385</v>
          </cell>
          <cell r="EW936">
            <v>-174.96253792000061</v>
          </cell>
          <cell r="EX936">
            <v>183.55416521000006</v>
          </cell>
          <cell r="EY936">
            <v>14.491538630001742</v>
          </cell>
          <cell r="EZ936">
            <v>135.83073366999815</v>
          </cell>
          <cell r="FA936">
            <v>-77.306399799999781</v>
          </cell>
          <cell r="FB936">
            <v>558.48517106000872</v>
          </cell>
          <cell r="FC936">
            <v>114.43958177000241</v>
          </cell>
          <cell r="FD936">
            <v>102.57197683999402</v>
          </cell>
          <cell r="FE936">
            <v>1434.0734051399922</v>
          </cell>
          <cell r="FF936">
            <v>376.18438521000644</v>
          </cell>
          <cell r="FG936">
            <v>269.2183082699994</v>
          </cell>
          <cell r="FH936">
            <v>104.16669704999731</v>
          </cell>
          <cell r="FI936">
            <v>108.04390405000231</v>
          </cell>
          <cell r="FJ936">
            <v>-246.45828117000019</v>
          </cell>
          <cell r="FK936">
            <v>-409.734322170003</v>
          </cell>
          <cell r="FL936">
            <v>41.024805520006339</v>
          </cell>
          <cell r="FM936">
            <v>39.3020683499999</v>
          </cell>
          <cell r="FN936">
            <v>259.6949837500033</v>
          </cell>
          <cell r="FO936">
            <v>696.35107234999668</v>
          </cell>
          <cell r="FP936">
            <v>47.759661480005889</v>
          </cell>
          <cell r="FQ936">
            <v>148.52012244999787</v>
          </cell>
          <cell r="FR936">
            <v>-57.051476369990269</v>
          </cell>
          <cell r="FS936">
            <v>-274.95226634999563</v>
          </cell>
          <cell r="FT936">
            <v>151.66142240000408</v>
          </cell>
          <cell r="FU936">
            <v>171.83107690999714</v>
          </cell>
          <cell r="FV936">
            <v>-21.401447879998159</v>
          </cell>
          <cell r="FW936">
            <v>-326.09256003000519</v>
          </cell>
          <cell r="FX936">
            <v>-356.69451106000088</v>
          </cell>
          <cell r="FY936">
            <v>-55.757119149999198</v>
          </cell>
          <cell r="FZ936">
            <v>-57.520970719993784</v>
          </cell>
          <cell r="GA936">
            <v>-229.65532715999871</v>
          </cell>
          <cell r="GB936">
            <v>920.78265376000127</v>
          </cell>
          <cell r="GC936">
            <v>50.382743610000034</v>
          </cell>
          <cell r="GD936">
            <v>-29.635170700006711</v>
          </cell>
          <cell r="GE936">
            <v>-52.26296166004613</v>
          </cell>
          <cell r="GF936">
            <v>6.9442168699970352</v>
          </cell>
          <cell r="GG936">
            <v>84.923784340000566</v>
          </cell>
          <cell r="GH936">
            <v>-6.0825502100015001</v>
          </cell>
          <cell r="GI936">
            <v>61.76916558999983</v>
          </cell>
          <cell r="GJ936">
            <v>65.284835419997762</v>
          </cell>
          <cell r="GK936">
            <v>-556.66742604999672</v>
          </cell>
          <cell r="GL936">
            <v>137.90373929999623</v>
          </cell>
          <cell r="GM936">
            <v>171.90683833000003</v>
          </cell>
          <cell r="GN936">
            <v>231.5580728399982</v>
          </cell>
          <cell r="GO936">
            <v>-537.32579032999274</v>
          </cell>
          <cell r="GP936">
            <v>94.599621009998373</v>
          </cell>
          <cell r="GQ936">
            <v>192.9225312300041</v>
          </cell>
          <cell r="GR936">
            <v>1681.3564180000685</v>
          </cell>
          <cell r="GS936">
            <v>340.08863583000493</v>
          </cell>
          <cell r="GT936">
            <v>339.11825782999767</v>
          </cell>
          <cell r="GU936">
            <v>238.3896563299968</v>
          </cell>
          <cell r="GV936">
            <v>279.01614845999211</v>
          </cell>
          <cell r="GW936">
            <v>-142.02799171999686</v>
          </cell>
          <cell r="GX936">
            <v>142.55005565999818</v>
          </cell>
          <cell r="GY936">
            <v>-3.4333207399977255</v>
          </cell>
          <cell r="GZ936">
            <v>0</v>
          </cell>
          <cell r="HA936">
            <v>-8.7132101300012437</v>
          </cell>
          <cell r="HB936">
            <v>315.18511120999028</v>
          </cell>
          <cell r="HC936">
            <v>121.06563266999729</v>
          </cell>
          <cell r="HD936">
            <v>60.117442600007053</v>
          </cell>
          <cell r="HE936">
            <v>405.83906505000778</v>
          </cell>
          <cell r="HF936">
            <v>-1.8393331400075112</v>
          </cell>
          <cell r="HG936">
            <v>59.162297070000932</v>
          </cell>
          <cell r="HH936">
            <v>16.252464709999913</v>
          </cell>
          <cell r="HI936">
            <v>-9.0571648600016488</v>
          </cell>
          <cell r="HJ936">
            <v>208.51382027000182</v>
          </cell>
          <cell r="HK936">
            <v>240.49429922000127</v>
          </cell>
          <cell r="HL936">
            <v>0</v>
          </cell>
          <cell r="HM936">
            <v>0</v>
          </cell>
          <cell r="HN936">
            <v>-80.832173329996294</v>
          </cell>
          <cell r="HO936">
            <v>-100.08589473999746</v>
          </cell>
          <cell r="HP936">
            <v>-17.815793879999546</v>
          </cell>
          <cell r="HQ936">
            <v>91.046543730000849</v>
          </cell>
          <cell r="HR936">
            <v>626.55026195000391</v>
          </cell>
          <cell r="HS936">
            <v>121.6580592600003</v>
          </cell>
          <cell r="HT936">
            <v>-29.291752969998925</v>
          </cell>
          <cell r="HU936">
            <v>-111.20647033000023</v>
          </cell>
          <cell r="HV936">
            <v>215.71255333000227</v>
          </cell>
          <cell r="HW936">
            <v>368.37862201000098</v>
          </cell>
          <cell r="HX936">
            <v>31.993198919997667</v>
          </cell>
          <cell r="HY936">
            <v>0</v>
          </cell>
          <cell r="HZ936">
            <v>0</v>
          </cell>
          <cell r="IA936">
            <v>0</v>
          </cell>
          <cell r="IB936">
            <v>0</v>
          </cell>
          <cell r="IC936">
            <v>0</v>
          </cell>
          <cell r="ID936">
            <v>29.306051730003674</v>
          </cell>
          <cell r="IE936">
            <v>691.73901533003664</v>
          </cell>
          <cell r="IF936">
            <v>50.250000000007276</v>
          </cell>
          <cell r="IG936">
            <v>-100.5</v>
          </cell>
          <cell r="IH936">
            <v>-57.242795640006079</v>
          </cell>
          <cell r="II936">
            <v>243.18035556000177</v>
          </cell>
          <cell r="IJ936">
            <v>254.76236169999902</v>
          </cell>
          <cell r="IK936">
            <v>301.28909370999827</v>
          </cell>
          <cell r="IL936">
            <v>0</v>
          </cell>
          <cell r="IM936">
            <v>0</v>
          </cell>
          <cell r="IN936">
            <v>0</v>
          </cell>
          <cell r="IO936">
            <v>0</v>
          </cell>
          <cell r="IP936">
            <v>0</v>
          </cell>
          <cell r="IQ936">
            <v>0</v>
          </cell>
          <cell r="IR936">
            <v>613.09246971993707</v>
          </cell>
          <cell r="IS936">
            <v>0</v>
          </cell>
          <cell r="IT936">
            <v>0.11897626999780186</v>
          </cell>
          <cell r="IU936">
            <v>236.71078042999579</v>
          </cell>
          <cell r="IV936">
            <v>83.862087019999308</v>
          </cell>
          <cell r="IW936">
            <v>292.89771123000537</v>
          </cell>
          <cell r="IX936">
            <v>-0.49708522999935667</v>
          </cell>
          <cell r="IY936">
            <v>0</v>
          </cell>
          <cell r="IZ936">
            <v>0</v>
          </cell>
          <cell r="JA936">
            <v>0</v>
          </cell>
          <cell r="JB936">
            <v>0</v>
          </cell>
          <cell r="JC936">
            <v>0</v>
          </cell>
          <cell r="JD936">
            <v>0</v>
          </cell>
          <cell r="JE936">
            <v>-552.30708182993112</v>
          </cell>
          <cell r="JF936">
            <v>0</v>
          </cell>
          <cell r="JG936">
            <v>121.40461032000167</v>
          </cell>
          <cell r="JH936">
            <v>-533.01379823000389</v>
          </cell>
          <cell r="JI936">
            <v>-95.998253530004149</v>
          </cell>
          <cell r="JJ936">
            <v>-64.02056392999657</v>
          </cell>
          <cell r="JK936">
            <v>-30.929076459997304</v>
          </cell>
          <cell r="JL936">
            <v>0</v>
          </cell>
          <cell r="JM936">
            <v>0</v>
          </cell>
          <cell r="JN936">
            <v>0</v>
          </cell>
          <cell r="JO936">
            <v>0</v>
          </cell>
          <cell r="JP936">
            <v>0</v>
          </cell>
          <cell r="JQ936">
            <v>50.249999999992724</v>
          </cell>
        </row>
        <row r="937">
          <cell r="D937" t="str">
            <v>WD_.PC.WYE._.___.Boswell_Springs</v>
          </cell>
          <cell r="F937">
            <v>-71.576258300017798</v>
          </cell>
          <cell r="G937">
            <v>-226.0106850600132</v>
          </cell>
          <cell r="H937">
            <v>-242.01928247995966</v>
          </cell>
          <cell r="I937">
            <v>123.01462904000073</v>
          </cell>
          <cell r="J937">
            <v>-66.276381889998447</v>
          </cell>
          <cell r="K937">
            <v>0</v>
          </cell>
          <cell r="L937">
            <v>0</v>
          </cell>
          <cell r="M937">
            <v>0</v>
          </cell>
          <cell r="N937">
            <v>-139.0978314899985</v>
          </cell>
          <cell r="O937">
            <v>30.58574836999469</v>
          </cell>
          <cell r="P937">
            <v>60.378815789983491</v>
          </cell>
          <cell r="Q937">
            <v>-320.7145232600451</v>
          </cell>
          <cell r="R937">
            <v>-1446.2845011299942</v>
          </cell>
          <cell r="S937">
            <v>-193.16857611003798</v>
          </cell>
          <cell r="T937">
            <v>-574.88561573000334</v>
          </cell>
          <cell r="U937">
            <v>-449.84388041999773</v>
          </cell>
          <cell r="V937">
            <v>-612.77178056000412</v>
          </cell>
          <cell r="W937">
            <v>182.0554862800127</v>
          </cell>
          <cell r="X937">
            <v>149.22931717000756</v>
          </cell>
          <cell r="Y937">
            <v>0</v>
          </cell>
          <cell r="Z937">
            <v>0</v>
          </cell>
          <cell r="AA937">
            <v>-16.510486920000403</v>
          </cell>
          <cell r="AB937">
            <v>-57.771956269993098</v>
          </cell>
          <cell r="AC937">
            <v>0</v>
          </cell>
          <cell r="AD937">
            <v>127.3829914300004</v>
          </cell>
          <cell r="AE937">
            <v>65.380991340265609</v>
          </cell>
          <cell r="AF937">
            <v>15.376083990020561</v>
          </cell>
          <cell r="AG937">
            <v>-322.41249895998772</v>
          </cell>
          <cell r="AH937">
            <v>122.99887084001966</v>
          </cell>
          <cell r="AI937">
            <v>166.67177706000803</v>
          </cell>
          <cell r="AJ937">
            <v>42.49732450000738</v>
          </cell>
          <cell r="AK937">
            <v>132.00166105999961</v>
          </cell>
          <cell r="AL937">
            <v>0</v>
          </cell>
          <cell r="AM937">
            <v>0</v>
          </cell>
          <cell r="AN937">
            <v>0</v>
          </cell>
          <cell r="AO937">
            <v>46.708132120023947</v>
          </cell>
          <cell r="AP937">
            <v>0</v>
          </cell>
          <cell r="AQ937">
            <v>-138.46035927000048</v>
          </cell>
          <cell r="AR937">
            <v>63.00688658002764</v>
          </cell>
          <cell r="AS937">
            <v>-8.2914910099934787</v>
          </cell>
          <cell r="AT937">
            <v>0</v>
          </cell>
          <cell r="AU937">
            <v>-14.804432240009191</v>
          </cell>
          <cell r="AV937">
            <v>-180.07733980000194</v>
          </cell>
          <cell r="AW937">
            <v>129.7864347799914</v>
          </cell>
          <cell r="AX937">
            <v>168.63091298000654</v>
          </cell>
          <cell r="AY937">
            <v>0</v>
          </cell>
          <cell r="AZ937">
            <v>0</v>
          </cell>
          <cell r="BA937">
            <v>0</v>
          </cell>
          <cell r="BB937">
            <v>-20.739518150003278</v>
          </cell>
          <cell r="BC937">
            <v>0</v>
          </cell>
          <cell r="BD937">
            <v>-11.497679979991517</v>
          </cell>
          <cell r="BE937">
            <v>641.51235503994394</v>
          </cell>
          <cell r="BF937">
            <v>-62.391255350012216</v>
          </cell>
          <cell r="BG937">
            <v>-18.976574059997802</v>
          </cell>
          <cell r="BH937">
            <v>-158.98023083999578</v>
          </cell>
          <cell r="BI937">
            <v>443.92428537999513</v>
          </cell>
          <cell r="BJ937">
            <v>0</v>
          </cell>
          <cell r="BK937">
            <v>34.216858100000536</v>
          </cell>
          <cell r="BL937">
            <v>0</v>
          </cell>
          <cell r="BM937">
            <v>0</v>
          </cell>
          <cell r="BN937">
            <v>0</v>
          </cell>
          <cell r="BO937">
            <v>102.95836989002419</v>
          </cell>
          <cell r="BP937">
            <v>0</v>
          </cell>
          <cell r="BQ937">
            <v>300.7609019199881</v>
          </cell>
          <cell r="BR937">
            <v>389.52955612982623</v>
          </cell>
          <cell r="BS937">
            <v>-118.74000000000524</v>
          </cell>
          <cell r="BT937">
            <v>160.00000000000728</v>
          </cell>
          <cell r="BU937">
            <v>61.355451030016411</v>
          </cell>
          <cell r="BV937">
            <v>250.66301163999015</v>
          </cell>
          <cell r="BW937">
            <v>-48.774308000000019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79.643323040028918</v>
          </cell>
          <cell r="CC937">
            <v>5.3820784200070193</v>
          </cell>
          <cell r="CD937">
            <v>0</v>
          </cell>
          <cell r="CE937">
            <v>-185.74516543000937</v>
          </cell>
          <cell r="CF937">
            <v>0</v>
          </cell>
          <cell r="CG937">
            <v>6.9843148600048153</v>
          </cell>
          <cell r="CH937">
            <v>-37.807514280008036</v>
          </cell>
          <cell r="CI937">
            <v>-69.440806019993033</v>
          </cell>
          <cell r="CJ937">
            <v>-28.352980700001353</v>
          </cell>
          <cell r="CK937">
            <v>8.3913987600099063</v>
          </cell>
          <cell r="CL937">
            <v>0</v>
          </cell>
          <cell r="CM937">
            <v>0</v>
          </cell>
          <cell r="CN937">
            <v>0</v>
          </cell>
          <cell r="CO937">
            <v>-65.519578050007112</v>
          </cell>
          <cell r="CP937">
            <v>0</v>
          </cell>
          <cell r="CQ937">
            <v>0</v>
          </cell>
          <cell r="CR937">
            <v>-620.63634379999712</v>
          </cell>
          <cell r="CS937">
            <v>0</v>
          </cell>
          <cell r="CT937">
            <v>0</v>
          </cell>
          <cell r="CU937">
            <v>-181.64133072999539</v>
          </cell>
          <cell r="CV937">
            <v>-268.94538631000614</v>
          </cell>
          <cell r="CW937">
            <v>-245.89848529001029</v>
          </cell>
          <cell r="CX937">
            <v>75.848858530014695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68.030628100037575</v>
          </cell>
          <cell r="DF937">
            <v>0</v>
          </cell>
          <cell r="DG937">
            <v>0</v>
          </cell>
          <cell r="DH937">
            <v>-120.79638511000667</v>
          </cell>
          <cell r="DI937">
            <v>-17.027055430007749</v>
          </cell>
          <cell r="DJ937">
            <v>193.29371724000521</v>
          </cell>
          <cell r="DK937">
            <v>12.560351399995852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-607.24610232003033</v>
          </cell>
          <cell r="DS937">
            <v>0</v>
          </cell>
          <cell r="DT937">
            <v>0</v>
          </cell>
          <cell r="DU937">
            <v>61.095167060018866</v>
          </cell>
          <cell r="DV937">
            <v>-663.26043827997637</v>
          </cell>
          <cell r="DW937">
            <v>-44.134731769998325</v>
          </cell>
          <cell r="DX937">
            <v>39.053900670012808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1064.1355327798519</v>
          </cell>
          <cell r="EF937">
            <v>1935.8957590199861</v>
          </cell>
          <cell r="EG937">
            <v>784.74721693999891</v>
          </cell>
          <cell r="EH937">
            <v>217.3710192500148</v>
          </cell>
          <cell r="EI937">
            <v>-494.42748595000012</v>
          </cell>
          <cell r="EJ937">
            <v>-1204.2076572799997</v>
          </cell>
          <cell r="EK937">
            <v>-736.28543732999242</v>
          </cell>
          <cell r="EL937">
            <v>413.74683426000411</v>
          </cell>
          <cell r="EM937">
            <v>-578.02793507999741</v>
          </cell>
          <cell r="EN937">
            <v>-342.07779295</v>
          </cell>
          <cell r="EO937">
            <v>-190.69055378000485</v>
          </cell>
          <cell r="EP937">
            <v>633.20879923999019</v>
          </cell>
          <cell r="EQ937">
            <v>624.88276643997233</v>
          </cell>
          <cell r="ER937">
            <v>3443.365091279964</v>
          </cell>
          <cell r="ES937">
            <v>644.04377632999967</v>
          </cell>
          <cell r="ET937">
            <v>777.66762095000013</v>
          </cell>
          <cell r="EU937">
            <v>397.89471010000852</v>
          </cell>
          <cell r="EV937">
            <v>-73.933982679998735</v>
          </cell>
          <cell r="EW937">
            <v>-585.20726562999698</v>
          </cell>
          <cell r="EX937">
            <v>1106.9943212000071</v>
          </cell>
          <cell r="EY937">
            <v>14.675549120001961</v>
          </cell>
          <cell r="EZ937">
            <v>-920.466326450005</v>
          </cell>
          <cell r="FA937">
            <v>475.65668087999802</v>
          </cell>
          <cell r="FB937">
            <v>1488.5269126600033</v>
          </cell>
          <cell r="FC937">
            <v>158.46556815002987</v>
          </cell>
          <cell r="FD937">
            <v>-40.95247335001477</v>
          </cell>
          <cell r="FE937">
            <v>-2535.3520409099292</v>
          </cell>
          <cell r="FF937">
            <v>-5.1647450099990238</v>
          </cell>
          <cell r="FG937">
            <v>474.25757619999058</v>
          </cell>
          <cell r="FH937">
            <v>-854.41944290000538</v>
          </cell>
          <cell r="FI937">
            <v>1577.2578804299847</v>
          </cell>
          <cell r="FJ937">
            <v>-580.60791108999547</v>
          </cell>
          <cell r="FK937">
            <v>-1439.3885887200086</v>
          </cell>
          <cell r="FL937">
            <v>4.3160622699942905</v>
          </cell>
          <cell r="FM937">
            <v>121.0726623100054</v>
          </cell>
          <cell r="FN937">
            <v>-415.28355942000417</v>
          </cell>
          <cell r="FO937">
            <v>-2219.7022588799882</v>
          </cell>
          <cell r="FP937">
            <v>307.75719978999405</v>
          </cell>
          <cell r="FQ937">
            <v>494.55308410998259</v>
          </cell>
          <cell r="FR937">
            <v>-1776.4846905302256</v>
          </cell>
          <cell r="FS937">
            <v>926.55263023998123</v>
          </cell>
          <cell r="FT937">
            <v>85.331854830008524</v>
          </cell>
          <cell r="FU937">
            <v>28.876095589977922</v>
          </cell>
          <cell r="FV937">
            <v>84.387999210011913</v>
          </cell>
          <cell r="FW937">
            <v>264.53875952999442</v>
          </cell>
          <cell r="FX937">
            <v>-2315.9095728699904</v>
          </cell>
          <cell r="FY937">
            <v>-252.82263731000421</v>
          </cell>
          <cell r="FZ937">
            <v>329.82346717999462</v>
          </cell>
          <cell r="GA937">
            <v>106.28474067000207</v>
          </cell>
          <cell r="GB937">
            <v>-1549.5421993599884</v>
          </cell>
          <cell r="GC937">
            <v>-52.474775040012901</v>
          </cell>
          <cell r="GD937">
            <v>568.46894679999969</v>
          </cell>
          <cell r="GE937">
            <v>1615.0148171499604</v>
          </cell>
          <cell r="GF937">
            <v>288.41882031000569</v>
          </cell>
          <cell r="GG937">
            <v>551.05559266998898</v>
          </cell>
          <cell r="GH937">
            <v>216.77491016001295</v>
          </cell>
          <cell r="GI937">
            <v>-24.888814859994454</v>
          </cell>
          <cell r="GJ937">
            <v>419.2626154799982</v>
          </cell>
          <cell r="GK937">
            <v>-1517.4803391899986</v>
          </cell>
          <cell r="GL937">
            <v>-6.825192150005023</v>
          </cell>
          <cell r="GM937">
            <v>449.20140333000018</v>
          </cell>
          <cell r="GN937">
            <v>-14.294792609998694</v>
          </cell>
          <cell r="GO937">
            <v>710.92645877999894</v>
          </cell>
          <cell r="GP937">
            <v>234.14291272999253</v>
          </cell>
          <cell r="GQ937">
            <v>308.72124250001798</v>
          </cell>
          <cell r="GR937">
            <v>5534.8261028000852</v>
          </cell>
          <cell r="GS937">
            <v>-180.57911941999919</v>
          </cell>
          <cell r="GT937">
            <v>896.05769880000298</v>
          </cell>
          <cell r="GU937">
            <v>1057.8466822300034</v>
          </cell>
          <cell r="GV937">
            <v>447.04055255999265</v>
          </cell>
          <cell r="GW937">
            <v>1085.9401084700003</v>
          </cell>
          <cell r="GX937">
            <v>731.97952390000864</v>
          </cell>
          <cell r="GY937">
            <v>144.91007910000189</v>
          </cell>
          <cell r="GZ937">
            <v>24.84960737000074</v>
          </cell>
          <cell r="HA937">
            <v>-11.821114679998573</v>
          </cell>
          <cell r="HB937">
            <v>1012.664514300006</v>
          </cell>
          <cell r="HC937">
            <v>100.18590192000556</v>
          </cell>
          <cell r="HD937">
            <v>225.75166824999906</v>
          </cell>
          <cell r="HE937">
            <v>-3254.4649653399829</v>
          </cell>
          <cell r="HF937">
            <v>-251.24763072001224</v>
          </cell>
          <cell r="HG937">
            <v>-413.59123728000122</v>
          </cell>
          <cell r="HH937">
            <v>-1739.6865071200009</v>
          </cell>
          <cell r="HI937">
            <v>-1023.9446630999955</v>
          </cell>
          <cell r="HJ937">
            <v>-342.93631112999719</v>
          </cell>
          <cell r="HK937">
            <v>41.406768040003954</v>
          </cell>
          <cell r="HL937">
            <v>0</v>
          </cell>
          <cell r="HM937">
            <v>0</v>
          </cell>
          <cell r="HN937">
            <v>195.02321233000112</v>
          </cell>
          <cell r="HO937">
            <v>85.255090310005471</v>
          </cell>
          <cell r="HP937">
            <v>33.544722110003931</v>
          </cell>
          <cell r="HQ937">
            <v>161.71159121999517</v>
          </cell>
          <cell r="HR937">
            <v>-1759.4673824401107</v>
          </cell>
          <cell r="HS937">
            <v>-67.644450510008028</v>
          </cell>
          <cell r="HT937">
            <v>352.25292242999421</v>
          </cell>
          <cell r="HU937">
            <v>-1430.7063298700232</v>
          </cell>
          <cell r="HV937">
            <v>618.56543223000335</v>
          </cell>
          <cell r="HW937">
            <v>-452.04928667000058</v>
          </cell>
          <cell r="HX937">
            <v>-925.95462779000809</v>
          </cell>
          <cell r="HY937">
            <v>0</v>
          </cell>
          <cell r="HZ937">
            <v>0</v>
          </cell>
          <cell r="IA937">
            <v>0</v>
          </cell>
          <cell r="IB937">
            <v>0</v>
          </cell>
          <cell r="IC937">
            <v>0</v>
          </cell>
          <cell r="ID937">
            <v>146.06895774000441</v>
          </cell>
          <cell r="IE937">
            <v>-229.50581761018839</v>
          </cell>
          <cell r="IF937">
            <v>145.74744643000304</v>
          </cell>
          <cell r="IG937">
            <v>243.2376942300034</v>
          </cell>
          <cell r="IH937">
            <v>-842.02413427998545</v>
          </cell>
          <cell r="II937">
            <v>973.73062546999427</v>
          </cell>
          <cell r="IJ937">
            <v>-823.90126234999479</v>
          </cell>
          <cell r="IK937">
            <v>-53.926743180003541</v>
          </cell>
          <cell r="IL937">
            <v>0</v>
          </cell>
          <cell r="IM937">
            <v>0</v>
          </cell>
          <cell r="IN937">
            <v>0</v>
          </cell>
          <cell r="IO937">
            <v>0</v>
          </cell>
          <cell r="IP937">
            <v>0</v>
          </cell>
          <cell r="IQ937">
            <v>127.63055606998387</v>
          </cell>
          <cell r="IR937">
            <v>-394.56662596995011</v>
          </cell>
          <cell r="IS937">
            <v>0</v>
          </cell>
          <cell r="IT937">
            <v>-37.778980169990973</v>
          </cell>
          <cell r="IU937">
            <v>-540.83725895002135</v>
          </cell>
          <cell r="IV937">
            <v>-500.56807843999559</v>
          </cell>
          <cell r="IW937">
            <v>446.19515626000066</v>
          </cell>
          <cell r="IX937">
            <v>238.42253532999894</v>
          </cell>
          <cell r="IY937">
            <v>0</v>
          </cell>
          <cell r="IZ937">
            <v>0</v>
          </cell>
          <cell r="JA937">
            <v>0</v>
          </cell>
          <cell r="JB937">
            <v>0</v>
          </cell>
          <cell r="JC937">
            <v>0</v>
          </cell>
          <cell r="JD937">
            <v>0</v>
          </cell>
          <cell r="JE937">
            <v>3167.0002648000373</v>
          </cell>
          <cell r="JF937">
            <v>0</v>
          </cell>
          <cell r="JG937">
            <v>1257.7602084099999</v>
          </cell>
          <cell r="JH937">
            <v>190.98739474000467</v>
          </cell>
          <cell r="JI937">
            <v>673.86331724999764</v>
          </cell>
          <cell r="JJ937">
            <v>143.94456198999251</v>
          </cell>
          <cell r="JK937">
            <v>900.44478241000616</v>
          </cell>
          <cell r="JL937">
            <v>0</v>
          </cell>
          <cell r="JM937">
            <v>0</v>
          </cell>
          <cell r="JN937">
            <v>0</v>
          </cell>
          <cell r="JO937">
            <v>0</v>
          </cell>
          <cell r="JP937">
            <v>0</v>
          </cell>
          <cell r="JQ937">
            <v>0</v>
          </cell>
        </row>
        <row r="938">
          <cell r="D938" t="str">
            <v>WD_.PC.WYE._.___.Cedar Springs I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5.9286171700805426</v>
          </cell>
          <cell r="S938">
            <v>0</v>
          </cell>
          <cell r="T938">
            <v>0</v>
          </cell>
          <cell r="U938">
            <v>0</v>
          </cell>
          <cell r="V938">
            <v>5.928617170000507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39.036538979969919</v>
          </cell>
          <cell r="BF938">
            <v>0</v>
          </cell>
          <cell r="BG938">
            <v>0</v>
          </cell>
          <cell r="BH938">
            <v>39.036538979999023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676.00472607999109</v>
          </cell>
          <cell r="BS938">
            <v>0</v>
          </cell>
          <cell r="BT938">
            <v>0</v>
          </cell>
          <cell r="BU938">
            <v>147.82076065000001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528.1839654300129</v>
          </cell>
          <cell r="CE938">
            <v>897.02359178988263</v>
          </cell>
          <cell r="CF938">
            <v>166.922168709978</v>
          </cell>
          <cell r="CG938">
            <v>45.069300970004406</v>
          </cell>
          <cell r="CH938">
            <v>529.81151785000839</v>
          </cell>
          <cell r="CI938">
            <v>176.45670979999704</v>
          </cell>
          <cell r="CJ938">
            <v>219.89650674000586</v>
          </cell>
          <cell r="CK938">
            <v>-190.88674193999759</v>
          </cell>
          <cell r="CL938">
            <v>191.13634205999551</v>
          </cell>
          <cell r="CM938">
            <v>-129.09704819000035</v>
          </cell>
          <cell r="CN938">
            <v>19.251903470001707</v>
          </cell>
          <cell r="CO938">
            <v>-124.09425597001973</v>
          </cell>
          <cell r="CP938">
            <v>26.896092280003359</v>
          </cell>
          <cell r="CQ938">
            <v>-34.338903990006656</v>
          </cell>
          <cell r="CR938">
            <v>1767.5942164298613</v>
          </cell>
          <cell r="CS938">
            <v>-73.338741829997161</v>
          </cell>
          <cell r="CT938">
            <v>282.41996305000066</v>
          </cell>
          <cell r="CU938">
            <v>1121.6092617700051</v>
          </cell>
          <cell r="CV938">
            <v>78.45476076000341</v>
          </cell>
          <cell r="CW938">
            <v>-12.232695139995485</v>
          </cell>
          <cell r="CX938">
            <v>-6.0608345100117731</v>
          </cell>
          <cell r="CY938">
            <v>27.489027429997805</v>
          </cell>
          <cell r="CZ938">
            <v>0</v>
          </cell>
          <cell r="DA938">
            <v>135.98532625000007</v>
          </cell>
          <cell r="DB938">
            <v>397.79465644001175</v>
          </cell>
          <cell r="DC938">
            <v>0</v>
          </cell>
          <cell r="DD938">
            <v>-184.52650778999669</v>
          </cell>
          <cell r="DE938">
            <v>1248.3769076898461</v>
          </cell>
          <cell r="DF938">
            <v>240.15094197000144</v>
          </cell>
          <cell r="DG938">
            <v>568.45467089000158</v>
          </cell>
          <cell r="DH938">
            <v>436.47818022999127</v>
          </cell>
          <cell r="DI938">
            <v>-745.24388816000283</v>
          </cell>
          <cell r="DJ938">
            <v>232.11661569998978</v>
          </cell>
          <cell r="DK938">
            <v>-363.88198761999956</v>
          </cell>
          <cell r="DL938">
            <v>-191.46028950000618</v>
          </cell>
          <cell r="DM938">
            <v>-71.386852550000185</v>
          </cell>
          <cell r="DN938">
            <v>-236.82762360000197</v>
          </cell>
          <cell r="DO938">
            <v>1343.9299034499927</v>
          </cell>
          <cell r="DP938">
            <v>-3.3512411499978043</v>
          </cell>
          <cell r="DQ938">
            <v>39.398478030008846</v>
          </cell>
          <cell r="DR938">
            <v>212.38916639005765</v>
          </cell>
          <cell r="DS938">
            <v>384.34569678999833</v>
          </cell>
          <cell r="DT938">
            <v>143.9088688999982</v>
          </cell>
          <cell r="DU938">
            <v>303.54756931999873</v>
          </cell>
          <cell r="DV938">
            <v>-44.716126009996515</v>
          </cell>
          <cell r="DW938">
            <v>-394.63689361000434</v>
          </cell>
          <cell r="DX938">
            <v>-106.12972406000335</v>
          </cell>
          <cell r="DY938">
            <v>-1.5256264100025874</v>
          </cell>
          <cell r="DZ938">
            <v>-216.44221413999912</v>
          </cell>
          <cell r="EA938">
            <v>-392.93309784000303</v>
          </cell>
          <cell r="EB938">
            <v>115.00765236000734</v>
          </cell>
          <cell r="EC938">
            <v>7.7958024299950921</v>
          </cell>
          <cell r="ED938">
            <v>414.16725866000343</v>
          </cell>
          <cell r="EE938">
            <v>-1527.3046837300062</v>
          </cell>
          <cell r="EF938">
            <v>0</v>
          </cell>
          <cell r="EG938">
            <v>-231.89863758000138</v>
          </cell>
          <cell r="EH938">
            <v>-323.53599631000543</v>
          </cell>
          <cell r="EI938">
            <v>-384.28409912999632</v>
          </cell>
          <cell r="EJ938">
            <v>-314.14935441000125</v>
          </cell>
          <cell r="EK938">
            <v>138.67126639999333</v>
          </cell>
          <cell r="EL938">
            <v>0</v>
          </cell>
          <cell r="EM938">
            <v>-119.62753018000512</v>
          </cell>
          <cell r="EN938">
            <v>-414.36557370000446</v>
          </cell>
          <cell r="EO938">
            <v>121.88524117998895</v>
          </cell>
          <cell r="EP938">
            <v>0</v>
          </cell>
          <cell r="EQ938">
            <v>0</v>
          </cell>
          <cell r="ER938">
            <v>-1341.3898588099983</v>
          </cell>
          <cell r="ES938">
            <v>0</v>
          </cell>
          <cell r="ET938">
            <v>-230.30854630000249</v>
          </cell>
          <cell r="EU938">
            <v>-13.302983569999924</v>
          </cell>
          <cell r="EV938">
            <v>143.48699071999727</v>
          </cell>
          <cell r="EW938">
            <v>-44.83601684999303</v>
          </cell>
          <cell r="EX938">
            <v>-608.39227939000557</v>
          </cell>
          <cell r="EY938">
            <v>-541.08076837000408</v>
          </cell>
          <cell r="EZ938">
            <v>-110.65759002000414</v>
          </cell>
          <cell r="FA938">
            <v>467.51672868999594</v>
          </cell>
          <cell r="FB938">
            <v>-403.81539371999679</v>
          </cell>
          <cell r="FC938">
            <v>0</v>
          </cell>
          <cell r="FD938">
            <v>0</v>
          </cell>
          <cell r="FE938">
            <v>-1746.1882369499654</v>
          </cell>
          <cell r="FF938">
            <v>-0.75021100000594743</v>
          </cell>
          <cell r="FG938">
            <v>-60.092898059992876</v>
          </cell>
          <cell r="FH938">
            <v>69.473596600015298</v>
          </cell>
          <cell r="FI938">
            <v>-1006.1151074900044</v>
          </cell>
          <cell r="FJ938">
            <v>-79.141231550005614</v>
          </cell>
          <cell r="FK938">
            <v>-82.060881680008606</v>
          </cell>
          <cell r="FL938">
            <v>0</v>
          </cell>
          <cell r="FM938">
            <v>26.548355920000176</v>
          </cell>
          <cell r="FN938">
            <v>-401.68151443999886</v>
          </cell>
          <cell r="FO938">
            <v>-212.36834525001177</v>
          </cell>
          <cell r="FP938">
            <v>0</v>
          </cell>
          <cell r="FQ938">
            <v>0</v>
          </cell>
          <cell r="FR938">
            <v>1054.1999501999235</v>
          </cell>
          <cell r="FS938">
            <v>11.853240349984844</v>
          </cell>
          <cell r="FT938">
            <v>31.673250989995722</v>
          </cell>
          <cell r="FU938">
            <v>-96.413546299998416</v>
          </cell>
          <cell r="FV938">
            <v>-338.92988334000256</v>
          </cell>
          <cell r="FW938">
            <v>-117.29986076999921</v>
          </cell>
          <cell r="FX938">
            <v>1027.1598340900091</v>
          </cell>
          <cell r="FY938">
            <v>0</v>
          </cell>
          <cell r="FZ938">
            <v>0</v>
          </cell>
          <cell r="GA938">
            <v>317.00368526000602</v>
          </cell>
          <cell r="GB938">
            <v>219.15322992000438</v>
          </cell>
          <cell r="GC938">
            <v>0</v>
          </cell>
          <cell r="GD938">
            <v>0</v>
          </cell>
          <cell r="GE938">
            <v>0.14689338998869061</v>
          </cell>
          <cell r="GF938">
            <v>0</v>
          </cell>
          <cell r="GG938">
            <v>42.915526709992264</v>
          </cell>
          <cell r="GH938">
            <v>-202.87401336000039</v>
          </cell>
          <cell r="GI938">
            <v>678.50154456999735</v>
          </cell>
          <cell r="GJ938">
            <v>-30.912396460014861</v>
          </cell>
          <cell r="GK938">
            <v>-419.54368432000047</v>
          </cell>
          <cell r="GL938">
            <v>0</v>
          </cell>
          <cell r="GM938">
            <v>-16.727065419996507</v>
          </cell>
          <cell r="GN938">
            <v>-272.2955010700025</v>
          </cell>
          <cell r="GO938">
            <v>221.08248273999197</v>
          </cell>
          <cell r="GP938">
            <v>0</v>
          </cell>
          <cell r="GQ938">
            <v>0</v>
          </cell>
          <cell r="GR938">
            <v>-1602.23943642003</v>
          </cell>
          <cell r="GS938">
            <v>0</v>
          </cell>
          <cell r="GT938">
            <v>-154.64340564000304</v>
          </cell>
          <cell r="GU938">
            <v>-277.49902451000526</v>
          </cell>
          <cell r="GV938">
            <v>-687.69505589999608</v>
          </cell>
          <cell r="GW938">
            <v>-499.7729959099961</v>
          </cell>
          <cell r="GX938">
            <v>17.371045539999614</v>
          </cell>
          <cell r="GY938">
            <v>0</v>
          </cell>
          <cell r="GZ938">
            <v>0</v>
          </cell>
          <cell r="HA938">
            <v>0</v>
          </cell>
          <cell r="HB938">
            <v>0</v>
          </cell>
          <cell r="HC938">
            <v>0</v>
          </cell>
          <cell r="HD938">
            <v>0</v>
          </cell>
          <cell r="HE938">
            <v>0</v>
          </cell>
          <cell r="HF938">
            <v>0</v>
          </cell>
          <cell r="HG938">
            <v>0</v>
          </cell>
          <cell r="HH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0</v>
          </cell>
          <cell r="HM938">
            <v>0</v>
          </cell>
          <cell r="HN938">
            <v>0</v>
          </cell>
          <cell r="HO938">
            <v>0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0</v>
          </cell>
          <cell r="HU938">
            <v>0</v>
          </cell>
          <cell r="HV938">
            <v>0</v>
          </cell>
          <cell r="HW938">
            <v>0</v>
          </cell>
          <cell r="HX938">
            <v>0</v>
          </cell>
          <cell r="HY938">
            <v>0</v>
          </cell>
          <cell r="HZ938">
            <v>0</v>
          </cell>
          <cell r="IA938">
            <v>0</v>
          </cell>
          <cell r="IB938">
            <v>0</v>
          </cell>
          <cell r="IC938">
            <v>0</v>
          </cell>
          <cell r="ID938">
            <v>0</v>
          </cell>
          <cell r="IE938">
            <v>0</v>
          </cell>
          <cell r="IF938">
            <v>0</v>
          </cell>
          <cell r="IG938">
            <v>0</v>
          </cell>
          <cell r="IH938">
            <v>0</v>
          </cell>
          <cell r="II938">
            <v>0</v>
          </cell>
          <cell r="IJ938">
            <v>0</v>
          </cell>
          <cell r="IK938">
            <v>0</v>
          </cell>
          <cell r="IL938">
            <v>0</v>
          </cell>
          <cell r="IM938">
            <v>0</v>
          </cell>
          <cell r="IN938">
            <v>0</v>
          </cell>
          <cell r="IO938">
            <v>0</v>
          </cell>
          <cell r="IP938">
            <v>0</v>
          </cell>
          <cell r="IQ938">
            <v>0</v>
          </cell>
          <cell r="IR938">
            <v>0</v>
          </cell>
          <cell r="IS938">
            <v>0</v>
          </cell>
          <cell r="IT938">
            <v>0</v>
          </cell>
          <cell r="IU938">
            <v>0</v>
          </cell>
          <cell r="IV938">
            <v>0</v>
          </cell>
          <cell r="IW938">
            <v>0</v>
          </cell>
          <cell r="IX938">
            <v>0</v>
          </cell>
          <cell r="IY938">
            <v>0</v>
          </cell>
          <cell r="IZ938">
            <v>0</v>
          </cell>
          <cell r="JA938">
            <v>0</v>
          </cell>
          <cell r="JB938">
            <v>0</v>
          </cell>
          <cell r="JC938">
            <v>0</v>
          </cell>
          <cell r="JD938">
            <v>0</v>
          </cell>
          <cell r="JE938">
            <v>0</v>
          </cell>
          <cell r="JF938">
            <v>0</v>
          </cell>
          <cell r="JG938">
            <v>0</v>
          </cell>
          <cell r="JH938">
            <v>0</v>
          </cell>
          <cell r="JI938">
            <v>0</v>
          </cell>
          <cell r="JJ938">
            <v>0</v>
          </cell>
          <cell r="JK938">
            <v>0</v>
          </cell>
          <cell r="JL938">
            <v>0</v>
          </cell>
          <cell r="JM938">
            <v>0</v>
          </cell>
          <cell r="JN938">
            <v>0</v>
          </cell>
          <cell r="JO938">
            <v>0</v>
          </cell>
          <cell r="JP938">
            <v>0</v>
          </cell>
          <cell r="JQ938">
            <v>0</v>
          </cell>
        </row>
        <row r="939">
          <cell r="D939" t="str">
            <v>WD_.PC.WYE._.___.Cedar Springs III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-30.60618629999226</v>
          </cell>
          <cell r="S939">
            <v>0</v>
          </cell>
          <cell r="T939">
            <v>0</v>
          </cell>
          <cell r="U939">
            <v>0</v>
          </cell>
          <cell r="V939">
            <v>-30.606186299999536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811.56626439996762</v>
          </cell>
          <cell r="BS939">
            <v>0</v>
          </cell>
          <cell r="BT939">
            <v>0</v>
          </cell>
          <cell r="BU939">
            <v>-36.083016319997114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847.64928071999748</v>
          </cell>
          <cell r="CE939">
            <v>6633.7267455399851</v>
          </cell>
          <cell r="CF939">
            <v>1716.8579547600166</v>
          </cell>
          <cell r="CG939">
            <v>761.03586904999975</v>
          </cell>
          <cell r="CH939">
            <v>249.80701082000087</v>
          </cell>
          <cell r="CI939">
            <v>417.44477060999998</v>
          </cell>
          <cell r="CJ939">
            <v>65.611641510004119</v>
          </cell>
          <cell r="CK939">
            <v>151.38003360999937</v>
          </cell>
          <cell r="CL939">
            <v>109.58370738999292</v>
          </cell>
          <cell r="CM939">
            <v>161.42477294000128</v>
          </cell>
          <cell r="CN939">
            <v>17.881060369998522</v>
          </cell>
          <cell r="CO939">
            <v>447.58724404999884</v>
          </cell>
          <cell r="CP939">
            <v>1145.9029972899989</v>
          </cell>
          <cell r="CQ939">
            <v>1389.2096831399977</v>
          </cell>
          <cell r="CR939">
            <v>5484.7691385700018</v>
          </cell>
          <cell r="CS939">
            <v>1625.7190260099997</v>
          </cell>
          <cell r="CT939">
            <v>769.67735784999604</v>
          </cell>
          <cell r="CU939">
            <v>202.90564721999908</v>
          </cell>
          <cell r="CV939">
            <v>-156.91431915000067</v>
          </cell>
          <cell r="CW939">
            <v>-172.88873571000295</v>
          </cell>
          <cell r="CX939">
            <v>257.24059827000019</v>
          </cell>
          <cell r="CY939">
            <v>9.6415312999997695</v>
          </cell>
          <cell r="CZ939">
            <v>190.13465155999802</v>
          </cell>
          <cell r="DA939">
            <v>111.23623436999696</v>
          </cell>
          <cell r="DB939">
            <v>376.5882613299982</v>
          </cell>
          <cell r="DC939">
            <v>988.57066610999391</v>
          </cell>
          <cell r="DD939">
            <v>1282.8582194100018</v>
          </cell>
          <cell r="DE939">
            <v>6043.8306281899568</v>
          </cell>
          <cell r="DF939">
            <v>1711.4262480600009</v>
          </cell>
          <cell r="DG939">
            <v>476.04767988000094</v>
          </cell>
          <cell r="DH939">
            <v>213.83582504999868</v>
          </cell>
          <cell r="DI939">
            <v>403.56712141000025</v>
          </cell>
          <cell r="DJ939">
            <v>18.489770329993917</v>
          </cell>
          <cell r="DK939">
            <v>129.85040702999686</v>
          </cell>
          <cell r="DL939">
            <v>47.993820479998249</v>
          </cell>
          <cell r="DM939">
            <v>229.54310570000234</v>
          </cell>
          <cell r="DN939">
            <v>88.880607879997115</v>
          </cell>
          <cell r="DO939">
            <v>319.1491675799989</v>
          </cell>
          <cell r="DP939">
            <v>1000.7684673099975</v>
          </cell>
          <cell r="DQ939">
            <v>1404.2784074800002</v>
          </cell>
          <cell r="DR939">
            <v>5809.2625550499652</v>
          </cell>
          <cell r="DS939">
            <v>1424.9958242999965</v>
          </cell>
          <cell r="DT939">
            <v>591.03954608000276</v>
          </cell>
          <cell r="DU939">
            <v>185.28488916999777</v>
          </cell>
          <cell r="DV939">
            <v>148.14726632999736</v>
          </cell>
          <cell r="DW939">
            <v>36.7295020499987</v>
          </cell>
          <cell r="DX939">
            <v>108.79991142000108</v>
          </cell>
          <cell r="DY939">
            <v>53.039583749992744</v>
          </cell>
          <cell r="DZ939">
            <v>102.99774061000062</v>
          </cell>
          <cell r="EA939">
            <v>79.145471289997658</v>
          </cell>
          <cell r="EB939">
            <v>428.7572667999957</v>
          </cell>
          <cell r="EC939">
            <v>1146.7872312299914</v>
          </cell>
          <cell r="ED939">
            <v>1503.5383220200092</v>
          </cell>
          <cell r="EE939">
            <v>6058.3536069899565</v>
          </cell>
          <cell r="EF939">
            <v>1849.4635305999909</v>
          </cell>
          <cell r="EG939">
            <v>359.26730986999974</v>
          </cell>
          <cell r="EH939">
            <v>246.01128468000024</v>
          </cell>
          <cell r="EI939">
            <v>400.12595605000388</v>
          </cell>
          <cell r="EJ939">
            <v>114.02099907999946</v>
          </cell>
          <cell r="EK939">
            <v>157.33929600999909</v>
          </cell>
          <cell r="EL939">
            <v>58.30332926999472</v>
          </cell>
          <cell r="EM939">
            <v>229.44358632999865</v>
          </cell>
          <cell r="EN939">
            <v>70.197918970003229</v>
          </cell>
          <cell r="EO939">
            <v>320.37918604999504</v>
          </cell>
          <cell r="EP939">
            <v>890.84850203999304</v>
          </cell>
          <cell r="EQ939">
            <v>1362.9527080399857</v>
          </cell>
          <cell r="ER939">
            <v>6177.2022608599509</v>
          </cell>
          <cell r="ES939">
            <v>1569.8823624000033</v>
          </cell>
          <cell r="ET939">
            <v>328.0457367400013</v>
          </cell>
          <cell r="EU939">
            <v>213.23865387000114</v>
          </cell>
          <cell r="EV939">
            <v>660.05570222000824</v>
          </cell>
          <cell r="EW939">
            <v>19.829208459996153</v>
          </cell>
          <cell r="EX939">
            <v>48.53397441999914</v>
          </cell>
          <cell r="EY939">
            <v>59.218145240000013</v>
          </cell>
          <cell r="EZ939">
            <v>221.34788572999969</v>
          </cell>
          <cell r="FA939">
            <v>119.16826026999843</v>
          </cell>
          <cell r="FB939">
            <v>437.26536141999895</v>
          </cell>
          <cell r="FC939">
            <v>892.00742315999742</v>
          </cell>
          <cell r="FD939">
            <v>1608.609546929998</v>
          </cell>
          <cell r="FE939">
            <v>5632.1386637899559</v>
          </cell>
          <cell r="FF939">
            <v>1591.2191516899984</v>
          </cell>
          <cell r="FG939">
            <v>757.81639161999556</v>
          </cell>
          <cell r="FH939">
            <v>180.65203339000072</v>
          </cell>
          <cell r="FI939">
            <v>154.38976165999702</v>
          </cell>
          <cell r="FJ939">
            <v>0.48778522999782581</v>
          </cell>
          <cell r="FK939">
            <v>-16.728866610003024</v>
          </cell>
          <cell r="FL939">
            <v>156.94725715000095</v>
          </cell>
          <cell r="FM939">
            <v>218.41243663999921</v>
          </cell>
          <cell r="FN939">
            <v>-91.052615370004787</v>
          </cell>
          <cell r="FO939">
            <v>501.35496969000087</v>
          </cell>
          <cell r="FP939">
            <v>869.19168192999859</v>
          </cell>
          <cell r="FQ939">
            <v>1309.4486767699927</v>
          </cell>
          <cell r="FR939">
            <v>5492.6976683599059</v>
          </cell>
          <cell r="FS939">
            <v>1286.0187791300013</v>
          </cell>
          <cell r="FT939">
            <v>637.26640561999739</v>
          </cell>
          <cell r="FU939">
            <v>315.55088315999092</v>
          </cell>
          <cell r="FV939">
            <v>86.614200870000786</v>
          </cell>
          <cell r="FW939">
            <v>-136.98694257000534</v>
          </cell>
          <cell r="FX939">
            <v>328.60903661999691</v>
          </cell>
          <cell r="FY939">
            <v>47.993820489999052</v>
          </cell>
          <cell r="FZ939">
            <v>181.26507934000256</v>
          </cell>
          <cell r="GA939">
            <v>75.673459209996508</v>
          </cell>
          <cell r="GB939">
            <v>532.91235245000644</v>
          </cell>
          <cell r="GC939">
            <v>766.55024884999875</v>
          </cell>
          <cell r="GD939">
            <v>1371.2303451900007</v>
          </cell>
          <cell r="GE939">
            <v>4682.8133370100404</v>
          </cell>
          <cell r="GF939">
            <v>1110.3627162499906</v>
          </cell>
          <cell r="GG939">
            <v>466.71879359000013</v>
          </cell>
          <cell r="GH939">
            <v>177.85107010000138</v>
          </cell>
          <cell r="GI939">
            <v>63.194642350001232</v>
          </cell>
          <cell r="GJ939">
            <v>53.60875319999468</v>
          </cell>
          <cell r="GK939">
            <v>160.98452659999748</v>
          </cell>
          <cell r="GL939">
            <v>22.117724120002094</v>
          </cell>
          <cell r="GM939">
            <v>211.21656012999665</v>
          </cell>
          <cell r="GN939">
            <v>64.711476169999514</v>
          </cell>
          <cell r="GO939">
            <v>302.04480938000415</v>
          </cell>
          <cell r="GP939">
            <v>648.6341756399961</v>
          </cell>
          <cell r="GQ939">
            <v>1401.3680894799982</v>
          </cell>
          <cell r="GR939">
            <v>5351.4725338599528</v>
          </cell>
          <cell r="GS939">
            <v>1724.336977439998</v>
          </cell>
          <cell r="GT939">
            <v>119.9755152300022</v>
          </cell>
          <cell r="GU939">
            <v>271.95010749000357</v>
          </cell>
          <cell r="GV939">
            <v>428.18432454999856</v>
          </cell>
          <cell r="GW939">
            <v>-8.3590429199975915</v>
          </cell>
          <cell r="GX939">
            <v>100.72920122000141</v>
          </cell>
          <cell r="GY939">
            <v>87.863533210002061</v>
          </cell>
          <cell r="GZ939">
            <v>135.25683932000175</v>
          </cell>
          <cell r="HA939">
            <v>56.013119070001267</v>
          </cell>
          <cell r="HB939">
            <v>776.02679842999351</v>
          </cell>
          <cell r="HC939">
            <v>866.97201585999937</v>
          </cell>
          <cell r="HD939">
            <v>792.52314495999963</v>
          </cell>
          <cell r="HE939">
            <v>0</v>
          </cell>
          <cell r="HF939">
            <v>0</v>
          </cell>
          <cell r="HG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  <cell r="IH939">
            <v>0</v>
          </cell>
          <cell r="II939">
            <v>0</v>
          </cell>
          <cell r="IJ939">
            <v>0</v>
          </cell>
          <cell r="IK939">
            <v>0</v>
          </cell>
          <cell r="IL939">
            <v>0</v>
          </cell>
          <cell r="IM939">
            <v>0</v>
          </cell>
          <cell r="IN939">
            <v>0</v>
          </cell>
          <cell r="IO939">
            <v>0</v>
          </cell>
          <cell r="IP939">
            <v>0</v>
          </cell>
          <cell r="IQ939">
            <v>0</v>
          </cell>
          <cell r="IR939">
            <v>0</v>
          </cell>
          <cell r="IS939">
            <v>0</v>
          </cell>
          <cell r="IT939">
            <v>0</v>
          </cell>
          <cell r="IU939">
            <v>0</v>
          </cell>
          <cell r="IV939">
            <v>0</v>
          </cell>
          <cell r="IW939">
            <v>0</v>
          </cell>
          <cell r="IX939">
            <v>0</v>
          </cell>
          <cell r="IY939">
            <v>0</v>
          </cell>
          <cell r="IZ939">
            <v>0</v>
          </cell>
          <cell r="JA939">
            <v>0</v>
          </cell>
          <cell r="JB939">
            <v>0</v>
          </cell>
          <cell r="JC939">
            <v>0</v>
          </cell>
          <cell r="JD939">
            <v>0</v>
          </cell>
          <cell r="JE939">
            <v>0</v>
          </cell>
          <cell r="JF939">
            <v>0</v>
          </cell>
          <cell r="JG939">
            <v>0</v>
          </cell>
          <cell r="JH939">
            <v>0</v>
          </cell>
          <cell r="JI939">
            <v>0</v>
          </cell>
          <cell r="JJ939">
            <v>0</v>
          </cell>
          <cell r="JK939">
            <v>0</v>
          </cell>
          <cell r="JL939">
            <v>0</v>
          </cell>
          <cell r="JM939">
            <v>0</v>
          </cell>
          <cell r="JN939">
            <v>0</v>
          </cell>
          <cell r="JO939">
            <v>0</v>
          </cell>
          <cell r="JP939">
            <v>0</v>
          </cell>
          <cell r="JQ939">
            <v>0</v>
          </cell>
        </row>
        <row r="940">
          <cell r="D940" t="str">
            <v>WD_.PC.WYE._.___.Cedar Springs IV</v>
          </cell>
          <cell r="F940">
            <v>42.294499370036647</v>
          </cell>
          <cell r="G940">
            <v>155.94476866001787</v>
          </cell>
          <cell r="H940">
            <v>176.17095811000036</v>
          </cell>
          <cell r="I940">
            <v>-119.51888366001367</v>
          </cell>
          <cell r="J940">
            <v>41.260267019999446</v>
          </cell>
          <cell r="K940">
            <v>0</v>
          </cell>
          <cell r="L940">
            <v>0</v>
          </cell>
          <cell r="M940">
            <v>0</v>
          </cell>
          <cell r="N940">
            <v>-5.5735163799981819</v>
          </cell>
          <cell r="O940">
            <v>-1037.7797784199793</v>
          </cell>
          <cell r="P940">
            <v>-357.78229296999052</v>
          </cell>
          <cell r="Q940">
            <v>-301.84418059996096</v>
          </cell>
          <cell r="R940">
            <v>-2025.9080602100585</v>
          </cell>
          <cell r="S940">
            <v>140.33809278000263</v>
          </cell>
          <cell r="T940">
            <v>230.1758035900275</v>
          </cell>
          <cell r="U940">
            <v>-101.10273423002218</v>
          </cell>
          <cell r="V940">
            <v>-1609.2409482299845</v>
          </cell>
          <cell r="W940">
            <v>-460.87129382997227</v>
          </cell>
          <cell r="X940">
            <v>-77.401166170006036</v>
          </cell>
          <cell r="Y940">
            <v>0</v>
          </cell>
          <cell r="Z940">
            <v>0</v>
          </cell>
          <cell r="AA940">
            <v>0</v>
          </cell>
          <cell r="AB940">
            <v>-23.404472500013071</v>
          </cell>
          <cell r="AC940">
            <v>0</v>
          </cell>
          <cell r="AD940">
            <v>-124.40134161998867</v>
          </cell>
          <cell r="AE940">
            <v>-378.52687504980713</v>
          </cell>
          <cell r="AF940">
            <v>-62.079607880004914</v>
          </cell>
          <cell r="AG940">
            <v>242.3056656299741</v>
          </cell>
          <cell r="AH940">
            <v>-189.94064243997855</v>
          </cell>
          <cell r="AI940">
            <v>-87.686571350015583</v>
          </cell>
          <cell r="AJ940">
            <v>-213.11418968997896</v>
          </cell>
          <cell r="AK940">
            <v>-130.76921548000246</v>
          </cell>
          <cell r="AL940">
            <v>0</v>
          </cell>
          <cell r="AM940">
            <v>0</v>
          </cell>
          <cell r="AN940">
            <v>0</v>
          </cell>
          <cell r="AO940">
            <v>8.7488670200109482</v>
          </cell>
          <cell r="AP940">
            <v>0</v>
          </cell>
          <cell r="AQ940">
            <v>54.008819139999105</v>
          </cell>
          <cell r="AR940">
            <v>1.7500326801091433</v>
          </cell>
          <cell r="AS940">
            <v>8.2914910200051963</v>
          </cell>
          <cell r="AT940">
            <v>0</v>
          </cell>
          <cell r="AU940">
            <v>89.950663720010198</v>
          </cell>
          <cell r="AV940">
            <v>120.91140599000209</v>
          </cell>
          <cell r="AW940">
            <v>-57.657770480000181</v>
          </cell>
          <cell r="AX940">
            <v>-171.24343754000438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11.497679970052559</v>
          </cell>
          <cell r="BE940">
            <v>490.28942365990952</v>
          </cell>
          <cell r="BF940">
            <v>108.22385879000649</v>
          </cell>
          <cell r="BG940">
            <v>88.511152389997733</v>
          </cell>
          <cell r="BH940">
            <v>372.56725018998259</v>
          </cell>
          <cell r="BI940">
            <v>-216.38938461001089</v>
          </cell>
          <cell r="BJ940">
            <v>0</v>
          </cell>
          <cell r="BK940">
            <v>56.460000000006403</v>
          </cell>
          <cell r="BL940">
            <v>0</v>
          </cell>
          <cell r="BM940">
            <v>0</v>
          </cell>
          <cell r="BN940">
            <v>0</v>
          </cell>
          <cell r="BO940">
            <v>-26.98092842999904</v>
          </cell>
          <cell r="BP940">
            <v>0</v>
          </cell>
          <cell r="BQ940">
            <v>107.89747532998445</v>
          </cell>
          <cell r="BR940">
            <v>-53.289830339839682</v>
          </cell>
          <cell r="BS940">
            <v>175.20000000002619</v>
          </cell>
          <cell r="BT940">
            <v>-47.080000000001746</v>
          </cell>
          <cell r="BU940">
            <v>80.44316625999636</v>
          </cell>
          <cell r="BV940">
            <v>-271.19968720000179</v>
          </cell>
          <cell r="BW940">
            <v>70.733499010006199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-61.386808409981313</v>
          </cell>
          <cell r="CC940">
            <v>0</v>
          </cell>
          <cell r="CD940">
            <v>0</v>
          </cell>
          <cell r="CE940">
            <v>55.037022979930043</v>
          </cell>
          <cell r="CF940">
            <v>0</v>
          </cell>
          <cell r="CG940">
            <v>0</v>
          </cell>
          <cell r="CH940">
            <v>116.69691346000764</v>
          </cell>
          <cell r="CI940">
            <v>40.920535979996203</v>
          </cell>
          <cell r="CJ940">
            <v>-141.48765017998812</v>
          </cell>
          <cell r="CK940">
            <v>-8.7842061099945568</v>
          </cell>
          <cell r="CL940">
            <v>0</v>
          </cell>
          <cell r="CM940">
            <v>0</v>
          </cell>
          <cell r="CN940">
            <v>0</v>
          </cell>
          <cell r="CO940">
            <v>47.691429829981644</v>
          </cell>
          <cell r="CP940">
            <v>0</v>
          </cell>
          <cell r="CQ940">
            <v>0</v>
          </cell>
          <cell r="CR940">
            <v>377.89374910993502</v>
          </cell>
          <cell r="CS940">
            <v>0</v>
          </cell>
          <cell r="CT940">
            <v>0</v>
          </cell>
          <cell r="CU940">
            <v>276.2039676100103</v>
          </cell>
          <cell r="CV940">
            <v>212.28762542999175</v>
          </cell>
          <cell r="CW940">
            <v>-34.458691280015046</v>
          </cell>
          <cell r="CX940">
            <v>-76.139152650008327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-648.95067712990567</v>
          </cell>
          <cell r="DF940">
            <v>0</v>
          </cell>
          <cell r="DG940">
            <v>0</v>
          </cell>
          <cell r="DH940">
            <v>-111.54111448000185</v>
          </cell>
          <cell r="DI940">
            <v>-90.589388150023296</v>
          </cell>
          <cell r="DJ940">
            <v>-270.56706097000279</v>
          </cell>
          <cell r="DK940">
            <v>-176.2531135300087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-629.3316015698947</v>
          </cell>
          <cell r="DS940">
            <v>0</v>
          </cell>
          <cell r="DT940">
            <v>0</v>
          </cell>
          <cell r="DU940">
            <v>-217.22576025998569</v>
          </cell>
          <cell r="DV940">
            <v>111.29950684000505</v>
          </cell>
          <cell r="DW940">
            <v>-127.90134927001782</v>
          </cell>
          <cell r="DX940">
            <v>-395.50399887999811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2766.1531353598693</v>
          </cell>
          <cell r="EF940">
            <v>593.8203609999764</v>
          </cell>
          <cell r="EG940">
            <v>498.28009315999225</v>
          </cell>
          <cell r="EH940">
            <v>-402.40967632999673</v>
          </cell>
          <cell r="EI940">
            <v>157.31136031999631</v>
          </cell>
          <cell r="EJ940">
            <v>-61.658709329996782</v>
          </cell>
          <cell r="EK940">
            <v>951.9628502600026</v>
          </cell>
          <cell r="EL940">
            <v>320.81496438999602</v>
          </cell>
          <cell r="EM940">
            <v>-275.8592350100007</v>
          </cell>
          <cell r="EN940">
            <v>573.73642348999419</v>
          </cell>
          <cell r="EO940">
            <v>-375.15112640002917</v>
          </cell>
          <cell r="EP940">
            <v>-15.435037259987439</v>
          </cell>
          <cell r="EQ940">
            <v>800.7408670700097</v>
          </cell>
          <cell r="ER940">
            <v>1695.0086552799912</v>
          </cell>
          <cell r="ES940">
            <v>380.39811101999658</v>
          </cell>
          <cell r="ET940">
            <v>118.82473990999279</v>
          </cell>
          <cell r="EU940">
            <v>-154.48044502999255</v>
          </cell>
          <cell r="EV940">
            <v>872.92708640000637</v>
          </cell>
          <cell r="EW940">
            <v>-513.81293428000208</v>
          </cell>
          <cell r="EX940">
            <v>-170.84987834999629</v>
          </cell>
          <cell r="EY940">
            <v>593.5754163100064</v>
          </cell>
          <cell r="EZ940">
            <v>-6.5962190900027053</v>
          </cell>
          <cell r="FA940">
            <v>-575.79427668000426</v>
          </cell>
          <cell r="FB940">
            <v>703.62261639998178</v>
          </cell>
          <cell r="FC940">
            <v>185.66127121001773</v>
          </cell>
          <cell r="FD940">
            <v>261.53316746000201</v>
          </cell>
          <cell r="FE940">
            <v>-2069.336527749896</v>
          </cell>
          <cell r="FF940">
            <v>-639.84674437996</v>
          </cell>
          <cell r="FG940">
            <v>-128.21169105998706</v>
          </cell>
          <cell r="FH940">
            <v>-33.685468709998531</v>
          </cell>
          <cell r="FI940">
            <v>225.46111058999668</v>
          </cell>
          <cell r="FJ940">
            <v>-1199.0254112599869</v>
          </cell>
          <cell r="FK940">
            <v>-1286.7167336400016</v>
          </cell>
          <cell r="FL940">
            <v>-426.05772146999516</v>
          </cell>
          <cell r="FM940">
            <v>486.31458242000372</v>
          </cell>
          <cell r="FN940">
            <v>1345.9792100900013</v>
          </cell>
          <cell r="FO940">
            <v>-791.61383898001804</v>
          </cell>
          <cell r="FP940">
            <v>18.547611400019377</v>
          </cell>
          <cell r="FQ940">
            <v>359.51856724999379</v>
          </cell>
          <cell r="FR940">
            <v>4603.1181662703166</v>
          </cell>
          <cell r="FS940">
            <v>-14.483509469981072</v>
          </cell>
          <cell r="FT940">
            <v>151.01712985000631</v>
          </cell>
          <cell r="FU940">
            <v>1043.0646044200112</v>
          </cell>
          <cell r="FV940">
            <v>-227.42308230999333</v>
          </cell>
          <cell r="FW940">
            <v>586.62310052000248</v>
          </cell>
          <cell r="FX940">
            <v>205.99451364997367</v>
          </cell>
          <cell r="FY940">
            <v>-9.2789230199996382</v>
          </cell>
          <cell r="FZ940">
            <v>-278.86923762998777</v>
          </cell>
          <cell r="GA940">
            <v>563.49601930998324</v>
          </cell>
          <cell r="GB940">
            <v>2566.78783104998</v>
          </cell>
          <cell r="GC940">
            <v>189.59369848998904</v>
          </cell>
          <cell r="GD940">
            <v>-173.4039785900095</v>
          </cell>
          <cell r="GE940">
            <v>7215.1419528098777</v>
          </cell>
          <cell r="GF940">
            <v>1234.8054029699997</v>
          </cell>
          <cell r="GG940">
            <v>1761.011696289992</v>
          </cell>
          <cell r="GH940">
            <v>-106.16913998000382</v>
          </cell>
          <cell r="GI940">
            <v>-545.17319182000938</v>
          </cell>
          <cell r="GJ940">
            <v>-617.80624544000602</v>
          </cell>
          <cell r="GK940">
            <v>3114.1104558499865</v>
          </cell>
          <cell r="GL940">
            <v>-79.791780699997616</v>
          </cell>
          <cell r="GM940">
            <v>-286.37521706000553</v>
          </cell>
          <cell r="GN940">
            <v>953.97554566001054</v>
          </cell>
          <cell r="GO940">
            <v>1235.2928164000041</v>
          </cell>
          <cell r="GP940">
            <v>60.8416315800132</v>
          </cell>
          <cell r="GQ940">
            <v>490.41997906003962</v>
          </cell>
          <cell r="GR940">
            <v>767.75927365990356</v>
          </cell>
          <cell r="GS940">
            <v>531.52408617999754</v>
          </cell>
          <cell r="GT940">
            <v>-496.64923311001621</v>
          </cell>
          <cell r="GU940">
            <v>685.09421896999993</v>
          </cell>
          <cell r="GV940">
            <v>-392.38475947000552</v>
          </cell>
          <cell r="GW940">
            <v>-1072.9729306099907</v>
          </cell>
          <cell r="GX940">
            <v>463.67762970000331</v>
          </cell>
          <cell r="GY940">
            <v>180.04802674998791</v>
          </cell>
          <cell r="GZ940">
            <v>-12.80798365001101</v>
          </cell>
          <cell r="HA940">
            <v>144.20842333999462</v>
          </cell>
          <cell r="HB940">
            <v>516.67427694996877</v>
          </cell>
          <cell r="HC940">
            <v>215.33677901001647</v>
          </cell>
          <cell r="HD940">
            <v>6.0107395999948494</v>
          </cell>
          <cell r="HE940">
            <v>228.53308736975305</v>
          </cell>
          <cell r="HF940">
            <v>552.1263912099821</v>
          </cell>
          <cell r="HG940">
            <v>800.78627096999844</v>
          </cell>
          <cell r="HH940">
            <v>-35.86213773999043</v>
          </cell>
          <cell r="HI940">
            <v>69.34865686998819</v>
          </cell>
          <cell r="HJ940">
            <v>-729.24585640001169</v>
          </cell>
          <cell r="HK940">
            <v>-273.93210600999737</v>
          </cell>
          <cell r="HL940">
            <v>0</v>
          </cell>
          <cell r="HM940">
            <v>0</v>
          </cell>
          <cell r="HN940">
            <v>-167.36272711000493</v>
          </cell>
          <cell r="HO940">
            <v>2.9315512999892235</v>
          </cell>
          <cell r="HP940">
            <v>65.323266680003144</v>
          </cell>
          <cell r="HQ940">
            <v>-55.580222399963532</v>
          </cell>
          <cell r="HR940">
            <v>-124.34199234005064</v>
          </cell>
          <cell r="HS940">
            <v>116.4925351300044</v>
          </cell>
          <cell r="HT940">
            <v>-556.86538160999771</v>
          </cell>
          <cell r="HU940">
            <v>888.84533323999494</v>
          </cell>
          <cell r="HV940">
            <v>85.275375869998243</v>
          </cell>
          <cell r="HW940">
            <v>739.70885882001312</v>
          </cell>
          <cell r="HX940">
            <v>-1222.5987137899938</v>
          </cell>
          <cell r="HY940">
            <v>0</v>
          </cell>
          <cell r="HZ940">
            <v>0</v>
          </cell>
          <cell r="IA940">
            <v>0</v>
          </cell>
          <cell r="IB940">
            <v>0</v>
          </cell>
          <cell r="IC940">
            <v>0</v>
          </cell>
          <cell r="ID940">
            <v>-175.20000000001164</v>
          </cell>
          <cell r="IE940">
            <v>-777.36009907023981</v>
          </cell>
          <cell r="IF940">
            <v>0</v>
          </cell>
          <cell r="IG940">
            <v>-73.868350559991086</v>
          </cell>
          <cell r="IH940">
            <v>1175.654098109997</v>
          </cell>
          <cell r="II940">
            <v>983.52685241002473</v>
          </cell>
          <cell r="IJ940">
            <v>-2324.2164503100066</v>
          </cell>
          <cell r="IK940">
            <v>-506.15267213998595</v>
          </cell>
          <cell r="IL940">
            <v>0</v>
          </cell>
          <cell r="IM940">
            <v>0</v>
          </cell>
          <cell r="IN940">
            <v>0</v>
          </cell>
          <cell r="IO940">
            <v>0</v>
          </cell>
          <cell r="IP940">
            <v>0</v>
          </cell>
          <cell r="IQ940">
            <v>-32.303576580045046</v>
          </cell>
          <cell r="IR940">
            <v>2678.465327860089</v>
          </cell>
          <cell r="IS940">
            <v>0</v>
          </cell>
          <cell r="IT940">
            <v>616.10013339000579</v>
          </cell>
          <cell r="IU940">
            <v>622.66824647998146</v>
          </cell>
          <cell r="IV940">
            <v>349.93270727999334</v>
          </cell>
          <cell r="IW940">
            <v>1202.4039519500075</v>
          </cell>
          <cell r="IX940">
            <v>-112.63971124000091</v>
          </cell>
          <cell r="IY940">
            <v>0</v>
          </cell>
          <cell r="IZ940">
            <v>0</v>
          </cell>
          <cell r="JA940">
            <v>0</v>
          </cell>
          <cell r="JB940">
            <v>0</v>
          </cell>
          <cell r="JC940">
            <v>0</v>
          </cell>
          <cell r="JD940">
            <v>0</v>
          </cell>
          <cell r="JE940">
            <v>662.86261092987843</v>
          </cell>
          <cell r="JF940">
            <v>0</v>
          </cell>
          <cell r="JG940">
            <v>765.13835957999981</v>
          </cell>
          <cell r="JH940">
            <v>695.68093845996191</v>
          </cell>
          <cell r="JI940">
            <v>-13.530582780003897</v>
          </cell>
          <cell r="JJ940">
            <v>-514.11443817001418</v>
          </cell>
          <cell r="JK940">
            <v>-371.33535487001063</v>
          </cell>
          <cell r="JL940">
            <v>0</v>
          </cell>
          <cell r="JM940">
            <v>0</v>
          </cell>
          <cell r="JN940">
            <v>0</v>
          </cell>
          <cell r="JO940">
            <v>0</v>
          </cell>
          <cell r="JP940">
            <v>0</v>
          </cell>
          <cell r="JQ940">
            <v>101.02368871000363</v>
          </cell>
        </row>
        <row r="941">
          <cell r="D941" t="str">
            <v>WD_.PC.WYE._.___.Three Buttes Power (Duke)</v>
          </cell>
          <cell r="F941">
            <v>-267.04146697000397</v>
          </cell>
          <cell r="G941">
            <v>86.140416699996422</v>
          </cell>
          <cell r="H941">
            <v>-211.87498331999814</v>
          </cell>
          <cell r="I941">
            <v>-53.287770969996927</v>
          </cell>
          <cell r="J941">
            <v>-222.36897957999827</v>
          </cell>
          <cell r="K941">
            <v>87.895494829997915</v>
          </cell>
          <cell r="L941">
            <v>-62.283623049999733</v>
          </cell>
          <cell r="M941">
            <v>-98.534897860001365</v>
          </cell>
          <cell r="N941">
            <v>-24.901860559997658</v>
          </cell>
          <cell r="O941">
            <v>-96.10286294999969</v>
          </cell>
          <cell r="P941">
            <v>-94.624239460001263</v>
          </cell>
          <cell r="Q941">
            <v>166.9424057300057</v>
          </cell>
          <cell r="R941">
            <v>-856.99365410002065</v>
          </cell>
          <cell r="S941">
            <v>-127.25826032000259</v>
          </cell>
          <cell r="T941">
            <v>-41.655917219997718</v>
          </cell>
          <cell r="U941">
            <v>-243.06679630999861</v>
          </cell>
          <cell r="V941">
            <v>-338.20708318999823</v>
          </cell>
          <cell r="W941">
            <v>-32.945701269998608</v>
          </cell>
          <cell r="X941">
            <v>-122.92342585000006</v>
          </cell>
          <cell r="Y941">
            <v>-12.787340349999795</v>
          </cell>
          <cell r="Z941">
            <v>0</v>
          </cell>
          <cell r="AA941">
            <v>65.397462320001068</v>
          </cell>
          <cell r="AB941">
            <v>-128.09185602999787</v>
          </cell>
          <cell r="AC941">
            <v>3.4713281199983612</v>
          </cell>
          <cell r="AD941">
            <v>121.07393600000069</v>
          </cell>
          <cell r="AE941">
            <v>-1852.5192409999727</v>
          </cell>
          <cell r="AF941">
            <v>33.576802890005638</v>
          </cell>
          <cell r="AG941">
            <v>-336.67001923999851</v>
          </cell>
          <cell r="AH941">
            <v>-421.56282442999873</v>
          </cell>
          <cell r="AI941">
            <v>-204.5764162000014</v>
          </cell>
          <cell r="AJ941">
            <v>-34.829198300001735</v>
          </cell>
          <cell r="AK941">
            <v>-5.4493271799983631</v>
          </cell>
          <cell r="AL941">
            <v>-66.688739709999936</v>
          </cell>
          <cell r="AM941">
            <v>-99.968723649999447</v>
          </cell>
          <cell r="AN941">
            <v>33.545748119999189</v>
          </cell>
          <cell r="AO941">
            <v>-492.76607098999375</v>
          </cell>
          <cell r="AP941">
            <v>-297.15467821000493</v>
          </cell>
          <cell r="AQ941">
            <v>40.024205899993831</v>
          </cell>
          <cell r="AR941">
            <v>795.03918647003593</v>
          </cell>
          <cell r="AS941">
            <v>-45.720881330005795</v>
          </cell>
          <cell r="AT941">
            <v>61.354777610002202</v>
          </cell>
          <cell r="AU941">
            <v>-44.154177550004533</v>
          </cell>
          <cell r="AV941">
            <v>-47.492704069994943</v>
          </cell>
          <cell r="AW941">
            <v>120.49741870000071</v>
          </cell>
          <cell r="AX941">
            <v>78.394331009996677</v>
          </cell>
          <cell r="AY941">
            <v>58.516701730000932</v>
          </cell>
          <cell r="AZ941">
            <v>-6.1020929999358486E-2</v>
          </cell>
          <cell r="BA941">
            <v>-129.56639019000067</v>
          </cell>
          <cell r="BB941">
            <v>-88.964856240003428</v>
          </cell>
          <cell r="BC941">
            <v>91.675890979997348</v>
          </cell>
          <cell r="BD941">
            <v>740.56009675000314</v>
          </cell>
          <cell r="BE941">
            <v>4451.1175107299932</v>
          </cell>
          <cell r="BF941">
            <v>549.24507143000301</v>
          </cell>
          <cell r="BG941">
            <v>1333.3510049300003</v>
          </cell>
          <cell r="BH941">
            <v>394.47221349000029</v>
          </cell>
          <cell r="BI941">
            <v>234.24204502000066</v>
          </cell>
          <cell r="BJ941">
            <v>219.56342385000244</v>
          </cell>
          <cell r="BK941">
            <v>396.79850925999745</v>
          </cell>
          <cell r="BL941">
            <v>-31.819832790000874</v>
          </cell>
          <cell r="BM941">
            <v>193.74263935999988</v>
          </cell>
          <cell r="BN941">
            <v>-27.732934440002282</v>
          </cell>
          <cell r="BO941">
            <v>256.67485849999866</v>
          </cell>
          <cell r="BP941">
            <v>932.58051212000646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0</v>
          </cell>
          <cell r="FI941">
            <v>0</v>
          </cell>
          <cell r="FJ941">
            <v>0</v>
          </cell>
          <cell r="FK941">
            <v>0</v>
          </cell>
          <cell r="FL941">
            <v>0</v>
          </cell>
          <cell r="FM941">
            <v>0</v>
          </cell>
          <cell r="FN941">
            <v>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0</v>
          </cell>
          <cell r="GG941">
            <v>0</v>
          </cell>
          <cell r="GH941">
            <v>0</v>
          </cell>
          <cell r="GI941">
            <v>0</v>
          </cell>
          <cell r="GJ941">
            <v>0</v>
          </cell>
          <cell r="GK941">
            <v>0</v>
          </cell>
          <cell r="GL941">
            <v>0</v>
          </cell>
          <cell r="GM941">
            <v>0</v>
          </cell>
          <cell r="GN941">
            <v>0</v>
          </cell>
          <cell r="GO941">
            <v>0</v>
          </cell>
          <cell r="GP941">
            <v>0</v>
          </cell>
          <cell r="GQ941">
            <v>0</v>
          </cell>
          <cell r="GR941">
            <v>0</v>
          </cell>
          <cell r="GS941">
            <v>0</v>
          </cell>
          <cell r="GT941">
            <v>0</v>
          </cell>
          <cell r="GU941">
            <v>0</v>
          </cell>
          <cell r="GV941">
            <v>0</v>
          </cell>
          <cell r="GW941">
            <v>0</v>
          </cell>
          <cell r="GX941">
            <v>0</v>
          </cell>
          <cell r="GY941">
            <v>0</v>
          </cell>
          <cell r="GZ941">
            <v>0</v>
          </cell>
          <cell r="HA941">
            <v>0</v>
          </cell>
          <cell r="HB941">
            <v>0</v>
          </cell>
          <cell r="HC941">
            <v>0</v>
          </cell>
          <cell r="HD941">
            <v>0</v>
          </cell>
          <cell r="HE941">
            <v>0</v>
          </cell>
          <cell r="HF941">
            <v>0</v>
          </cell>
          <cell r="HG941">
            <v>0</v>
          </cell>
          <cell r="HH941">
            <v>0</v>
          </cell>
          <cell r="HI941">
            <v>0</v>
          </cell>
          <cell r="HJ941">
            <v>0</v>
          </cell>
          <cell r="HK941">
            <v>0</v>
          </cell>
          <cell r="HL941">
            <v>0</v>
          </cell>
          <cell r="HM941">
            <v>0</v>
          </cell>
          <cell r="HN941">
            <v>0</v>
          </cell>
          <cell r="HO941">
            <v>0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0</v>
          </cell>
          <cell r="HU941">
            <v>0</v>
          </cell>
          <cell r="HV941">
            <v>0</v>
          </cell>
          <cell r="HW941">
            <v>0</v>
          </cell>
          <cell r="HX941">
            <v>0</v>
          </cell>
          <cell r="HY941">
            <v>0</v>
          </cell>
          <cell r="HZ941">
            <v>0</v>
          </cell>
          <cell r="IA941">
            <v>0</v>
          </cell>
          <cell r="IB941">
            <v>0</v>
          </cell>
          <cell r="IC941">
            <v>0</v>
          </cell>
          <cell r="ID941">
            <v>0</v>
          </cell>
          <cell r="IE941">
            <v>0</v>
          </cell>
          <cell r="IF941">
            <v>0</v>
          </cell>
          <cell r="IG941">
            <v>0</v>
          </cell>
          <cell r="IH941">
            <v>0</v>
          </cell>
          <cell r="II941">
            <v>0</v>
          </cell>
          <cell r="IJ941">
            <v>0</v>
          </cell>
          <cell r="IK941">
            <v>0</v>
          </cell>
          <cell r="IL941">
            <v>0</v>
          </cell>
          <cell r="IM941">
            <v>0</v>
          </cell>
          <cell r="IN941">
            <v>0</v>
          </cell>
          <cell r="IO941">
            <v>0</v>
          </cell>
          <cell r="IP941">
            <v>0</v>
          </cell>
          <cell r="IQ941">
            <v>0</v>
          </cell>
          <cell r="IR941">
            <v>0</v>
          </cell>
          <cell r="IS941">
            <v>0</v>
          </cell>
          <cell r="IT941">
            <v>0</v>
          </cell>
          <cell r="IU941">
            <v>0</v>
          </cell>
          <cell r="IV941">
            <v>0</v>
          </cell>
          <cell r="IW941">
            <v>0</v>
          </cell>
          <cell r="IX941">
            <v>0</v>
          </cell>
          <cell r="IY941">
            <v>0</v>
          </cell>
          <cell r="IZ941">
            <v>0</v>
          </cell>
          <cell r="JA941">
            <v>0</v>
          </cell>
          <cell r="JB941">
            <v>0</v>
          </cell>
          <cell r="JC941">
            <v>0</v>
          </cell>
          <cell r="JD941">
            <v>0</v>
          </cell>
          <cell r="JE941">
            <v>0</v>
          </cell>
          <cell r="JF941">
            <v>0</v>
          </cell>
          <cell r="JG941">
            <v>0</v>
          </cell>
          <cell r="JH941">
            <v>0</v>
          </cell>
          <cell r="JI941">
            <v>0</v>
          </cell>
          <cell r="JJ941">
            <v>0</v>
          </cell>
          <cell r="JK941">
            <v>0</v>
          </cell>
          <cell r="JL941">
            <v>0</v>
          </cell>
          <cell r="JM941">
            <v>0</v>
          </cell>
          <cell r="JN941">
            <v>0</v>
          </cell>
          <cell r="JO941">
            <v>0</v>
          </cell>
          <cell r="JP941">
            <v>0</v>
          </cell>
          <cell r="JQ941">
            <v>0</v>
          </cell>
        </row>
        <row r="942">
          <cell r="D942" t="str">
            <v>WD_.PC.WYE._.___.Top of the World</v>
          </cell>
          <cell r="F942">
            <v>253.9000572500081</v>
          </cell>
          <cell r="G942">
            <v>-405.90021678998892</v>
          </cell>
          <cell r="H942">
            <v>102.42918155001098</v>
          </cell>
          <cell r="I942">
            <v>-284.99186444999941</v>
          </cell>
          <cell r="J942">
            <v>-348.05831591000242</v>
          </cell>
          <cell r="K942">
            <v>181.21284468999511</v>
          </cell>
          <cell r="L942">
            <v>63.724093930002709</v>
          </cell>
          <cell r="M942">
            <v>-22.08071722999739</v>
          </cell>
          <cell r="N942">
            <v>33.723584889998165</v>
          </cell>
          <cell r="O942">
            <v>-333.53251785998145</v>
          </cell>
          <cell r="P942">
            <v>-153.22166228001151</v>
          </cell>
          <cell r="Q942">
            <v>-525.81840494999778</v>
          </cell>
          <cell r="R942">
            <v>-1667.190058679902</v>
          </cell>
          <cell r="S942">
            <v>-783.16088552997098</v>
          </cell>
          <cell r="T942">
            <v>-209.38056877000054</v>
          </cell>
          <cell r="U942">
            <v>90.237605390000681</v>
          </cell>
          <cell r="V942">
            <v>-186.03943652999806</v>
          </cell>
          <cell r="W942">
            <v>-113.06856215000153</v>
          </cell>
          <cell r="X942">
            <v>-308.89187012999901</v>
          </cell>
          <cell r="Y942">
            <v>-91.430785300002754</v>
          </cell>
          <cell r="Z942">
            <v>12.564701909996074</v>
          </cell>
          <cell r="AA942">
            <v>-86.8872948299977</v>
          </cell>
          <cell r="AB942">
            <v>69.375856359984027</v>
          </cell>
          <cell r="AC942">
            <v>-65.79986844999803</v>
          </cell>
          <cell r="AD942">
            <v>5.2910493499803124</v>
          </cell>
          <cell r="AE942">
            <v>505.16869074013084</v>
          </cell>
          <cell r="AF942">
            <v>58.271125269995537</v>
          </cell>
          <cell r="AG942">
            <v>244.02157566000824</v>
          </cell>
          <cell r="AH942">
            <v>66.285069489989837</v>
          </cell>
          <cell r="AI942">
            <v>-159.05340916001296</v>
          </cell>
          <cell r="AJ942">
            <v>-13.729629530003876</v>
          </cell>
          <cell r="AK942">
            <v>54.295520050003688</v>
          </cell>
          <cell r="AL942">
            <v>-276.5913005600014</v>
          </cell>
          <cell r="AM942">
            <v>130.36039298000469</v>
          </cell>
          <cell r="AN942">
            <v>-8.9915081299950543</v>
          </cell>
          <cell r="AO942">
            <v>446.89376114999322</v>
          </cell>
          <cell r="AP942">
            <v>-72.23196005999489</v>
          </cell>
          <cell r="AQ942">
            <v>35.63905358001648</v>
          </cell>
          <cell r="AR942">
            <v>-2044.8525117599638</v>
          </cell>
          <cell r="AS942">
            <v>45.720881310015102</v>
          </cell>
          <cell r="AT942">
            <v>-76.661117010000453</v>
          </cell>
          <cell r="AU942">
            <v>70.623463890005951</v>
          </cell>
          <cell r="AV942">
            <v>-1091.4799783699928</v>
          </cell>
          <cell r="AW942">
            <v>-120.49741867999546</v>
          </cell>
          <cell r="AX942">
            <v>-161.66818175000299</v>
          </cell>
          <cell r="AY942">
            <v>-6.4864870000747032E-2</v>
          </cell>
          <cell r="AZ942">
            <v>2.9238850002002437E-2</v>
          </cell>
          <cell r="BA942">
            <v>95.041187589999026</v>
          </cell>
          <cell r="BB942">
            <v>8.6117052299887291</v>
          </cell>
          <cell r="BC942">
            <v>-81.32438519000425</v>
          </cell>
          <cell r="BD942">
            <v>-733.18304275997798</v>
          </cell>
          <cell r="BE942">
            <v>11561.674278080056</v>
          </cell>
          <cell r="BF942">
            <v>2606.5256540499977</v>
          </cell>
          <cell r="BG942">
            <v>1077.9483680300036</v>
          </cell>
          <cell r="BH942">
            <v>571.20749496999633</v>
          </cell>
          <cell r="BI942">
            <v>1117.6153105600097</v>
          </cell>
          <cell r="BJ942">
            <v>327.27514851999877</v>
          </cell>
          <cell r="BK942">
            <v>667.31842861000405</v>
          </cell>
          <cell r="BL942">
            <v>232.14489070000127</v>
          </cell>
          <cell r="BM942">
            <v>275.44399559999874</v>
          </cell>
          <cell r="BN942">
            <v>234.36105351999868</v>
          </cell>
          <cell r="BO942">
            <v>1048.6665119399986</v>
          </cell>
          <cell r="BP942">
            <v>1383.3411034400051</v>
          </cell>
          <cell r="BQ942">
            <v>2019.8263181399961</v>
          </cell>
          <cell r="BR942">
            <v>6961.7013198999339</v>
          </cell>
          <cell r="BS942">
            <v>1991.2363966400007</v>
          </cell>
          <cell r="BT942">
            <v>1322.7883219299911</v>
          </cell>
          <cell r="BU942">
            <v>608.20108109999637</v>
          </cell>
          <cell r="BV942">
            <v>1003.8822167500039</v>
          </cell>
          <cell r="BW942">
            <v>553.47251925999808</v>
          </cell>
          <cell r="BX942">
            <v>488.519873989997</v>
          </cell>
          <cell r="BY942">
            <v>348.7836696800041</v>
          </cell>
          <cell r="BZ942">
            <v>529.45110258999557</v>
          </cell>
          <cell r="CA942">
            <v>115.36613795999801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  <cell r="GK942">
            <v>0</v>
          </cell>
          <cell r="GL942">
            <v>0</v>
          </cell>
          <cell r="GM942">
            <v>0</v>
          </cell>
          <cell r="GN942">
            <v>0</v>
          </cell>
          <cell r="GO942">
            <v>0</v>
          </cell>
          <cell r="GP942">
            <v>0</v>
          </cell>
          <cell r="GQ942">
            <v>0</v>
          </cell>
          <cell r="GR942">
            <v>0</v>
          </cell>
          <cell r="GS942">
            <v>0</v>
          </cell>
          <cell r="GT942">
            <v>0</v>
          </cell>
          <cell r="GU942">
            <v>0</v>
          </cell>
          <cell r="GV942">
            <v>0</v>
          </cell>
          <cell r="GW942">
            <v>0</v>
          </cell>
          <cell r="GX942">
            <v>0</v>
          </cell>
          <cell r="GY942">
            <v>0</v>
          </cell>
          <cell r="GZ942">
            <v>0</v>
          </cell>
          <cell r="HA942">
            <v>0</v>
          </cell>
          <cell r="HB942">
            <v>0</v>
          </cell>
          <cell r="HC942">
            <v>0</v>
          </cell>
          <cell r="HD942">
            <v>0</v>
          </cell>
          <cell r="HE942">
            <v>0</v>
          </cell>
          <cell r="HF942">
            <v>0</v>
          </cell>
          <cell r="HG942">
            <v>0</v>
          </cell>
          <cell r="HH942">
            <v>0</v>
          </cell>
          <cell r="HI942">
            <v>0</v>
          </cell>
          <cell r="HJ942">
            <v>0</v>
          </cell>
          <cell r="HK942">
            <v>0</v>
          </cell>
          <cell r="HL942">
            <v>0</v>
          </cell>
          <cell r="HM942">
            <v>0</v>
          </cell>
          <cell r="HN942">
            <v>0</v>
          </cell>
          <cell r="HO942">
            <v>0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0</v>
          </cell>
          <cell r="HU942">
            <v>0</v>
          </cell>
          <cell r="HV942">
            <v>0</v>
          </cell>
          <cell r="HW942">
            <v>0</v>
          </cell>
          <cell r="HX942">
            <v>0</v>
          </cell>
          <cell r="HY942">
            <v>0</v>
          </cell>
          <cell r="HZ942">
            <v>0</v>
          </cell>
          <cell r="IA942">
            <v>0</v>
          </cell>
          <cell r="IB942">
            <v>0</v>
          </cell>
          <cell r="IC942">
            <v>0</v>
          </cell>
          <cell r="ID942">
            <v>0</v>
          </cell>
          <cell r="IE942">
            <v>0</v>
          </cell>
          <cell r="IF942">
            <v>0</v>
          </cell>
          <cell r="IG942">
            <v>0</v>
          </cell>
          <cell r="IH942">
            <v>0</v>
          </cell>
          <cell r="II942">
            <v>0</v>
          </cell>
          <cell r="IJ942">
            <v>0</v>
          </cell>
          <cell r="IK942">
            <v>0</v>
          </cell>
          <cell r="IL942">
            <v>0</v>
          </cell>
          <cell r="IM942">
            <v>0</v>
          </cell>
          <cell r="IN942">
            <v>0</v>
          </cell>
          <cell r="IO942">
            <v>0</v>
          </cell>
          <cell r="IP942">
            <v>0</v>
          </cell>
          <cell r="IQ942">
            <v>0</v>
          </cell>
          <cell r="IR942">
            <v>0</v>
          </cell>
          <cell r="IS942">
            <v>0</v>
          </cell>
          <cell r="IT942">
            <v>0</v>
          </cell>
          <cell r="IU942">
            <v>0</v>
          </cell>
          <cell r="IV942">
            <v>0</v>
          </cell>
          <cell r="IW942">
            <v>0</v>
          </cell>
          <cell r="IX942">
            <v>0</v>
          </cell>
          <cell r="IY942">
            <v>0</v>
          </cell>
          <cell r="IZ942">
            <v>0</v>
          </cell>
          <cell r="JA942">
            <v>0</v>
          </cell>
          <cell r="JB942">
            <v>0</v>
          </cell>
          <cell r="JC942">
            <v>0</v>
          </cell>
          <cell r="JD942">
            <v>0</v>
          </cell>
          <cell r="JE942">
            <v>0</v>
          </cell>
          <cell r="JF942">
            <v>0</v>
          </cell>
          <cell r="JG942">
            <v>0</v>
          </cell>
          <cell r="JH942">
            <v>0</v>
          </cell>
          <cell r="JI942">
            <v>0</v>
          </cell>
          <cell r="JJ942">
            <v>0</v>
          </cell>
          <cell r="JK942">
            <v>0</v>
          </cell>
          <cell r="JL942">
            <v>0</v>
          </cell>
          <cell r="JM942">
            <v>0</v>
          </cell>
          <cell r="JN942">
            <v>0</v>
          </cell>
          <cell r="JO942">
            <v>0</v>
          </cell>
          <cell r="JP942">
            <v>0</v>
          </cell>
          <cell r="JQ942">
            <v>0</v>
          </cell>
        </row>
        <row r="943"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0</v>
          </cell>
          <cell r="FF943">
            <v>0</v>
          </cell>
          <cell r="FG943">
            <v>0</v>
          </cell>
          <cell r="FH943">
            <v>0</v>
          </cell>
          <cell r="FI943">
            <v>0</v>
          </cell>
          <cell r="FJ943">
            <v>0</v>
          </cell>
          <cell r="FK943">
            <v>0</v>
          </cell>
          <cell r="FL943">
            <v>0</v>
          </cell>
          <cell r="FM943">
            <v>0</v>
          </cell>
          <cell r="FN943">
            <v>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0</v>
          </cell>
          <cell r="GD943">
            <v>0</v>
          </cell>
          <cell r="GE943">
            <v>0</v>
          </cell>
          <cell r="GF943">
            <v>0</v>
          </cell>
          <cell r="GG943">
            <v>0</v>
          </cell>
          <cell r="GH943">
            <v>0</v>
          </cell>
          <cell r="GI943">
            <v>0</v>
          </cell>
          <cell r="GJ943">
            <v>0</v>
          </cell>
          <cell r="GK943">
            <v>0</v>
          </cell>
          <cell r="GL943">
            <v>0</v>
          </cell>
          <cell r="GM943">
            <v>0</v>
          </cell>
          <cell r="GN943">
            <v>0</v>
          </cell>
          <cell r="GO943">
            <v>0</v>
          </cell>
          <cell r="GP943">
            <v>0</v>
          </cell>
          <cell r="GQ943">
            <v>0</v>
          </cell>
          <cell r="GR943">
            <v>0</v>
          </cell>
          <cell r="GS943">
            <v>0</v>
          </cell>
          <cell r="GT943">
            <v>0</v>
          </cell>
          <cell r="GU943">
            <v>0</v>
          </cell>
          <cell r="GV943">
            <v>0</v>
          </cell>
          <cell r="GW943">
            <v>0</v>
          </cell>
          <cell r="GX943">
            <v>0</v>
          </cell>
          <cell r="GY943">
            <v>0</v>
          </cell>
          <cell r="GZ943">
            <v>0</v>
          </cell>
          <cell r="HA943">
            <v>0</v>
          </cell>
          <cell r="HB943">
            <v>0</v>
          </cell>
          <cell r="HC943">
            <v>0</v>
          </cell>
          <cell r="HD943">
            <v>0</v>
          </cell>
          <cell r="HE943">
            <v>0</v>
          </cell>
          <cell r="HF943">
            <v>0</v>
          </cell>
          <cell r="HG943">
            <v>0</v>
          </cell>
          <cell r="HH943">
            <v>0</v>
          </cell>
          <cell r="HI943">
            <v>0</v>
          </cell>
          <cell r="HJ943">
            <v>0</v>
          </cell>
          <cell r="HK943">
            <v>0</v>
          </cell>
          <cell r="HL943">
            <v>0</v>
          </cell>
          <cell r="HM943">
            <v>0</v>
          </cell>
          <cell r="HN943">
            <v>0</v>
          </cell>
          <cell r="HO943">
            <v>0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0</v>
          </cell>
          <cell r="HU943">
            <v>0</v>
          </cell>
          <cell r="HV943">
            <v>0</v>
          </cell>
          <cell r="HW943">
            <v>0</v>
          </cell>
          <cell r="HX943">
            <v>0</v>
          </cell>
          <cell r="HY943">
            <v>0</v>
          </cell>
          <cell r="HZ943">
            <v>0</v>
          </cell>
          <cell r="IA943">
            <v>0</v>
          </cell>
          <cell r="IB943">
            <v>0</v>
          </cell>
          <cell r="IC943">
            <v>0</v>
          </cell>
          <cell r="ID943">
            <v>0</v>
          </cell>
          <cell r="IE943">
            <v>0</v>
          </cell>
          <cell r="IF943">
            <v>0</v>
          </cell>
          <cell r="IG943">
            <v>0</v>
          </cell>
          <cell r="IH943">
            <v>0</v>
          </cell>
          <cell r="II943">
            <v>0</v>
          </cell>
          <cell r="IJ943">
            <v>0</v>
          </cell>
          <cell r="IK943">
            <v>0</v>
          </cell>
          <cell r="IL943">
            <v>0</v>
          </cell>
          <cell r="IM943">
            <v>0</v>
          </cell>
          <cell r="IN943">
            <v>0</v>
          </cell>
          <cell r="IO943">
            <v>0</v>
          </cell>
          <cell r="IP943">
            <v>0</v>
          </cell>
          <cell r="IQ943">
            <v>0</v>
          </cell>
          <cell r="IR943">
            <v>0</v>
          </cell>
          <cell r="IS943">
            <v>0</v>
          </cell>
          <cell r="IT943">
            <v>0</v>
          </cell>
          <cell r="IU943">
            <v>0</v>
          </cell>
          <cell r="IV943">
            <v>0</v>
          </cell>
          <cell r="IW943">
            <v>0</v>
          </cell>
          <cell r="IX943">
            <v>0</v>
          </cell>
          <cell r="IY943">
            <v>0</v>
          </cell>
          <cell r="IZ943">
            <v>0</v>
          </cell>
          <cell r="JA943">
            <v>0</v>
          </cell>
          <cell r="JB943">
            <v>0</v>
          </cell>
          <cell r="JC943">
            <v>0</v>
          </cell>
          <cell r="JD943">
            <v>0</v>
          </cell>
          <cell r="JE943">
            <v>0</v>
          </cell>
          <cell r="JF943">
            <v>0</v>
          </cell>
          <cell r="JG943">
            <v>0</v>
          </cell>
          <cell r="JH943">
            <v>0</v>
          </cell>
          <cell r="JI943">
            <v>0</v>
          </cell>
          <cell r="JJ943">
            <v>0</v>
          </cell>
          <cell r="JK943">
            <v>0</v>
          </cell>
          <cell r="JL943">
            <v>0</v>
          </cell>
          <cell r="JM943">
            <v>0</v>
          </cell>
          <cell r="JN943">
            <v>0</v>
          </cell>
          <cell r="JO943">
            <v>0</v>
          </cell>
          <cell r="JP943">
            <v>0</v>
          </cell>
          <cell r="JQ943">
            <v>0</v>
          </cell>
        </row>
        <row r="944">
          <cell r="D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0</v>
          </cell>
          <cell r="FI944">
            <v>0</v>
          </cell>
          <cell r="FJ944">
            <v>0</v>
          </cell>
          <cell r="FK944">
            <v>0</v>
          </cell>
          <cell r="FL944">
            <v>0</v>
          </cell>
          <cell r="FM944">
            <v>0</v>
          </cell>
          <cell r="FN944">
            <v>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0</v>
          </cell>
          <cell r="GG944">
            <v>0</v>
          </cell>
          <cell r="GH944">
            <v>0</v>
          </cell>
          <cell r="GI944">
            <v>0</v>
          </cell>
          <cell r="GJ944">
            <v>0</v>
          </cell>
          <cell r="GK944">
            <v>0</v>
          </cell>
          <cell r="GL944">
            <v>0</v>
          </cell>
          <cell r="GM944">
            <v>0</v>
          </cell>
          <cell r="GN944">
            <v>0</v>
          </cell>
          <cell r="GO944">
            <v>0</v>
          </cell>
          <cell r="GP944">
            <v>0</v>
          </cell>
          <cell r="GQ944">
            <v>0</v>
          </cell>
          <cell r="GR944">
            <v>0</v>
          </cell>
          <cell r="GS944">
            <v>0</v>
          </cell>
          <cell r="GT944">
            <v>0</v>
          </cell>
          <cell r="GU944">
            <v>0</v>
          </cell>
          <cell r="GV944">
            <v>0</v>
          </cell>
          <cell r="GW944">
            <v>0</v>
          </cell>
          <cell r="GX944">
            <v>0</v>
          </cell>
          <cell r="GY944">
            <v>0</v>
          </cell>
          <cell r="GZ944">
            <v>0</v>
          </cell>
          <cell r="HA944">
            <v>0</v>
          </cell>
          <cell r="HB944">
            <v>0</v>
          </cell>
          <cell r="HC944">
            <v>0</v>
          </cell>
          <cell r="HD944">
            <v>0</v>
          </cell>
          <cell r="HE944">
            <v>0</v>
          </cell>
          <cell r="HF944">
            <v>0</v>
          </cell>
          <cell r="HG944">
            <v>0</v>
          </cell>
          <cell r="HH944">
            <v>0</v>
          </cell>
          <cell r="HI944">
            <v>0</v>
          </cell>
          <cell r="HJ944">
            <v>0</v>
          </cell>
          <cell r="HK944">
            <v>0</v>
          </cell>
          <cell r="HL944">
            <v>0</v>
          </cell>
          <cell r="HM944">
            <v>0</v>
          </cell>
          <cell r="HN944">
            <v>0</v>
          </cell>
          <cell r="HO944">
            <v>0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0</v>
          </cell>
          <cell r="HU944">
            <v>0</v>
          </cell>
          <cell r="HV944">
            <v>0</v>
          </cell>
          <cell r="HW944">
            <v>0</v>
          </cell>
          <cell r="HX944">
            <v>0</v>
          </cell>
          <cell r="HY944">
            <v>0</v>
          </cell>
          <cell r="HZ944">
            <v>0</v>
          </cell>
          <cell r="IA944">
            <v>0</v>
          </cell>
          <cell r="IB944">
            <v>0</v>
          </cell>
          <cell r="IC944">
            <v>0</v>
          </cell>
          <cell r="ID944">
            <v>0</v>
          </cell>
          <cell r="IE944">
            <v>0</v>
          </cell>
          <cell r="IF944">
            <v>0</v>
          </cell>
          <cell r="IG944">
            <v>0</v>
          </cell>
          <cell r="IH944">
            <v>0</v>
          </cell>
          <cell r="II944">
            <v>0</v>
          </cell>
          <cell r="IJ944">
            <v>0</v>
          </cell>
          <cell r="IK944">
            <v>0</v>
          </cell>
          <cell r="IL944">
            <v>0</v>
          </cell>
          <cell r="IM944">
            <v>0</v>
          </cell>
          <cell r="IN944">
            <v>0</v>
          </cell>
          <cell r="IO944">
            <v>0</v>
          </cell>
          <cell r="IP944">
            <v>0</v>
          </cell>
          <cell r="IQ944">
            <v>0</v>
          </cell>
          <cell r="IR944">
            <v>0</v>
          </cell>
          <cell r="IS944">
            <v>0</v>
          </cell>
          <cell r="IT944">
            <v>0</v>
          </cell>
          <cell r="IU944">
            <v>0</v>
          </cell>
          <cell r="IV944">
            <v>0</v>
          </cell>
          <cell r="IW944">
            <v>0</v>
          </cell>
          <cell r="IX944">
            <v>0</v>
          </cell>
          <cell r="IY944">
            <v>0</v>
          </cell>
          <cell r="IZ944">
            <v>0</v>
          </cell>
          <cell r="JA944">
            <v>0</v>
          </cell>
          <cell r="JB944">
            <v>0</v>
          </cell>
          <cell r="JC944">
            <v>0</v>
          </cell>
          <cell r="JD944">
            <v>0</v>
          </cell>
          <cell r="JE944">
            <v>0</v>
          </cell>
          <cell r="JF944">
            <v>0</v>
          </cell>
          <cell r="JG944">
            <v>0</v>
          </cell>
          <cell r="JH944">
            <v>0</v>
          </cell>
          <cell r="JI944">
            <v>0</v>
          </cell>
          <cell r="JJ944">
            <v>0</v>
          </cell>
          <cell r="JK944">
            <v>0</v>
          </cell>
          <cell r="JL944">
            <v>0</v>
          </cell>
          <cell r="JM944">
            <v>0</v>
          </cell>
          <cell r="JN944">
            <v>0</v>
          </cell>
          <cell r="JO944">
            <v>0</v>
          </cell>
          <cell r="JP944">
            <v>0</v>
          </cell>
          <cell r="JQ944">
            <v>0</v>
          </cell>
        </row>
        <row r="945">
          <cell r="D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0</v>
          </cell>
          <cell r="FI945">
            <v>0</v>
          </cell>
          <cell r="FJ945">
            <v>0</v>
          </cell>
          <cell r="FK945">
            <v>0</v>
          </cell>
          <cell r="FL945">
            <v>0</v>
          </cell>
          <cell r="FM945">
            <v>0</v>
          </cell>
          <cell r="FN945">
            <v>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0</v>
          </cell>
          <cell r="GG945">
            <v>0</v>
          </cell>
          <cell r="GH945">
            <v>0</v>
          </cell>
          <cell r="GI945">
            <v>0</v>
          </cell>
          <cell r="GJ945">
            <v>0</v>
          </cell>
          <cell r="GK945">
            <v>0</v>
          </cell>
          <cell r="GL945">
            <v>0</v>
          </cell>
          <cell r="GM945">
            <v>0</v>
          </cell>
          <cell r="GN945">
            <v>0</v>
          </cell>
          <cell r="GO945">
            <v>0</v>
          </cell>
          <cell r="GP945">
            <v>0</v>
          </cell>
          <cell r="GQ945">
            <v>0</v>
          </cell>
          <cell r="GR945">
            <v>0</v>
          </cell>
          <cell r="GS945">
            <v>0</v>
          </cell>
          <cell r="GT945">
            <v>0</v>
          </cell>
          <cell r="GU945">
            <v>0</v>
          </cell>
          <cell r="GV945">
            <v>0</v>
          </cell>
          <cell r="GW945">
            <v>0</v>
          </cell>
          <cell r="GX945">
            <v>0</v>
          </cell>
          <cell r="GY945">
            <v>0</v>
          </cell>
          <cell r="GZ945">
            <v>0</v>
          </cell>
          <cell r="HA945">
            <v>0</v>
          </cell>
          <cell r="HB945">
            <v>0</v>
          </cell>
          <cell r="HC945">
            <v>0</v>
          </cell>
          <cell r="HD945">
            <v>0</v>
          </cell>
          <cell r="HE945">
            <v>0</v>
          </cell>
          <cell r="HF945">
            <v>0</v>
          </cell>
          <cell r="HG945">
            <v>0</v>
          </cell>
          <cell r="HH945">
            <v>0</v>
          </cell>
          <cell r="HI945">
            <v>0</v>
          </cell>
          <cell r="HJ945">
            <v>0</v>
          </cell>
          <cell r="HK945">
            <v>0</v>
          </cell>
          <cell r="HL945">
            <v>0</v>
          </cell>
          <cell r="HM945">
            <v>0</v>
          </cell>
          <cell r="HN945">
            <v>0</v>
          </cell>
          <cell r="HO945">
            <v>0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0</v>
          </cell>
          <cell r="HU945">
            <v>0</v>
          </cell>
          <cell r="HV945">
            <v>0</v>
          </cell>
          <cell r="HW945">
            <v>0</v>
          </cell>
          <cell r="HX945">
            <v>0</v>
          </cell>
          <cell r="HY945">
            <v>0</v>
          </cell>
          <cell r="HZ945">
            <v>0</v>
          </cell>
          <cell r="IA945">
            <v>0</v>
          </cell>
          <cell r="IB945">
            <v>0</v>
          </cell>
          <cell r="IC945">
            <v>0</v>
          </cell>
          <cell r="ID945">
            <v>0</v>
          </cell>
          <cell r="IE945">
            <v>0</v>
          </cell>
          <cell r="IF945">
            <v>0</v>
          </cell>
          <cell r="IG945">
            <v>0</v>
          </cell>
          <cell r="IH945">
            <v>0</v>
          </cell>
          <cell r="II945">
            <v>0</v>
          </cell>
          <cell r="IJ945">
            <v>0</v>
          </cell>
          <cell r="IK945">
            <v>0</v>
          </cell>
          <cell r="IL945">
            <v>0</v>
          </cell>
          <cell r="IM945">
            <v>0</v>
          </cell>
          <cell r="IN945">
            <v>0</v>
          </cell>
          <cell r="IO945">
            <v>0</v>
          </cell>
          <cell r="IP945">
            <v>0</v>
          </cell>
          <cell r="IQ945">
            <v>0</v>
          </cell>
          <cell r="IR945">
            <v>0</v>
          </cell>
          <cell r="IS945">
            <v>0</v>
          </cell>
          <cell r="IT945">
            <v>0</v>
          </cell>
          <cell r="IU945">
            <v>0</v>
          </cell>
          <cell r="IV945">
            <v>0</v>
          </cell>
          <cell r="IW945">
            <v>0</v>
          </cell>
          <cell r="IX945">
            <v>0</v>
          </cell>
          <cell r="IY945">
            <v>0</v>
          </cell>
          <cell r="IZ945">
            <v>0</v>
          </cell>
          <cell r="JA945">
            <v>0</v>
          </cell>
          <cell r="JB945">
            <v>0</v>
          </cell>
          <cell r="JC945">
            <v>0</v>
          </cell>
          <cell r="JD945">
            <v>0</v>
          </cell>
          <cell r="JE945">
            <v>0</v>
          </cell>
          <cell r="JF945">
            <v>0</v>
          </cell>
          <cell r="JG945">
            <v>0</v>
          </cell>
          <cell r="JH945">
            <v>0</v>
          </cell>
          <cell r="JI945">
            <v>0</v>
          </cell>
          <cell r="JJ945">
            <v>0</v>
          </cell>
          <cell r="JK945">
            <v>0</v>
          </cell>
          <cell r="JL945">
            <v>0</v>
          </cell>
          <cell r="JM945">
            <v>0</v>
          </cell>
          <cell r="JN945">
            <v>0</v>
          </cell>
          <cell r="JO945">
            <v>0</v>
          </cell>
          <cell r="JP945">
            <v>0</v>
          </cell>
          <cell r="JQ945">
            <v>0</v>
          </cell>
        </row>
        <row r="946">
          <cell r="D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0</v>
          </cell>
          <cell r="FI946">
            <v>0</v>
          </cell>
          <cell r="FJ946">
            <v>0</v>
          </cell>
          <cell r="FK946">
            <v>0</v>
          </cell>
          <cell r="FL946">
            <v>0</v>
          </cell>
          <cell r="FM946">
            <v>0</v>
          </cell>
          <cell r="FN946">
            <v>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0</v>
          </cell>
          <cell r="GG946">
            <v>0</v>
          </cell>
          <cell r="GH946">
            <v>0</v>
          </cell>
          <cell r="GI946">
            <v>0</v>
          </cell>
          <cell r="GJ946">
            <v>0</v>
          </cell>
          <cell r="GK946">
            <v>0</v>
          </cell>
          <cell r="GL946">
            <v>0</v>
          </cell>
          <cell r="GM946">
            <v>0</v>
          </cell>
          <cell r="GN946">
            <v>0</v>
          </cell>
          <cell r="GO946">
            <v>0</v>
          </cell>
          <cell r="GP946">
            <v>0</v>
          </cell>
          <cell r="GQ946">
            <v>0</v>
          </cell>
          <cell r="GR946">
            <v>0</v>
          </cell>
          <cell r="GS946">
            <v>0</v>
          </cell>
          <cell r="GT946">
            <v>0</v>
          </cell>
          <cell r="GU946">
            <v>0</v>
          </cell>
          <cell r="GV946">
            <v>0</v>
          </cell>
          <cell r="GW946">
            <v>0</v>
          </cell>
          <cell r="GX946">
            <v>0</v>
          </cell>
          <cell r="GY946">
            <v>0</v>
          </cell>
          <cell r="GZ946">
            <v>0</v>
          </cell>
          <cell r="HA946">
            <v>0</v>
          </cell>
          <cell r="HB946">
            <v>0</v>
          </cell>
          <cell r="HC946">
            <v>0</v>
          </cell>
          <cell r="HD946">
            <v>0</v>
          </cell>
          <cell r="HE946">
            <v>0</v>
          </cell>
          <cell r="HF946">
            <v>0</v>
          </cell>
          <cell r="HG946">
            <v>0</v>
          </cell>
          <cell r="HH946">
            <v>0</v>
          </cell>
          <cell r="HI946">
            <v>0</v>
          </cell>
          <cell r="HJ946">
            <v>0</v>
          </cell>
          <cell r="HK946">
            <v>0</v>
          </cell>
          <cell r="HL946">
            <v>0</v>
          </cell>
          <cell r="HM946">
            <v>0</v>
          </cell>
          <cell r="HN946">
            <v>0</v>
          </cell>
          <cell r="HO946">
            <v>0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0</v>
          </cell>
          <cell r="HU946">
            <v>0</v>
          </cell>
          <cell r="HV946">
            <v>0</v>
          </cell>
          <cell r="HW946">
            <v>0</v>
          </cell>
          <cell r="HX946">
            <v>0</v>
          </cell>
          <cell r="HY946">
            <v>0</v>
          </cell>
          <cell r="HZ946">
            <v>0</v>
          </cell>
          <cell r="IA946">
            <v>0</v>
          </cell>
          <cell r="IB946">
            <v>0</v>
          </cell>
          <cell r="IC946">
            <v>0</v>
          </cell>
          <cell r="ID946">
            <v>0</v>
          </cell>
          <cell r="IE946">
            <v>0</v>
          </cell>
          <cell r="IF946">
            <v>0</v>
          </cell>
          <cell r="IG946">
            <v>0</v>
          </cell>
          <cell r="IH946">
            <v>0</v>
          </cell>
          <cell r="II946">
            <v>0</v>
          </cell>
          <cell r="IJ946">
            <v>0</v>
          </cell>
          <cell r="IK946">
            <v>0</v>
          </cell>
          <cell r="IL946">
            <v>0</v>
          </cell>
          <cell r="IM946">
            <v>0</v>
          </cell>
          <cell r="IN946">
            <v>0</v>
          </cell>
          <cell r="IO946">
            <v>0</v>
          </cell>
          <cell r="IP946">
            <v>0</v>
          </cell>
          <cell r="IQ946">
            <v>0</v>
          </cell>
          <cell r="IR946">
            <v>0</v>
          </cell>
          <cell r="IS946">
            <v>0</v>
          </cell>
          <cell r="IT946">
            <v>0</v>
          </cell>
          <cell r="IU946">
            <v>0</v>
          </cell>
          <cell r="IV946">
            <v>0</v>
          </cell>
          <cell r="IW946">
            <v>0</v>
          </cell>
          <cell r="IX946">
            <v>0</v>
          </cell>
          <cell r="IY946">
            <v>0</v>
          </cell>
          <cell r="IZ946">
            <v>0</v>
          </cell>
          <cell r="JA946">
            <v>0</v>
          </cell>
          <cell r="JB946">
            <v>0</v>
          </cell>
          <cell r="JC946">
            <v>0</v>
          </cell>
          <cell r="JD946">
            <v>0</v>
          </cell>
          <cell r="JE946">
            <v>0</v>
          </cell>
          <cell r="JF946">
            <v>0</v>
          </cell>
          <cell r="JG946">
            <v>0</v>
          </cell>
          <cell r="JH946">
            <v>0</v>
          </cell>
          <cell r="JI946">
            <v>0</v>
          </cell>
          <cell r="JJ946">
            <v>0</v>
          </cell>
          <cell r="JK946">
            <v>0</v>
          </cell>
          <cell r="JL946">
            <v>0</v>
          </cell>
          <cell r="JM946">
            <v>0</v>
          </cell>
          <cell r="JN946">
            <v>0</v>
          </cell>
          <cell r="JO946">
            <v>0</v>
          </cell>
          <cell r="JP946">
            <v>0</v>
          </cell>
          <cell r="JQ946">
            <v>0</v>
          </cell>
        </row>
        <row r="947">
          <cell r="D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0</v>
          </cell>
          <cell r="FF947">
            <v>0</v>
          </cell>
          <cell r="FG947">
            <v>0</v>
          </cell>
          <cell r="FH947">
            <v>0</v>
          </cell>
          <cell r="FI947">
            <v>0</v>
          </cell>
          <cell r="FJ947">
            <v>0</v>
          </cell>
          <cell r="FK947">
            <v>0</v>
          </cell>
          <cell r="FL947">
            <v>0</v>
          </cell>
          <cell r="FM947">
            <v>0</v>
          </cell>
          <cell r="FN947">
            <v>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0</v>
          </cell>
          <cell r="GD947">
            <v>0</v>
          </cell>
          <cell r="GE947">
            <v>0</v>
          </cell>
          <cell r="GF947">
            <v>0</v>
          </cell>
          <cell r="GG947">
            <v>0</v>
          </cell>
          <cell r="GH947">
            <v>0</v>
          </cell>
          <cell r="GI947">
            <v>0</v>
          </cell>
          <cell r="GJ947">
            <v>0</v>
          </cell>
          <cell r="GK947">
            <v>0</v>
          </cell>
          <cell r="GL947">
            <v>0</v>
          </cell>
          <cell r="GM947">
            <v>0</v>
          </cell>
          <cell r="GN947">
            <v>0</v>
          </cell>
          <cell r="GO947">
            <v>0</v>
          </cell>
          <cell r="GP947">
            <v>0</v>
          </cell>
          <cell r="GQ947">
            <v>0</v>
          </cell>
          <cell r="GR947">
            <v>0</v>
          </cell>
          <cell r="GS947">
            <v>0</v>
          </cell>
          <cell r="GT947">
            <v>0</v>
          </cell>
          <cell r="GU947">
            <v>0</v>
          </cell>
          <cell r="GV947">
            <v>0</v>
          </cell>
          <cell r="GW947">
            <v>0</v>
          </cell>
          <cell r="GX947">
            <v>0</v>
          </cell>
          <cell r="GY947">
            <v>0</v>
          </cell>
          <cell r="GZ947">
            <v>0</v>
          </cell>
          <cell r="HA947">
            <v>0</v>
          </cell>
          <cell r="HB947">
            <v>0</v>
          </cell>
          <cell r="HC947">
            <v>0</v>
          </cell>
          <cell r="HD947">
            <v>0</v>
          </cell>
          <cell r="HE947">
            <v>0</v>
          </cell>
          <cell r="HF947">
            <v>0</v>
          </cell>
          <cell r="HG947">
            <v>0</v>
          </cell>
          <cell r="HH947">
            <v>0</v>
          </cell>
          <cell r="HI947">
            <v>0</v>
          </cell>
          <cell r="HJ947">
            <v>0</v>
          </cell>
          <cell r="HK947">
            <v>0</v>
          </cell>
          <cell r="HL947">
            <v>0</v>
          </cell>
          <cell r="HM947">
            <v>0</v>
          </cell>
          <cell r="HN947">
            <v>0</v>
          </cell>
          <cell r="HO947">
            <v>0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0</v>
          </cell>
          <cell r="HU947">
            <v>0</v>
          </cell>
          <cell r="HV947">
            <v>0</v>
          </cell>
          <cell r="HW947">
            <v>0</v>
          </cell>
          <cell r="HX947">
            <v>0</v>
          </cell>
          <cell r="HY947">
            <v>0</v>
          </cell>
          <cell r="HZ947">
            <v>0</v>
          </cell>
          <cell r="IA947">
            <v>0</v>
          </cell>
          <cell r="IB947">
            <v>0</v>
          </cell>
          <cell r="IC947">
            <v>0</v>
          </cell>
          <cell r="ID947">
            <v>0</v>
          </cell>
          <cell r="IE947">
            <v>0</v>
          </cell>
          <cell r="IF947">
            <v>0</v>
          </cell>
          <cell r="IG947">
            <v>0</v>
          </cell>
          <cell r="IH947">
            <v>0</v>
          </cell>
          <cell r="II947">
            <v>0</v>
          </cell>
          <cell r="IJ947">
            <v>0</v>
          </cell>
          <cell r="IK947">
            <v>0</v>
          </cell>
          <cell r="IL947">
            <v>0</v>
          </cell>
          <cell r="IM947">
            <v>0</v>
          </cell>
          <cell r="IN947">
            <v>0</v>
          </cell>
          <cell r="IO947">
            <v>0</v>
          </cell>
          <cell r="IP947">
            <v>0</v>
          </cell>
          <cell r="IQ947">
            <v>0</v>
          </cell>
          <cell r="IR947">
            <v>0</v>
          </cell>
          <cell r="IS947">
            <v>0</v>
          </cell>
          <cell r="IT947">
            <v>0</v>
          </cell>
          <cell r="IU947">
            <v>0</v>
          </cell>
          <cell r="IV947">
            <v>0</v>
          </cell>
          <cell r="IW947">
            <v>0</v>
          </cell>
          <cell r="IX947">
            <v>0</v>
          </cell>
          <cell r="IY947">
            <v>0</v>
          </cell>
          <cell r="IZ947">
            <v>0</v>
          </cell>
          <cell r="JA947">
            <v>0</v>
          </cell>
          <cell r="JB947">
            <v>0</v>
          </cell>
          <cell r="JC947">
            <v>0</v>
          </cell>
          <cell r="JD947">
            <v>0</v>
          </cell>
          <cell r="JE947">
            <v>0</v>
          </cell>
          <cell r="JF947">
            <v>0</v>
          </cell>
          <cell r="JG947">
            <v>0</v>
          </cell>
          <cell r="JH947">
            <v>0</v>
          </cell>
          <cell r="JI947">
            <v>0</v>
          </cell>
          <cell r="JJ947">
            <v>0</v>
          </cell>
          <cell r="JK947">
            <v>0</v>
          </cell>
          <cell r="JL947">
            <v>0</v>
          </cell>
          <cell r="JM947">
            <v>0</v>
          </cell>
          <cell r="JN947">
            <v>0</v>
          </cell>
          <cell r="JO947">
            <v>0</v>
          </cell>
          <cell r="JP947">
            <v>0</v>
          </cell>
          <cell r="JQ947">
            <v>0</v>
          </cell>
        </row>
        <row r="948">
          <cell r="D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0</v>
          </cell>
          <cell r="FF948">
            <v>0</v>
          </cell>
          <cell r="FG948">
            <v>0</v>
          </cell>
          <cell r="FH948">
            <v>0</v>
          </cell>
          <cell r="FI948">
            <v>0</v>
          </cell>
          <cell r="FJ948">
            <v>0</v>
          </cell>
          <cell r="FK948">
            <v>0</v>
          </cell>
          <cell r="FL948">
            <v>0</v>
          </cell>
          <cell r="FM948">
            <v>0</v>
          </cell>
          <cell r="FN948">
            <v>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0</v>
          </cell>
          <cell r="GD948">
            <v>0</v>
          </cell>
          <cell r="GE948">
            <v>0</v>
          </cell>
          <cell r="GF948">
            <v>0</v>
          </cell>
          <cell r="GG948">
            <v>0</v>
          </cell>
          <cell r="GH948">
            <v>0</v>
          </cell>
          <cell r="GI948">
            <v>0</v>
          </cell>
          <cell r="GJ948">
            <v>0</v>
          </cell>
          <cell r="GK948">
            <v>0</v>
          </cell>
          <cell r="GL948">
            <v>0</v>
          </cell>
          <cell r="GM948">
            <v>0</v>
          </cell>
          <cell r="GN948">
            <v>0</v>
          </cell>
          <cell r="GO948">
            <v>0</v>
          </cell>
          <cell r="GP948">
            <v>0</v>
          </cell>
          <cell r="GQ948">
            <v>0</v>
          </cell>
          <cell r="GR948">
            <v>0</v>
          </cell>
          <cell r="GS948">
            <v>0</v>
          </cell>
          <cell r="GT948">
            <v>0</v>
          </cell>
          <cell r="GU948">
            <v>0</v>
          </cell>
          <cell r="GV948">
            <v>0</v>
          </cell>
          <cell r="GW948">
            <v>0</v>
          </cell>
          <cell r="GX948">
            <v>0</v>
          </cell>
          <cell r="GY948">
            <v>0</v>
          </cell>
          <cell r="GZ948">
            <v>0</v>
          </cell>
          <cell r="HA948">
            <v>0</v>
          </cell>
          <cell r="HB948">
            <v>0</v>
          </cell>
          <cell r="HC948">
            <v>0</v>
          </cell>
          <cell r="HD948">
            <v>0</v>
          </cell>
          <cell r="HE948">
            <v>0</v>
          </cell>
          <cell r="HF948">
            <v>0</v>
          </cell>
          <cell r="HG948">
            <v>0</v>
          </cell>
          <cell r="HH948">
            <v>0</v>
          </cell>
          <cell r="HI948">
            <v>0</v>
          </cell>
          <cell r="HJ948">
            <v>0</v>
          </cell>
          <cell r="HK948">
            <v>0</v>
          </cell>
          <cell r="HL948">
            <v>0</v>
          </cell>
          <cell r="HM948">
            <v>0</v>
          </cell>
          <cell r="HN948">
            <v>0</v>
          </cell>
          <cell r="HO948">
            <v>0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0</v>
          </cell>
          <cell r="HU948">
            <v>0</v>
          </cell>
          <cell r="HV948">
            <v>0</v>
          </cell>
          <cell r="HW948">
            <v>0</v>
          </cell>
          <cell r="HX948">
            <v>0</v>
          </cell>
          <cell r="HY948">
            <v>0</v>
          </cell>
          <cell r="HZ948">
            <v>0</v>
          </cell>
          <cell r="IA948">
            <v>0</v>
          </cell>
          <cell r="IB948">
            <v>0</v>
          </cell>
          <cell r="IC948">
            <v>0</v>
          </cell>
          <cell r="ID948">
            <v>0</v>
          </cell>
          <cell r="IE948">
            <v>0</v>
          </cell>
          <cell r="IF948">
            <v>0</v>
          </cell>
          <cell r="IG948">
            <v>0</v>
          </cell>
          <cell r="IH948">
            <v>0</v>
          </cell>
          <cell r="II948">
            <v>0</v>
          </cell>
          <cell r="IJ948">
            <v>0</v>
          </cell>
          <cell r="IK948">
            <v>0</v>
          </cell>
          <cell r="IL948">
            <v>0</v>
          </cell>
          <cell r="IM948">
            <v>0</v>
          </cell>
          <cell r="IN948">
            <v>0</v>
          </cell>
          <cell r="IO948">
            <v>0</v>
          </cell>
          <cell r="IP948">
            <v>0</v>
          </cell>
          <cell r="IQ948">
            <v>0</v>
          </cell>
          <cell r="IR948">
            <v>0</v>
          </cell>
          <cell r="IS948">
            <v>0</v>
          </cell>
          <cell r="IT948">
            <v>0</v>
          </cell>
          <cell r="IU948">
            <v>0</v>
          </cell>
          <cell r="IV948">
            <v>0</v>
          </cell>
          <cell r="IW948">
            <v>0</v>
          </cell>
          <cell r="IX948">
            <v>0</v>
          </cell>
          <cell r="IY948">
            <v>0</v>
          </cell>
          <cell r="IZ948">
            <v>0</v>
          </cell>
          <cell r="JA948">
            <v>0</v>
          </cell>
          <cell r="JB948">
            <v>0</v>
          </cell>
          <cell r="JC948">
            <v>0</v>
          </cell>
          <cell r="JD948">
            <v>0</v>
          </cell>
          <cell r="JE948">
            <v>0</v>
          </cell>
          <cell r="JF948">
            <v>0</v>
          </cell>
          <cell r="JG948">
            <v>0</v>
          </cell>
          <cell r="JH948">
            <v>0</v>
          </cell>
          <cell r="JI948">
            <v>0</v>
          </cell>
          <cell r="JJ948">
            <v>0</v>
          </cell>
          <cell r="JK948">
            <v>0</v>
          </cell>
          <cell r="JL948">
            <v>0</v>
          </cell>
          <cell r="JM948">
            <v>0</v>
          </cell>
          <cell r="JN948">
            <v>0</v>
          </cell>
          <cell r="JO948">
            <v>0</v>
          </cell>
          <cell r="JP948">
            <v>0</v>
          </cell>
          <cell r="JQ948">
            <v>0</v>
          </cell>
        </row>
        <row r="949">
          <cell r="D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0</v>
          </cell>
          <cell r="FF949">
            <v>0</v>
          </cell>
          <cell r="FG949">
            <v>0</v>
          </cell>
          <cell r="FH949">
            <v>0</v>
          </cell>
          <cell r="FI949">
            <v>0</v>
          </cell>
          <cell r="FJ949">
            <v>0</v>
          </cell>
          <cell r="FK949">
            <v>0</v>
          </cell>
          <cell r="FL949">
            <v>0</v>
          </cell>
          <cell r="FM949">
            <v>0</v>
          </cell>
          <cell r="FN949">
            <v>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0</v>
          </cell>
          <cell r="GD949">
            <v>0</v>
          </cell>
          <cell r="GE949">
            <v>0</v>
          </cell>
          <cell r="GF949">
            <v>0</v>
          </cell>
          <cell r="GG949">
            <v>0</v>
          </cell>
          <cell r="GH949">
            <v>0</v>
          </cell>
          <cell r="GI949">
            <v>0</v>
          </cell>
          <cell r="GJ949">
            <v>0</v>
          </cell>
          <cell r="GK949">
            <v>0</v>
          </cell>
          <cell r="GL949">
            <v>0</v>
          </cell>
          <cell r="GM949">
            <v>0</v>
          </cell>
          <cell r="GN949">
            <v>0</v>
          </cell>
          <cell r="GO949">
            <v>0</v>
          </cell>
          <cell r="GP949">
            <v>0</v>
          </cell>
          <cell r="GQ949">
            <v>0</v>
          </cell>
          <cell r="GR949">
            <v>0</v>
          </cell>
          <cell r="GS949">
            <v>0</v>
          </cell>
          <cell r="GT949">
            <v>0</v>
          </cell>
          <cell r="GU949">
            <v>0</v>
          </cell>
          <cell r="GV949">
            <v>0</v>
          </cell>
          <cell r="GW949">
            <v>0</v>
          </cell>
          <cell r="GX949">
            <v>0</v>
          </cell>
          <cell r="GY949">
            <v>0</v>
          </cell>
          <cell r="GZ949">
            <v>0</v>
          </cell>
          <cell r="HA949">
            <v>0</v>
          </cell>
          <cell r="HB949">
            <v>0</v>
          </cell>
          <cell r="HC949">
            <v>0</v>
          </cell>
          <cell r="HD949">
            <v>0</v>
          </cell>
          <cell r="HE949">
            <v>0</v>
          </cell>
          <cell r="HF949">
            <v>0</v>
          </cell>
          <cell r="HG949">
            <v>0</v>
          </cell>
          <cell r="HH949">
            <v>0</v>
          </cell>
          <cell r="HI949">
            <v>0</v>
          </cell>
          <cell r="HJ949">
            <v>0</v>
          </cell>
          <cell r="HK949">
            <v>0</v>
          </cell>
          <cell r="HL949">
            <v>0</v>
          </cell>
          <cell r="HM949">
            <v>0</v>
          </cell>
          <cell r="HN949">
            <v>0</v>
          </cell>
          <cell r="HO949">
            <v>0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0</v>
          </cell>
          <cell r="HU949">
            <v>0</v>
          </cell>
          <cell r="HV949">
            <v>0</v>
          </cell>
          <cell r="HW949">
            <v>0</v>
          </cell>
          <cell r="HX949">
            <v>0</v>
          </cell>
          <cell r="HY949">
            <v>0</v>
          </cell>
          <cell r="HZ949">
            <v>0</v>
          </cell>
          <cell r="IA949">
            <v>0</v>
          </cell>
          <cell r="IB949">
            <v>0</v>
          </cell>
          <cell r="IC949">
            <v>0</v>
          </cell>
          <cell r="ID949">
            <v>0</v>
          </cell>
          <cell r="IE949">
            <v>0</v>
          </cell>
          <cell r="IF949">
            <v>0</v>
          </cell>
          <cell r="IG949">
            <v>0</v>
          </cell>
          <cell r="IH949">
            <v>0</v>
          </cell>
          <cell r="II949">
            <v>0</v>
          </cell>
          <cell r="IJ949">
            <v>0</v>
          </cell>
          <cell r="IK949">
            <v>0</v>
          </cell>
          <cell r="IL949">
            <v>0</v>
          </cell>
          <cell r="IM949">
            <v>0</v>
          </cell>
          <cell r="IN949">
            <v>0</v>
          </cell>
          <cell r="IO949">
            <v>0</v>
          </cell>
          <cell r="IP949">
            <v>0</v>
          </cell>
          <cell r="IQ949">
            <v>0</v>
          </cell>
          <cell r="IR949">
            <v>0</v>
          </cell>
          <cell r="IS949">
            <v>0</v>
          </cell>
          <cell r="IT949">
            <v>0</v>
          </cell>
          <cell r="IU949">
            <v>0</v>
          </cell>
          <cell r="IV949">
            <v>0</v>
          </cell>
          <cell r="IW949">
            <v>0</v>
          </cell>
          <cell r="IX949">
            <v>0</v>
          </cell>
          <cell r="IY949">
            <v>0</v>
          </cell>
          <cell r="IZ949">
            <v>0</v>
          </cell>
          <cell r="JA949">
            <v>0</v>
          </cell>
          <cell r="JB949">
            <v>0</v>
          </cell>
          <cell r="JC949">
            <v>0</v>
          </cell>
          <cell r="JD949">
            <v>0</v>
          </cell>
          <cell r="JE949">
            <v>0</v>
          </cell>
          <cell r="JF949">
            <v>0</v>
          </cell>
          <cell r="JG949">
            <v>0</v>
          </cell>
          <cell r="JH949">
            <v>0</v>
          </cell>
          <cell r="JI949">
            <v>0</v>
          </cell>
          <cell r="JJ949">
            <v>0</v>
          </cell>
          <cell r="JK949">
            <v>0</v>
          </cell>
          <cell r="JL949">
            <v>0</v>
          </cell>
          <cell r="JM949">
            <v>0</v>
          </cell>
          <cell r="JN949">
            <v>0</v>
          </cell>
          <cell r="JO949">
            <v>0</v>
          </cell>
          <cell r="JP949">
            <v>0</v>
          </cell>
          <cell r="JQ949">
            <v>0</v>
          </cell>
        </row>
        <row r="950">
          <cell r="D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0</v>
          </cell>
          <cell r="FF950">
            <v>0</v>
          </cell>
          <cell r="FG950">
            <v>0</v>
          </cell>
          <cell r="FH950">
            <v>0</v>
          </cell>
          <cell r="FI950">
            <v>0</v>
          </cell>
          <cell r="FJ950">
            <v>0</v>
          </cell>
          <cell r="FK950">
            <v>0</v>
          </cell>
          <cell r="FL950">
            <v>0</v>
          </cell>
          <cell r="FM950">
            <v>0</v>
          </cell>
          <cell r="FN950">
            <v>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0</v>
          </cell>
          <cell r="GD950">
            <v>0</v>
          </cell>
          <cell r="GE950">
            <v>0</v>
          </cell>
          <cell r="GF950">
            <v>0</v>
          </cell>
          <cell r="GG950">
            <v>0</v>
          </cell>
          <cell r="GH950">
            <v>0</v>
          </cell>
          <cell r="GI950">
            <v>0</v>
          </cell>
          <cell r="GJ950">
            <v>0</v>
          </cell>
          <cell r="GK950">
            <v>0</v>
          </cell>
          <cell r="GL950">
            <v>0</v>
          </cell>
          <cell r="GM950">
            <v>0</v>
          </cell>
          <cell r="GN950">
            <v>0</v>
          </cell>
          <cell r="GO950">
            <v>0</v>
          </cell>
          <cell r="GP950">
            <v>0</v>
          </cell>
          <cell r="GQ950">
            <v>0</v>
          </cell>
          <cell r="GR950">
            <v>0</v>
          </cell>
          <cell r="GS950">
            <v>0</v>
          </cell>
          <cell r="GT950">
            <v>0</v>
          </cell>
          <cell r="GU950">
            <v>0</v>
          </cell>
          <cell r="GV950">
            <v>0</v>
          </cell>
          <cell r="GW950">
            <v>0</v>
          </cell>
          <cell r="GX950">
            <v>0</v>
          </cell>
          <cell r="GY950">
            <v>0</v>
          </cell>
          <cell r="GZ950">
            <v>0</v>
          </cell>
          <cell r="HA950">
            <v>0</v>
          </cell>
          <cell r="HB950">
            <v>0</v>
          </cell>
          <cell r="HC950">
            <v>0</v>
          </cell>
          <cell r="HD950">
            <v>0</v>
          </cell>
          <cell r="HE950">
            <v>0</v>
          </cell>
          <cell r="HF950">
            <v>0</v>
          </cell>
          <cell r="HG950">
            <v>0</v>
          </cell>
          <cell r="HH950">
            <v>0</v>
          </cell>
          <cell r="HI950">
            <v>0</v>
          </cell>
          <cell r="HJ950">
            <v>0</v>
          </cell>
          <cell r="HK950">
            <v>0</v>
          </cell>
          <cell r="HL950">
            <v>0</v>
          </cell>
          <cell r="HM950">
            <v>0</v>
          </cell>
          <cell r="HN950">
            <v>0</v>
          </cell>
          <cell r="HO950">
            <v>0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0</v>
          </cell>
          <cell r="HU950">
            <v>0</v>
          </cell>
          <cell r="HV950">
            <v>0</v>
          </cell>
          <cell r="HW950">
            <v>0</v>
          </cell>
          <cell r="HX950">
            <v>0</v>
          </cell>
          <cell r="HY950">
            <v>0</v>
          </cell>
          <cell r="HZ950">
            <v>0</v>
          </cell>
          <cell r="IA950">
            <v>0</v>
          </cell>
          <cell r="IB950">
            <v>0</v>
          </cell>
          <cell r="IC950">
            <v>0</v>
          </cell>
          <cell r="ID950">
            <v>0</v>
          </cell>
          <cell r="IE950">
            <v>0</v>
          </cell>
          <cell r="IF950">
            <v>0</v>
          </cell>
          <cell r="IG950">
            <v>0</v>
          </cell>
          <cell r="IH950">
            <v>0</v>
          </cell>
          <cell r="II950">
            <v>0</v>
          </cell>
          <cell r="IJ950">
            <v>0</v>
          </cell>
          <cell r="IK950">
            <v>0</v>
          </cell>
          <cell r="IL950">
            <v>0</v>
          </cell>
          <cell r="IM950">
            <v>0</v>
          </cell>
          <cell r="IN950">
            <v>0</v>
          </cell>
          <cell r="IO950">
            <v>0</v>
          </cell>
          <cell r="IP950">
            <v>0</v>
          </cell>
          <cell r="IQ950">
            <v>0</v>
          </cell>
          <cell r="IR950">
            <v>0</v>
          </cell>
          <cell r="IS950">
            <v>0</v>
          </cell>
          <cell r="IT950">
            <v>0</v>
          </cell>
          <cell r="IU950">
            <v>0</v>
          </cell>
          <cell r="IV950">
            <v>0</v>
          </cell>
          <cell r="IW950">
            <v>0</v>
          </cell>
          <cell r="IX950">
            <v>0</v>
          </cell>
          <cell r="IY950">
            <v>0</v>
          </cell>
          <cell r="IZ950">
            <v>0</v>
          </cell>
          <cell r="JA950">
            <v>0</v>
          </cell>
          <cell r="JB950">
            <v>0</v>
          </cell>
          <cell r="JC950">
            <v>0</v>
          </cell>
          <cell r="JD950">
            <v>0</v>
          </cell>
          <cell r="JE950">
            <v>0</v>
          </cell>
          <cell r="JF950">
            <v>0</v>
          </cell>
          <cell r="JG950">
            <v>0</v>
          </cell>
          <cell r="JH950">
            <v>0</v>
          </cell>
          <cell r="JI950">
            <v>0</v>
          </cell>
          <cell r="JJ950">
            <v>0</v>
          </cell>
          <cell r="JK950">
            <v>0</v>
          </cell>
          <cell r="JL950">
            <v>0</v>
          </cell>
          <cell r="JM950">
            <v>0</v>
          </cell>
          <cell r="JN950">
            <v>0</v>
          </cell>
          <cell r="JO950">
            <v>0</v>
          </cell>
          <cell r="JP950">
            <v>0</v>
          </cell>
          <cell r="JQ950">
            <v>0</v>
          </cell>
        </row>
        <row r="951">
          <cell r="D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0</v>
          </cell>
          <cell r="FF951">
            <v>0</v>
          </cell>
          <cell r="FG951">
            <v>0</v>
          </cell>
          <cell r="FH951">
            <v>0</v>
          </cell>
          <cell r="FI951">
            <v>0</v>
          </cell>
          <cell r="FJ951">
            <v>0</v>
          </cell>
          <cell r="FK951">
            <v>0</v>
          </cell>
          <cell r="FL951">
            <v>0</v>
          </cell>
          <cell r="FM951">
            <v>0</v>
          </cell>
          <cell r="FN951">
            <v>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0</v>
          </cell>
          <cell r="GD951">
            <v>0</v>
          </cell>
          <cell r="GE951">
            <v>0</v>
          </cell>
          <cell r="GF951">
            <v>0</v>
          </cell>
          <cell r="GG951">
            <v>0</v>
          </cell>
          <cell r="GH951">
            <v>0</v>
          </cell>
          <cell r="GI951">
            <v>0</v>
          </cell>
          <cell r="GJ951">
            <v>0</v>
          </cell>
          <cell r="GK951">
            <v>0</v>
          </cell>
          <cell r="GL951">
            <v>0</v>
          </cell>
          <cell r="GM951">
            <v>0</v>
          </cell>
          <cell r="GN951">
            <v>0</v>
          </cell>
          <cell r="GO951">
            <v>0</v>
          </cell>
          <cell r="GP951">
            <v>0</v>
          </cell>
          <cell r="GQ951">
            <v>0</v>
          </cell>
          <cell r="GR951">
            <v>0</v>
          </cell>
          <cell r="GS951">
            <v>0</v>
          </cell>
          <cell r="GT951">
            <v>0</v>
          </cell>
          <cell r="GU951">
            <v>0</v>
          </cell>
          <cell r="GV951">
            <v>0</v>
          </cell>
          <cell r="GW951">
            <v>0</v>
          </cell>
          <cell r="GX951">
            <v>0</v>
          </cell>
          <cell r="GY951">
            <v>0</v>
          </cell>
          <cell r="GZ951">
            <v>0</v>
          </cell>
          <cell r="HA951">
            <v>0</v>
          </cell>
          <cell r="HB951">
            <v>0</v>
          </cell>
          <cell r="HC951">
            <v>0</v>
          </cell>
          <cell r="HD951">
            <v>0</v>
          </cell>
          <cell r="HE951">
            <v>0</v>
          </cell>
          <cell r="HF951">
            <v>0</v>
          </cell>
          <cell r="HG951">
            <v>0</v>
          </cell>
          <cell r="HH951">
            <v>0</v>
          </cell>
          <cell r="HI951">
            <v>0</v>
          </cell>
          <cell r="HJ951">
            <v>0</v>
          </cell>
          <cell r="HK951">
            <v>0</v>
          </cell>
          <cell r="HL951">
            <v>0</v>
          </cell>
          <cell r="HM951">
            <v>0</v>
          </cell>
          <cell r="HN951">
            <v>0</v>
          </cell>
          <cell r="HO951">
            <v>0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0</v>
          </cell>
          <cell r="HU951">
            <v>0</v>
          </cell>
          <cell r="HV951">
            <v>0</v>
          </cell>
          <cell r="HW951">
            <v>0</v>
          </cell>
          <cell r="HX951">
            <v>0</v>
          </cell>
          <cell r="HY951">
            <v>0</v>
          </cell>
          <cell r="HZ951">
            <v>0</v>
          </cell>
          <cell r="IA951">
            <v>0</v>
          </cell>
          <cell r="IB951">
            <v>0</v>
          </cell>
          <cell r="IC951">
            <v>0</v>
          </cell>
          <cell r="ID951">
            <v>0</v>
          </cell>
          <cell r="IE951">
            <v>0</v>
          </cell>
          <cell r="IF951">
            <v>0</v>
          </cell>
          <cell r="IG951">
            <v>0</v>
          </cell>
          <cell r="IH951">
            <v>0</v>
          </cell>
          <cell r="II951">
            <v>0</v>
          </cell>
          <cell r="IJ951">
            <v>0</v>
          </cell>
          <cell r="IK951">
            <v>0</v>
          </cell>
          <cell r="IL951">
            <v>0</v>
          </cell>
          <cell r="IM951">
            <v>0</v>
          </cell>
          <cell r="IN951">
            <v>0</v>
          </cell>
          <cell r="IO951">
            <v>0</v>
          </cell>
          <cell r="IP951">
            <v>0</v>
          </cell>
          <cell r="IQ951">
            <v>0</v>
          </cell>
          <cell r="IR951">
            <v>0</v>
          </cell>
          <cell r="IS951">
            <v>0</v>
          </cell>
          <cell r="IT951">
            <v>0</v>
          </cell>
          <cell r="IU951">
            <v>0</v>
          </cell>
          <cell r="IV951">
            <v>0</v>
          </cell>
          <cell r="IW951">
            <v>0</v>
          </cell>
          <cell r="IX951">
            <v>0</v>
          </cell>
          <cell r="IY951">
            <v>0</v>
          </cell>
          <cell r="IZ951">
            <v>0</v>
          </cell>
          <cell r="JA951">
            <v>0</v>
          </cell>
          <cell r="JB951">
            <v>0</v>
          </cell>
          <cell r="JC951">
            <v>0</v>
          </cell>
          <cell r="JD951">
            <v>0</v>
          </cell>
          <cell r="JE951">
            <v>0</v>
          </cell>
          <cell r="JF951">
            <v>0</v>
          </cell>
          <cell r="JG951">
            <v>0</v>
          </cell>
          <cell r="JH951">
            <v>0</v>
          </cell>
          <cell r="JI951">
            <v>0</v>
          </cell>
          <cell r="JJ951">
            <v>0</v>
          </cell>
          <cell r="JK951">
            <v>0</v>
          </cell>
          <cell r="JL951">
            <v>0</v>
          </cell>
          <cell r="JM951">
            <v>0</v>
          </cell>
          <cell r="JN951">
            <v>0</v>
          </cell>
          <cell r="JO951">
            <v>0</v>
          </cell>
          <cell r="JP951">
            <v>0</v>
          </cell>
          <cell r="JQ951">
            <v>0</v>
          </cell>
        </row>
        <row r="952">
          <cell r="D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0</v>
          </cell>
          <cell r="FF952">
            <v>0</v>
          </cell>
          <cell r="FG952">
            <v>0</v>
          </cell>
          <cell r="FH952">
            <v>0</v>
          </cell>
          <cell r="FI952">
            <v>0</v>
          </cell>
          <cell r="FJ952">
            <v>0</v>
          </cell>
          <cell r="FK952">
            <v>0</v>
          </cell>
          <cell r="FL952">
            <v>0</v>
          </cell>
          <cell r="FM952">
            <v>0</v>
          </cell>
          <cell r="FN952">
            <v>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0</v>
          </cell>
          <cell r="GD952">
            <v>0</v>
          </cell>
          <cell r="GE952">
            <v>0</v>
          </cell>
          <cell r="GF952">
            <v>0</v>
          </cell>
          <cell r="GG952">
            <v>0</v>
          </cell>
          <cell r="GH952">
            <v>0</v>
          </cell>
          <cell r="GI952">
            <v>0</v>
          </cell>
          <cell r="GJ952">
            <v>0</v>
          </cell>
          <cell r="GK952">
            <v>0</v>
          </cell>
          <cell r="GL952">
            <v>0</v>
          </cell>
          <cell r="GM952">
            <v>0</v>
          </cell>
          <cell r="GN952">
            <v>0</v>
          </cell>
          <cell r="GO952">
            <v>0</v>
          </cell>
          <cell r="GP952">
            <v>0</v>
          </cell>
          <cell r="GQ952">
            <v>0</v>
          </cell>
          <cell r="GR952">
            <v>0</v>
          </cell>
          <cell r="GS952">
            <v>0</v>
          </cell>
          <cell r="GT952">
            <v>0</v>
          </cell>
          <cell r="GU952">
            <v>0</v>
          </cell>
          <cell r="GV952">
            <v>0</v>
          </cell>
          <cell r="GW952">
            <v>0</v>
          </cell>
          <cell r="GX952">
            <v>0</v>
          </cell>
          <cell r="GY952">
            <v>0</v>
          </cell>
          <cell r="GZ952">
            <v>0</v>
          </cell>
          <cell r="HA952">
            <v>0</v>
          </cell>
          <cell r="HB952">
            <v>0</v>
          </cell>
          <cell r="HC952">
            <v>0</v>
          </cell>
          <cell r="HD952">
            <v>0</v>
          </cell>
          <cell r="HE952">
            <v>0</v>
          </cell>
          <cell r="HF952">
            <v>0</v>
          </cell>
          <cell r="HG952">
            <v>0</v>
          </cell>
          <cell r="HH952">
            <v>0</v>
          </cell>
          <cell r="HI952">
            <v>0</v>
          </cell>
          <cell r="HJ952">
            <v>0</v>
          </cell>
          <cell r="HK952">
            <v>0</v>
          </cell>
          <cell r="HL952">
            <v>0</v>
          </cell>
          <cell r="HM952">
            <v>0</v>
          </cell>
          <cell r="HN952">
            <v>0</v>
          </cell>
          <cell r="HO952">
            <v>0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0</v>
          </cell>
          <cell r="HU952">
            <v>0</v>
          </cell>
          <cell r="HV952">
            <v>0</v>
          </cell>
          <cell r="HW952">
            <v>0</v>
          </cell>
          <cell r="HX952">
            <v>0</v>
          </cell>
          <cell r="HY952">
            <v>0</v>
          </cell>
          <cell r="HZ952">
            <v>0</v>
          </cell>
          <cell r="IA952">
            <v>0</v>
          </cell>
          <cell r="IB952">
            <v>0</v>
          </cell>
          <cell r="IC952">
            <v>0</v>
          </cell>
          <cell r="ID952">
            <v>0</v>
          </cell>
          <cell r="IE952">
            <v>0</v>
          </cell>
          <cell r="IF952">
            <v>0</v>
          </cell>
          <cell r="IG952">
            <v>0</v>
          </cell>
          <cell r="IH952">
            <v>0</v>
          </cell>
          <cell r="II952">
            <v>0</v>
          </cell>
          <cell r="IJ952">
            <v>0</v>
          </cell>
          <cell r="IK952">
            <v>0</v>
          </cell>
          <cell r="IL952">
            <v>0</v>
          </cell>
          <cell r="IM952">
            <v>0</v>
          </cell>
          <cell r="IN952">
            <v>0</v>
          </cell>
          <cell r="IO952">
            <v>0</v>
          </cell>
          <cell r="IP952">
            <v>0</v>
          </cell>
          <cell r="IQ952">
            <v>0</v>
          </cell>
          <cell r="IR952">
            <v>0</v>
          </cell>
          <cell r="IS952">
            <v>0</v>
          </cell>
          <cell r="IT952">
            <v>0</v>
          </cell>
          <cell r="IU952">
            <v>0</v>
          </cell>
          <cell r="IV952">
            <v>0</v>
          </cell>
          <cell r="IW952">
            <v>0</v>
          </cell>
          <cell r="IX952">
            <v>0</v>
          </cell>
          <cell r="IY952">
            <v>0</v>
          </cell>
          <cell r="IZ952">
            <v>0</v>
          </cell>
          <cell r="JA952">
            <v>0</v>
          </cell>
          <cell r="JB952">
            <v>0</v>
          </cell>
          <cell r="JC952">
            <v>0</v>
          </cell>
          <cell r="JD952">
            <v>0</v>
          </cell>
          <cell r="JE952">
            <v>0</v>
          </cell>
          <cell r="JF952">
            <v>0</v>
          </cell>
          <cell r="JG952">
            <v>0</v>
          </cell>
          <cell r="JH952">
            <v>0</v>
          </cell>
          <cell r="JI952">
            <v>0</v>
          </cell>
          <cell r="JJ952">
            <v>0</v>
          </cell>
          <cell r="JK952">
            <v>0</v>
          </cell>
          <cell r="JL952">
            <v>0</v>
          </cell>
          <cell r="JM952">
            <v>0</v>
          </cell>
          <cell r="JN952">
            <v>0</v>
          </cell>
          <cell r="JO952">
            <v>0</v>
          </cell>
          <cell r="JP952">
            <v>0</v>
          </cell>
          <cell r="JQ952">
            <v>0</v>
          </cell>
        </row>
        <row r="953"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0</v>
          </cell>
          <cell r="FI953">
            <v>0</v>
          </cell>
          <cell r="FJ953">
            <v>0</v>
          </cell>
          <cell r="FK953">
            <v>0</v>
          </cell>
          <cell r="FL953">
            <v>0</v>
          </cell>
          <cell r="FM953">
            <v>0</v>
          </cell>
          <cell r="FN953">
            <v>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0</v>
          </cell>
          <cell r="GG953">
            <v>0</v>
          </cell>
          <cell r="GH953">
            <v>0</v>
          </cell>
          <cell r="GI953">
            <v>0</v>
          </cell>
          <cell r="GJ953">
            <v>0</v>
          </cell>
          <cell r="GK953">
            <v>0</v>
          </cell>
          <cell r="GL953">
            <v>0</v>
          </cell>
          <cell r="GM953">
            <v>0</v>
          </cell>
          <cell r="GN953">
            <v>0</v>
          </cell>
          <cell r="GO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0</v>
          </cell>
          <cell r="GT953">
            <v>0</v>
          </cell>
          <cell r="GU953">
            <v>0</v>
          </cell>
          <cell r="GV953">
            <v>0</v>
          </cell>
          <cell r="GW953">
            <v>0</v>
          </cell>
          <cell r="GX953">
            <v>0</v>
          </cell>
          <cell r="GY953">
            <v>0</v>
          </cell>
          <cell r="GZ953">
            <v>0</v>
          </cell>
          <cell r="HA953">
            <v>0</v>
          </cell>
          <cell r="HB953">
            <v>0</v>
          </cell>
          <cell r="HC953">
            <v>0</v>
          </cell>
          <cell r="HD953">
            <v>0</v>
          </cell>
          <cell r="HE953">
            <v>0</v>
          </cell>
          <cell r="HF953">
            <v>0</v>
          </cell>
          <cell r="HG953">
            <v>0</v>
          </cell>
          <cell r="HH953">
            <v>0</v>
          </cell>
          <cell r="HI953">
            <v>0</v>
          </cell>
          <cell r="HJ953">
            <v>0</v>
          </cell>
          <cell r="HK953">
            <v>0</v>
          </cell>
          <cell r="HL953">
            <v>0</v>
          </cell>
          <cell r="HM953">
            <v>0</v>
          </cell>
          <cell r="HN953">
            <v>0</v>
          </cell>
          <cell r="HO953">
            <v>0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0</v>
          </cell>
          <cell r="HV953">
            <v>0</v>
          </cell>
          <cell r="HW953">
            <v>0</v>
          </cell>
          <cell r="HX953">
            <v>0</v>
          </cell>
          <cell r="HY953">
            <v>0</v>
          </cell>
          <cell r="HZ953">
            <v>0</v>
          </cell>
          <cell r="IA953">
            <v>0</v>
          </cell>
          <cell r="IB953">
            <v>0</v>
          </cell>
          <cell r="IC953">
            <v>0</v>
          </cell>
          <cell r="ID953">
            <v>0</v>
          </cell>
          <cell r="IE953">
            <v>0</v>
          </cell>
          <cell r="IF953">
            <v>0</v>
          </cell>
          <cell r="IG953">
            <v>0</v>
          </cell>
          <cell r="IH953">
            <v>0</v>
          </cell>
          <cell r="II953">
            <v>0</v>
          </cell>
          <cell r="IJ953">
            <v>0</v>
          </cell>
          <cell r="IK953">
            <v>0</v>
          </cell>
          <cell r="IL953">
            <v>0</v>
          </cell>
          <cell r="IM953">
            <v>0</v>
          </cell>
          <cell r="IN953">
            <v>0</v>
          </cell>
          <cell r="IO953">
            <v>0</v>
          </cell>
          <cell r="IP953">
            <v>0</v>
          </cell>
          <cell r="IQ953">
            <v>0</v>
          </cell>
          <cell r="IR953">
            <v>0</v>
          </cell>
          <cell r="IS953">
            <v>0</v>
          </cell>
          <cell r="IT953">
            <v>0</v>
          </cell>
          <cell r="IU953">
            <v>0</v>
          </cell>
          <cell r="IV953">
            <v>0</v>
          </cell>
          <cell r="IW953">
            <v>0</v>
          </cell>
          <cell r="IX953">
            <v>0</v>
          </cell>
          <cell r="IY953">
            <v>0</v>
          </cell>
          <cell r="IZ953">
            <v>0</v>
          </cell>
          <cell r="JA953">
            <v>0</v>
          </cell>
          <cell r="JB953">
            <v>0</v>
          </cell>
          <cell r="JC953">
            <v>0</v>
          </cell>
          <cell r="JD953">
            <v>0</v>
          </cell>
          <cell r="JE953">
            <v>0</v>
          </cell>
          <cell r="JF953">
            <v>0</v>
          </cell>
          <cell r="JG953">
            <v>0</v>
          </cell>
          <cell r="JH953">
            <v>0</v>
          </cell>
          <cell r="JI953">
            <v>0</v>
          </cell>
          <cell r="JJ953">
            <v>0</v>
          </cell>
          <cell r="JK953">
            <v>0</v>
          </cell>
          <cell r="JL953">
            <v>0</v>
          </cell>
          <cell r="JM953">
            <v>0</v>
          </cell>
          <cell r="JN953">
            <v>0</v>
          </cell>
          <cell r="JO953">
            <v>0</v>
          </cell>
          <cell r="JP953">
            <v>0</v>
          </cell>
          <cell r="JQ953">
            <v>0</v>
          </cell>
        </row>
        <row r="954">
          <cell r="D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0</v>
          </cell>
          <cell r="FF954">
            <v>0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>
            <v>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0</v>
          </cell>
          <cell r="GD954">
            <v>0</v>
          </cell>
          <cell r="GE954">
            <v>0</v>
          </cell>
          <cell r="GF954">
            <v>0</v>
          </cell>
          <cell r="GG954">
            <v>0</v>
          </cell>
          <cell r="GH954">
            <v>0</v>
          </cell>
          <cell r="GI954">
            <v>0</v>
          </cell>
          <cell r="GJ954">
            <v>0</v>
          </cell>
          <cell r="GK954">
            <v>0</v>
          </cell>
          <cell r="GL954">
            <v>0</v>
          </cell>
          <cell r="GM954">
            <v>0</v>
          </cell>
          <cell r="GN954">
            <v>0</v>
          </cell>
          <cell r="GO954">
            <v>0</v>
          </cell>
          <cell r="GP954">
            <v>0</v>
          </cell>
          <cell r="GQ954">
            <v>0</v>
          </cell>
          <cell r="GR954">
            <v>0</v>
          </cell>
          <cell r="GS954">
            <v>0</v>
          </cell>
          <cell r="GT954">
            <v>0</v>
          </cell>
          <cell r="GU954">
            <v>0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0</v>
          </cell>
          <cell r="HB954">
            <v>0</v>
          </cell>
          <cell r="HC954">
            <v>0</v>
          </cell>
          <cell r="HD954">
            <v>0</v>
          </cell>
          <cell r="HE954">
            <v>0</v>
          </cell>
          <cell r="HF954">
            <v>0</v>
          </cell>
          <cell r="HG954">
            <v>0</v>
          </cell>
          <cell r="HH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0</v>
          </cell>
          <cell r="HN954">
            <v>0</v>
          </cell>
          <cell r="HO954">
            <v>0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0</v>
          </cell>
          <cell r="HU954">
            <v>0</v>
          </cell>
          <cell r="HV954">
            <v>0</v>
          </cell>
          <cell r="HW954">
            <v>0</v>
          </cell>
          <cell r="HX954">
            <v>0</v>
          </cell>
          <cell r="HY954">
            <v>0</v>
          </cell>
          <cell r="HZ954">
            <v>0</v>
          </cell>
          <cell r="IA954">
            <v>0</v>
          </cell>
          <cell r="IB954">
            <v>0</v>
          </cell>
          <cell r="IC954">
            <v>0</v>
          </cell>
          <cell r="ID954">
            <v>0</v>
          </cell>
          <cell r="IE954">
            <v>0</v>
          </cell>
          <cell r="IF954">
            <v>0</v>
          </cell>
          <cell r="IG954">
            <v>0</v>
          </cell>
          <cell r="IH954">
            <v>0</v>
          </cell>
          <cell r="II954">
            <v>0</v>
          </cell>
          <cell r="IJ954">
            <v>0</v>
          </cell>
          <cell r="IK954">
            <v>0</v>
          </cell>
          <cell r="IL954">
            <v>0</v>
          </cell>
          <cell r="IM954">
            <v>0</v>
          </cell>
          <cell r="IN954">
            <v>0</v>
          </cell>
          <cell r="IO954">
            <v>0</v>
          </cell>
          <cell r="IP954">
            <v>0</v>
          </cell>
          <cell r="IQ954">
            <v>0</v>
          </cell>
          <cell r="IR954">
            <v>0</v>
          </cell>
          <cell r="IS954">
            <v>0</v>
          </cell>
          <cell r="IT954">
            <v>0</v>
          </cell>
          <cell r="IU954">
            <v>0</v>
          </cell>
          <cell r="IV954">
            <v>0</v>
          </cell>
          <cell r="IW954">
            <v>0</v>
          </cell>
          <cell r="IX954">
            <v>0</v>
          </cell>
          <cell r="IY954">
            <v>0</v>
          </cell>
          <cell r="IZ954">
            <v>0</v>
          </cell>
          <cell r="JA954">
            <v>0</v>
          </cell>
          <cell r="JB954">
            <v>0</v>
          </cell>
          <cell r="JC954">
            <v>0</v>
          </cell>
          <cell r="JD954">
            <v>0</v>
          </cell>
          <cell r="JE954">
            <v>0</v>
          </cell>
          <cell r="JF954">
            <v>0</v>
          </cell>
          <cell r="JG954">
            <v>0</v>
          </cell>
          <cell r="JH954">
            <v>0</v>
          </cell>
          <cell r="JI954">
            <v>0</v>
          </cell>
          <cell r="JJ954">
            <v>0</v>
          </cell>
          <cell r="JK954">
            <v>0</v>
          </cell>
          <cell r="JL954">
            <v>0</v>
          </cell>
          <cell r="JM954">
            <v>0</v>
          </cell>
          <cell r="JN954">
            <v>0</v>
          </cell>
          <cell r="JO954">
            <v>0</v>
          </cell>
          <cell r="JP954">
            <v>0</v>
          </cell>
          <cell r="JQ954">
            <v>0</v>
          </cell>
        </row>
        <row r="955">
          <cell r="D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  <cell r="GK955">
            <v>0</v>
          </cell>
          <cell r="GL955">
            <v>0</v>
          </cell>
          <cell r="GM955">
            <v>0</v>
          </cell>
          <cell r="GN955">
            <v>0</v>
          </cell>
          <cell r="GO955">
            <v>0</v>
          </cell>
          <cell r="GP955">
            <v>0</v>
          </cell>
          <cell r="GQ955">
            <v>0</v>
          </cell>
          <cell r="GR955">
            <v>0</v>
          </cell>
          <cell r="GS955">
            <v>0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0</v>
          </cell>
          <cell r="HB955">
            <v>0</v>
          </cell>
          <cell r="HC955">
            <v>0</v>
          </cell>
          <cell r="HD955">
            <v>0</v>
          </cell>
          <cell r="HE955">
            <v>0</v>
          </cell>
          <cell r="HF955">
            <v>0</v>
          </cell>
          <cell r="HG955">
            <v>0</v>
          </cell>
          <cell r="HH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0</v>
          </cell>
          <cell r="HN955">
            <v>0</v>
          </cell>
          <cell r="HO955">
            <v>0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0</v>
          </cell>
          <cell r="HU955">
            <v>0</v>
          </cell>
          <cell r="HV955">
            <v>0</v>
          </cell>
          <cell r="HW955">
            <v>0</v>
          </cell>
          <cell r="HX955">
            <v>0</v>
          </cell>
          <cell r="HY955">
            <v>0</v>
          </cell>
          <cell r="HZ955">
            <v>0</v>
          </cell>
          <cell r="IA955">
            <v>0</v>
          </cell>
          <cell r="IB955">
            <v>0</v>
          </cell>
          <cell r="IC955">
            <v>0</v>
          </cell>
          <cell r="ID955">
            <v>0</v>
          </cell>
          <cell r="IE955">
            <v>0</v>
          </cell>
          <cell r="IF955">
            <v>0</v>
          </cell>
          <cell r="IG955">
            <v>0</v>
          </cell>
          <cell r="IH955">
            <v>0</v>
          </cell>
          <cell r="II955">
            <v>0</v>
          </cell>
          <cell r="IJ955">
            <v>0</v>
          </cell>
          <cell r="IK955">
            <v>0</v>
          </cell>
          <cell r="IL955">
            <v>0</v>
          </cell>
          <cell r="IM955">
            <v>0</v>
          </cell>
          <cell r="IN955">
            <v>0</v>
          </cell>
          <cell r="IO955">
            <v>0</v>
          </cell>
          <cell r="IP955">
            <v>0</v>
          </cell>
          <cell r="IQ955">
            <v>0</v>
          </cell>
          <cell r="IR955">
            <v>0</v>
          </cell>
          <cell r="IS955">
            <v>0</v>
          </cell>
          <cell r="IT955">
            <v>0</v>
          </cell>
          <cell r="IU955">
            <v>0</v>
          </cell>
          <cell r="IV955">
            <v>0</v>
          </cell>
          <cell r="IW955">
            <v>0</v>
          </cell>
          <cell r="IX955">
            <v>0</v>
          </cell>
          <cell r="IY955">
            <v>0</v>
          </cell>
          <cell r="IZ955">
            <v>0</v>
          </cell>
          <cell r="JA955">
            <v>0</v>
          </cell>
          <cell r="JB955">
            <v>0</v>
          </cell>
          <cell r="JC955">
            <v>0</v>
          </cell>
          <cell r="JD955">
            <v>0</v>
          </cell>
          <cell r="JE955">
            <v>0</v>
          </cell>
          <cell r="JF955">
            <v>0</v>
          </cell>
          <cell r="JG955">
            <v>0</v>
          </cell>
          <cell r="JH955">
            <v>0</v>
          </cell>
          <cell r="JI955">
            <v>0</v>
          </cell>
          <cell r="JJ955">
            <v>0</v>
          </cell>
          <cell r="JK955">
            <v>0</v>
          </cell>
          <cell r="JL955">
            <v>0</v>
          </cell>
          <cell r="JM955">
            <v>0</v>
          </cell>
          <cell r="JN955">
            <v>0</v>
          </cell>
          <cell r="JO955">
            <v>0</v>
          </cell>
          <cell r="JP955">
            <v>0</v>
          </cell>
          <cell r="JQ955">
            <v>0</v>
          </cell>
        </row>
        <row r="956">
          <cell r="D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0</v>
          </cell>
          <cell r="FF956">
            <v>0</v>
          </cell>
          <cell r="FG956">
            <v>0</v>
          </cell>
          <cell r="FH956">
            <v>0</v>
          </cell>
          <cell r="FI956">
            <v>0</v>
          </cell>
          <cell r="FJ956">
            <v>0</v>
          </cell>
          <cell r="FK956">
            <v>0</v>
          </cell>
          <cell r="FL956">
            <v>0</v>
          </cell>
          <cell r="FM956">
            <v>0</v>
          </cell>
          <cell r="FN956">
            <v>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0</v>
          </cell>
          <cell r="GD956">
            <v>0</v>
          </cell>
          <cell r="GE956">
            <v>0</v>
          </cell>
          <cell r="GF956">
            <v>0</v>
          </cell>
          <cell r="GG956">
            <v>0</v>
          </cell>
          <cell r="GH956">
            <v>0</v>
          </cell>
          <cell r="GI956">
            <v>0</v>
          </cell>
          <cell r="GJ956">
            <v>0</v>
          </cell>
          <cell r="GK956">
            <v>0</v>
          </cell>
          <cell r="GL956">
            <v>0</v>
          </cell>
          <cell r="GM956">
            <v>0</v>
          </cell>
          <cell r="GN956">
            <v>0</v>
          </cell>
          <cell r="GO956">
            <v>0</v>
          </cell>
          <cell r="GP956">
            <v>0</v>
          </cell>
          <cell r="GQ956">
            <v>0</v>
          </cell>
          <cell r="GR956">
            <v>0</v>
          </cell>
          <cell r="GS956">
            <v>0</v>
          </cell>
          <cell r="GT956">
            <v>0</v>
          </cell>
          <cell r="GU956">
            <v>0</v>
          </cell>
          <cell r="GV956">
            <v>0</v>
          </cell>
          <cell r="GW956">
            <v>0</v>
          </cell>
          <cell r="GX956">
            <v>0</v>
          </cell>
          <cell r="GY956">
            <v>0</v>
          </cell>
          <cell r="GZ956">
            <v>0</v>
          </cell>
          <cell r="HA956">
            <v>0</v>
          </cell>
          <cell r="HB956">
            <v>0</v>
          </cell>
          <cell r="HC956">
            <v>0</v>
          </cell>
          <cell r="HD956">
            <v>0</v>
          </cell>
          <cell r="HE956">
            <v>0</v>
          </cell>
          <cell r="HF956">
            <v>0</v>
          </cell>
          <cell r="HG956">
            <v>0</v>
          </cell>
          <cell r="HH956">
            <v>0</v>
          </cell>
          <cell r="HI956">
            <v>0</v>
          </cell>
          <cell r="HJ956">
            <v>0</v>
          </cell>
          <cell r="HK956">
            <v>0</v>
          </cell>
          <cell r="HL956">
            <v>0</v>
          </cell>
          <cell r="HM956">
            <v>0</v>
          </cell>
          <cell r="HN956">
            <v>0</v>
          </cell>
          <cell r="HO956">
            <v>0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0</v>
          </cell>
          <cell r="HU956">
            <v>0</v>
          </cell>
          <cell r="HV956">
            <v>0</v>
          </cell>
          <cell r="HW956">
            <v>0</v>
          </cell>
          <cell r="HX956">
            <v>0</v>
          </cell>
          <cell r="HY956">
            <v>0</v>
          </cell>
          <cell r="HZ956">
            <v>0</v>
          </cell>
          <cell r="IA956">
            <v>0</v>
          </cell>
          <cell r="IB956">
            <v>0</v>
          </cell>
          <cell r="IC956">
            <v>0</v>
          </cell>
          <cell r="ID956">
            <v>0</v>
          </cell>
          <cell r="IE956">
            <v>0</v>
          </cell>
          <cell r="IF956">
            <v>0</v>
          </cell>
          <cell r="IG956">
            <v>0</v>
          </cell>
          <cell r="IH956">
            <v>0</v>
          </cell>
          <cell r="II956">
            <v>0</v>
          </cell>
          <cell r="IJ956">
            <v>0</v>
          </cell>
          <cell r="IK956">
            <v>0</v>
          </cell>
          <cell r="IL956">
            <v>0</v>
          </cell>
          <cell r="IM956">
            <v>0</v>
          </cell>
          <cell r="IN956">
            <v>0</v>
          </cell>
          <cell r="IO956">
            <v>0</v>
          </cell>
          <cell r="IP956">
            <v>0</v>
          </cell>
          <cell r="IQ956">
            <v>0</v>
          </cell>
          <cell r="IR956">
            <v>0</v>
          </cell>
          <cell r="IS956">
            <v>0</v>
          </cell>
          <cell r="IT956">
            <v>0</v>
          </cell>
          <cell r="IU956">
            <v>0</v>
          </cell>
          <cell r="IV956">
            <v>0</v>
          </cell>
          <cell r="IW956">
            <v>0</v>
          </cell>
          <cell r="IX956">
            <v>0</v>
          </cell>
          <cell r="IY956">
            <v>0</v>
          </cell>
          <cell r="IZ956">
            <v>0</v>
          </cell>
          <cell r="JA956">
            <v>0</v>
          </cell>
          <cell r="JB956">
            <v>0</v>
          </cell>
          <cell r="JC956">
            <v>0</v>
          </cell>
          <cell r="JD956">
            <v>0</v>
          </cell>
          <cell r="JE956">
            <v>0</v>
          </cell>
          <cell r="JF956">
            <v>0</v>
          </cell>
          <cell r="JG956">
            <v>0</v>
          </cell>
          <cell r="JH956">
            <v>0</v>
          </cell>
          <cell r="JI956">
            <v>0</v>
          </cell>
          <cell r="JJ956">
            <v>0</v>
          </cell>
          <cell r="JK956">
            <v>0</v>
          </cell>
          <cell r="JL956">
            <v>0</v>
          </cell>
          <cell r="JM956">
            <v>0</v>
          </cell>
          <cell r="JN956">
            <v>0</v>
          </cell>
          <cell r="JO956">
            <v>0</v>
          </cell>
          <cell r="JP956">
            <v>0</v>
          </cell>
          <cell r="JQ956">
            <v>0</v>
          </cell>
        </row>
        <row r="957">
          <cell r="D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0</v>
          </cell>
          <cell r="FF957">
            <v>0</v>
          </cell>
          <cell r="FG957">
            <v>0</v>
          </cell>
          <cell r="FH957">
            <v>0</v>
          </cell>
          <cell r="FI957">
            <v>0</v>
          </cell>
          <cell r="FJ957">
            <v>0</v>
          </cell>
          <cell r="FK957">
            <v>0</v>
          </cell>
          <cell r="FL957">
            <v>0</v>
          </cell>
          <cell r="FM957">
            <v>0</v>
          </cell>
          <cell r="FN957">
            <v>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0</v>
          </cell>
          <cell r="GD957">
            <v>0</v>
          </cell>
          <cell r="GE957">
            <v>0</v>
          </cell>
          <cell r="GF957">
            <v>0</v>
          </cell>
          <cell r="GG957">
            <v>0</v>
          </cell>
          <cell r="GH957">
            <v>0</v>
          </cell>
          <cell r="GI957">
            <v>0</v>
          </cell>
          <cell r="GJ957">
            <v>0</v>
          </cell>
          <cell r="GK957">
            <v>0</v>
          </cell>
          <cell r="GL957">
            <v>0</v>
          </cell>
          <cell r="GM957">
            <v>0</v>
          </cell>
          <cell r="GN957">
            <v>0</v>
          </cell>
          <cell r="GO957">
            <v>0</v>
          </cell>
          <cell r="GP957">
            <v>0</v>
          </cell>
          <cell r="GQ957">
            <v>0</v>
          </cell>
          <cell r="GR957">
            <v>0</v>
          </cell>
          <cell r="GS957">
            <v>0</v>
          </cell>
          <cell r="GT957">
            <v>0</v>
          </cell>
          <cell r="GU957">
            <v>0</v>
          </cell>
          <cell r="GV957">
            <v>0</v>
          </cell>
          <cell r="GW957">
            <v>0</v>
          </cell>
          <cell r="GX957">
            <v>0</v>
          </cell>
          <cell r="GY957">
            <v>0</v>
          </cell>
          <cell r="GZ957">
            <v>0</v>
          </cell>
          <cell r="HA957">
            <v>0</v>
          </cell>
          <cell r="HB957">
            <v>0</v>
          </cell>
          <cell r="HC957">
            <v>0</v>
          </cell>
          <cell r="HD957">
            <v>0</v>
          </cell>
          <cell r="HE957">
            <v>0</v>
          </cell>
          <cell r="HF957">
            <v>0</v>
          </cell>
          <cell r="HG957">
            <v>0</v>
          </cell>
          <cell r="HH957">
            <v>0</v>
          </cell>
          <cell r="HI957">
            <v>0</v>
          </cell>
          <cell r="HJ957">
            <v>0</v>
          </cell>
          <cell r="HK957">
            <v>0</v>
          </cell>
          <cell r="HL957">
            <v>0</v>
          </cell>
          <cell r="HM957">
            <v>0</v>
          </cell>
          <cell r="HN957">
            <v>0</v>
          </cell>
          <cell r="HO957">
            <v>0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0</v>
          </cell>
          <cell r="HU957">
            <v>0</v>
          </cell>
          <cell r="HV957">
            <v>0</v>
          </cell>
          <cell r="HW957">
            <v>0</v>
          </cell>
          <cell r="HX957">
            <v>0</v>
          </cell>
          <cell r="HY957">
            <v>0</v>
          </cell>
          <cell r="HZ957">
            <v>0</v>
          </cell>
          <cell r="IA957">
            <v>0</v>
          </cell>
          <cell r="IB957">
            <v>0</v>
          </cell>
          <cell r="IC957">
            <v>0</v>
          </cell>
          <cell r="ID957">
            <v>0</v>
          </cell>
          <cell r="IE957">
            <v>0</v>
          </cell>
          <cell r="IF957">
            <v>0</v>
          </cell>
          <cell r="IG957">
            <v>0</v>
          </cell>
          <cell r="IH957">
            <v>0</v>
          </cell>
          <cell r="II957">
            <v>0</v>
          </cell>
          <cell r="IJ957">
            <v>0</v>
          </cell>
          <cell r="IK957">
            <v>0</v>
          </cell>
          <cell r="IL957">
            <v>0</v>
          </cell>
          <cell r="IM957">
            <v>0</v>
          </cell>
          <cell r="IN957">
            <v>0</v>
          </cell>
          <cell r="IO957">
            <v>0</v>
          </cell>
          <cell r="IP957">
            <v>0</v>
          </cell>
          <cell r="IQ957">
            <v>0</v>
          </cell>
          <cell r="IR957">
            <v>0</v>
          </cell>
          <cell r="IS957">
            <v>0</v>
          </cell>
          <cell r="IT957">
            <v>0</v>
          </cell>
          <cell r="IU957">
            <v>0</v>
          </cell>
          <cell r="IV957">
            <v>0</v>
          </cell>
          <cell r="IW957">
            <v>0</v>
          </cell>
          <cell r="IX957">
            <v>0</v>
          </cell>
          <cell r="IY957">
            <v>0</v>
          </cell>
          <cell r="IZ957">
            <v>0</v>
          </cell>
          <cell r="JA957">
            <v>0</v>
          </cell>
          <cell r="JB957">
            <v>0</v>
          </cell>
          <cell r="JC957">
            <v>0</v>
          </cell>
          <cell r="JD957">
            <v>0</v>
          </cell>
          <cell r="JE957">
            <v>0</v>
          </cell>
          <cell r="JF957">
            <v>0</v>
          </cell>
          <cell r="JG957">
            <v>0</v>
          </cell>
          <cell r="JH957">
            <v>0</v>
          </cell>
          <cell r="JI957">
            <v>0</v>
          </cell>
          <cell r="JJ957">
            <v>0</v>
          </cell>
          <cell r="JK957">
            <v>0</v>
          </cell>
          <cell r="JL957">
            <v>0</v>
          </cell>
          <cell r="JM957">
            <v>0</v>
          </cell>
          <cell r="JN957">
            <v>0</v>
          </cell>
          <cell r="JO957">
            <v>0</v>
          </cell>
          <cell r="JP957">
            <v>0</v>
          </cell>
          <cell r="JQ957">
            <v>0</v>
          </cell>
        </row>
        <row r="958">
          <cell r="D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0</v>
          </cell>
          <cell r="FF958">
            <v>0</v>
          </cell>
          <cell r="FG958">
            <v>0</v>
          </cell>
          <cell r="FH958">
            <v>0</v>
          </cell>
          <cell r="FI958">
            <v>0</v>
          </cell>
          <cell r="FJ958">
            <v>0</v>
          </cell>
          <cell r="FK958">
            <v>0</v>
          </cell>
          <cell r="FL958">
            <v>0</v>
          </cell>
          <cell r="FM958">
            <v>0</v>
          </cell>
          <cell r="FN958">
            <v>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0</v>
          </cell>
          <cell r="GD958">
            <v>0</v>
          </cell>
          <cell r="GE958">
            <v>0</v>
          </cell>
          <cell r="GF958">
            <v>0</v>
          </cell>
          <cell r="GG958">
            <v>0</v>
          </cell>
          <cell r="GH958">
            <v>0</v>
          </cell>
          <cell r="GI958">
            <v>0</v>
          </cell>
          <cell r="GJ958">
            <v>0</v>
          </cell>
          <cell r="GK958">
            <v>0</v>
          </cell>
          <cell r="GL958">
            <v>0</v>
          </cell>
          <cell r="GM958">
            <v>0</v>
          </cell>
          <cell r="GN958">
            <v>0</v>
          </cell>
          <cell r="GO958">
            <v>0</v>
          </cell>
          <cell r="GP958">
            <v>0</v>
          </cell>
          <cell r="GQ958">
            <v>0</v>
          </cell>
          <cell r="GR958">
            <v>0</v>
          </cell>
          <cell r="GS958">
            <v>0</v>
          </cell>
          <cell r="GT958">
            <v>0</v>
          </cell>
          <cell r="GU958">
            <v>0</v>
          </cell>
          <cell r="GV958">
            <v>0</v>
          </cell>
          <cell r="GW958">
            <v>0</v>
          </cell>
          <cell r="GX958">
            <v>0</v>
          </cell>
          <cell r="GY958">
            <v>0</v>
          </cell>
          <cell r="GZ958">
            <v>0</v>
          </cell>
          <cell r="HA958">
            <v>0</v>
          </cell>
          <cell r="HB958">
            <v>0</v>
          </cell>
          <cell r="HC958">
            <v>0</v>
          </cell>
          <cell r="HD958">
            <v>0</v>
          </cell>
          <cell r="HE958">
            <v>0</v>
          </cell>
          <cell r="HF958">
            <v>0</v>
          </cell>
          <cell r="HG958">
            <v>0</v>
          </cell>
          <cell r="HH958">
            <v>0</v>
          </cell>
          <cell r="HI958">
            <v>0</v>
          </cell>
          <cell r="HJ958">
            <v>0</v>
          </cell>
          <cell r="HK958">
            <v>0</v>
          </cell>
          <cell r="HL958">
            <v>0</v>
          </cell>
          <cell r="HM958">
            <v>0</v>
          </cell>
          <cell r="HN958">
            <v>0</v>
          </cell>
          <cell r="HO958">
            <v>0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0</v>
          </cell>
          <cell r="HU958">
            <v>0</v>
          </cell>
          <cell r="HV958">
            <v>0</v>
          </cell>
          <cell r="HW958">
            <v>0</v>
          </cell>
          <cell r="HX958">
            <v>0</v>
          </cell>
          <cell r="HY958">
            <v>0</v>
          </cell>
          <cell r="HZ958">
            <v>0</v>
          </cell>
          <cell r="IA958">
            <v>0</v>
          </cell>
          <cell r="IB958">
            <v>0</v>
          </cell>
          <cell r="IC958">
            <v>0</v>
          </cell>
          <cell r="ID958">
            <v>0</v>
          </cell>
          <cell r="IE958">
            <v>0</v>
          </cell>
          <cell r="IF958">
            <v>0</v>
          </cell>
          <cell r="IG958">
            <v>0</v>
          </cell>
          <cell r="IH958">
            <v>0</v>
          </cell>
          <cell r="II958">
            <v>0</v>
          </cell>
          <cell r="IJ958">
            <v>0</v>
          </cell>
          <cell r="IK958">
            <v>0</v>
          </cell>
          <cell r="IL958">
            <v>0</v>
          </cell>
          <cell r="IM958">
            <v>0</v>
          </cell>
          <cell r="IN958">
            <v>0</v>
          </cell>
          <cell r="IO958">
            <v>0</v>
          </cell>
          <cell r="IP958">
            <v>0</v>
          </cell>
          <cell r="IQ958">
            <v>0</v>
          </cell>
          <cell r="IR958">
            <v>0</v>
          </cell>
          <cell r="IS958">
            <v>0</v>
          </cell>
          <cell r="IT958">
            <v>0</v>
          </cell>
          <cell r="IU958">
            <v>0</v>
          </cell>
          <cell r="IV958">
            <v>0</v>
          </cell>
          <cell r="IW958">
            <v>0</v>
          </cell>
          <cell r="IX958">
            <v>0</v>
          </cell>
          <cell r="IY958">
            <v>0</v>
          </cell>
          <cell r="IZ958">
            <v>0</v>
          </cell>
          <cell r="JA958">
            <v>0</v>
          </cell>
          <cell r="JB958">
            <v>0</v>
          </cell>
          <cell r="JC958">
            <v>0</v>
          </cell>
          <cell r="JD958">
            <v>0</v>
          </cell>
          <cell r="JE958">
            <v>0</v>
          </cell>
          <cell r="JF958">
            <v>0</v>
          </cell>
          <cell r="JG958">
            <v>0</v>
          </cell>
          <cell r="JH958">
            <v>0</v>
          </cell>
          <cell r="JI958">
            <v>0</v>
          </cell>
          <cell r="JJ958">
            <v>0</v>
          </cell>
          <cell r="JK958">
            <v>0</v>
          </cell>
          <cell r="JL958">
            <v>0</v>
          </cell>
          <cell r="JM958">
            <v>0</v>
          </cell>
          <cell r="JN958">
            <v>0</v>
          </cell>
          <cell r="JO958">
            <v>0</v>
          </cell>
          <cell r="JP958">
            <v>0</v>
          </cell>
          <cell r="JQ958">
            <v>0</v>
          </cell>
        </row>
        <row r="959">
          <cell r="D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  <cell r="EN959">
            <v>0</v>
          </cell>
          <cell r="EO959">
            <v>0</v>
          </cell>
          <cell r="EP959">
            <v>0</v>
          </cell>
          <cell r="EQ959">
            <v>0</v>
          </cell>
          <cell r="ER959">
            <v>0</v>
          </cell>
          <cell r="ES959">
            <v>0</v>
          </cell>
          <cell r="ET959">
            <v>0</v>
          </cell>
          <cell r="EU959">
            <v>0</v>
          </cell>
          <cell r="EV959">
            <v>0</v>
          </cell>
          <cell r="EW959">
            <v>0</v>
          </cell>
          <cell r="EX959">
            <v>0</v>
          </cell>
          <cell r="EY959">
            <v>0</v>
          </cell>
          <cell r="EZ959">
            <v>0</v>
          </cell>
          <cell r="FA959">
            <v>0</v>
          </cell>
          <cell r="FB959">
            <v>0</v>
          </cell>
          <cell r="FC959">
            <v>0</v>
          </cell>
          <cell r="FD959">
            <v>0</v>
          </cell>
          <cell r="FE959">
            <v>0</v>
          </cell>
          <cell r="FF959">
            <v>0</v>
          </cell>
          <cell r="FG959">
            <v>0</v>
          </cell>
          <cell r="FH959">
            <v>0</v>
          </cell>
          <cell r="FI959">
            <v>0</v>
          </cell>
          <cell r="FJ959">
            <v>0</v>
          </cell>
          <cell r="FK959">
            <v>0</v>
          </cell>
          <cell r="FL959">
            <v>0</v>
          </cell>
          <cell r="FM959">
            <v>0</v>
          </cell>
          <cell r="FN959">
            <v>0</v>
          </cell>
          <cell r="FO959">
            <v>0</v>
          </cell>
          <cell r="FP959">
            <v>0</v>
          </cell>
          <cell r="FQ959">
            <v>0</v>
          </cell>
          <cell r="FR959">
            <v>0</v>
          </cell>
          <cell r="FS959">
            <v>0</v>
          </cell>
          <cell r="FT959">
            <v>0</v>
          </cell>
          <cell r="FU959">
            <v>0</v>
          </cell>
          <cell r="FV959">
            <v>0</v>
          </cell>
          <cell r="FW959">
            <v>0</v>
          </cell>
          <cell r="FX959">
            <v>0</v>
          </cell>
          <cell r="FY959">
            <v>0</v>
          </cell>
          <cell r="FZ959">
            <v>0</v>
          </cell>
          <cell r="GA959">
            <v>0</v>
          </cell>
          <cell r="GB959">
            <v>0</v>
          </cell>
          <cell r="GC959">
            <v>0</v>
          </cell>
          <cell r="GD959">
            <v>0</v>
          </cell>
          <cell r="GE959">
            <v>0</v>
          </cell>
          <cell r="GF959">
            <v>0</v>
          </cell>
          <cell r="GG959">
            <v>0</v>
          </cell>
          <cell r="GH959">
            <v>0</v>
          </cell>
          <cell r="GI959">
            <v>0</v>
          </cell>
          <cell r="GJ959">
            <v>0</v>
          </cell>
          <cell r="GK959">
            <v>0</v>
          </cell>
          <cell r="GL959">
            <v>0</v>
          </cell>
          <cell r="GM959">
            <v>0</v>
          </cell>
          <cell r="GN959">
            <v>0</v>
          </cell>
          <cell r="GO959">
            <v>0</v>
          </cell>
          <cell r="GP959">
            <v>0</v>
          </cell>
          <cell r="GQ959">
            <v>0</v>
          </cell>
          <cell r="GR959">
            <v>0</v>
          </cell>
          <cell r="GS959">
            <v>0</v>
          </cell>
          <cell r="GT959">
            <v>0</v>
          </cell>
          <cell r="GU959">
            <v>0</v>
          </cell>
          <cell r="GV959">
            <v>0</v>
          </cell>
          <cell r="GW959">
            <v>0</v>
          </cell>
          <cell r="GX959">
            <v>0</v>
          </cell>
          <cell r="GY959">
            <v>0</v>
          </cell>
          <cell r="GZ959">
            <v>0</v>
          </cell>
          <cell r="HA959">
            <v>0</v>
          </cell>
          <cell r="HB959">
            <v>0</v>
          </cell>
          <cell r="HC959">
            <v>0</v>
          </cell>
          <cell r="HD959">
            <v>0</v>
          </cell>
          <cell r="HE959">
            <v>0</v>
          </cell>
          <cell r="HF959">
            <v>0</v>
          </cell>
          <cell r="HG959">
            <v>0</v>
          </cell>
          <cell r="HH959">
            <v>0</v>
          </cell>
          <cell r="HI959">
            <v>0</v>
          </cell>
          <cell r="HJ959">
            <v>0</v>
          </cell>
          <cell r="HK959">
            <v>0</v>
          </cell>
          <cell r="HL959">
            <v>0</v>
          </cell>
          <cell r="HM959">
            <v>0</v>
          </cell>
          <cell r="HN959">
            <v>0</v>
          </cell>
          <cell r="HO959">
            <v>0</v>
          </cell>
          <cell r="HP959">
            <v>0</v>
          </cell>
          <cell r="HQ959">
            <v>0</v>
          </cell>
          <cell r="HR959">
            <v>0</v>
          </cell>
          <cell r="HS959">
            <v>0</v>
          </cell>
          <cell r="HT959">
            <v>0</v>
          </cell>
          <cell r="HU959">
            <v>0</v>
          </cell>
          <cell r="HV959">
            <v>0</v>
          </cell>
          <cell r="HW959">
            <v>0</v>
          </cell>
          <cell r="HX959">
            <v>0</v>
          </cell>
          <cell r="HY959">
            <v>0</v>
          </cell>
          <cell r="HZ959">
            <v>0</v>
          </cell>
          <cell r="IA959">
            <v>0</v>
          </cell>
          <cell r="IB959">
            <v>0</v>
          </cell>
          <cell r="IC959">
            <v>0</v>
          </cell>
          <cell r="ID959">
            <v>0</v>
          </cell>
          <cell r="IE959">
            <v>0</v>
          </cell>
          <cell r="IF959">
            <v>0</v>
          </cell>
          <cell r="IG959">
            <v>0</v>
          </cell>
          <cell r="IH959">
            <v>0</v>
          </cell>
          <cell r="II959">
            <v>0</v>
          </cell>
          <cell r="IJ959">
            <v>0</v>
          </cell>
          <cell r="IK959">
            <v>0</v>
          </cell>
          <cell r="IL959">
            <v>0</v>
          </cell>
          <cell r="IM959">
            <v>0</v>
          </cell>
          <cell r="IN959">
            <v>0</v>
          </cell>
          <cell r="IO959">
            <v>0</v>
          </cell>
          <cell r="IP959">
            <v>0</v>
          </cell>
          <cell r="IQ959">
            <v>0</v>
          </cell>
          <cell r="IR959">
            <v>0</v>
          </cell>
          <cell r="IS959">
            <v>0</v>
          </cell>
          <cell r="IT959">
            <v>0</v>
          </cell>
          <cell r="IU959">
            <v>0</v>
          </cell>
          <cell r="IV959">
            <v>0</v>
          </cell>
          <cell r="IW959">
            <v>0</v>
          </cell>
          <cell r="IX959">
            <v>0</v>
          </cell>
          <cell r="IY959">
            <v>0</v>
          </cell>
          <cell r="IZ959">
            <v>0</v>
          </cell>
          <cell r="JA959">
            <v>0</v>
          </cell>
          <cell r="JB959">
            <v>0</v>
          </cell>
          <cell r="JC959">
            <v>0</v>
          </cell>
          <cell r="JD959">
            <v>0</v>
          </cell>
          <cell r="JE959">
            <v>0</v>
          </cell>
          <cell r="JF959">
            <v>0</v>
          </cell>
          <cell r="JG959">
            <v>0</v>
          </cell>
          <cell r="JH959">
            <v>0</v>
          </cell>
          <cell r="JI959">
            <v>0</v>
          </cell>
          <cell r="JJ959">
            <v>0</v>
          </cell>
          <cell r="JK959">
            <v>0</v>
          </cell>
          <cell r="JL959">
            <v>0</v>
          </cell>
          <cell r="JM959">
            <v>0</v>
          </cell>
          <cell r="JN959">
            <v>0</v>
          </cell>
          <cell r="JO959">
            <v>0</v>
          </cell>
          <cell r="JP959">
            <v>0</v>
          </cell>
          <cell r="JQ959">
            <v>0</v>
          </cell>
        </row>
        <row r="960">
          <cell r="D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0</v>
          </cell>
          <cell r="FG960">
            <v>0</v>
          </cell>
          <cell r="FH960">
            <v>0</v>
          </cell>
          <cell r="FI960">
            <v>0</v>
          </cell>
          <cell r="FJ960">
            <v>0</v>
          </cell>
          <cell r="FK960">
            <v>0</v>
          </cell>
          <cell r="FL960">
            <v>0</v>
          </cell>
          <cell r="FM960">
            <v>0</v>
          </cell>
          <cell r="FN960">
            <v>0</v>
          </cell>
          <cell r="FO960">
            <v>0</v>
          </cell>
          <cell r="FP960">
            <v>0</v>
          </cell>
          <cell r="FQ960">
            <v>0</v>
          </cell>
          <cell r="FR960">
            <v>0</v>
          </cell>
          <cell r="FS960">
            <v>0</v>
          </cell>
          <cell r="FT960">
            <v>0</v>
          </cell>
          <cell r="FU960">
            <v>0</v>
          </cell>
          <cell r="FV960">
            <v>0</v>
          </cell>
          <cell r="FW960">
            <v>0</v>
          </cell>
          <cell r="FX960">
            <v>0</v>
          </cell>
          <cell r="FY960">
            <v>0</v>
          </cell>
          <cell r="FZ960">
            <v>0</v>
          </cell>
          <cell r="GA960">
            <v>0</v>
          </cell>
          <cell r="GB960">
            <v>0</v>
          </cell>
          <cell r="GC960">
            <v>0</v>
          </cell>
          <cell r="GD960">
            <v>0</v>
          </cell>
          <cell r="GE960">
            <v>0</v>
          </cell>
          <cell r="GF960">
            <v>0</v>
          </cell>
          <cell r="GG960">
            <v>0</v>
          </cell>
          <cell r="GH960">
            <v>0</v>
          </cell>
          <cell r="GI960">
            <v>0</v>
          </cell>
          <cell r="GJ960">
            <v>0</v>
          </cell>
          <cell r="GK960">
            <v>0</v>
          </cell>
          <cell r="GL960">
            <v>0</v>
          </cell>
          <cell r="GM960">
            <v>0</v>
          </cell>
          <cell r="GN960">
            <v>0</v>
          </cell>
          <cell r="GO960">
            <v>0</v>
          </cell>
          <cell r="GP960">
            <v>0</v>
          </cell>
          <cell r="GQ960">
            <v>0</v>
          </cell>
          <cell r="GR960">
            <v>0</v>
          </cell>
          <cell r="GS960">
            <v>0</v>
          </cell>
          <cell r="GT960">
            <v>0</v>
          </cell>
          <cell r="GU960">
            <v>0</v>
          </cell>
          <cell r="GV960">
            <v>0</v>
          </cell>
          <cell r="GW960">
            <v>0</v>
          </cell>
          <cell r="GX960">
            <v>0</v>
          </cell>
          <cell r="GY960">
            <v>0</v>
          </cell>
          <cell r="GZ960">
            <v>0</v>
          </cell>
          <cell r="HA960">
            <v>0</v>
          </cell>
          <cell r="HB960">
            <v>0</v>
          </cell>
          <cell r="HC960">
            <v>0</v>
          </cell>
          <cell r="HD960">
            <v>0</v>
          </cell>
          <cell r="HE960">
            <v>0</v>
          </cell>
          <cell r="HF960">
            <v>0</v>
          </cell>
          <cell r="HG960">
            <v>0</v>
          </cell>
          <cell r="HH960">
            <v>0</v>
          </cell>
          <cell r="HI960">
            <v>0</v>
          </cell>
          <cell r="HJ960">
            <v>0</v>
          </cell>
          <cell r="HK960">
            <v>0</v>
          </cell>
          <cell r="HL960">
            <v>0</v>
          </cell>
          <cell r="HM960">
            <v>0</v>
          </cell>
          <cell r="HN960">
            <v>0</v>
          </cell>
          <cell r="HO960">
            <v>0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0</v>
          </cell>
          <cell r="HU960">
            <v>0</v>
          </cell>
          <cell r="HV960">
            <v>0</v>
          </cell>
          <cell r="HW960">
            <v>0</v>
          </cell>
          <cell r="HX960">
            <v>0</v>
          </cell>
          <cell r="HY960">
            <v>0</v>
          </cell>
          <cell r="HZ960">
            <v>0</v>
          </cell>
          <cell r="IA960">
            <v>0</v>
          </cell>
          <cell r="IB960">
            <v>0</v>
          </cell>
          <cell r="IC960">
            <v>0</v>
          </cell>
          <cell r="ID960">
            <v>0</v>
          </cell>
          <cell r="IE960">
            <v>0</v>
          </cell>
          <cell r="IF960">
            <v>0</v>
          </cell>
          <cell r="IG960">
            <v>0</v>
          </cell>
          <cell r="IH960">
            <v>0</v>
          </cell>
          <cell r="II960">
            <v>0</v>
          </cell>
          <cell r="IJ960">
            <v>0</v>
          </cell>
          <cell r="IK960">
            <v>0</v>
          </cell>
          <cell r="IL960">
            <v>0</v>
          </cell>
          <cell r="IM960">
            <v>0</v>
          </cell>
          <cell r="IN960">
            <v>0</v>
          </cell>
          <cell r="IO960">
            <v>0</v>
          </cell>
          <cell r="IP960">
            <v>0</v>
          </cell>
          <cell r="IQ960">
            <v>0</v>
          </cell>
          <cell r="IR960">
            <v>0</v>
          </cell>
          <cell r="IS960">
            <v>0</v>
          </cell>
          <cell r="IT960">
            <v>0</v>
          </cell>
          <cell r="IU960">
            <v>0</v>
          </cell>
          <cell r="IV960">
            <v>0</v>
          </cell>
          <cell r="IW960">
            <v>0</v>
          </cell>
          <cell r="IX960">
            <v>0</v>
          </cell>
          <cell r="IY960">
            <v>0</v>
          </cell>
          <cell r="IZ960">
            <v>0</v>
          </cell>
          <cell r="JA960">
            <v>0</v>
          </cell>
          <cell r="JB960">
            <v>0</v>
          </cell>
          <cell r="JC960">
            <v>0</v>
          </cell>
          <cell r="JD960">
            <v>0</v>
          </cell>
          <cell r="JE960">
            <v>0</v>
          </cell>
          <cell r="JF960">
            <v>0</v>
          </cell>
          <cell r="JG960">
            <v>0</v>
          </cell>
          <cell r="JH960">
            <v>0</v>
          </cell>
          <cell r="JI960">
            <v>0</v>
          </cell>
          <cell r="JJ960">
            <v>0</v>
          </cell>
          <cell r="JK960">
            <v>0</v>
          </cell>
          <cell r="JL960">
            <v>0</v>
          </cell>
          <cell r="JM960">
            <v>0</v>
          </cell>
          <cell r="JN960">
            <v>0</v>
          </cell>
          <cell r="JO960">
            <v>0</v>
          </cell>
          <cell r="JP960">
            <v>0</v>
          </cell>
          <cell r="JQ960">
            <v>0</v>
          </cell>
        </row>
        <row r="961">
          <cell r="D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0</v>
          </cell>
          <cell r="ER961">
            <v>0</v>
          </cell>
          <cell r="ES961">
            <v>0</v>
          </cell>
          <cell r="ET961">
            <v>0</v>
          </cell>
          <cell r="EU961">
            <v>0</v>
          </cell>
          <cell r="EV961">
            <v>0</v>
          </cell>
          <cell r="EW961">
            <v>0</v>
          </cell>
          <cell r="EX961">
            <v>0</v>
          </cell>
          <cell r="EY961">
            <v>0</v>
          </cell>
          <cell r="EZ961">
            <v>0</v>
          </cell>
          <cell r="FA961">
            <v>0</v>
          </cell>
          <cell r="FB961">
            <v>0</v>
          </cell>
          <cell r="FC961">
            <v>0</v>
          </cell>
          <cell r="FD961">
            <v>0</v>
          </cell>
          <cell r="FE961">
            <v>0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>
            <v>0</v>
          </cell>
          <cell r="FO961">
            <v>0</v>
          </cell>
          <cell r="FP961">
            <v>0</v>
          </cell>
          <cell r="FQ961">
            <v>0</v>
          </cell>
          <cell r="FR961">
            <v>0</v>
          </cell>
          <cell r="FS961">
            <v>0</v>
          </cell>
          <cell r="FT961">
            <v>0</v>
          </cell>
          <cell r="FU961">
            <v>0</v>
          </cell>
          <cell r="FV961">
            <v>0</v>
          </cell>
          <cell r="FW961">
            <v>0</v>
          </cell>
          <cell r="FX961">
            <v>0</v>
          </cell>
          <cell r="FY961">
            <v>0</v>
          </cell>
          <cell r="FZ961">
            <v>0</v>
          </cell>
          <cell r="GA961">
            <v>0</v>
          </cell>
          <cell r="GB961">
            <v>0</v>
          </cell>
          <cell r="GC961">
            <v>0</v>
          </cell>
          <cell r="GD961">
            <v>0</v>
          </cell>
          <cell r="GE961">
            <v>0</v>
          </cell>
          <cell r="GF961">
            <v>0</v>
          </cell>
          <cell r="GG961">
            <v>0</v>
          </cell>
          <cell r="GH961">
            <v>0</v>
          </cell>
          <cell r="GI961">
            <v>0</v>
          </cell>
          <cell r="GJ961">
            <v>0</v>
          </cell>
          <cell r="GK961">
            <v>0</v>
          </cell>
          <cell r="GL961">
            <v>0</v>
          </cell>
          <cell r="GM961">
            <v>0</v>
          </cell>
          <cell r="GN961">
            <v>0</v>
          </cell>
          <cell r="GO961">
            <v>0</v>
          </cell>
          <cell r="GP961">
            <v>0</v>
          </cell>
          <cell r="GQ961">
            <v>0</v>
          </cell>
          <cell r="GR961">
            <v>0</v>
          </cell>
          <cell r="GS961">
            <v>0</v>
          </cell>
          <cell r="GT961">
            <v>0</v>
          </cell>
          <cell r="GU961">
            <v>0</v>
          </cell>
          <cell r="GV961">
            <v>0</v>
          </cell>
          <cell r="GW961">
            <v>0</v>
          </cell>
          <cell r="GX961">
            <v>0</v>
          </cell>
          <cell r="GY961">
            <v>0</v>
          </cell>
          <cell r="GZ961">
            <v>0</v>
          </cell>
          <cell r="HA961">
            <v>0</v>
          </cell>
          <cell r="HB961">
            <v>0</v>
          </cell>
          <cell r="HC961">
            <v>0</v>
          </cell>
          <cell r="HD961">
            <v>0</v>
          </cell>
          <cell r="HE961">
            <v>0</v>
          </cell>
          <cell r="HF961">
            <v>0</v>
          </cell>
          <cell r="HG961">
            <v>0</v>
          </cell>
          <cell r="HH961">
            <v>0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0</v>
          </cell>
          <cell r="HN961">
            <v>0</v>
          </cell>
          <cell r="HO961">
            <v>0</v>
          </cell>
          <cell r="HP961">
            <v>0</v>
          </cell>
          <cell r="HQ961">
            <v>0</v>
          </cell>
          <cell r="HR961">
            <v>0</v>
          </cell>
          <cell r="HS961">
            <v>0</v>
          </cell>
          <cell r="HT961">
            <v>0</v>
          </cell>
          <cell r="HU961">
            <v>0</v>
          </cell>
          <cell r="HV961">
            <v>0</v>
          </cell>
          <cell r="HW961">
            <v>0</v>
          </cell>
          <cell r="HX961">
            <v>0</v>
          </cell>
          <cell r="HY961">
            <v>0</v>
          </cell>
          <cell r="HZ961">
            <v>0</v>
          </cell>
          <cell r="IA961">
            <v>0</v>
          </cell>
          <cell r="IB961">
            <v>0</v>
          </cell>
          <cell r="IC961">
            <v>0</v>
          </cell>
          <cell r="ID961">
            <v>0</v>
          </cell>
          <cell r="IE961">
            <v>0</v>
          </cell>
          <cell r="IF961">
            <v>0</v>
          </cell>
          <cell r="IG961">
            <v>0</v>
          </cell>
          <cell r="IH961">
            <v>0</v>
          </cell>
          <cell r="II961">
            <v>0</v>
          </cell>
          <cell r="IJ961">
            <v>0</v>
          </cell>
          <cell r="IK961">
            <v>0</v>
          </cell>
          <cell r="IL961">
            <v>0</v>
          </cell>
          <cell r="IM961">
            <v>0</v>
          </cell>
          <cell r="IN961">
            <v>0</v>
          </cell>
          <cell r="IO961">
            <v>0</v>
          </cell>
          <cell r="IP961">
            <v>0</v>
          </cell>
          <cell r="IQ961">
            <v>0</v>
          </cell>
          <cell r="IR961">
            <v>0</v>
          </cell>
          <cell r="IS961">
            <v>0</v>
          </cell>
          <cell r="IT961">
            <v>0</v>
          </cell>
          <cell r="IU961">
            <v>0</v>
          </cell>
          <cell r="IV961">
            <v>0</v>
          </cell>
          <cell r="IW961">
            <v>0</v>
          </cell>
          <cell r="IX961">
            <v>0</v>
          </cell>
          <cell r="IY961">
            <v>0</v>
          </cell>
          <cell r="IZ961">
            <v>0</v>
          </cell>
          <cell r="JA961">
            <v>0</v>
          </cell>
          <cell r="JB961">
            <v>0</v>
          </cell>
          <cell r="JC961">
            <v>0</v>
          </cell>
          <cell r="JD961">
            <v>0</v>
          </cell>
          <cell r="JE961">
            <v>0</v>
          </cell>
          <cell r="JF961">
            <v>0</v>
          </cell>
          <cell r="JG961">
            <v>0</v>
          </cell>
          <cell r="JH961">
            <v>0</v>
          </cell>
          <cell r="JI961">
            <v>0</v>
          </cell>
          <cell r="JJ961">
            <v>0</v>
          </cell>
          <cell r="JK961">
            <v>0</v>
          </cell>
          <cell r="JL961">
            <v>0</v>
          </cell>
          <cell r="JM961">
            <v>0</v>
          </cell>
          <cell r="JN961">
            <v>0</v>
          </cell>
          <cell r="JO961">
            <v>0</v>
          </cell>
          <cell r="JP961">
            <v>0</v>
          </cell>
          <cell r="JQ961">
            <v>0</v>
          </cell>
        </row>
        <row r="962">
          <cell r="D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  <cell r="EN962">
            <v>0</v>
          </cell>
          <cell r="EO962">
            <v>0</v>
          </cell>
          <cell r="EP962">
            <v>0</v>
          </cell>
          <cell r="EQ962">
            <v>0</v>
          </cell>
          <cell r="ER962">
            <v>0</v>
          </cell>
          <cell r="ES962">
            <v>0</v>
          </cell>
          <cell r="ET962">
            <v>0</v>
          </cell>
          <cell r="EU962">
            <v>0</v>
          </cell>
          <cell r="EV962">
            <v>0</v>
          </cell>
          <cell r="EW962">
            <v>0</v>
          </cell>
          <cell r="EX962">
            <v>0</v>
          </cell>
          <cell r="EY962">
            <v>0</v>
          </cell>
          <cell r="EZ962">
            <v>0</v>
          </cell>
          <cell r="FA962">
            <v>0</v>
          </cell>
          <cell r="FB962">
            <v>0</v>
          </cell>
          <cell r="FC962">
            <v>0</v>
          </cell>
          <cell r="FD962">
            <v>0</v>
          </cell>
          <cell r="FE962">
            <v>0</v>
          </cell>
          <cell r="FF962">
            <v>0</v>
          </cell>
          <cell r="FG962">
            <v>0</v>
          </cell>
          <cell r="FH962">
            <v>0</v>
          </cell>
          <cell r="FI962">
            <v>0</v>
          </cell>
          <cell r="FJ962">
            <v>0</v>
          </cell>
          <cell r="FK962">
            <v>0</v>
          </cell>
          <cell r="FL962">
            <v>0</v>
          </cell>
          <cell r="FM962">
            <v>0</v>
          </cell>
          <cell r="FN962">
            <v>0</v>
          </cell>
          <cell r="FO962">
            <v>0</v>
          </cell>
          <cell r="FP962">
            <v>0</v>
          </cell>
          <cell r="FQ962">
            <v>0</v>
          </cell>
          <cell r="FR962">
            <v>0</v>
          </cell>
          <cell r="FS962">
            <v>0</v>
          </cell>
          <cell r="FT962">
            <v>0</v>
          </cell>
          <cell r="FU962">
            <v>0</v>
          </cell>
          <cell r="FV962">
            <v>0</v>
          </cell>
          <cell r="FW962">
            <v>0</v>
          </cell>
          <cell r="FX962">
            <v>0</v>
          </cell>
          <cell r="FY962">
            <v>0</v>
          </cell>
          <cell r="FZ962">
            <v>0</v>
          </cell>
          <cell r="GA962">
            <v>0</v>
          </cell>
          <cell r="GB962">
            <v>0</v>
          </cell>
          <cell r="GC962">
            <v>0</v>
          </cell>
          <cell r="GD962">
            <v>0</v>
          </cell>
          <cell r="GE962">
            <v>0</v>
          </cell>
          <cell r="GF962">
            <v>0</v>
          </cell>
          <cell r="GG962">
            <v>0</v>
          </cell>
          <cell r="GH962">
            <v>0</v>
          </cell>
          <cell r="GI962">
            <v>0</v>
          </cell>
          <cell r="GJ962">
            <v>0</v>
          </cell>
          <cell r="GK962">
            <v>0</v>
          </cell>
          <cell r="GL962">
            <v>0</v>
          </cell>
          <cell r="GM962">
            <v>0</v>
          </cell>
          <cell r="GN962">
            <v>0</v>
          </cell>
          <cell r="GO962">
            <v>0</v>
          </cell>
          <cell r="GP962">
            <v>0</v>
          </cell>
          <cell r="GQ962">
            <v>0</v>
          </cell>
          <cell r="GR962">
            <v>0</v>
          </cell>
          <cell r="GS962">
            <v>0</v>
          </cell>
          <cell r="GT962">
            <v>0</v>
          </cell>
          <cell r="GU962">
            <v>0</v>
          </cell>
          <cell r="GV962">
            <v>0</v>
          </cell>
          <cell r="GW962">
            <v>0</v>
          </cell>
          <cell r="GX962">
            <v>0</v>
          </cell>
          <cell r="GY962">
            <v>0</v>
          </cell>
          <cell r="GZ962">
            <v>0</v>
          </cell>
          <cell r="HA962">
            <v>0</v>
          </cell>
          <cell r="HB962">
            <v>0</v>
          </cell>
          <cell r="HC962">
            <v>0</v>
          </cell>
          <cell r="HD962">
            <v>0</v>
          </cell>
          <cell r="HE962">
            <v>0</v>
          </cell>
          <cell r="HF962">
            <v>0</v>
          </cell>
          <cell r="HG962">
            <v>0</v>
          </cell>
          <cell r="HH962">
            <v>0</v>
          </cell>
          <cell r="HI962">
            <v>0</v>
          </cell>
          <cell r="HJ962">
            <v>0</v>
          </cell>
          <cell r="HK962">
            <v>0</v>
          </cell>
          <cell r="HL962">
            <v>0</v>
          </cell>
          <cell r="HM962">
            <v>0</v>
          </cell>
          <cell r="HN962">
            <v>0</v>
          </cell>
          <cell r="HO962">
            <v>0</v>
          </cell>
          <cell r="HP962">
            <v>0</v>
          </cell>
          <cell r="HQ962">
            <v>0</v>
          </cell>
          <cell r="HR962">
            <v>0</v>
          </cell>
          <cell r="HS962">
            <v>0</v>
          </cell>
          <cell r="HT962">
            <v>0</v>
          </cell>
          <cell r="HU962">
            <v>0</v>
          </cell>
          <cell r="HV962">
            <v>0</v>
          </cell>
          <cell r="HW962">
            <v>0</v>
          </cell>
          <cell r="HX962">
            <v>0</v>
          </cell>
          <cell r="HY962">
            <v>0</v>
          </cell>
          <cell r="HZ962">
            <v>0</v>
          </cell>
          <cell r="IA962">
            <v>0</v>
          </cell>
          <cell r="IB962">
            <v>0</v>
          </cell>
          <cell r="IC962">
            <v>0</v>
          </cell>
          <cell r="ID962">
            <v>0</v>
          </cell>
          <cell r="IE962">
            <v>0</v>
          </cell>
          <cell r="IF962">
            <v>0</v>
          </cell>
          <cell r="IG962">
            <v>0</v>
          </cell>
          <cell r="IH962">
            <v>0</v>
          </cell>
          <cell r="II962">
            <v>0</v>
          </cell>
          <cell r="IJ962">
            <v>0</v>
          </cell>
          <cell r="IK962">
            <v>0</v>
          </cell>
          <cell r="IL962">
            <v>0</v>
          </cell>
          <cell r="IM962">
            <v>0</v>
          </cell>
          <cell r="IN962">
            <v>0</v>
          </cell>
          <cell r="IO962">
            <v>0</v>
          </cell>
          <cell r="IP962">
            <v>0</v>
          </cell>
          <cell r="IQ962">
            <v>0</v>
          </cell>
          <cell r="IR962">
            <v>0</v>
          </cell>
          <cell r="IS962">
            <v>0</v>
          </cell>
          <cell r="IT962">
            <v>0</v>
          </cell>
          <cell r="IU962">
            <v>0</v>
          </cell>
          <cell r="IV962">
            <v>0</v>
          </cell>
          <cell r="IW962">
            <v>0</v>
          </cell>
          <cell r="IX962">
            <v>0</v>
          </cell>
          <cell r="IY962">
            <v>0</v>
          </cell>
          <cell r="IZ962">
            <v>0</v>
          </cell>
          <cell r="JA962">
            <v>0</v>
          </cell>
          <cell r="JB962">
            <v>0</v>
          </cell>
          <cell r="JC962">
            <v>0</v>
          </cell>
          <cell r="JD962">
            <v>0</v>
          </cell>
          <cell r="JE962">
            <v>0</v>
          </cell>
          <cell r="JF962">
            <v>0</v>
          </cell>
          <cell r="JG962">
            <v>0</v>
          </cell>
          <cell r="JH962">
            <v>0</v>
          </cell>
          <cell r="JI962">
            <v>0</v>
          </cell>
          <cell r="JJ962">
            <v>0</v>
          </cell>
          <cell r="JK962">
            <v>0</v>
          </cell>
          <cell r="JL962">
            <v>0</v>
          </cell>
          <cell r="JM962">
            <v>0</v>
          </cell>
          <cell r="JN962">
            <v>0</v>
          </cell>
          <cell r="JO962">
            <v>0</v>
          </cell>
          <cell r="JP962">
            <v>0</v>
          </cell>
          <cell r="JQ962">
            <v>0</v>
          </cell>
        </row>
        <row r="963">
          <cell r="F963">
            <v>-42.423168650013395</v>
          </cell>
          <cell r="G963">
            <v>-315.0643406699528</v>
          </cell>
          <cell r="H963">
            <v>-157.76771299989196</v>
          </cell>
          <cell r="I963">
            <v>-382.56476482009748</v>
          </cell>
          <cell r="J963">
            <v>-587.5435696899076</v>
          </cell>
          <cell r="K963">
            <v>274.22516334993998</v>
          </cell>
          <cell r="L963">
            <v>1.4404708800138906</v>
          </cell>
          <cell r="M963">
            <v>-111.38644018999184</v>
          </cell>
          <cell r="N963">
            <v>-138.57979453995358</v>
          </cell>
          <cell r="O963">
            <v>-1946.3646001100424</v>
          </cell>
          <cell r="P963">
            <v>-478.34873969008913</v>
          </cell>
          <cell r="Q963">
            <v>-919.68376568017993</v>
          </cell>
          <cell r="R963">
            <v>-6529.4905090602115</v>
          </cell>
          <cell r="S963">
            <v>-1399.3646346500609</v>
          </cell>
          <cell r="T963">
            <v>-663.45901201001834</v>
          </cell>
          <cell r="U963">
            <v>-727.79050345998257</v>
          </cell>
          <cell r="V963">
            <v>-2653.1461121100001</v>
          </cell>
          <cell r="W963">
            <v>-447.71502506989054</v>
          </cell>
          <cell r="X963">
            <v>-359.98714497993933</v>
          </cell>
          <cell r="Y963">
            <v>-104.21812564996071</v>
          </cell>
          <cell r="Z963">
            <v>12.564701910014264</v>
          </cell>
          <cell r="AA963">
            <v>-38.0003194300225</v>
          </cell>
          <cell r="AB963">
            <v>-215.39242843998363</v>
          </cell>
          <cell r="AC963">
            <v>-62.328540329996031</v>
          </cell>
          <cell r="AD963">
            <v>129.34663515991997</v>
          </cell>
          <cell r="AE963">
            <v>-1837.7437912998721</v>
          </cell>
          <cell r="AF963">
            <v>48.540746899903752</v>
          </cell>
          <cell r="AG963">
            <v>-331.28501414001221</v>
          </cell>
          <cell r="AH963">
            <v>-398.75112049991731</v>
          </cell>
          <cell r="AI963">
            <v>-345.42698842007667</v>
          </cell>
          <cell r="AJ963">
            <v>-203.9756930199801</v>
          </cell>
          <cell r="AK963">
            <v>50.078638450009748</v>
          </cell>
          <cell r="AL963">
            <v>-343.28004027000861</v>
          </cell>
          <cell r="AM963">
            <v>30.391669329983415</v>
          </cell>
          <cell r="AN963">
            <v>24.554239989985945</v>
          </cell>
          <cell r="AO963">
            <v>9.5846893000416458</v>
          </cell>
          <cell r="AP963">
            <v>-369.38663827005075</v>
          </cell>
          <cell r="AQ963">
            <v>-8.7882806499255821</v>
          </cell>
          <cell r="AR963">
            <v>-1335.4674146501347</v>
          </cell>
          <cell r="AS963">
            <v>-1.0011717677116394E-8</v>
          </cell>
          <cell r="AT963">
            <v>-15.306339400005527</v>
          </cell>
          <cell r="AU963">
            <v>26.115517820056994</v>
          </cell>
          <cell r="AV963">
            <v>-1198.138616250013</v>
          </cell>
          <cell r="AW963">
            <v>-2.7823443000670522</v>
          </cell>
          <cell r="AX963">
            <v>-85.886375300062355</v>
          </cell>
          <cell r="AY963">
            <v>58.451836860011099</v>
          </cell>
          <cell r="AZ963">
            <v>-3.1782080011907965E-2</v>
          </cell>
          <cell r="BA963">
            <v>-34.525202599965269</v>
          </cell>
          <cell r="BB963">
            <v>-101.09266916004708</v>
          </cell>
          <cell r="BC963">
            <v>10.351505789963994</v>
          </cell>
          <cell r="BD963">
            <v>7.3770539800170809</v>
          </cell>
          <cell r="BE963">
            <v>17057.207320960239</v>
          </cell>
          <cell r="BF963">
            <v>3201.6033289199695</v>
          </cell>
          <cell r="BG963">
            <v>2480.8339512900566</v>
          </cell>
          <cell r="BH963">
            <v>1218.3032667900552</v>
          </cell>
          <cell r="BI963">
            <v>1452.9694708199822</v>
          </cell>
          <cell r="BJ963">
            <v>546.83857237006305</v>
          </cell>
          <cell r="BK963">
            <v>1154.7937959699775</v>
          </cell>
          <cell r="BL963">
            <v>200.32505790999858</v>
          </cell>
          <cell r="BM963">
            <v>469.18663496000227</v>
          </cell>
          <cell r="BN963">
            <v>206.62811907997821</v>
          </cell>
          <cell r="BO963">
            <v>1381.318811900157</v>
          </cell>
          <cell r="BP963">
            <v>2315.921615559957</v>
          </cell>
          <cell r="BQ963">
            <v>2428.4846953899832</v>
          </cell>
          <cell r="BR963">
            <v>8494.6218808004633</v>
          </cell>
          <cell r="BS963">
            <v>2047.6963966399198</v>
          </cell>
          <cell r="BT963">
            <v>1435.7083219300257</v>
          </cell>
          <cell r="BU963">
            <v>792.41080100002</v>
          </cell>
          <cell r="BV963">
            <v>839.45186580001609</v>
          </cell>
          <cell r="BW963">
            <v>497.76187201001449</v>
          </cell>
          <cell r="BX963">
            <v>488.51987398997881</v>
          </cell>
          <cell r="BY963">
            <v>348.78366968000773</v>
          </cell>
          <cell r="BZ963">
            <v>529.45110258998466</v>
          </cell>
          <cell r="CA963">
            <v>115.36613795999438</v>
          </cell>
          <cell r="CB963">
            <v>18.256514629989397</v>
          </cell>
          <cell r="CC963">
            <v>5.3820784200215712</v>
          </cell>
          <cell r="CD963">
            <v>1375.8332461499958</v>
          </cell>
          <cell r="CE963">
            <v>7343.2581383809447</v>
          </cell>
          <cell r="CF963">
            <v>1883.7801234700019</v>
          </cell>
          <cell r="CG963">
            <v>813.08948488003807</v>
          </cell>
          <cell r="CH963">
            <v>857.70792785001686</v>
          </cell>
          <cell r="CI963">
            <v>537.02978081995388</v>
          </cell>
          <cell r="CJ963">
            <v>96.619928960019024</v>
          </cell>
          <cell r="CK963">
            <v>-39.899515680037439</v>
          </cell>
          <cell r="CL963">
            <v>300.72004944999935</v>
          </cell>
          <cell r="CM963">
            <v>32.327724750008201</v>
          </cell>
          <cell r="CN963">
            <v>37.132963840005687</v>
          </cell>
          <cell r="CO963">
            <v>297.07980131998193</v>
          </cell>
          <cell r="CP963">
            <v>1172.7990895700059</v>
          </cell>
          <cell r="CQ963">
            <v>1354.8707791500492</v>
          </cell>
          <cell r="CR963">
            <v>6821.2001561098732</v>
          </cell>
          <cell r="CS963">
            <v>1552.3802841799334</v>
          </cell>
          <cell r="CT963">
            <v>1052.0973208999494</v>
          </cell>
          <cell r="CU963">
            <v>1389.8153646300198</v>
          </cell>
          <cell r="CV963">
            <v>-269.48993178003002</v>
          </cell>
          <cell r="CW963">
            <v>-490.26441787005751</v>
          </cell>
          <cell r="CX963">
            <v>250.88946964003844</v>
          </cell>
          <cell r="CY963">
            <v>37.13055872998666</v>
          </cell>
          <cell r="CZ963">
            <v>190.13465155998711</v>
          </cell>
          <cell r="DA963">
            <v>247.22156062000431</v>
          </cell>
          <cell r="DB963">
            <v>774.38291777000995</v>
          </cell>
          <cell r="DC963">
            <v>988.57066610996844</v>
          </cell>
          <cell r="DD963">
            <v>1098.3317116200342</v>
          </cell>
          <cell r="DE963">
            <v>6685.8941560704261</v>
          </cell>
          <cell r="DF963">
            <v>1951.5771900300169</v>
          </cell>
          <cell r="DG963">
            <v>1044.5023507699952</v>
          </cell>
          <cell r="DH963">
            <v>451.85897825000575</v>
          </cell>
          <cell r="DI963">
            <v>-449.39116418006597</v>
          </cell>
          <cell r="DJ963">
            <v>114.15519280999433</v>
          </cell>
          <cell r="DK963">
            <v>-397.724342720001</v>
          </cell>
          <cell r="DL963">
            <v>-143.46646902000066</v>
          </cell>
          <cell r="DM963">
            <v>158.15625315002399</v>
          </cell>
          <cell r="DN963">
            <v>-147.94701572001213</v>
          </cell>
          <cell r="DO963">
            <v>1663.0790710299625</v>
          </cell>
          <cell r="DP963">
            <v>997.41722616000334</v>
          </cell>
          <cell r="DQ963">
            <v>1443.6768855100963</v>
          </cell>
          <cell r="DR963">
            <v>4556.159173890017</v>
          </cell>
          <cell r="DS963">
            <v>1809.341521090013</v>
          </cell>
          <cell r="DT963">
            <v>734.94841498008464</v>
          </cell>
          <cell r="DU963">
            <v>344.24054128007265</v>
          </cell>
          <cell r="DV963">
            <v>-477.93855479999911</v>
          </cell>
          <cell r="DW963">
            <v>-720.68315493001137</v>
          </cell>
          <cell r="DX963">
            <v>-353.77991084996029</v>
          </cell>
          <cell r="DY963">
            <v>55.303605019988026</v>
          </cell>
          <cell r="DZ963">
            <v>-113.44447352999123</v>
          </cell>
          <cell r="EA963">
            <v>-313.78567111000302</v>
          </cell>
          <cell r="EB963">
            <v>519.66824240004644</v>
          </cell>
          <cell r="EC963">
            <v>1154.5830336599611</v>
          </cell>
          <cell r="ED963">
            <v>1917.7055806799908</v>
          </cell>
          <cell r="EE963">
            <v>9493.9367803703062</v>
          </cell>
          <cell r="EF963">
            <v>4641.6010764399543</v>
          </cell>
          <cell r="EG963">
            <v>1151.5175704900175</v>
          </cell>
          <cell r="EH963">
            <v>-137.73155411999323</v>
          </cell>
          <cell r="EI963">
            <v>-540.75413993996335</v>
          </cell>
          <cell r="EJ963">
            <v>-1557.25588099999</v>
          </cell>
          <cell r="EK963">
            <v>731.89252693002345</v>
          </cell>
          <cell r="EL963">
            <v>673.35253509995528</v>
          </cell>
          <cell r="EM963">
            <v>-726.75123548996635</v>
          </cell>
          <cell r="EN963">
            <v>184.70672300999286</v>
          </cell>
          <cell r="EO963">
            <v>196.03297220001696</v>
          </cell>
          <cell r="EP963">
            <v>1610.2473890699912</v>
          </cell>
          <cell r="EQ963">
            <v>3267.0787976800348</v>
          </cell>
          <cell r="ER963">
            <v>11243.543646369595</v>
          </cell>
          <cell r="ES963">
            <v>2911.8633743400569</v>
          </cell>
          <cell r="ET963">
            <v>1043.4795281100087</v>
          </cell>
          <cell r="EU963">
            <v>413.47652274003485</v>
          </cell>
          <cell r="EV963">
            <v>1677.873376189993</v>
          </cell>
          <cell r="EW963">
            <v>-1298.9895462199638</v>
          </cell>
          <cell r="EX963">
            <v>559.84030309002264</v>
          </cell>
          <cell r="EY963">
            <v>140.87988093003514</v>
          </cell>
          <cell r="EZ963">
            <v>-680.54151616003946</v>
          </cell>
          <cell r="FA963">
            <v>409.24099335999927</v>
          </cell>
          <cell r="FB963">
            <v>2784.0846678200178</v>
          </cell>
          <cell r="FC963">
            <v>1350.5738442900474</v>
          </cell>
          <cell r="FD963">
            <v>1931.7622178799938</v>
          </cell>
          <cell r="FE963">
            <v>870.29772276990116</v>
          </cell>
          <cell r="FF963">
            <v>1321.6418365100399</v>
          </cell>
          <cell r="FG963">
            <v>1192.1158552400302</v>
          </cell>
          <cell r="FH963">
            <v>-349.33420627997839</v>
          </cell>
          <cell r="FI963">
            <v>1150.393462129985</v>
          </cell>
          <cell r="FJ963">
            <v>-2104.7450498399849</v>
          </cell>
          <cell r="FK963">
            <v>-3234.6293928200321</v>
          </cell>
          <cell r="FL963">
            <v>-223.76959653003723</v>
          </cell>
          <cell r="FM963">
            <v>891.65010564003023</v>
          </cell>
          <cell r="FN963">
            <v>697.65650461000041</v>
          </cell>
          <cell r="FO963">
            <v>-2025.978401069995</v>
          </cell>
          <cell r="FP963">
            <v>1243.256154600007</v>
          </cell>
          <cell r="FQ963">
            <v>2312.0404505800107</v>
          </cell>
          <cell r="FR963">
            <v>9178.740080550313</v>
          </cell>
          <cell r="FS963">
            <v>1934.9888739000307</v>
          </cell>
          <cell r="FT963">
            <v>1046.9571484500193</v>
          </cell>
          <cell r="FU963">
            <v>1382.5567078299937</v>
          </cell>
          <cell r="FV963">
            <v>-425.1288747699582</v>
          </cell>
          <cell r="FW963">
            <v>231.76494180998998</v>
          </cell>
          <cell r="FX963">
            <v>-1110.8406995699916</v>
          </cell>
          <cell r="FY963">
            <v>-269.86485899001127</v>
          </cell>
          <cell r="FZ963">
            <v>174.69833817001199</v>
          </cell>
          <cell r="GA963">
            <v>832.80257728998549</v>
          </cell>
          <cell r="GB963">
            <v>2690.0938678199891</v>
          </cell>
          <cell r="GC963">
            <v>954.05191590997856</v>
          </cell>
          <cell r="GD963">
            <v>1736.6601427000714</v>
          </cell>
          <cell r="GE963">
            <v>13273.83532121079</v>
          </cell>
          <cell r="GF963">
            <v>2640.531156400044</v>
          </cell>
          <cell r="GG963">
            <v>2906.6253935999703</v>
          </cell>
          <cell r="GH963">
            <v>-80.555166020028992</v>
          </cell>
          <cell r="GI963">
            <v>206.4400710699847</v>
          </cell>
          <cell r="GJ963">
            <v>-110.56243780005025</v>
          </cell>
          <cell r="GK963">
            <v>781.40353289002087</v>
          </cell>
          <cell r="GL963">
            <v>73.404490569984773</v>
          </cell>
          <cell r="GM963">
            <v>529.22251930998755</v>
          </cell>
          <cell r="GN963">
            <v>963.65480098998523</v>
          </cell>
          <cell r="GO963">
            <v>1932.020776970021</v>
          </cell>
          <cell r="GP963">
            <v>1038.2183409600402</v>
          </cell>
          <cell r="GQ963">
            <v>2393.4318422700744</v>
          </cell>
          <cell r="GR963">
            <v>11493.170766579919</v>
          </cell>
          <cell r="GS963">
            <v>2415.3705800300231</v>
          </cell>
          <cell r="GT963">
            <v>703.85883310998906</v>
          </cell>
          <cell r="GU963">
            <v>2096.9043342199875</v>
          </cell>
          <cell r="GV963">
            <v>-9.2470257300301455</v>
          </cell>
          <cell r="GW963">
            <v>-914.91143578998162</v>
          </cell>
          <cell r="GX963">
            <v>1456.3074560200039</v>
          </cell>
          <cell r="GY963">
            <v>409.38831831997959</v>
          </cell>
          <cell r="GZ963">
            <v>147.29846304000239</v>
          </cell>
          <cell r="HA963">
            <v>179.68721760000335</v>
          </cell>
          <cell r="HB963">
            <v>2620.5507008900167</v>
          </cell>
          <cell r="HC963">
            <v>1303.5603294600151</v>
          </cell>
          <cell r="HD963">
            <v>1084.4029954100261</v>
          </cell>
          <cell r="HE963">
            <v>-2620.0928129199892</v>
          </cell>
          <cell r="HF963">
            <v>299.03942734998418</v>
          </cell>
          <cell r="HG963">
            <v>446.35733075998724</v>
          </cell>
          <cell r="HH963">
            <v>-1759.296180150006</v>
          </cell>
          <cell r="HI963">
            <v>-963.65317109003081</v>
          </cell>
          <cell r="HJ963">
            <v>-863.66834726001252</v>
          </cell>
          <cell r="HK963">
            <v>7.968961250007851</v>
          </cell>
          <cell r="HL963">
            <v>0</v>
          </cell>
          <cell r="HM963">
            <v>0</v>
          </cell>
          <cell r="HN963">
            <v>-53.171688109985553</v>
          </cell>
          <cell r="HO963">
            <v>-11.899253129959106</v>
          </cell>
          <cell r="HP963">
            <v>81.052194910007529</v>
          </cell>
          <cell r="HQ963">
            <v>197.17791255004704</v>
          </cell>
          <cell r="HR963">
            <v>-1257.2591128298081</v>
          </cell>
          <cell r="HS963">
            <v>170.5061438800185</v>
          </cell>
          <cell r="HT963">
            <v>-233.90421215002425</v>
          </cell>
          <cell r="HU963">
            <v>-653.06746696002665</v>
          </cell>
          <cell r="HV963">
            <v>919.5533614300075</v>
          </cell>
          <cell r="HW963">
            <v>656.03819415997714</v>
          </cell>
          <cell r="HX963">
            <v>-2116.5601426599897</v>
          </cell>
          <cell r="HY963">
            <v>0</v>
          </cell>
          <cell r="HZ963">
            <v>0</v>
          </cell>
          <cell r="IA963">
            <v>0</v>
          </cell>
          <cell r="IB963">
            <v>0</v>
          </cell>
          <cell r="IC963">
            <v>0</v>
          </cell>
          <cell r="ID963">
            <v>0.17500947002554312</v>
          </cell>
          <cell r="IE963">
            <v>-315.12690135044977</v>
          </cell>
          <cell r="IF963">
            <v>195.99744642997393</v>
          </cell>
          <cell r="IG963">
            <v>68.869343669997761</v>
          </cell>
          <cell r="IH963">
            <v>276.38716819000547</v>
          </cell>
          <cell r="II963">
            <v>2200.4378334400244</v>
          </cell>
          <cell r="IJ963">
            <v>-2893.3553509600169</v>
          </cell>
          <cell r="IK963">
            <v>-258.79032160999486</v>
          </cell>
          <cell r="IL963">
            <v>0</v>
          </cell>
          <cell r="IM963">
            <v>0</v>
          </cell>
          <cell r="IN963">
            <v>0</v>
          </cell>
          <cell r="IO963">
            <v>0</v>
          </cell>
          <cell r="IP963">
            <v>0</v>
          </cell>
          <cell r="IQ963">
            <v>95.326979489997029</v>
          </cell>
          <cell r="IR963">
            <v>2896.991171610076</v>
          </cell>
          <cell r="IS963">
            <v>0</v>
          </cell>
          <cell r="IT963">
            <v>578.44012949001626</v>
          </cell>
          <cell r="IU963">
            <v>318.54176795991953</v>
          </cell>
          <cell r="IV963">
            <v>-66.773284139984753</v>
          </cell>
          <cell r="IW963">
            <v>1941.4968194400135</v>
          </cell>
          <cell r="IX963">
            <v>125.28573885999504</v>
          </cell>
          <cell r="IY963">
            <v>0</v>
          </cell>
          <cell r="IZ963">
            <v>0</v>
          </cell>
          <cell r="JA963">
            <v>0</v>
          </cell>
          <cell r="JB963">
            <v>0</v>
          </cell>
          <cell r="JC963">
            <v>0</v>
          </cell>
          <cell r="JD963">
            <v>0</v>
          </cell>
          <cell r="JE963">
            <v>3277.5557939000428</v>
          </cell>
          <cell r="JF963">
            <v>0</v>
          </cell>
          <cell r="JG963">
            <v>2144.3031783099868</v>
          </cell>
          <cell r="JH963">
            <v>353.65453496997361</v>
          </cell>
          <cell r="JI963">
            <v>564.33448093995685</v>
          </cell>
          <cell r="JJ963">
            <v>-434.19044011004735</v>
          </cell>
          <cell r="JK963">
            <v>498.18035107999458</v>
          </cell>
          <cell r="JL963">
            <v>0</v>
          </cell>
          <cell r="JM963">
            <v>0</v>
          </cell>
          <cell r="JN963">
            <v>0</v>
          </cell>
          <cell r="JO963">
            <v>0</v>
          </cell>
          <cell r="JP963">
            <v>0</v>
          </cell>
          <cell r="JQ963">
            <v>151.27368871000363</v>
          </cell>
        </row>
        <row r="965">
          <cell r="D965" t="str">
            <v>BIO.QF.NCA._.SML.Roseburg_Weed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0</v>
          </cell>
          <cell r="ER965">
            <v>0</v>
          </cell>
          <cell r="ES965">
            <v>0</v>
          </cell>
          <cell r="ET965">
            <v>0</v>
          </cell>
          <cell r="EU965">
            <v>0</v>
          </cell>
          <cell r="EV965">
            <v>0</v>
          </cell>
          <cell r="EW965">
            <v>0</v>
          </cell>
          <cell r="EX965">
            <v>0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0</v>
          </cell>
          <cell r="FF965">
            <v>0</v>
          </cell>
          <cell r="FG965">
            <v>0</v>
          </cell>
          <cell r="FH965">
            <v>0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>
            <v>0</v>
          </cell>
          <cell r="FO965">
            <v>0</v>
          </cell>
          <cell r="FP965">
            <v>0</v>
          </cell>
          <cell r="FQ965">
            <v>0</v>
          </cell>
          <cell r="FR965">
            <v>0</v>
          </cell>
          <cell r="FS965">
            <v>0</v>
          </cell>
          <cell r="FT965">
            <v>0</v>
          </cell>
          <cell r="FU965">
            <v>0</v>
          </cell>
          <cell r="FV965">
            <v>0</v>
          </cell>
          <cell r="FW965">
            <v>0</v>
          </cell>
          <cell r="FX965">
            <v>0</v>
          </cell>
          <cell r="FY965">
            <v>0</v>
          </cell>
          <cell r="FZ965">
            <v>0</v>
          </cell>
          <cell r="GA965">
            <v>0</v>
          </cell>
          <cell r="GB965">
            <v>0</v>
          </cell>
          <cell r="GC965">
            <v>0</v>
          </cell>
          <cell r="GD965">
            <v>0</v>
          </cell>
          <cell r="GE965">
            <v>0</v>
          </cell>
          <cell r="GF965">
            <v>0</v>
          </cell>
          <cell r="GG965">
            <v>0</v>
          </cell>
          <cell r="GH965">
            <v>0</v>
          </cell>
          <cell r="GI965">
            <v>0</v>
          </cell>
          <cell r="GJ965">
            <v>0</v>
          </cell>
          <cell r="GK965">
            <v>0</v>
          </cell>
          <cell r="GL965">
            <v>0</v>
          </cell>
          <cell r="GM965">
            <v>0</v>
          </cell>
          <cell r="GN965">
            <v>0</v>
          </cell>
          <cell r="GO965">
            <v>0</v>
          </cell>
          <cell r="GP965">
            <v>0</v>
          </cell>
          <cell r="GQ965">
            <v>0</v>
          </cell>
          <cell r="GR965">
            <v>0</v>
          </cell>
          <cell r="GS965">
            <v>0</v>
          </cell>
          <cell r="GT965">
            <v>0</v>
          </cell>
          <cell r="GU965">
            <v>0</v>
          </cell>
          <cell r="GV965">
            <v>0</v>
          </cell>
          <cell r="GW965">
            <v>0</v>
          </cell>
          <cell r="GX965">
            <v>0</v>
          </cell>
          <cell r="GY965">
            <v>0</v>
          </cell>
          <cell r="GZ965">
            <v>0</v>
          </cell>
          <cell r="HA965">
            <v>0</v>
          </cell>
          <cell r="HB965">
            <v>0</v>
          </cell>
          <cell r="HC965">
            <v>0</v>
          </cell>
          <cell r="HD965">
            <v>0</v>
          </cell>
          <cell r="HE965">
            <v>0</v>
          </cell>
          <cell r="HF965">
            <v>0</v>
          </cell>
          <cell r="HG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0</v>
          </cell>
          <cell r="HN965">
            <v>0</v>
          </cell>
          <cell r="HO965">
            <v>0</v>
          </cell>
          <cell r="HP965">
            <v>0</v>
          </cell>
          <cell r="HQ965">
            <v>0</v>
          </cell>
          <cell r="HR965">
            <v>0</v>
          </cell>
          <cell r="HS965">
            <v>0</v>
          </cell>
          <cell r="HT965">
            <v>0</v>
          </cell>
          <cell r="HU965">
            <v>0</v>
          </cell>
          <cell r="HV965">
            <v>0</v>
          </cell>
          <cell r="HW965">
            <v>0</v>
          </cell>
          <cell r="HX965">
            <v>0</v>
          </cell>
          <cell r="HY965">
            <v>0</v>
          </cell>
          <cell r="HZ965">
            <v>0</v>
          </cell>
          <cell r="IA965">
            <v>0</v>
          </cell>
          <cell r="IB965">
            <v>0</v>
          </cell>
          <cell r="IC965">
            <v>0</v>
          </cell>
          <cell r="ID965">
            <v>0</v>
          </cell>
          <cell r="IE965">
            <v>0</v>
          </cell>
          <cell r="IF965">
            <v>0</v>
          </cell>
          <cell r="IG965">
            <v>0</v>
          </cell>
          <cell r="IH965">
            <v>0</v>
          </cell>
          <cell r="II965">
            <v>0</v>
          </cell>
          <cell r="IJ965">
            <v>0</v>
          </cell>
          <cell r="IK965">
            <v>0</v>
          </cell>
          <cell r="IL965">
            <v>0</v>
          </cell>
          <cell r="IM965">
            <v>0</v>
          </cell>
          <cell r="IN965">
            <v>0</v>
          </cell>
          <cell r="IO965">
            <v>0</v>
          </cell>
          <cell r="IP965">
            <v>0</v>
          </cell>
          <cell r="IQ965">
            <v>0</v>
          </cell>
          <cell r="IR965">
            <v>0</v>
          </cell>
          <cell r="IS965">
            <v>0</v>
          </cell>
          <cell r="IT965">
            <v>0</v>
          </cell>
          <cell r="IU965">
            <v>0</v>
          </cell>
          <cell r="IV965">
            <v>0</v>
          </cell>
          <cell r="IW965">
            <v>0</v>
          </cell>
          <cell r="IX965">
            <v>0</v>
          </cell>
          <cell r="IY965">
            <v>0</v>
          </cell>
          <cell r="IZ965">
            <v>0</v>
          </cell>
          <cell r="JA965">
            <v>0</v>
          </cell>
          <cell r="JB965">
            <v>0</v>
          </cell>
          <cell r="JC965">
            <v>0</v>
          </cell>
          <cell r="JD965">
            <v>0</v>
          </cell>
          <cell r="JE965">
            <v>0</v>
          </cell>
          <cell r="JF965">
            <v>0</v>
          </cell>
          <cell r="JG965">
            <v>0</v>
          </cell>
          <cell r="JH965">
            <v>0</v>
          </cell>
          <cell r="JI965">
            <v>0</v>
          </cell>
          <cell r="JJ965">
            <v>0</v>
          </cell>
          <cell r="JK965">
            <v>0</v>
          </cell>
          <cell r="JL965">
            <v>0</v>
          </cell>
          <cell r="JM965">
            <v>0</v>
          </cell>
          <cell r="JN965">
            <v>0</v>
          </cell>
          <cell r="JO965">
            <v>0</v>
          </cell>
          <cell r="JP965">
            <v>0</v>
          </cell>
          <cell r="JQ965">
            <v>0</v>
          </cell>
        </row>
        <row r="966">
          <cell r="D966" t="str">
            <v>BIO.QF.SOR._.___.BioOne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0</v>
          </cell>
          <cell r="ES966">
            <v>0</v>
          </cell>
          <cell r="ET966">
            <v>0</v>
          </cell>
          <cell r="EU966">
            <v>0</v>
          </cell>
          <cell r="EV966">
            <v>0</v>
          </cell>
          <cell r="EW966">
            <v>0</v>
          </cell>
          <cell r="EX966">
            <v>0</v>
          </cell>
          <cell r="EY966">
            <v>0</v>
          </cell>
          <cell r="EZ966">
            <v>0</v>
          </cell>
          <cell r="FA966">
            <v>0</v>
          </cell>
          <cell r="FB966">
            <v>0</v>
          </cell>
          <cell r="FC966">
            <v>0</v>
          </cell>
          <cell r="FD966">
            <v>0</v>
          </cell>
          <cell r="FE966">
            <v>0</v>
          </cell>
          <cell r="FF966">
            <v>0</v>
          </cell>
          <cell r="FG966">
            <v>0</v>
          </cell>
          <cell r="FH966">
            <v>0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>
            <v>0</v>
          </cell>
          <cell r="FO966">
            <v>0</v>
          </cell>
          <cell r="FP966">
            <v>0</v>
          </cell>
          <cell r="FQ966">
            <v>0</v>
          </cell>
          <cell r="FR966">
            <v>0</v>
          </cell>
          <cell r="FS966">
            <v>0</v>
          </cell>
          <cell r="FT966">
            <v>0</v>
          </cell>
          <cell r="FU966">
            <v>0</v>
          </cell>
          <cell r="FV966">
            <v>0</v>
          </cell>
          <cell r="FW966">
            <v>0</v>
          </cell>
          <cell r="FX966">
            <v>0</v>
          </cell>
          <cell r="FY966">
            <v>0</v>
          </cell>
          <cell r="FZ966">
            <v>0</v>
          </cell>
          <cell r="GA966">
            <v>0</v>
          </cell>
          <cell r="GB966">
            <v>0</v>
          </cell>
          <cell r="GC966">
            <v>0</v>
          </cell>
          <cell r="GD966">
            <v>0</v>
          </cell>
          <cell r="GE966">
            <v>0</v>
          </cell>
          <cell r="GF966">
            <v>0</v>
          </cell>
          <cell r="GG966">
            <v>0</v>
          </cell>
          <cell r="GH966">
            <v>0</v>
          </cell>
          <cell r="GI966">
            <v>0</v>
          </cell>
          <cell r="GJ966">
            <v>0</v>
          </cell>
          <cell r="GK966">
            <v>0</v>
          </cell>
          <cell r="GL966">
            <v>0</v>
          </cell>
          <cell r="GM966">
            <v>0</v>
          </cell>
          <cell r="GN966">
            <v>0</v>
          </cell>
          <cell r="GO966">
            <v>0</v>
          </cell>
          <cell r="GP966">
            <v>0</v>
          </cell>
          <cell r="GQ966">
            <v>0</v>
          </cell>
          <cell r="GR966">
            <v>0</v>
          </cell>
          <cell r="GS966">
            <v>0</v>
          </cell>
          <cell r="GT966">
            <v>0</v>
          </cell>
          <cell r="GU966">
            <v>0</v>
          </cell>
          <cell r="GV966">
            <v>0</v>
          </cell>
          <cell r="GW966">
            <v>0</v>
          </cell>
          <cell r="GX966">
            <v>0</v>
          </cell>
          <cell r="GY966">
            <v>0</v>
          </cell>
          <cell r="GZ966">
            <v>0</v>
          </cell>
          <cell r="HA966">
            <v>0</v>
          </cell>
          <cell r="HB966">
            <v>0</v>
          </cell>
          <cell r="HC966">
            <v>0</v>
          </cell>
          <cell r="HD966">
            <v>0</v>
          </cell>
          <cell r="HE966">
            <v>0</v>
          </cell>
          <cell r="HF966">
            <v>0</v>
          </cell>
          <cell r="HG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0</v>
          </cell>
          <cell r="HN966">
            <v>0</v>
          </cell>
          <cell r="HO966">
            <v>0</v>
          </cell>
          <cell r="HP966">
            <v>0</v>
          </cell>
          <cell r="HQ966">
            <v>0</v>
          </cell>
          <cell r="HR966">
            <v>0</v>
          </cell>
          <cell r="HS966">
            <v>0</v>
          </cell>
          <cell r="HT966">
            <v>0</v>
          </cell>
          <cell r="HU966">
            <v>0</v>
          </cell>
          <cell r="HV966">
            <v>0</v>
          </cell>
          <cell r="HW966">
            <v>0</v>
          </cell>
          <cell r="HX966">
            <v>0</v>
          </cell>
          <cell r="HY966">
            <v>0</v>
          </cell>
          <cell r="HZ966">
            <v>0</v>
          </cell>
          <cell r="IA966">
            <v>0</v>
          </cell>
          <cell r="IB966">
            <v>0</v>
          </cell>
          <cell r="IC966">
            <v>0</v>
          </cell>
          <cell r="ID966">
            <v>0</v>
          </cell>
          <cell r="IE966">
            <v>0</v>
          </cell>
          <cell r="IF966">
            <v>0</v>
          </cell>
          <cell r="IG966">
            <v>0</v>
          </cell>
          <cell r="IH966">
            <v>0</v>
          </cell>
          <cell r="II966">
            <v>0</v>
          </cell>
          <cell r="IJ966">
            <v>0</v>
          </cell>
          <cell r="IK966">
            <v>0</v>
          </cell>
          <cell r="IL966">
            <v>0</v>
          </cell>
          <cell r="IM966">
            <v>0</v>
          </cell>
          <cell r="IN966">
            <v>0</v>
          </cell>
          <cell r="IO966">
            <v>0</v>
          </cell>
          <cell r="IP966">
            <v>0</v>
          </cell>
          <cell r="IQ966">
            <v>0</v>
          </cell>
          <cell r="IR966">
            <v>0</v>
          </cell>
          <cell r="IS966">
            <v>0</v>
          </cell>
          <cell r="IT966">
            <v>0</v>
          </cell>
          <cell r="IU966">
            <v>0</v>
          </cell>
          <cell r="IV966">
            <v>0</v>
          </cell>
          <cell r="IW966">
            <v>0</v>
          </cell>
          <cell r="IX966">
            <v>0</v>
          </cell>
          <cell r="IY966">
            <v>0</v>
          </cell>
          <cell r="IZ966">
            <v>0</v>
          </cell>
          <cell r="JA966">
            <v>0</v>
          </cell>
          <cell r="JB966">
            <v>0</v>
          </cell>
          <cell r="JC966">
            <v>0</v>
          </cell>
          <cell r="JD966">
            <v>0</v>
          </cell>
          <cell r="JE966">
            <v>0</v>
          </cell>
          <cell r="JF966">
            <v>0</v>
          </cell>
          <cell r="JG966">
            <v>0</v>
          </cell>
          <cell r="JH966">
            <v>0</v>
          </cell>
          <cell r="JI966">
            <v>0</v>
          </cell>
          <cell r="JJ966">
            <v>0</v>
          </cell>
          <cell r="JK966">
            <v>0</v>
          </cell>
          <cell r="JL966">
            <v>0</v>
          </cell>
          <cell r="JM966">
            <v>0</v>
          </cell>
          <cell r="JN966">
            <v>0</v>
          </cell>
          <cell r="JO966">
            <v>0</v>
          </cell>
          <cell r="JP966">
            <v>0</v>
          </cell>
          <cell r="JQ966">
            <v>0</v>
          </cell>
        </row>
        <row r="967">
          <cell r="D967" t="str">
            <v>BIO.QF.SOR._.___.BioOne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0</v>
          </cell>
          <cell r="ES967">
            <v>0</v>
          </cell>
          <cell r="ET967">
            <v>0</v>
          </cell>
          <cell r="EU967">
            <v>0</v>
          </cell>
          <cell r="EV967">
            <v>0</v>
          </cell>
          <cell r="EW967">
            <v>0</v>
          </cell>
          <cell r="EX967">
            <v>0</v>
          </cell>
          <cell r="EY967">
            <v>0</v>
          </cell>
          <cell r="EZ967">
            <v>0</v>
          </cell>
          <cell r="FA967">
            <v>0</v>
          </cell>
          <cell r="FB967">
            <v>0</v>
          </cell>
          <cell r="FC967">
            <v>0</v>
          </cell>
          <cell r="FD967">
            <v>0</v>
          </cell>
          <cell r="FE967">
            <v>0</v>
          </cell>
          <cell r="FF967">
            <v>0</v>
          </cell>
          <cell r="FG967">
            <v>0</v>
          </cell>
          <cell r="FH967">
            <v>0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>
            <v>0</v>
          </cell>
          <cell r="FO967">
            <v>0</v>
          </cell>
          <cell r="FP967">
            <v>0</v>
          </cell>
          <cell r="FQ967">
            <v>0</v>
          </cell>
          <cell r="FR967">
            <v>0</v>
          </cell>
          <cell r="FS967">
            <v>0</v>
          </cell>
          <cell r="FT967">
            <v>0</v>
          </cell>
          <cell r="FU967">
            <v>0</v>
          </cell>
          <cell r="FV967">
            <v>0</v>
          </cell>
          <cell r="FW967">
            <v>0</v>
          </cell>
          <cell r="FX967">
            <v>0</v>
          </cell>
          <cell r="FY967">
            <v>0</v>
          </cell>
          <cell r="FZ967">
            <v>0</v>
          </cell>
          <cell r="GA967">
            <v>0</v>
          </cell>
          <cell r="GB967">
            <v>0</v>
          </cell>
          <cell r="GC967">
            <v>0</v>
          </cell>
          <cell r="GD967">
            <v>0</v>
          </cell>
          <cell r="GE967">
            <v>0</v>
          </cell>
          <cell r="GF967">
            <v>0</v>
          </cell>
          <cell r="GG967">
            <v>0</v>
          </cell>
          <cell r="GH967">
            <v>0</v>
          </cell>
          <cell r="GI967">
            <v>0</v>
          </cell>
          <cell r="GJ967">
            <v>0</v>
          </cell>
          <cell r="GK967">
            <v>0</v>
          </cell>
          <cell r="GL967">
            <v>0</v>
          </cell>
          <cell r="GM967">
            <v>0</v>
          </cell>
          <cell r="GN967">
            <v>0</v>
          </cell>
          <cell r="GO967">
            <v>0</v>
          </cell>
          <cell r="GP967">
            <v>0</v>
          </cell>
          <cell r="GQ967">
            <v>0</v>
          </cell>
          <cell r="GR967">
            <v>0</v>
          </cell>
          <cell r="GS967">
            <v>0</v>
          </cell>
          <cell r="GT967">
            <v>0</v>
          </cell>
          <cell r="GU967">
            <v>0</v>
          </cell>
          <cell r="GV967">
            <v>0</v>
          </cell>
          <cell r="GW967">
            <v>0</v>
          </cell>
          <cell r="GX967">
            <v>0</v>
          </cell>
          <cell r="GY967">
            <v>0</v>
          </cell>
          <cell r="GZ967">
            <v>0</v>
          </cell>
          <cell r="HA967">
            <v>0</v>
          </cell>
          <cell r="HB967">
            <v>0</v>
          </cell>
          <cell r="HC967">
            <v>0</v>
          </cell>
          <cell r="HD967">
            <v>0</v>
          </cell>
          <cell r="HE967">
            <v>0</v>
          </cell>
          <cell r="HF967">
            <v>0</v>
          </cell>
          <cell r="HG967">
            <v>0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0</v>
          </cell>
          <cell r="HN967">
            <v>0</v>
          </cell>
          <cell r="HO967">
            <v>0</v>
          </cell>
          <cell r="HP967">
            <v>0</v>
          </cell>
          <cell r="HQ967">
            <v>0</v>
          </cell>
          <cell r="HR967">
            <v>0</v>
          </cell>
          <cell r="HS967">
            <v>0</v>
          </cell>
          <cell r="HT967">
            <v>0</v>
          </cell>
          <cell r="HU967">
            <v>0</v>
          </cell>
          <cell r="HV967">
            <v>0</v>
          </cell>
          <cell r="HW967">
            <v>0</v>
          </cell>
          <cell r="HX967">
            <v>0</v>
          </cell>
          <cell r="HY967">
            <v>0</v>
          </cell>
          <cell r="HZ967">
            <v>0</v>
          </cell>
          <cell r="IA967">
            <v>0</v>
          </cell>
          <cell r="IB967">
            <v>0</v>
          </cell>
          <cell r="IC967">
            <v>0</v>
          </cell>
          <cell r="ID967">
            <v>0</v>
          </cell>
          <cell r="IE967">
            <v>0</v>
          </cell>
          <cell r="IF967">
            <v>0</v>
          </cell>
          <cell r="IG967">
            <v>0</v>
          </cell>
          <cell r="IH967">
            <v>0</v>
          </cell>
          <cell r="II967">
            <v>0</v>
          </cell>
          <cell r="IJ967">
            <v>0</v>
          </cell>
          <cell r="IK967">
            <v>0</v>
          </cell>
          <cell r="IL967">
            <v>0</v>
          </cell>
          <cell r="IM967">
            <v>0</v>
          </cell>
          <cell r="IN967">
            <v>0</v>
          </cell>
          <cell r="IO967">
            <v>0</v>
          </cell>
          <cell r="IP967">
            <v>0</v>
          </cell>
          <cell r="IQ967">
            <v>0</v>
          </cell>
          <cell r="IR967">
            <v>0</v>
          </cell>
          <cell r="IS967">
            <v>0</v>
          </cell>
          <cell r="IT967">
            <v>0</v>
          </cell>
          <cell r="IU967">
            <v>0</v>
          </cell>
          <cell r="IV967">
            <v>0</v>
          </cell>
          <cell r="IW967">
            <v>0</v>
          </cell>
          <cell r="IX967">
            <v>0</v>
          </cell>
          <cell r="IY967">
            <v>0</v>
          </cell>
          <cell r="IZ967">
            <v>0</v>
          </cell>
          <cell r="JA967">
            <v>0</v>
          </cell>
          <cell r="JB967">
            <v>0</v>
          </cell>
          <cell r="JC967">
            <v>0</v>
          </cell>
          <cell r="JD967">
            <v>0</v>
          </cell>
          <cell r="JE967">
            <v>0</v>
          </cell>
          <cell r="JF967">
            <v>0</v>
          </cell>
          <cell r="JG967">
            <v>0</v>
          </cell>
          <cell r="JH967">
            <v>0</v>
          </cell>
          <cell r="JI967">
            <v>0</v>
          </cell>
          <cell r="JJ967">
            <v>0</v>
          </cell>
          <cell r="JK967">
            <v>0</v>
          </cell>
          <cell r="JL967">
            <v>0</v>
          </cell>
          <cell r="JM967">
            <v>0</v>
          </cell>
          <cell r="JN967">
            <v>0</v>
          </cell>
          <cell r="JO967">
            <v>0</v>
          </cell>
          <cell r="JP967">
            <v>0</v>
          </cell>
          <cell r="JQ967">
            <v>0</v>
          </cell>
        </row>
        <row r="968">
          <cell r="D968" t="str">
            <v>BIO.QF.SOR._.SML.Roseburg LFG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0</v>
          </cell>
          <cell r="ER968">
            <v>0</v>
          </cell>
          <cell r="ES968">
            <v>0</v>
          </cell>
          <cell r="ET968">
            <v>0</v>
          </cell>
          <cell r="EU968">
            <v>0</v>
          </cell>
          <cell r="EV968">
            <v>0</v>
          </cell>
          <cell r="EW968">
            <v>0</v>
          </cell>
          <cell r="EX968">
            <v>0</v>
          </cell>
          <cell r="EY968">
            <v>0</v>
          </cell>
          <cell r="EZ968">
            <v>0</v>
          </cell>
          <cell r="FA968">
            <v>0</v>
          </cell>
          <cell r="FB968">
            <v>0</v>
          </cell>
          <cell r="FC968">
            <v>0</v>
          </cell>
          <cell r="FD968">
            <v>0</v>
          </cell>
          <cell r="FE968">
            <v>0</v>
          </cell>
          <cell r="FF968">
            <v>0</v>
          </cell>
          <cell r="FG968">
            <v>0</v>
          </cell>
          <cell r="FH968">
            <v>0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>
            <v>0</v>
          </cell>
          <cell r="FO968">
            <v>0</v>
          </cell>
          <cell r="FP968">
            <v>0</v>
          </cell>
          <cell r="FQ968">
            <v>0</v>
          </cell>
          <cell r="FR968">
            <v>0</v>
          </cell>
          <cell r="FS968">
            <v>0</v>
          </cell>
          <cell r="FT968">
            <v>0</v>
          </cell>
          <cell r="FU968">
            <v>0</v>
          </cell>
          <cell r="FV968">
            <v>0</v>
          </cell>
          <cell r="FW968">
            <v>0</v>
          </cell>
          <cell r="FX968">
            <v>0</v>
          </cell>
          <cell r="FY968">
            <v>0</v>
          </cell>
          <cell r="FZ968">
            <v>0</v>
          </cell>
          <cell r="GA968">
            <v>0</v>
          </cell>
          <cell r="GB968">
            <v>0</v>
          </cell>
          <cell r="GC968">
            <v>0</v>
          </cell>
          <cell r="GD968">
            <v>0</v>
          </cell>
          <cell r="GE968">
            <v>0</v>
          </cell>
          <cell r="GF968">
            <v>0</v>
          </cell>
          <cell r="GG968">
            <v>0</v>
          </cell>
          <cell r="GH968">
            <v>0</v>
          </cell>
          <cell r="GI968">
            <v>0</v>
          </cell>
          <cell r="GJ968">
            <v>0</v>
          </cell>
          <cell r="GK968">
            <v>0</v>
          </cell>
          <cell r="GL968">
            <v>0</v>
          </cell>
          <cell r="GM968">
            <v>0</v>
          </cell>
          <cell r="GN968">
            <v>0</v>
          </cell>
          <cell r="GO968">
            <v>0</v>
          </cell>
          <cell r="GP968">
            <v>0</v>
          </cell>
          <cell r="GQ968">
            <v>0</v>
          </cell>
          <cell r="GR968">
            <v>0</v>
          </cell>
          <cell r="GS968">
            <v>0</v>
          </cell>
          <cell r="GT968">
            <v>0</v>
          </cell>
          <cell r="GU968">
            <v>0</v>
          </cell>
          <cell r="GV968">
            <v>0</v>
          </cell>
          <cell r="GW968">
            <v>0</v>
          </cell>
          <cell r="GX968">
            <v>0</v>
          </cell>
          <cell r="GY968">
            <v>0</v>
          </cell>
          <cell r="GZ968">
            <v>0</v>
          </cell>
          <cell r="HA968">
            <v>0</v>
          </cell>
          <cell r="HB968">
            <v>0</v>
          </cell>
          <cell r="HC968">
            <v>0</v>
          </cell>
          <cell r="HD968">
            <v>0</v>
          </cell>
          <cell r="HE968">
            <v>0</v>
          </cell>
          <cell r="HF968">
            <v>0</v>
          </cell>
          <cell r="HG968">
            <v>0</v>
          </cell>
          <cell r="HH968">
            <v>0</v>
          </cell>
          <cell r="HI968">
            <v>0</v>
          </cell>
          <cell r="HJ968">
            <v>0</v>
          </cell>
          <cell r="HK968">
            <v>0</v>
          </cell>
          <cell r="HL968">
            <v>0</v>
          </cell>
          <cell r="HM968">
            <v>0</v>
          </cell>
          <cell r="HN968">
            <v>0</v>
          </cell>
          <cell r="HO968">
            <v>0</v>
          </cell>
          <cell r="HP968">
            <v>0</v>
          </cell>
          <cell r="HQ968">
            <v>0</v>
          </cell>
          <cell r="HR968">
            <v>0</v>
          </cell>
          <cell r="HS968">
            <v>0</v>
          </cell>
          <cell r="HT968">
            <v>0</v>
          </cell>
          <cell r="HU968">
            <v>0</v>
          </cell>
          <cell r="HV968">
            <v>0</v>
          </cell>
          <cell r="HW968">
            <v>0</v>
          </cell>
          <cell r="HX968">
            <v>0</v>
          </cell>
          <cell r="HY968">
            <v>0</v>
          </cell>
          <cell r="HZ968">
            <v>0</v>
          </cell>
          <cell r="IA968">
            <v>0</v>
          </cell>
          <cell r="IB968">
            <v>0</v>
          </cell>
          <cell r="IC968">
            <v>0</v>
          </cell>
          <cell r="ID968">
            <v>0</v>
          </cell>
          <cell r="IE968">
            <v>0</v>
          </cell>
          <cell r="IF968">
            <v>0</v>
          </cell>
          <cell r="IG968">
            <v>0</v>
          </cell>
          <cell r="IH968">
            <v>0</v>
          </cell>
          <cell r="II968">
            <v>0</v>
          </cell>
          <cell r="IJ968">
            <v>0</v>
          </cell>
          <cell r="IK968">
            <v>0</v>
          </cell>
          <cell r="IL968">
            <v>0</v>
          </cell>
          <cell r="IM968">
            <v>0</v>
          </cell>
          <cell r="IN968">
            <v>0</v>
          </cell>
          <cell r="IO968">
            <v>0</v>
          </cell>
          <cell r="IP968">
            <v>0</v>
          </cell>
          <cell r="IQ968">
            <v>0</v>
          </cell>
          <cell r="IR968">
            <v>0</v>
          </cell>
          <cell r="IS968">
            <v>0</v>
          </cell>
          <cell r="IT968">
            <v>0</v>
          </cell>
          <cell r="IU968">
            <v>0</v>
          </cell>
          <cell r="IV968">
            <v>0</v>
          </cell>
          <cell r="IW968">
            <v>0</v>
          </cell>
          <cell r="IX968">
            <v>0</v>
          </cell>
          <cell r="IY968">
            <v>0</v>
          </cell>
          <cell r="IZ968">
            <v>0</v>
          </cell>
          <cell r="JA968">
            <v>0</v>
          </cell>
          <cell r="JB968">
            <v>0</v>
          </cell>
          <cell r="JC968">
            <v>0</v>
          </cell>
          <cell r="JD968">
            <v>0</v>
          </cell>
          <cell r="JE968">
            <v>0</v>
          </cell>
          <cell r="JF968">
            <v>0</v>
          </cell>
          <cell r="JG968">
            <v>0</v>
          </cell>
          <cell r="JH968">
            <v>0</v>
          </cell>
          <cell r="JI968">
            <v>0</v>
          </cell>
          <cell r="JJ968">
            <v>0</v>
          </cell>
          <cell r="JK968">
            <v>0</v>
          </cell>
          <cell r="JL968">
            <v>0</v>
          </cell>
          <cell r="JM968">
            <v>0</v>
          </cell>
          <cell r="JN968">
            <v>0</v>
          </cell>
          <cell r="JO968">
            <v>0</v>
          </cell>
          <cell r="JP968">
            <v>0</v>
          </cell>
          <cell r="JQ968">
            <v>0</v>
          </cell>
        </row>
        <row r="969">
          <cell r="D969" t="str">
            <v>BIO.QF.SOR._.SML.Roseburg_Dillard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  <cell r="EN969">
            <v>0</v>
          </cell>
          <cell r="EO969">
            <v>0</v>
          </cell>
          <cell r="EP969">
            <v>0</v>
          </cell>
          <cell r="EQ969">
            <v>0</v>
          </cell>
          <cell r="ER969">
            <v>0</v>
          </cell>
          <cell r="ES969">
            <v>0</v>
          </cell>
          <cell r="ET969">
            <v>0</v>
          </cell>
          <cell r="EU969">
            <v>0</v>
          </cell>
          <cell r="EV969">
            <v>0</v>
          </cell>
          <cell r="EW969">
            <v>0</v>
          </cell>
          <cell r="EX969">
            <v>0</v>
          </cell>
          <cell r="EY969">
            <v>0</v>
          </cell>
          <cell r="EZ969">
            <v>0</v>
          </cell>
          <cell r="FA969">
            <v>0</v>
          </cell>
          <cell r="FB969">
            <v>0</v>
          </cell>
          <cell r="FC969">
            <v>0</v>
          </cell>
          <cell r="FD969">
            <v>0</v>
          </cell>
          <cell r="FE969">
            <v>0</v>
          </cell>
          <cell r="FF969">
            <v>0</v>
          </cell>
          <cell r="FG969">
            <v>0</v>
          </cell>
          <cell r="FH969">
            <v>0</v>
          </cell>
          <cell r="FI969">
            <v>0</v>
          </cell>
          <cell r="FJ969">
            <v>0</v>
          </cell>
          <cell r="FK969">
            <v>0</v>
          </cell>
          <cell r="FL969">
            <v>0</v>
          </cell>
          <cell r="FM969">
            <v>0</v>
          </cell>
          <cell r="FN969">
            <v>0</v>
          </cell>
          <cell r="FO969">
            <v>0</v>
          </cell>
          <cell r="FP969">
            <v>0</v>
          </cell>
          <cell r="FQ969">
            <v>0</v>
          </cell>
          <cell r="FR969">
            <v>0</v>
          </cell>
          <cell r="FS969">
            <v>0</v>
          </cell>
          <cell r="FT969">
            <v>0</v>
          </cell>
          <cell r="FU969">
            <v>0</v>
          </cell>
          <cell r="FV969">
            <v>0</v>
          </cell>
          <cell r="FW969">
            <v>0</v>
          </cell>
          <cell r="FX969">
            <v>0</v>
          </cell>
          <cell r="FY969">
            <v>0</v>
          </cell>
          <cell r="FZ969">
            <v>0</v>
          </cell>
          <cell r="GA969">
            <v>0</v>
          </cell>
          <cell r="GB969">
            <v>0</v>
          </cell>
          <cell r="GC969">
            <v>0</v>
          </cell>
          <cell r="GD969">
            <v>0</v>
          </cell>
          <cell r="GE969">
            <v>0</v>
          </cell>
          <cell r="GF969">
            <v>0</v>
          </cell>
          <cell r="GG969">
            <v>0</v>
          </cell>
          <cell r="GH969">
            <v>0</v>
          </cell>
          <cell r="GI969">
            <v>0</v>
          </cell>
          <cell r="GJ969">
            <v>0</v>
          </cell>
          <cell r="GK969">
            <v>0</v>
          </cell>
          <cell r="GL969">
            <v>0</v>
          </cell>
          <cell r="GM969">
            <v>0</v>
          </cell>
          <cell r="GN969">
            <v>0</v>
          </cell>
          <cell r="GO969">
            <v>0</v>
          </cell>
          <cell r="GP969">
            <v>0</v>
          </cell>
          <cell r="GQ969">
            <v>0</v>
          </cell>
          <cell r="GR969">
            <v>0</v>
          </cell>
          <cell r="GS969">
            <v>0</v>
          </cell>
          <cell r="GT969">
            <v>0</v>
          </cell>
          <cell r="GU969">
            <v>0</v>
          </cell>
          <cell r="GV969">
            <v>0</v>
          </cell>
          <cell r="GW969">
            <v>0</v>
          </cell>
          <cell r="GX969">
            <v>0</v>
          </cell>
          <cell r="GY969">
            <v>0</v>
          </cell>
          <cell r="GZ969">
            <v>0</v>
          </cell>
          <cell r="HA969">
            <v>0</v>
          </cell>
          <cell r="HB969">
            <v>0</v>
          </cell>
          <cell r="HC969">
            <v>0</v>
          </cell>
          <cell r="HD969">
            <v>0</v>
          </cell>
          <cell r="HE969">
            <v>0</v>
          </cell>
          <cell r="HF969">
            <v>0</v>
          </cell>
          <cell r="HG969">
            <v>0</v>
          </cell>
          <cell r="HH969">
            <v>0</v>
          </cell>
          <cell r="HI969">
            <v>0</v>
          </cell>
          <cell r="HJ969">
            <v>0</v>
          </cell>
          <cell r="HK969">
            <v>0</v>
          </cell>
          <cell r="HL969">
            <v>0</v>
          </cell>
          <cell r="HM969">
            <v>0</v>
          </cell>
          <cell r="HN969">
            <v>0</v>
          </cell>
          <cell r="HO969">
            <v>0</v>
          </cell>
          <cell r="HP969">
            <v>0</v>
          </cell>
          <cell r="HQ969">
            <v>0</v>
          </cell>
          <cell r="HR969">
            <v>0</v>
          </cell>
          <cell r="HS969">
            <v>0</v>
          </cell>
          <cell r="HT969">
            <v>0</v>
          </cell>
          <cell r="HU969">
            <v>0</v>
          </cell>
          <cell r="HV969">
            <v>0</v>
          </cell>
          <cell r="HW969">
            <v>0</v>
          </cell>
          <cell r="HX969">
            <v>0</v>
          </cell>
          <cell r="HY969">
            <v>0</v>
          </cell>
          <cell r="HZ969">
            <v>0</v>
          </cell>
          <cell r="IA969">
            <v>0</v>
          </cell>
          <cell r="IB969">
            <v>0</v>
          </cell>
          <cell r="IC969">
            <v>0</v>
          </cell>
          <cell r="ID969">
            <v>0</v>
          </cell>
          <cell r="IE969">
            <v>0</v>
          </cell>
          <cell r="IF969">
            <v>0</v>
          </cell>
          <cell r="IG969">
            <v>0</v>
          </cell>
          <cell r="IH969">
            <v>0</v>
          </cell>
          <cell r="II969">
            <v>0</v>
          </cell>
          <cell r="IJ969">
            <v>0</v>
          </cell>
          <cell r="IK969">
            <v>0</v>
          </cell>
          <cell r="IL969">
            <v>0</v>
          </cell>
          <cell r="IM969">
            <v>0</v>
          </cell>
          <cell r="IN969">
            <v>0</v>
          </cell>
          <cell r="IO969">
            <v>0</v>
          </cell>
          <cell r="IP969">
            <v>0</v>
          </cell>
          <cell r="IQ969">
            <v>0</v>
          </cell>
          <cell r="IR969">
            <v>0</v>
          </cell>
          <cell r="IS969">
            <v>0</v>
          </cell>
          <cell r="IT969">
            <v>0</v>
          </cell>
          <cell r="IU969">
            <v>0</v>
          </cell>
          <cell r="IV969">
            <v>0</v>
          </cell>
          <cell r="IW969">
            <v>0</v>
          </cell>
          <cell r="IX969">
            <v>0</v>
          </cell>
          <cell r="IY969">
            <v>0</v>
          </cell>
          <cell r="IZ969">
            <v>0</v>
          </cell>
          <cell r="JA969">
            <v>0</v>
          </cell>
          <cell r="JB969">
            <v>0</v>
          </cell>
          <cell r="JC969">
            <v>0</v>
          </cell>
          <cell r="JD969">
            <v>0</v>
          </cell>
          <cell r="JE969">
            <v>0</v>
          </cell>
          <cell r="JF969">
            <v>0</v>
          </cell>
          <cell r="JG969">
            <v>0</v>
          </cell>
          <cell r="JH969">
            <v>0</v>
          </cell>
          <cell r="JI969">
            <v>0</v>
          </cell>
          <cell r="JJ969">
            <v>0</v>
          </cell>
          <cell r="JK969">
            <v>0</v>
          </cell>
          <cell r="JL969">
            <v>0</v>
          </cell>
          <cell r="JM969">
            <v>0</v>
          </cell>
          <cell r="JN969">
            <v>0</v>
          </cell>
          <cell r="JO969">
            <v>0</v>
          </cell>
          <cell r="JP969">
            <v>0</v>
          </cell>
          <cell r="JQ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0</v>
          </cell>
          <cell r="ER970">
            <v>0</v>
          </cell>
          <cell r="ES970">
            <v>0</v>
          </cell>
          <cell r="ET970">
            <v>0</v>
          </cell>
          <cell r="EU970">
            <v>0</v>
          </cell>
          <cell r="EV970">
            <v>0</v>
          </cell>
          <cell r="EW970">
            <v>0</v>
          </cell>
          <cell r="EX970">
            <v>0</v>
          </cell>
          <cell r="EY970">
            <v>0</v>
          </cell>
          <cell r="EZ970">
            <v>0</v>
          </cell>
          <cell r="FA970">
            <v>0</v>
          </cell>
          <cell r="FB970">
            <v>0</v>
          </cell>
          <cell r="FC970">
            <v>0</v>
          </cell>
          <cell r="FD970">
            <v>0</v>
          </cell>
          <cell r="FE970">
            <v>0</v>
          </cell>
          <cell r="FF970">
            <v>0</v>
          </cell>
          <cell r="FG970">
            <v>0</v>
          </cell>
          <cell r="FH970">
            <v>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>
            <v>0</v>
          </cell>
          <cell r="FO970">
            <v>0</v>
          </cell>
          <cell r="FP970">
            <v>0</v>
          </cell>
          <cell r="FQ970">
            <v>0</v>
          </cell>
          <cell r="FR970">
            <v>0</v>
          </cell>
          <cell r="FS970">
            <v>0</v>
          </cell>
          <cell r="FT970">
            <v>0</v>
          </cell>
          <cell r="FU970">
            <v>0</v>
          </cell>
          <cell r="FV970">
            <v>0</v>
          </cell>
          <cell r="FW970">
            <v>0</v>
          </cell>
          <cell r="FX970">
            <v>0</v>
          </cell>
          <cell r="FY970">
            <v>0</v>
          </cell>
          <cell r="FZ970">
            <v>0</v>
          </cell>
          <cell r="GA970">
            <v>0</v>
          </cell>
          <cell r="GB970">
            <v>0</v>
          </cell>
          <cell r="GC970">
            <v>0</v>
          </cell>
          <cell r="GD970">
            <v>0</v>
          </cell>
          <cell r="GE970">
            <v>0</v>
          </cell>
          <cell r="GF970">
            <v>0</v>
          </cell>
          <cell r="GG970">
            <v>0</v>
          </cell>
          <cell r="GH970">
            <v>0</v>
          </cell>
          <cell r="GI970">
            <v>0</v>
          </cell>
          <cell r="GJ970">
            <v>0</v>
          </cell>
          <cell r="GK970">
            <v>0</v>
          </cell>
          <cell r="GL970">
            <v>0</v>
          </cell>
          <cell r="GM970">
            <v>0</v>
          </cell>
          <cell r="GN970">
            <v>0</v>
          </cell>
          <cell r="GO970">
            <v>0</v>
          </cell>
          <cell r="GP970">
            <v>0</v>
          </cell>
          <cell r="GQ970">
            <v>0</v>
          </cell>
          <cell r="GR970">
            <v>0</v>
          </cell>
          <cell r="GS970">
            <v>0</v>
          </cell>
          <cell r="GT970">
            <v>0</v>
          </cell>
          <cell r="GU970">
            <v>0</v>
          </cell>
          <cell r="GV970">
            <v>0</v>
          </cell>
          <cell r="GW970">
            <v>0</v>
          </cell>
          <cell r="GX970">
            <v>0</v>
          </cell>
          <cell r="GY970">
            <v>0</v>
          </cell>
          <cell r="GZ970">
            <v>0</v>
          </cell>
          <cell r="HA970">
            <v>0</v>
          </cell>
          <cell r="HB970">
            <v>0</v>
          </cell>
          <cell r="HC970">
            <v>0</v>
          </cell>
          <cell r="HD970">
            <v>0</v>
          </cell>
          <cell r="HE970">
            <v>0</v>
          </cell>
          <cell r="HF970">
            <v>0</v>
          </cell>
          <cell r="HG970">
            <v>0</v>
          </cell>
          <cell r="HH970">
            <v>0</v>
          </cell>
          <cell r="HI970">
            <v>0</v>
          </cell>
          <cell r="HJ970">
            <v>0</v>
          </cell>
          <cell r="HK970">
            <v>0</v>
          </cell>
          <cell r="HL970">
            <v>0</v>
          </cell>
          <cell r="HM970">
            <v>0</v>
          </cell>
          <cell r="HN970">
            <v>0</v>
          </cell>
          <cell r="HO970">
            <v>0</v>
          </cell>
          <cell r="HP970">
            <v>0</v>
          </cell>
          <cell r="HQ970">
            <v>0</v>
          </cell>
          <cell r="HR970">
            <v>0</v>
          </cell>
          <cell r="HS970">
            <v>0</v>
          </cell>
          <cell r="HT970">
            <v>0</v>
          </cell>
          <cell r="HU970">
            <v>0</v>
          </cell>
          <cell r="HV970">
            <v>0</v>
          </cell>
          <cell r="HW970">
            <v>0</v>
          </cell>
          <cell r="HX970">
            <v>0</v>
          </cell>
          <cell r="HY970">
            <v>0</v>
          </cell>
          <cell r="HZ970">
            <v>0</v>
          </cell>
          <cell r="IA970">
            <v>0</v>
          </cell>
          <cell r="IB970">
            <v>0</v>
          </cell>
          <cell r="IC970">
            <v>0</v>
          </cell>
          <cell r="ID970">
            <v>0</v>
          </cell>
          <cell r="IE970">
            <v>0</v>
          </cell>
          <cell r="IF970">
            <v>0</v>
          </cell>
          <cell r="IG970">
            <v>0</v>
          </cell>
          <cell r="IH970">
            <v>0</v>
          </cell>
          <cell r="II970">
            <v>0</v>
          </cell>
          <cell r="IJ970">
            <v>0</v>
          </cell>
          <cell r="IK970">
            <v>0</v>
          </cell>
          <cell r="IL970">
            <v>0</v>
          </cell>
          <cell r="IM970">
            <v>0</v>
          </cell>
          <cell r="IN970">
            <v>0</v>
          </cell>
          <cell r="IO970">
            <v>0</v>
          </cell>
          <cell r="IP970">
            <v>0</v>
          </cell>
          <cell r="IQ970">
            <v>0</v>
          </cell>
          <cell r="IR970">
            <v>0</v>
          </cell>
          <cell r="IS970">
            <v>0</v>
          </cell>
          <cell r="IT970">
            <v>0</v>
          </cell>
          <cell r="IU970">
            <v>0</v>
          </cell>
          <cell r="IV970">
            <v>0</v>
          </cell>
          <cell r="IW970">
            <v>0</v>
          </cell>
          <cell r="IX970">
            <v>0</v>
          </cell>
          <cell r="IY970">
            <v>0</v>
          </cell>
          <cell r="IZ970">
            <v>0</v>
          </cell>
          <cell r="JA970">
            <v>0</v>
          </cell>
          <cell r="JB970">
            <v>0</v>
          </cell>
          <cell r="JC970">
            <v>0</v>
          </cell>
          <cell r="JD970">
            <v>0</v>
          </cell>
          <cell r="JE970">
            <v>0</v>
          </cell>
          <cell r="JF970">
            <v>0</v>
          </cell>
          <cell r="JG970">
            <v>0</v>
          </cell>
          <cell r="JH970">
            <v>0</v>
          </cell>
          <cell r="JI970">
            <v>0</v>
          </cell>
          <cell r="JJ970">
            <v>0</v>
          </cell>
          <cell r="JK970">
            <v>0</v>
          </cell>
          <cell r="JL970">
            <v>0</v>
          </cell>
          <cell r="JM970">
            <v>0</v>
          </cell>
          <cell r="JN970">
            <v>0</v>
          </cell>
          <cell r="JO970">
            <v>0</v>
          </cell>
          <cell r="JP970">
            <v>0</v>
          </cell>
          <cell r="JQ970">
            <v>0</v>
          </cell>
        </row>
        <row r="972">
          <cell r="D972" t="str">
            <v>WD_.QF.GOE._.___.Meadow Creek Project Five Pine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  <cell r="GK972">
            <v>0</v>
          </cell>
          <cell r="GL972">
            <v>0</v>
          </cell>
          <cell r="GM972">
            <v>0</v>
          </cell>
          <cell r="GN972">
            <v>0</v>
          </cell>
          <cell r="GO972">
            <v>0</v>
          </cell>
          <cell r="GP972">
            <v>0</v>
          </cell>
          <cell r="GQ972">
            <v>0</v>
          </cell>
          <cell r="GR972">
            <v>0</v>
          </cell>
          <cell r="GS972">
            <v>0</v>
          </cell>
          <cell r="GT972">
            <v>0</v>
          </cell>
          <cell r="GU972">
            <v>0</v>
          </cell>
          <cell r="GV972">
            <v>0</v>
          </cell>
          <cell r="GW972">
            <v>0</v>
          </cell>
          <cell r="GX972">
            <v>0</v>
          </cell>
          <cell r="GY972">
            <v>0</v>
          </cell>
          <cell r="GZ972">
            <v>0</v>
          </cell>
          <cell r="HA972">
            <v>0</v>
          </cell>
          <cell r="HB972">
            <v>0</v>
          </cell>
          <cell r="HC972">
            <v>0</v>
          </cell>
          <cell r="HD972">
            <v>0</v>
          </cell>
          <cell r="HE972">
            <v>0</v>
          </cell>
          <cell r="HF972">
            <v>0</v>
          </cell>
          <cell r="HG972">
            <v>0</v>
          </cell>
          <cell r="HH972">
            <v>0</v>
          </cell>
          <cell r="HI972">
            <v>0</v>
          </cell>
          <cell r="HJ972">
            <v>0</v>
          </cell>
          <cell r="HK972">
            <v>0</v>
          </cell>
          <cell r="HL972">
            <v>0</v>
          </cell>
          <cell r="HM972">
            <v>0</v>
          </cell>
          <cell r="HN972">
            <v>0</v>
          </cell>
          <cell r="HO972">
            <v>0</v>
          </cell>
          <cell r="HP972">
            <v>0</v>
          </cell>
          <cell r="HQ972">
            <v>0</v>
          </cell>
          <cell r="HR972">
            <v>0</v>
          </cell>
          <cell r="HS972">
            <v>0</v>
          </cell>
          <cell r="HT972">
            <v>0</v>
          </cell>
          <cell r="HU972">
            <v>0</v>
          </cell>
          <cell r="HV972">
            <v>0</v>
          </cell>
          <cell r="HW972">
            <v>0</v>
          </cell>
          <cell r="HX972">
            <v>0</v>
          </cell>
          <cell r="HY972">
            <v>0</v>
          </cell>
          <cell r="HZ972">
            <v>0</v>
          </cell>
          <cell r="IA972">
            <v>0</v>
          </cell>
          <cell r="IB972">
            <v>0</v>
          </cell>
          <cell r="IC972">
            <v>0</v>
          </cell>
          <cell r="ID972">
            <v>0</v>
          </cell>
          <cell r="IE972">
            <v>0</v>
          </cell>
          <cell r="IF972">
            <v>0</v>
          </cell>
          <cell r="IG972">
            <v>0</v>
          </cell>
          <cell r="IH972">
            <v>0</v>
          </cell>
          <cell r="II972">
            <v>0</v>
          </cell>
          <cell r="IJ972">
            <v>0</v>
          </cell>
          <cell r="IK972">
            <v>0</v>
          </cell>
          <cell r="IL972">
            <v>0</v>
          </cell>
          <cell r="IM972">
            <v>0</v>
          </cell>
          <cell r="IN972">
            <v>0</v>
          </cell>
          <cell r="IO972">
            <v>0</v>
          </cell>
          <cell r="IP972">
            <v>0</v>
          </cell>
          <cell r="IQ972">
            <v>0</v>
          </cell>
          <cell r="IR972">
            <v>0</v>
          </cell>
          <cell r="IS972">
            <v>0</v>
          </cell>
          <cell r="IT972">
            <v>0</v>
          </cell>
          <cell r="IU972">
            <v>0</v>
          </cell>
          <cell r="IV972">
            <v>0</v>
          </cell>
          <cell r="IW972">
            <v>0</v>
          </cell>
          <cell r="IX972">
            <v>0</v>
          </cell>
          <cell r="IY972">
            <v>0</v>
          </cell>
          <cell r="IZ972">
            <v>0</v>
          </cell>
          <cell r="JA972">
            <v>0</v>
          </cell>
          <cell r="JB972">
            <v>0</v>
          </cell>
          <cell r="JC972">
            <v>0</v>
          </cell>
          <cell r="JD972">
            <v>0</v>
          </cell>
          <cell r="JE972">
            <v>0</v>
          </cell>
          <cell r="JF972">
            <v>0</v>
          </cell>
          <cell r="JG972">
            <v>0</v>
          </cell>
          <cell r="JH972">
            <v>0</v>
          </cell>
          <cell r="JI972">
            <v>0</v>
          </cell>
          <cell r="JJ972">
            <v>0</v>
          </cell>
          <cell r="JK972">
            <v>0</v>
          </cell>
          <cell r="JL972">
            <v>0</v>
          </cell>
          <cell r="JM972">
            <v>0</v>
          </cell>
          <cell r="JN972">
            <v>0</v>
          </cell>
          <cell r="JO972">
            <v>0</v>
          </cell>
          <cell r="JP972">
            <v>0</v>
          </cell>
          <cell r="JQ972">
            <v>0</v>
          </cell>
        </row>
        <row r="973">
          <cell r="D973" t="str">
            <v>WD_.QF.GOE._.___.North Point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0</v>
          </cell>
          <cell r="ER973">
            <v>0</v>
          </cell>
          <cell r="ES973">
            <v>0</v>
          </cell>
          <cell r="ET973">
            <v>0</v>
          </cell>
          <cell r="EU973">
            <v>0</v>
          </cell>
          <cell r="EV973">
            <v>0</v>
          </cell>
          <cell r="EW973">
            <v>0</v>
          </cell>
          <cell r="EX973">
            <v>0</v>
          </cell>
          <cell r="EY973">
            <v>0</v>
          </cell>
          <cell r="EZ973">
            <v>0</v>
          </cell>
          <cell r="FA973">
            <v>0</v>
          </cell>
          <cell r="FB973">
            <v>0</v>
          </cell>
          <cell r="FC973">
            <v>0</v>
          </cell>
          <cell r="FD973">
            <v>0</v>
          </cell>
          <cell r="FE973">
            <v>0</v>
          </cell>
          <cell r="FF973">
            <v>0</v>
          </cell>
          <cell r="FG973">
            <v>0</v>
          </cell>
          <cell r="FH973">
            <v>0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>
            <v>0</v>
          </cell>
          <cell r="FO973">
            <v>0</v>
          </cell>
          <cell r="FP973">
            <v>0</v>
          </cell>
          <cell r="FQ973">
            <v>0</v>
          </cell>
          <cell r="FR973">
            <v>0</v>
          </cell>
          <cell r="FS973">
            <v>0</v>
          </cell>
          <cell r="FT973">
            <v>0</v>
          </cell>
          <cell r="FU973">
            <v>0</v>
          </cell>
          <cell r="FV973">
            <v>0</v>
          </cell>
          <cell r="FW973">
            <v>0</v>
          </cell>
          <cell r="FX973">
            <v>0</v>
          </cell>
          <cell r="FY973">
            <v>0</v>
          </cell>
          <cell r="FZ973">
            <v>0</v>
          </cell>
          <cell r="GA973">
            <v>0</v>
          </cell>
          <cell r="GB973">
            <v>0</v>
          </cell>
          <cell r="GC973">
            <v>0</v>
          </cell>
          <cell r="GD973">
            <v>0</v>
          </cell>
          <cell r="GE973">
            <v>0</v>
          </cell>
          <cell r="GF973">
            <v>0</v>
          </cell>
          <cell r="GG973">
            <v>0</v>
          </cell>
          <cell r="GH973">
            <v>0</v>
          </cell>
          <cell r="GI973">
            <v>0</v>
          </cell>
          <cell r="GJ973">
            <v>0</v>
          </cell>
          <cell r="GK973">
            <v>0</v>
          </cell>
          <cell r="GL973">
            <v>0</v>
          </cell>
          <cell r="GM973">
            <v>0</v>
          </cell>
          <cell r="GN973">
            <v>0</v>
          </cell>
          <cell r="GO973">
            <v>0</v>
          </cell>
          <cell r="GP973">
            <v>0</v>
          </cell>
          <cell r="GQ973">
            <v>0</v>
          </cell>
          <cell r="GR973">
            <v>0</v>
          </cell>
          <cell r="GS973">
            <v>0</v>
          </cell>
          <cell r="GT973">
            <v>0</v>
          </cell>
          <cell r="GU973">
            <v>0</v>
          </cell>
          <cell r="GV973">
            <v>0</v>
          </cell>
          <cell r="GW973">
            <v>0</v>
          </cell>
          <cell r="GX973">
            <v>0</v>
          </cell>
          <cell r="GY973">
            <v>0</v>
          </cell>
          <cell r="GZ973">
            <v>0</v>
          </cell>
          <cell r="HA973">
            <v>0</v>
          </cell>
          <cell r="HB973">
            <v>0</v>
          </cell>
          <cell r="HC973">
            <v>0</v>
          </cell>
          <cell r="HD973">
            <v>0</v>
          </cell>
          <cell r="HE973">
            <v>0</v>
          </cell>
          <cell r="HF973">
            <v>0</v>
          </cell>
          <cell r="HG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0</v>
          </cell>
          <cell r="HN973">
            <v>0</v>
          </cell>
          <cell r="HO973">
            <v>0</v>
          </cell>
          <cell r="HP973">
            <v>0</v>
          </cell>
          <cell r="HQ973">
            <v>0</v>
          </cell>
          <cell r="HR973">
            <v>0</v>
          </cell>
          <cell r="HS973">
            <v>0</v>
          </cell>
          <cell r="HT973">
            <v>0</v>
          </cell>
          <cell r="HU973">
            <v>0</v>
          </cell>
          <cell r="HV973">
            <v>0</v>
          </cell>
          <cell r="HW973">
            <v>0</v>
          </cell>
          <cell r="HX973">
            <v>0</v>
          </cell>
          <cell r="HY973">
            <v>0</v>
          </cell>
          <cell r="HZ973">
            <v>0</v>
          </cell>
          <cell r="IA973">
            <v>0</v>
          </cell>
          <cell r="IB973">
            <v>0</v>
          </cell>
          <cell r="IC973">
            <v>0</v>
          </cell>
          <cell r="ID973">
            <v>0</v>
          </cell>
          <cell r="IE973">
            <v>0</v>
          </cell>
          <cell r="IF973">
            <v>0</v>
          </cell>
          <cell r="IG973">
            <v>0</v>
          </cell>
          <cell r="IH973">
            <v>0</v>
          </cell>
          <cell r="II973">
            <v>0</v>
          </cell>
          <cell r="IJ973">
            <v>0</v>
          </cell>
          <cell r="IK973">
            <v>0</v>
          </cell>
          <cell r="IL973">
            <v>0</v>
          </cell>
          <cell r="IM973">
            <v>0</v>
          </cell>
          <cell r="IN973">
            <v>0</v>
          </cell>
          <cell r="IO973">
            <v>0</v>
          </cell>
          <cell r="IP973">
            <v>0</v>
          </cell>
          <cell r="IQ973">
            <v>0</v>
          </cell>
          <cell r="IR973">
            <v>0</v>
          </cell>
          <cell r="IS973">
            <v>0</v>
          </cell>
          <cell r="IT973">
            <v>0</v>
          </cell>
          <cell r="IU973">
            <v>0</v>
          </cell>
          <cell r="IV973">
            <v>0</v>
          </cell>
          <cell r="IW973">
            <v>0</v>
          </cell>
          <cell r="IX973">
            <v>0</v>
          </cell>
          <cell r="IY973">
            <v>0</v>
          </cell>
          <cell r="IZ973">
            <v>0</v>
          </cell>
          <cell r="JA973">
            <v>0</v>
          </cell>
          <cell r="JB973">
            <v>0</v>
          </cell>
          <cell r="JC973">
            <v>0</v>
          </cell>
          <cell r="JD973">
            <v>0</v>
          </cell>
          <cell r="JE973">
            <v>0</v>
          </cell>
          <cell r="JF973">
            <v>0</v>
          </cell>
          <cell r="JG973">
            <v>0</v>
          </cell>
          <cell r="JH973">
            <v>0</v>
          </cell>
          <cell r="JI973">
            <v>0</v>
          </cell>
          <cell r="JJ973">
            <v>0</v>
          </cell>
          <cell r="JK973">
            <v>0</v>
          </cell>
          <cell r="JL973">
            <v>0</v>
          </cell>
          <cell r="JM973">
            <v>0</v>
          </cell>
          <cell r="JN973">
            <v>0</v>
          </cell>
          <cell r="JO973">
            <v>0</v>
          </cell>
          <cell r="JP973">
            <v>0</v>
          </cell>
          <cell r="JQ973">
            <v>0</v>
          </cell>
        </row>
        <row r="974">
          <cell r="D974" t="str">
            <v>WD_.QF.UTN._.___.Mountain Power I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0</v>
          </cell>
          <cell r="ER974">
            <v>0</v>
          </cell>
          <cell r="ES974">
            <v>0</v>
          </cell>
          <cell r="ET974">
            <v>0</v>
          </cell>
          <cell r="EU974">
            <v>0</v>
          </cell>
          <cell r="EV974">
            <v>0</v>
          </cell>
          <cell r="EW974">
            <v>0</v>
          </cell>
          <cell r="EX974">
            <v>0</v>
          </cell>
          <cell r="EY974">
            <v>0</v>
          </cell>
          <cell r="EZ974">
            <v>0</v>
          </cell>
          <cell r="FA974">
            <v>0</v>
          </cell>
          <cell r="FB974">
            <v>0</v>
          </cell>
          <cell r="FC974">
            <v>0</v>
          </cell>
          <cell r="FD974">
            <v>0</v>
          </cell>
          <cell r="FE974">
            <v>0</v>
          </cell>
          <cell r="FF974">
            <v>0</v>
          </cell>
          <cell r="FG974">
            <v>0</v>
          </cell>
          <cell r="FH974">
            <v>0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>
            <v>0</v>
          </cell>
          <cell r="FO974">
            <v>0</v>
          </cell>
          <cell r="FP974">
            <v>0</v>
          </cell>
          <cell r="FQ974">
            <v>0</v>
          </cell>
          <cell r="FR974">
            <v>0</v>
          </cell>
          <cell r="FS974">
            <v>0</v>
          </cell>
          <cell r="FT974">
            <v>0</v>
          </cell>
          <cell r="FU974">
            <v>0</v>
          </cell>
          <cell r="FV974">
            <v>0</v>
          </cell>
          <cell r="FW974">
            <v>0</v>
          </cell>
          <cell r="FX974">
            <v>0</v>
          </cell>
          <cell r="FY974">
            <v>0</v>
          </cell>
          <cell r="FZ974">
            <v>0</v>
          </cell>
          <cell r="GA974">
            <v>0</v>
          </cell>
          <cell r="GB974">
            <v>0</v>
          </cell>
          <cell r="GC974">
            <v>0</v>
          </cell>
          <cell r="GD974">
            <v>0</v>
          </cell>
          <cell r="GE974">
            <v>0</v>
          </cell>
          <cell r="GF974">
            <v>0</v>
          </cell>
          <cell r="GG974">
            <v>0</v>
          </cell>
          <cell r="GH974">
            <v>0</v>
          </cell>
          <cell r="GI974">
            <v>0</v>
          </cell>
          <cell r="GJ974">
            <v>0</v>
          </cell>
          <cell r="GK974">
            <v>0</v>
          </cell>
          <cell r="GL974">
            <v>0</v>
          </cell>
          <cell r="GM974">
            <v>0</v>
          </cell>
          <cell r="GN974">
            <v>0</v>
          </cell>
          <cell r="GO974">
            <v>0</v>
          </cell>
          <cell r="GP974">
            <v>0</v>
          </cell>
          <cell r="GQ974">
            <v>0</v>
          </cell>
          <cell r="GR974">
            <v>0</v>
          </cell>
          <cell r="GS974">
            <v>0</v>
          </cell>
          <cell r="GT974">
            <v>0</v>
          </cell>
          <cell r="GU974">
            <v>0</v>
          </cell>
          <cell r="GV974">
            <v>0</v>
          </cell>
          <cell r="GW974">
            <v>0</v>
          </cell>
          <cell r="GX974">
            <v>0</v>
          </cell>
          <cell r="GY974">
            <v>0</v>
          </cell>
          <cell r="GZ974">
            <v>0</v>
          </cell>
          <cell r="HA974">
            <v>0</v>
          </cell>
          <cell r="HB974">
            <v>0</v>
          </cell>
          <cell r="HC974">
            <v>0</v>
          </cell>
          <cell r="HD974">
            <v>0</v>
          </cell>
          <cell r="HE974">
            <v>0</v>
          </cell>
          <cell r="HF974">
            <v>0</v>
          </cell>
          <cell r="HG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0</v>
          </cell>
          <cell r="HL974">
            <v>0</v>
          </cell>
          <cell r="HM974">
            <v>0</v>
          </cell>
          <cell r="HN974">
            <v>0</v>
          </cell>
          <cell r="HO974">
            <v>0</v>
          </cell>
          <cell r="HP974">
            <v>0</v>
          </cell>
          <cell r="HQ974">
            <v>0</v>
          </cell>
          <cell r="HR974">
            <v>0</v>
          </cell>
          <cell r="HS974">
            <v>0</v>
          </cell>
          <cell r="HT974">
            <v>0</v>
          </cell>
          <cell r="HU974">
            <v>0</v>
          </cell>
          <cell r="HV974">
            <v>0</v>
          </cell>
          <cell r="HW974">
            <v>0</v>
          </cell>
          <cell r="HX974">
            <v>0</v>
          </cell>
          <cell r="HY974">
            <v>0</v>
          </cell>
          <cell r="HZ974">
            <v>0</v>
          </cell>
          <cell r="IA974">
            <v>0</v>
          </cell>
          <cell r="IB974">
            <v>0</v>
          </cell>
          <cell r="IC974">
            <v>0</v>
          </cell>
          <cell r="ID974">
            <v>0</v>
          </cell>
          <cell r="IE974">
            <v>0</v>
          </cell>
          <cell r="IF974">
            <v>0</v>
          </cell>
          <cell r="IG974">
            <v>0</v>
          </cell>
          <cell r="IH974">
            <v>0</v>
          </cell>
          <cell r="II974">
            <v>0</v>
          </cell>
          <cell r="IJ974">
            <v>0</v>
          </cell>
          <cell r="IK974">
            <v>0</v>
          </cell>
          <cell r="IL974">
            <v>0</v>
          </cell>
          <cell r="IM974">
            <v>0</v>
          </cell>
          <cell r="IN974">
            <v>0</v>
          </cell>
          <cell r="IO974">
            <v>0</v>
          </cell>
          <cell r="IP974">
            <v>0</v>
          </cell>
          <cell r="IQ974">
            <v>0</v>
          </cell>
          <cell r="IR974">
            <v>0</v>
          </cell>
          <cell r="IS974">
            <v>0</v>
          </cell>
          <cell r="IT974">
            <v>0</v>
          </cell>
          <cell r="IU974">
            <v>0</v>
          </cell>
          <cell r="IV974">
            <v>0</v>
          </cell>
          <cell r="IW974">
            <v>0</v>
          </cell>
          <cell r="IX974">
            <v>0</v>
          </cell>
          <cell r="IY974">
            <v>0</v>
          </cell>
          <cell r="IZ974">
            <v>0</v>
          </cell>
          <cell r="JA974">
            <v>0</v>
          </cell>
          <cell r="JB974">
            <v>0</v>
          </cell>
          <cell r="JC974">
            <v>0</v>
          </cell>
          <cell r="JD974">
            <v>0</v>
          </cell>
          <cell r="JE974">
            <v>0</v>
          </cell>
          <cell r="JF974">
            <v>0</v>
          </cell>
          <cell r="JG974">
            <v>0</v>
          </cell>
          <cell r="JH974">
            <v>0</v>
          </cell>
          <cell r="JI974">
            <v>0</v>
          </cell>
          <cell r="JJ974">
            <v>0</v>
          </cell>
          <cell r="JK974">
            <v>0</v>
          </cell>
          <cell r="JL974">
            <v>0</v>
          </cell>
          <cell r="JM974">
            <v>0</v>
          </cell>
          <cell r="JN974">
            <v>0</v>
          </cell>
          <cell r="JO974">
            <v>0</v>
          </cell>
          <cell r="JP974">
            <v>0</v>
          </cell>
          <cell r="JQ974">
            <v>0</v>
          </cell>
        </row>
        <row r="975">
          <cell r="D975" t="str">
            <v>WD_.QF.UTN._.___.Mountain Power II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  <cell r="EN975">
            <v>0</v>
          </cell>
          <cell r="EO975">
            <v>0</v>
          </cell>
          <cell r="EP975">
            <v>0</v>
          </cell>
          <cell r="EQ975">
            <v>0</v>
          </cell>
          <cell r="ER975">
            <v>0</v>
          </cell>
          <cell r="ES975">
            <v>0</v>
          </cell>
          <cell r="ET975">
            <v>0</v>
          </cell>
          <cell r="EU975">
            <v>0</v>
          </cell>
          <cell r="EV975">
            <v>0</v>
          </cell>
          <cell r="EW975">
            <v>0</v>
          </cell>
          <cell r="EX975">
            <v>0</v>
          </cell>
          <cell r="EY975">
            <v>0</v>
          </cell>
          <cell r="EZ975">
            <v>0</v>
          </cell>
          <cell r="FA975">
            <v>0</v>
          </cell>
          <cell r="FB975">
            <v>0</v>
          </cell>
          <cell r="FC975">
            <v>0</v>
          </cell>
          <cell r="FD975">
            <v>0</v>
          </cell>
          <cell r="FE975">
            <v>0</v>
          </cell>
          <cell r="FF975">
            <v>0</v>
          </cell>
          <cell r="FG975">
            <v>0</v>
          </cell>
          <cell r="FH975">
            <v>0</v>
          </cell>
          <cell r="FI975">
            <v>0</v>
          </cell>
          <cell r="FJ975">
            <v>0</v>
          </cell>
          <cell r="FK975">
            <v>0</v>
          </cell>
          <cell r="FL975">
            <v>0</v>
          </cell>
          <cell r="FM975">
            <v>0</v>
          </cell>
          <cell r="FN975">
            <v>0</v>
          </cell>
          <cell r="FO975">
            <v>0</v>
          </cell>
          <cell r="FP975">
            <v>0</v>
          </cell>
          <cell r="FQ975">
            <v>0</v>
          </cell>
          <cell r="FR975">
            <v>0</v>
          </cell>
          <cell r="FS975">
            <v>0</v>
          </cell>
          <cell r="FT975">
            <v>0</v>
          </cell>
          <cell r="FU975">
            <v>0</v>
          </cell>
          <cell r="FV975">
            <v>0</v>
          </cell>
          <cell r="FW975">
            <v>0</v>
          </cell>
          <cell r="FX975">
            <v>0</v>
          </cell>
          <cell r="FY975">
            <v>0</v>
          </cell>
          <cell r="FZ975">
            <v>0</v>
          </cell>
          <cell r="GA975">
            <v>0</v>
          </cell>
          <cell r="GB975">
            <v>0</v>
          </cell>
          <cell r="GC975">
            <v>0</v>
          </cell>
          <cell r="GD975">
            <v>0</v>
          </cell>
          <cell r="GE975">
            <v>0</v>
          </cell>
          <cell r="GF975">
            <v>0</v>
          </cell>
          <cell r="GG975">
            <v>0</v>
          </cell>
          <cell r="GH975">
            <v>0</v>
          </cell>
          <cell r="GI975">
            <v>0</v>
          </cell>
          <cell r="GJ975">
            <v>0</v>
          </cell>
          <cell r="GK975">
            <v>0</v>
          </cell>
          <cell r="GL975">
            <v>0</v>
          </cell>
          <cell r="GM975">
            <v>0</v>
          </cell>
          <cell r="GN975">
            <v>0</v>
          </cell>
          <cell r="GO975">
            <v>0</v>
          </cell>
          <cell r="GP975">
            <v>0</v>
          </cell>
          <cell r="GQ975">
            <v>0</v>
          </cell>
          <cell r="GR975">
            <v>0</v>
          </cell>
          <cell r="GS975">
            <v>0</v>
          </cell>
          <cell r="GT975">
            <v>0</v>
          </cell>
          <cell r="GU975">
            <v>0</v>
          </cell>
          <cell r="GV975">
            <v>0</v>
          </cell>
          <cell r="GW975">
            <v>0</v>
          </cell>
          <cell r="GX975">
            <v>0</v>
          </cell>
          <cell r="GY975">
            <v>0</v>
          </cell>
          <cell r="GZ975">
            <v>0</v>
          </cell>
          <cell r="HA975">
            <v>0</v>
          </cell>
          <cell r="HB975">
            <v>0</v>
          </cell>
          <cell r="HC975">
            <v>0</v>
          </cell>
          <cell r="HD975">
            <v>0</v>
          </cell>
          <cell r="HE975">
            <v>0</v>
          </cell>
          <cell r="HF975">
            <v>0</v>
          </cell>
          <cell r="HG975">
            <v>0</v>
          </cell>
          <cell r="HH975">
            <v>0</v>
          </cell>
          <cell r="HI975">
            <v>0</v>
          </cell>
          <cell r="HJ975">
            <v>0</v>
          </cell>
          <cell r="HK975">
            <v>0</v>
          </cell>
          <cell r="HL975">
            <v>0</v>
          </cell>
          <cell r="HM975">
            <v>0</v>
          </cell>
          <cell r="HN975">
            <v>0</v>
          </cell>
          <cell r="HO975">
            <v>0</v>
          </cell>
          <cell r="HP975">
            <v>0</v>
          </cell>
          <cell r="HQ975">
            <v>0</v>
          </cell>
          <cell r="HR975">
            <v>0</v>
          </cell>
          <cell r="HS975">
            <v>0</v>
          </cell>
          <cell r="HT975">
            <v>0</v>
          </cell>
          <cell r="HU975">
            <v>0</v>
          </cell>
          <cell r="HV975">
            <v>0</v>
          </cell>
          <cell r="HW975">
            <v>0</v>
          </cell>
          <cell r="HX975">
            <v>0</v>
          </cell>
          <cell r="HY975">
            <v>0</v>
          </cell>
          <cell r="HZ975">
            <v>0</v>
          </cell>
          <cell r="IA975">
            <v>0</v>
          </cell>
          <cell r="IB975">
            <v>0</v>
          </cell>
          <cell r="IC975">
            <v>0</v>
          </cell>
          <cell r="ID975">
            <v>0</v>
          </cell>
          <cell r="IE975">
            <v>0</v>
          </cell>
          <cell r="IF975">
            <v>0</v>
          </cell>
          <cell r="IG975">
            <v>0</v>
          </cell>
          <cell r="IH975">
            <v>0</v>
          </cell>
          <cell r="II975">
            <v>0</v>
          </cell>
          <cell r="IJ975">
            <v>0</v>
          </cell>
          <cell r="IK975">
            <v>0</v>
          </cell>
          <cell r="IL975">
            <v>0</v>
          </cell>
          <cell r="IM975">
            <v>0</v>
          </cell>
          <cell r="IN975">
            <v>0</v>
          </cell>
          <cell r="IO975">
            <v>0</v>
          </cell>
          <cell r="IP975">
            <v>0</v>
          </cell>
          <cell r="IQ975">
            <v>0</v>
          </cell>
          <cell r="IR975">
            <v>0</v>
          </cell>
          <cell r="IS975">
            <v>0</v>
          </cell>
          <cell r="IT975">
            <v>0</v>
          </cell>
          <cell r="IU975">
            <v>0</v>
          </cell>
          <cell r="IV975">
            <v>0</v>
          </cell>
          <cell r="IW975">
            <v>0</v>
          </cell>
          <cell r="IX975">
            <v>0</v>
          </cell>
          <cell r="IY975">
            <v>0</v>
          </cell>
          <cell r="IZ975">
            <v>0</v>
          </cell>
          <cell r="JA975">
            <v>0</v>
          </cell>
          <cell r="JB975">
            <v>0</v>
          </cell>
          <cell r="JC975">
            <v>0</v>
          </cell>
          <cell r="JD975">
            <v>0</v>
          </cell>
          <cell r="JE975">
            <v>0</v>
          </cell>
          <cell r="JF975">
            <v>0</v>
          </cell>
          <cell r="JG975">
            <v>0</v>
          </cell>
          <cell r="JH975">
            <v>0</v>
          </cell>
          <cell r="JI975">
            <v>0</v>
          </cell>
          <cell r="JJ975">
            <v>0</v>
          </cell>
          <cell r="JK975">
            <v>0</v>
          </cell>
          <cell r="JL975">
            <v>0</v>
          </cell>
          <cell r="JM975">
            <v>0</v>
          </cell>
          <cell r="JN975">
            <v>0</v>
          </cell>
          <cell r="JO975">
            <v>0</v>
          </cell>
          <cell r="JP975">
            <v>0</v>
          </cell>
          <cell r="JQ975">
            <v>0</v>
          </cell>
        </row>
        <row r="976">
          <cell r="D976" t="str">
            <v>WD_.QF.UTN._.___.Power County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  <cell r="EN976">
            <v>0</v>
          </cell>
          <cell r="EO976">
            <v>0</v>
          </cell>
          <cell r="EP976">
            <v>0</v>
          </cell>
          <cell r="EQ976">
            <v>0</v>
          </cell>
          <cell r="ER976">
            <v>0</v>
          </cell>
          <cell r="ES976">
            <v>0</v>
          </cell>
          <cell r="ET976">
            <v>0</v>
          </cell>
          <cell r="EU976">
            <v>0</v>
          </cell>
          <cell r="EV976">
            <v>0</v>
          </cell>
          <cell r="EW976">
            <v>0</v>
          </cell>
          <cell r="EX976">
            <v>0</v>
          </cell>
          <cell r="EY976">
            <v>0</v>
          </cell>
          <cell r="EZ976">
            <v>0</v>
          </cell>
          <cell r="FA976">
            <v>0</v>
          </cell>
          <cell r="FB976">
            <v>0</v>
          </cell>
          <cell r="FC976">
            <v>0</v>
          </cell>
          <cell r="FD976">
            <v>0</v>
          </cell>
          <cell r="FE976">
            <v>0</v>
          </cell>
          <cell r="FF976">
            <v>0</v>
          </cell>
          <cell r="FG976">
            <v>0</v>
          </cell>
          <cell r="FH976">
            <v>0</v>
          </cell>
          <cell r="FI976">
            <v>0</v>
          </cell>
          <cell r="FJ976">
            <v>0</v>
          </cell>
          <cell r="FK976">
            <v>0</v>
          </cell>
          <cell r="FL976">
            <v>0</v>
          </cell>
          <cell r="FM976">
            <v>0</v>
          </cell>
          <cell r="FN976">
            <v>0</v>
          </cell>
          <cell r="FO976">
            <v>0</v>
          </cell>
          <cell r="FP976">
            <v>0</v>
          </cell>
          <cell r="FQ976">
            <v>0</v>
          </cell>
          <cell r="FR976">
            <v>0</v>
          </cell>
          <cell r="FS976">
            <v>0</v>
          </cell>
          <cell r="FT976">
            <v>0</v>
          </cell>
          <cell r="FU976">
            <v>0</v>
          </cell>
          <cell r="FV976">
            <v>0</v>
          </cell>
          <cell r="FW976">
            <v>0</v>
          </cell>
          <cell r="FX976">
            <v>0</v>
          </cell>
          <cell r="FY976">
            <v>0</v>
          </cell>
          <cell r="FZ976">
            <v>0</v>
          </cell>
          <cell r="GA976">
            <v>0</v>
          </cell>
          <cell r="GB976">
            <v>0</v>
          </cell>
          <cell r="GC976">
            <v>0</v>
          </cell>
          <cell r="GD976">
            <v>0</v>
          </cell>
          <cell r="GE976">
            <v>0</v>
          </cell>
          <cell r="GF976">
            <v>0</v>
          </cell>
          <cell r="GG976">
            <v>0</v>
          </cell>
          <cell r="GH976">
            <v>0</v>
          </cell>
          <cell r="GI976">
            <v>0</v>
          </cell>
          <cell r="GJ976">
            <v>0</v>
          </cell>
          <cell r="GK976">
            <v>0</v>
          </cell>
          <cell r="GL976">
            <v>0</v>
          </cell>
          <cell r="GM976">
            <v>0</v>
          </cell>
          <cell r="GN976">
            <v>0</v>
          </cell>
          <cell r="GO976">
            <v>0</v>
          </cell>
          <cell r="GP976">
            <v>0</v>
          </cell>
          <cell r="GQ976">
            <v>0</v>
          </cell>
          <cell r="GR976">
            <v>0</v>
          </cell>
          <cell r="GS976">
            <v>0</v>
          </cell>
          <cell r="GT976">
            <v>0</v>
          </cell>
          <cell r="GU976">
            <v>0</v>
          </cell>
          <cell r="GV976">
            <v>0</v>
          </cell>
          <cell r="GW976">
            <v>0</v>
          </cell>
          <cell r="GX976">
            <v>0</v>
          </cell>
          <cell r="GY976">
            <v>0</v>
          </cell>
          <cell r="GZ976">
            <v>0</v>
          </cell>
          <cell r="HA976">
            <v>0</v>
          </cell>
          <cell r="HB976">
            <v>0</v>
          </cell>
          <cell r="HC976">
            <v>0</v>
          </cell>
          <cell r="HD976">
            <v>0</v>
          </cell>
          <cell r="HE976">
            <v>0</v>
          </cell>
          <cell r="HF976">
            <v>0</v>
          </cell>
          <cell r="HG976">
            <v>0</v>
          </cell>
          <cell r="HH976">
            <v>0</v>
          </cell>
          <cell r="HI976">
            <v>0</v>
          </cell>
          <cell r="HJ976">
            <v>0</v>
          </cell>
          <cell r="HK976">
            <v>0</v>
          </cell>
          <cell r="HL976">
            <v>0</v>
          </cell>
          <cell r="HM976">
            <v>0</v>
          </cell>
          <cell r="HN976">
            <v>0</v>
          </cell>
          <cell r="HO976">
            <v>0</v>
          </cell>
          <cell r="HP976">
            <v>0</v>
          </cell>
          <cell r="HQ976">
            <v>0</v>
          </cell>
          <cell r="HR976">
            <v>0</v>
          </cell>
          <cell r="HS976">
            <v>0</v>
          </cell>
          <cell r="HT976">
            <v>0</v>
          </cell>
          <cell r="HU976">
            <v>0</v>
          </cell>
          <cell r="HV976">
            <v>0</v>
          </cell>
          <cell r="HW976">
            <v>0</v>
          </cell>
          <cell r="HX976">
            <v>0</v>
          </cell>
          <cell r="HY976">
            <v>0</v>
          </cell>
          <cell r="HZ976">
            <v>0</v>
          </cell>
          <cell r="IA976">
            <v>0</v>
          </cell>
          <cell r="IB976">
            <v>0</v>
          </cell>
          <cell r="IC976">
            <v>0</v>
          </cell>
          <cell r="ID976">
            <v>0</v>
          </cell>
          <cell r="IE976">
            <v>0</v>
          </cell>
          <cell r="IF976">
            <v>0</v>
          </cell>
          <cell r="IG976">
            <v>0</v>
          </cell>
          <cell r="IH976">
            <v>0</v>
          </cell>
          <cell r="II976">
            <v>0</v>
          </cell>
          <cell r="IJ976">
            <v>0</v>
          </cell>
          <cell r="IK976">
            <v>0</v>
          </cell>
          <cell r="IL976">
            <v>0</v>
          </cell>
          <cell r="IM976">
            <v>0</v>
          </cell>
          <cell r="IN976">
            <v>0</v>
          </cell>
          <cell r="IO976">
            <v>0</v>
          </cell>
          <cell r="IP976">
            <v>0</v>
          </cell>
          <cell r="IQ976">
            <v>0</v>
          </cell>
          <cell r="IR976">
            <v>0</v>
          </cell>
          <cell r="IS976">
            <v>0</v>
          </cell>
          <cell r="IT976">
            <v>0</v>
          </cell>
          <cell r="IU976">
            <v>0</v>
          </cell>
          <cell r="IV976">
            <v>0</v>
          </cell>
          <cell r="IW976">
            <v>0</v>
          </cell>
          <cell r="IX976">
            <v>0</v>
          </cell>
          <cell r="IY976">
            <v>0</v>
          </cell>
          <cell r="IZ976">
            <v>0</v>
          </cell>
          <cell r="JA976">
            <v>0</v>
          </cell>
          <cell r="JB976">
            <v>0</v>
          </cell>
          <cell r="JC976">
            <v>0</v>
          </cell>
          <cell r="JD976">
            <v>0</v>
          </cell>
          <cell r="JE976">
            <v>0</v>
          </cell>
          <cell r="JF976">
            <v>0</v>
          </cell>
          <cell r="JG976">
            <v>0</v>
          </cell>
          <cell r="JH976">
            <v>0</v>
          </cell>
          <cell r="JI976">
            <v>0</v>
          </cell>
          <cell r="JJ976">
            <v>0</v>
          </cell>
          <cell r="JK976">
            <v>0</v>
          </cell>
          <cell r="JL976">
            <v>0</v>
          </cell>
          <cell r="JM976">
            <v>0</v>
          </cell>
          <cell r="JN976">
            <v>0</v>
          </cell>
          <cell r="JO976">
            <v>0</v>
          </cell>
          <cell r="JP976">
            <v>0</v>
          </cell>
          <cell r="JQ976">
            <v>0</v>
          </cell>
        </row>
        <row r="977">
          <cell r="D977" t="str">
            <v>WD_.QF.UTN._.___.Power County Park North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0</v>
          </cell>
          <cell r="ER977">
            <v>0</v>
          </cell>
          <cell r="ES977">
            <v>0</v>
          </cell>
          <cell r="ET977">
            <v>0</v>
          </cell>
          <cell r="EU977">
            <v>0</v>
          </cell>
          <cell r="EV977">
            <v>0</v>
          </cell>
          <cell r="EW977">
            <v>0</v>
          </cell>
          <cell r="EX977">
            <v>0</v>
          </cell>
          <cell r="EY977">
            <v>0</v>
          </cell>
          <cell r="EZ977">
            <v>0</v>
          </cell>
          <cell r="FA977">
            <v>0</v>
          </cell>
          <cell r="FB977">
            <v>0</v>
          </cell>
          <cell r="FC977">
            <v>0</v>
          </cell>
          <cell r="FD977">
            <v>0</v>
          </cell>
          <cell r="FE977">
            <v>0</v>
          </cell>
          <cell r="FF977">
            <v>0</v>
          </cell>
          <cell r="FG977">
            <v>0</v>
          </cell>
          <cell r="FH977">
            <v>0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>
            <v>0</v>
          </cell>
          <cell r="FO977">
            <v>0</v>
          </cell>
          <cell r="FP977">
            <v>0</v>
          </cell>
          <cell r="FQ977">
            <v>0</v>
          </cell>
          <cell r="FR977">
            <v>0</v>
          </cell>
          <cell r="FS977">
            <v>0</v>
          </cell>
          <cell r="FT977">
            <v>0</v>
          </cell>
          <cell r="FU977">
            <v>0</v>
          </cell>
          <cell r="FV977">
            <v>0</v>
          </cell>
          <cell r="FW977">
            <v>0</v>
          </cell>
          <cell r="FX977">
            <v>0</v>
          </cell>
          <cell r="FY977">
            <v>0</v>
          </cell>
          <cell r="FZ977">
            <v>0</v>
          </cell>
          <cell r="GA977">
            <v>0</v>
          </cell>
          <cell r="GB977">
            <v>0</v>
          </cell>
          <cell r="GC977">
            <v>0</v>
          </cell>
          <cell r="GD977">
            <v>0</v>
          </cell>
          <cell r="GE977">
            <v>0</v>
          </cell>
          <cell r="GF977">
            <v>0</v>
          </cell>
          <cell r="GG977">
            <v>0</v>
          </cell>
          <cell r="GH977">
            <v>0</v>
          </cell>
          <cell r="GI977">
            <v>0</v>
          </cell>
          <cell r="GJ977">
            <v>0</v>
          </cell>
          <cell r="GK977">
            <v>0</v>
          </cell>
          <cell r="GL977">
            <v>0</v>
          </cell>
          <cell r="GM977">
            <v>0</v>
          </cell>
          <cell r="GN977">
            <v>0</v>
          </cell>
          <cell r="GO977">
            <v>0</v>
          </cell>
          <cell r="GP977">
            <v>0</v>
          </cell>
          <cell r="GQ977">
            <v>0</v>
          </cell>
          <cell r="GR977">
            <v>0</v>
          </cell>
          <cell r="GS977">
            <v>0</v>
          </cell>
          <cell r="GT977">
            <v>0</v>
          </cell>
          <cell r="GU977">
            <v>0</v>
          </cell>
          <cell r="GV977">
            <v>0</v>
          </cell>
          <cell r="GW977">
            <v>0</v>
          </cell>
          <cell r="GX977">
            <v>0</v>
          </cell>
          <cell r="GY977">
            <v>0</v>
          </cell>
          <cell r="GZ977">
            <v>0</v>
          </cell>
          <cell r="HA977">
            <v>0</v>
          </cell>
          <cell r="HB977">
            <v>0</v>
          </cell>
          <cell r="HC977">
            <v>0</v>
          </cell>
          <cell r="HD977">
            <v>0</v>
          </cell>
          <cell r="HE977">
            <v>0</v>
          </cell>
          <cell r="HF977">
            <v>0</v>
          </cell>
          <cell r="HG977">
            <v>0</v>
          </cell>
          <cell r="HH977">
            <v>0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0</v>
          </cell>
          <cell r="HN977">
            <v>0</v>
          </cell>
          <cell r="HO977">
            <v>0</v>
          </cell>
          <cell r="HP977">
            <v>0</v>
          </cell>
          <cell r="HQ977">
            <v>0</v>
          </cell>
          <cell r="HR977">
            <v>0</v>
          </cell>
          <cell r="HS977">
            <v>0</v>
          </cell>
          <cell r="HT977">
            <v>0</v>
          </cell>
          <cell r="HU977">
            <v>0</v>
          </cell>
          <cell r="HV977">
            <v>0</v>
          </cell>
          <cell r="HW977">
            <v>0</v>
          </cell>
          <cell r="HX977">
            <v>0</v>
          </cell>
          <cell r="HY977">
            <v>0</v>
          </cell>
          <cell r="HZ977">
            <v>0</v>
          </cell>
          <cell r="IA977">
            <v>0</v>
          </cell>
          <cell r="IB977">
            <v>0</v>
          </cell>
          <cell r="IC977">
            <v>0</v>
          </cell>
          <cell r="ID977">
            <v>0</v>
          </cell>
          <cell r="IE977">
            <v>0</v>
          </cell>
          <cell r="IF977">
            <v>0</v>
          </cell>
          <cell r="IG977">
            <v>0</v>
          </cell>
          <cell r="IH977">
            <v>0</v>
          </cell>
          <cell r="II977">
            <v>0</v>
          </cell>
          <cell r="IJ977">
            <v>0</v>
          </cell>
          <cell r="IK977">
            <v>0</v>
          </cell>
          <cell r="IL977">
            <v>0</v>
          </cell>
          <cell r="IM977">
            <v>0</v>
          </cell>
          <cell r="IN977">
            <v>0</v>
          </cell>
          <cell r="IO977">
            <v>0</v>
          </cell>
          <cell r="IP977">
            <v>0</v>
          </cell>
          <cell r="IQ977">
            <v>0</v>
          </cell>
          <cell r="IR977">
            <v>0</v>
          </cell>
          <cell r="IS977">
            <v>0</v>
          </cell>
          <cell r="IT977">
            <v>0</v>
          </cell>
          <cell r="IU977">
            <v>0</v>
          </cell>
          <cell r="IV977">
            <v>0</v>
          </cell>
          <cell r="IW977">
            <v>0</v>
          </cell>
          <cell r="IX977">
            <v>0</v>
          </cell>
          <cell r="IY977">
            <v>0</v>
          </cell>
          <cell r="IZ977">
            <v>0</v>
          </cell>
          <cell r="JA977">
            <v>0</v>
          </cell>
          <cell r="JB977">
            <v>0</v>
          </cell>
          <cell r="JC977">
            <v>0</v>
          </cell>
          <cell r="JD977">
            <v>0</v>
          </cell>
          <cell r="JE977">
            <v>0</v>
          </cell>
          <cell r="JF977">
            <v>0</v>
          </cell>
          <cell r="JG977">
            <v>0</v>
          </cell>
          <cell r="JH977">
            <v>0</v>
          </cell>
          <cell r="JI977">
            <v>0</v>
          </cell>
          <cell r="JJ977">
            <v>0</v>
          </cell>
          <cell r="JK977">
            <v>0</v>
          </cell>
          <cell r="JL977">
            <v>0</v>
          </cell>
          <cell r="JM977">
            <v>0</v>
          </cell>
          <cell r="JN977">
            <v>0</v>
          </cell>
          <cell r="JO977">
            <v>0</v>
          </cell>
          <cell r="JP977">
            <v>0</v>
          </cell>
          <cell r="JQ977">
            <v>0</v>
          </cell>
        </row>
        <row r="978">
          <cell r="D978" t="str">
            <v>WD_.QF.UTN._.___.Spanish Fork Park 2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  <cell r="EN978">
            <v>0</v>
          </cell>
          <cell r="EO978">
            <v>0</v>
          </cell>
          <cell r="EP978">
            <v>0</v>
          </cell>
          <cell r="EQ978">
            <v>0</v>
          </cell>
          <cell r="ER978">
            <v>0</v>
          </cell>
          <cell r="ES978">
            <v>0</v>
          </cell>
          <cell r="ET978">
            <v>0</v>
          </cell>
          <cell r="EU978">
            <v>0</v>
          </cell>
          <cell r="EV978">
            <v>0</v>
          </cell>
          <cell r="EW978">
            <v>0</v>
          </cell>
          <cell r="EX978">
            <v>0</v>
          </cell>
          <cell r="EY978">
            <v>0</v>
          </cell>
          <cell r="EZ978">
            <v>0</v>
          </cell>
          <cell r="FA978">
            <v>0</v>
          </cell>
          <cell r="FB978">
            <v>0</v>
          </cell>
          <cell r="FC978">
            <v>0</v>
          </cell>
          <cell r="FD978">
            <v>0</v>
          </cell>
          <cell r="FE978">
            <v>0</v>
          </cell>
          <cell r="FF978">
            <v>0</v>
          </cell>
          <cell r="FG978">
            <v>0</v>
          </cell>
          <cell r="FH978">
            <v>0</v>
          </cell>
          <cell r="FI978">
            <v>0</v>
          </cell>
          <cell r="FJ978">
            <v>0</v>
          </cell>
          <cell r="FK978">
            <v>0</v>
          </cell>
          <cell r="FL978">
            <v>0</v>
          </cell>
          <cell r="FM978">
            <v>0</v>
          </cell>
          <cell r="FN978">
            <v>0</v>
          </cell>
          <cell r="FO978">
            <v>0</v>
          </cell>
          <cell r="FP978">
            <v>0</v>
          </cell>
          <cell r="FQ978">
            <v>0</v>
          </cell>
          <cell r="FR978">
            <v>0</v>
          </cell>
          <cell r="FS978">
            <v>0</v>
          </cell>
          <cell r="FT978">
            <v>0</v>
          </cell>
          <cell r="FU978">
            <v>0</v>
          </cell>
          <cell r="FV978">
            <v>0</v>
          </cell>
          <cell r="FW978">
            <v>0</v>
          </cell>
          <cell r="FX978">
            <v>0</v>
          </cell>
          <cell r="FY978">
            <v>0</v>
          </cell>
          <cell r="FZ978">
            <v>0</v>
          </cell>
          <cell r="GA978">
            <v>0</v>
          </cell>
          <cell r="GB978">
            <v>0</v>
          </cell>
          <cell r="GC978">
            <v>0</v>
          </cell>
          <cell r="GD978">
            <v>0</v>
          </cell>
          <cell r="GE978">
            <v>0</v>
          </cell>
          <cell r="GF978">
            <v>0</v>
          </cell>
          <cell r="GG978">
            <v>0</v>
          </cell>
          <cell r="GH978">
            <v>0</v>
          </cell>
          <cell r="GI978">
            <v>0</v>
          </cell>
          <cell r="GJ978">
            <v>0</v>
          </cell>
          <cell r="GK978">
            <v>0</v>
          </cell>
          <cell r="GL978">
            <v>0</v>
          </cell>
          <cell r="GM978">
            <v>0</v>
          </cell>
          <cell r="GN978">
            <v>0</v>
          </cell>
          <cell r="GO978">
            <v>0</v>
          </cell>
          <cell r="GP978">
            <v>0</v>
          </cell>
          <cell r="GQ978">
            <v>0</v>
          </cell>
          <cell r="GR978">
            <v>0</v>
          </cell>
          <cell r="GS978">
            <v>0</v>
          </cell>
          <cell r="GT978">
            <v>0</v>
          </cell>
          <cell r="GU978">
            <v>0</v>
          </cell>
          <cell r="GV978">
            <v>0</v>
          </cell>
          <cell r="GW978">
            <v>0</v>
          </cell>
          <cell r="GX978">
            <v>0</v>
          </cell>
          <cell r="GY978">
            <v>0</v>
          </cell>
          <cell r="GZ978">
            <v>0</v>
          </cell>
          <cell r="HA978">
            <v>0</v>
          </cell>
          <cell r="HB978">
            <v>0</v>
          </cell>
          <cell r="HC978">
            <v>0</v>
          </cell>
          <cell r="HD978">
            <v>0</v>
          </cell>
          <cell r="HE978">
            <v>0</v>
          </cell>
          <cell r="HF978">
            <v>0</v>
          </cell>
          <cell r="HG978">
            <v>0</v>
          </cell>
          <cell r="HH978">
            <v>0</v>
          </cell>
          <cell r="HI978">
            <v>0</v>
          </cell>
          <cell r="HJ978">
            <v>0</v>
          </cell>
          <cell r="HK978">
            <v>0</v>
          </cell>
          <cell r="HL978">
            <v>0</v>
          </cell>
          <cell r="HM978">
            <v>0</v>
          </cell>
          <cell r="HN978">
            <v>0</v>
          </cell>
          <cell r="HO978">
            <v>0</v>
          </cell>
          <cell r="HP978">
            <v>0</v>
          </cell>
          <cell r="HQ978">
            <v>0</v>
          </cell>
          <cell r="HR978">
            <v>0</v>
          </cell>
          <cell r="HS978">
            <v>0</v>
          </cell>
          <cell r="HT978">
            <v>0</v>
          </cell>
          <cell r="HU978">
            <v>0</v>
          </cell>
          <cell r="HV978">
            <v>0</v>
          </cell>
          <cell r="HW978">
            <v>0</v>
          </cell>
          <cell r="HX978">
            <v>0</v>
          </cell>
          <cell r="HY978">
            <v>0</v>
          </cell>
          <cell r="HZ978">
            <v>0</v>
          </cell>
          <cell r="IA978">
            <v>0</v>
          </cell>
          <cell r="IB978">
            <v>0</v>
          </cell>
          <cell r="IC978">
            <v>0</v>
          </cell>
          <cell r="ID978">
            <v>0</v>
          </cell>
          <cell r="IE978">
            <v>0</v>
          </cell>
          <cell r="IF978">
            <v>0</v>
          </cell>
          <cell r="IG978">
            <v>0</v>
          </cell>
          <cell r="IH978">
            <v>0</v>
          </cell>
          <cell r="II978">
            <v>0</v>
          </cell>
          <cell r="IJ978">
            <v>0</v>
          </cell>
          <cell r="IK978">
            <v>0</v>
          </cell>
          <cell r="IL978">
            <v>0</v>
          </cell>
          <cell r="IM978">
            <v>0</v>
          </cell>
          <cell r="IN978">
            <v>0</v>
          </cell>
          <cell r="IO978">
            <v>0</v>
          </cell>
          <cell r="IP978">
            <v>0</v>
          </cell>
          <cell r="IQ978">
            <v>0</v>
          </cell>
          <cell r="IR978">
            <v>0</v>
          </cell>
          <cell r="IS978">
            <v>0</v>
          </cell>
          <cell r="IT978">
            <v>0</v>
          </cell>
          <cell r="IU978">
            <v>0</v>
          </cell>
          <cell r="IV978">
            <v>0</v>
          </cell>
          <cell r="IW978">
            <v>0</v>
          </cell>
          <cell r="IX978">
            <v>0</v>
          </cell>
          <cell r="IY978">
            <v>0</v>
          </cell>
          <cell r="IZ978">
            <v>0</v>
          </cell>
          <cell r="JA978">
            <v>0</v>
          </cell>
          <cell r="JB978">
            <v>0</v>
          </cell>
          <cell r="JC978">
            <v>0</v>
          </cell>
          <cell r="JD978">
            <v>0</v>
          </cell>
          <cell r="JE978">
            <v>0</v>
          </cell>
          <cell r="JF978">
            <v>0</v>
          </cell>
          <cell r="JG978">
            <v>0</v>
          </cell>
          <cell r="JH978">
            <v>0</v>
          </cell>
          <cell r="JI978">
            <v>0</v>
          </cell>
          <cell r="JJ978">
            <v>0</v>
          </cell>
          <cell r="JK978">
            <v>0</v>
          </cell>
          <cell r="JL978">
            <v>0</v>
          </cell>
          <cell r="JM978">
            <v>0</v>
          </cell>
          <cell r="JN978">
            <v>0</v>
          </cell>
          <cell r="JO978">
            <v>0</v>
          </cell>
          <cell r="JP978">
            <v>0</v>
          </cell>
          <cell r="JQ978">
            <v>0</v>
          </cell>
        </row>
        <row r="979">
          <cell r="D979" t="str">
            <v>WD_.QF.UTN._.___.Tooele 1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0</v>
          </cell>
          <cell r="ER979">
            <v>0</v>
          </cell>
          <cell r="ES979">
            <v>0</v>
          </cell>
          <cell r="ET979">
            <v>0</v>
          </cell>
          <cell r="EU979">
            <v>0</v>
          </cell>
          <cell r="EV979">
            <v>0</v>
          </cell>
          <cell r="EW979">
            <v>0</v>
          </cell>
          <cell r="EX979">
            <v>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E979">
            <v>0</v>
          </cell>
          <cell r="FF979">
            <v>0</v>
          </cell>
          <cell r="FG979">
            <v>0</v>
          </cell>
          <cell r="FH979">
            <v>0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>
            <v>0</v>
          </cell>
          <cell r="FO979">
            <v>0</v>
          </cell>
          <cell r="FP979">
            <v>0</v>
          </cell>
          <cell r="FQ979">
            <v>0</v>
          </cell>
          <cell r="FR979">
            <v>0</v>
          </cell>
          <cell r="FS979">
            <v>0</v>
          </cell>
          <cell r="FT979">
            <v>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C979">
            <v>0</v>
          </cell>
          <cell r="GD979">
            <v>0</v>
          </cell>
          <cell r="GE979">
            <v>0</v>
          </cell>
          <cell r="GF979">
            <v>0</v>
          </cell>
          <cell r="GG979">
            <v>0</v>
          </cell>
          <cell r="GH979">
            <v>0</v>
          </cell>
          <cell r="GI979">
            <v>0</v>
          </cell>
          <cell r="GJ979">
            <v>0</v>
          </cell>
          <cell r="GK979">
            <v>0</v>
          </cell>
          <cell r="GL979">
            <v>0</v>
          </cell>
          <cell r="GM979">
            <v>0</v>
          </cell>
          <cell r="GN979">
            <v>0</v>
          </cell>
          <cell r="GO979">
            <v>0</v>
          </cell>
          <cell r="GP979">
            <v>0</v>
          </cell>
          <cell r="GQ979">
            <v>0</v>
          </cell>
          <cell r="GR979">
            <v>0</v>
          </cell>
          <cell r="GS979">
            <v>0</v>
          </cell>
          <cell r="GT979">
            <v>0</v>
          </cell>
          <cell r="GU979">
            <v>0</v>
          </cell>
          <cell r="GV979">
            <v>0</v>
          </cell>
          <cell r="GW979">
            <v>0</v>
          </cell>
          <cell r="GX979">
            <v>0</v>
          </cell>
          <cell r="GY979">
            <v>0</v>
          </cell>
          <cell r="GZ979">
            <v>0</v>
          </cell>
          <cell r="HA979">
            <v>0</v>
          </cell>
          <cell r="HB979">
            <v>0</v>
          </cell>
          <cell r="HC979">
            <v>0</v>
          </cell>
          <cell r="HD979">
            <v>0</v>
          </cell>
          <cell r="HE979">
            <v>0</v>
          </cell>
          <cell r="HF979">
            <v>0</v>
          </cell>
          <cell r="HG979">
            <v>0</v>
          </cell>
          <cell r="HH979">
            <v>0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0</v>
          </cell>
          <cell r="HN979">
            <v>0</v>
          </cell>
          <cell r="HO979">
            <v>0</v>
          </cell>
          <cell r="HP979">
            <v>0</v>
          </cell>
          <cell r="HQ979">
            <v>0</v>
          </cell>
          <cell r="HR979">
            <v>0</v>
          </cell>
          <cell r="HS979">
            <v>0</v>
          </cell>
          <cell r="HT979">
            <v>0</v>
          </cell>
          <cell r="HU979">
            <v>0</v>
          </cell>
          <cell r="HV979">
            <v>0</v>
          </cell>
          <cell r="HW979">
            <v>0</v>
          </cell>
          <cell r="HX979">
            <v>0</v>
          </cell>
          <cell r="HY979">
            <v>0</v>
          </cell>
          <cell r="HZ979">
            <v>0</v>
          </cell>
          <cell r="IA979">
            <v>0</v>
          </cell>
          <cell r="IB979">
            <v>0</v>
          </cell>
          <cell r="IC979">
            <v>0</v>
          </cell>
          <cell r="ID979">
            <v>0</v>
          </cell>
          <cell r="IE979">
            <v>0</v>
          </cell>
          <cell r="IF979">
            <v>0</v>
          </cell>
          <cell r="IG979">
            <v>0</v>
          </cell>
          <cell r="IH979">
            <v>0</v>
          </cell>
          <cell r="II979">
            <v>0</v>
          </cell>
          <cell r="IJ979">
            <v>0</v>
          </cell>
          <cell r="IK979">
            <v>0</v>
          </cell>
          <cell r="IL979">
            <v>0</v>
          </cell>
          <cell r="IM979">
            <v>0</v>
          </cell>
          <cell r="IN979">
            <v>0</v>
          </cell>
          <cell r="IO979">
            <v>0</v>
          </cell>
          <cell r="IP979">
            <v>0</v>
          </cell>
          <cell r="IQ979">
            <v>0</v>
          </cell>
          <cell r="IR979">
            <v>0</v>
          </cell>
          <cell r="IS979">
            <v>0</v>
          </cell>
          <cell r="IT979">
            <v>0</v>
          </cell>
          <cell r="IU979">
            <v>0</v>
          </cell>
          <cell r="IV979">
            <v>0</v>
          </cell>
          <cell r="IW979">
            <v>0</v>
          </cell>
          <cell r="IX979">
            <v>0</v>
          </cell>
          <cell r="IY979">
            <v>0</v>
          </cell>
          <cell r="IZ979">
            <v>0</v>
          </cell>
          <cell r="JA979">
            <v>0</v>
          </cell>
          <cell r="JB979">
            <v>0</v>
          </cell>
          <cell r="JC979">
            <v>0</v>
          </cell>
          <cell r="JD979">
            <v>0</v>
          </cell>
          <cell r="JE979">
            <v>0</v>
          </cell>
          <cell r="JF979">
            <v>0</v>
          </cell>
          <cell r="JG979">
            <v>0</v>
          </cell>
          <cell r="JH979">
            <v>0</v>
          </cell>
          <cell r="JI979">
            <v>0</v>
          </cell>
          <cell r="JJ979">
            <v>0</v>
          </cell>
          <cell r="JK979">
            <v>0</v>
          </cell>
          <cell r="JL979">
            <v>0</v>
          </cell>
          <cell r="JM979">
            <v>0</v>
          </cell>
          <cell r="JN979">
            <v>0</v>
          </cell>
          <cell r="JO979">
            <v>0</v>
          </cell>
          <cell r="JP979">
            <v>0</v>
          </cell>
          <cell r="JQ979">
            <v>0</v>
          </cell>
        </row>
        <row r="980">
          <cell r="D980" t="str">
            <v>WD_.QF.UTN._.___.Tooele 2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  <cell r="EN980">
            <v>0</v>
          </cell>
          <cell r="EO980">
            <v>0</v>
          </cell>
          <cell r="EP980">
            <v>0</v>
          </cell>
          <cell r="EQ980">
            <v>0</v>
          </cell>
          <cell r="ER980">
            <v>0</v>
          </cell>
          <cell r="ES980">
            <v>0</v>
          </cell>
          <cell r="ET980">
            <v>0</v>
          </cell>
          <cell r="EU980">
            <v>0</v>
          </cell>
          <cell r="EV980">
            <v>0</v>
          </cell>
          <cell r="EW980">
            <v>0</v>
          </cell>
          <cell r="EX980">
            <v>0</v>
          </cell>
          <cell r="EY980">
            <v>0</v>
          </cell>
          <cell r="EZ980">
            <v>0</v>
          </cell>
          <cell r="FA980">
            <v>0</v>
          </cell>
          <cell r="FB980">
            <v>0</v>
          </cell>
          <cell r="FC980">
            <v>0</v>
          </cell>
          <cell r="FD980">
            <v>0</v>
          </cell>
          <cell r="FE980">
            <v>0</v>
          </cell>
          <cell r="FF980">
            <v>0</v>
          </cell>
          <cell r="FG980">
            <v>0</v>
          </cell>
          <cell r="FH980">
            <v>0</v>
          </cell>
          <cell r="FI980">
            <v>0</v>
          </cell>
          <cell r="FJ980">
            <v>0</v>
          </cell>
          <cell r="FK980">
            <v>0</v>
          </cell>
          <cell r="FL980">
            <v>0</v>
          </cell>
          <cell r="FM980">
            <v>0</v>
          </cell>
          <cell r="FN980">
            <v>0</v>
          </cell>
          <cell r="FO980">
            <v>0</v>
          </cell>
          <cell r="FP980">
            <v>0</v>
          </cell>
          <cell r="FQ980">
            <v>0</v>
          </cell>
          <cell r="FR980">
            <v>0</v>
          </cell>
          <cell r="FS980">
            <v>0</v>
          </cell>
          <cell r="FT980">
            <v>0</v>
          </cell>
          <cell r="FU980">
            <v>0</v>
          </cell>
          <cell r="FV980">
            <v>0</v>
          </cell>
          <cell r="FW980">
            <v>0</v>
          </cell>
          <cell r="FX980">
            <v>0</v>
          </cell>
          <cell r="FY980">
            <v>0</v>
          </cell>
          <cell r="FZ980">
            <v>0</v>
          </cell>
          <cell r="GA980">
            <v>0</v>
          </cell>
          <cell r="GB980">
            <v>0</v>
          </cell>
          <cell r="GC980">
            <v>0</v>
          </cell>
          <cell r="GD980">
            <v>0</v>
          </cell>
          <cell r="GE980">
            <v>0</v>
          </cell>
          <cell r="GF980">
            <v>0</v>
          </cell>
          <cell r="GG980">
            <v>0</v>
          </cell>
          <cell r="GH980">
            <v>0</v>
          </cell>
          <cell r="GI980">
            <v>0</v>
          </cell>
          <cell r="GJ980">
            <v>0</v>
          </cell>
          <cell r="GK980">
            <v>0</v>
          </cell>
          <cell r="GL980">
            <v>0</v>
          </cell>
          <cell r="GM980">
            <v>0</v>
          </cell>
          <cell r="GN980">
            <v>0</v>
          </cell>
          <cell r="GO980">
            <v>0</v>
          </cell>
          <cell r="GP980">
            <v>0</v>
          </cell>
          <cell r="GQ980">
            <v>0</v>
          </cell>
          <cell r="GR980">
            <v>0</v>
          </cell>
          <cell r="GS980">
            <v>0</v>
          </cell>
          <cell r="GT980">
            <v>0</v>
          </cell>
          <cell r="GU980">
            <v>0</v>
          </cell>
          <cell r="GV980">
            <v>0</v>
          </cell>
          <cell r="GW980">
            <v>0</v>
          </cell>
          <cell r="GX980">
            <v>0</v>
          </cell>
          <cell r="GY980">
            <v>0</v>
          </cell>
          <cell r="GZ980">
            <v>0</v>
          </cell>
          <cell r="HA980">
            <v>0</v>
          </cell>
          <cell r="HB980">
            <v>0</v>
          </cell>
          <cell r="HC980">
            <v>0</v>
          </cell>
          <cell r="HD980">
            <v>0</v>
          </cell>
          <cell r="HE980">
            <v>0</v>
          </cell>
          <cell r="HF980">
            <v>0</v>
          </cell>
          <cell r="HG980">
            <v>0</v>
          </cell>
          <cell r="HH980">
            <v>0</v>
          </cell>
          <cell r="HI980">
            <v>0</v>
          </cell>
          <cell r="HJ980">
            <v>0</v>
          </cell>
          <cell r="HK980">
            <v>0</v>
          </cell>
          <cell r="HL980">
            <v>0</v>
          </cell>
          <cell r="HM980">
            <v>0</v>
          </cell>
          <cell r="HN980">
            <v>0</v>
          </cell>
          <cell r="HO980">
            <v>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0</v>
          </cell>
          <cell r="HU980">
            <v>0</v>
          </cell>
          <cell r="HV980">
            <v>0</v>
          </cell>
          <cell r="HW980">
            <v>0</v>
          </cell>
          <cell r="HX980">
            <v>0</v>
          </cell>
          <cell r="HY980">
            <v>0</v>
          </cell>
          <cell r="HZ980">
            <v>0</v>
          </cell>
          <cell r="IA980">
            <v>0</v>
          </cell>
          <cell r="IB980">
            <v>0</v>
          </cell>
          <cell r="IC980">
            <v>0</v>
          </cell>
          <cell r="ID980">
            <v>0</v>
          </cell>
          <cell r="IE980">
            <v>0</v>
          </cell>
          <cell r="IF980">
            <v>0</v>
          </cell>
          <cell r="IG980">
            <v>0</v>
          </cell>
          <cell r="IH980">
            <v>0</v>
          </cell>
          <cell r="II980">
            <v>0</v>
          </cell>
          <cell r="IJ980">
            <v>0</v>
          </cell>
          <cell r="IK980">
            <v>0</v>
          </cell>
          <cell r="IL980">
            <v>0</v>
          </cell>
          <cell r="IM980">
            <v>0</v>
          </cell>
          <cell r="IN980">
            <v>0</v>
          </cell>
          <cell r="IO980">
            <v>0</v>
          </cell>
          <cell r="IP980">
            <v>0</v>
          </cell>
          <cell r="IQ980">
            <v>0</v>
          </cell>
          <cell r="IR980">
            <v>0</v>
          </cell>
          <cell r="IS980">
            <v>0</v>
          </cell>
          <cell r="IT980">
            <v>0</v>
          </cell>
          <cell r="IU980">
            <v>0</v>
          </cell>
          <cell r="IV980">
            <v>0</v>
          </cell>
          <cell r="IW980">
            <v>0</v>
          </cell>
          <cell r="IX980">
            <v>0</v>
          </cell>
          <cell r="IY980">
            <v>0</v>
          </cell>
          <cell r="IZ980">
            <v>0</v>
          </cell>
          <cell r="JA980">
            <v>0</v>
          </cell>
          <cell r="JB980">
            <v>0</v>
          </cell>
          <cell r="JC980">
            <v>0</v>
          </cell>
          <cell r="JD980">
            <v>0</v>
          </cell>
          <cell r="JE980">
            <v>0</v>
          </cell>
          <cell r="JF980">
            <v>0</v>
          </cell>
          <cell r="JG980">
            <v>0</v>
          </cell>
          <cell r="JH980">
            <v>0</v>
          </cell>
          <cell r="JI980">
            <v>0</v>
          </cell>
          <cell r="JJ980">
            <v>0</v>
          </cell>
          <cell r="JK980">
            <v>0</v>
          </cell>
          <cell r="JL980">
            <v>0</v>
          </cell>
          <cell r="JM980">
            <v>0</v>
          </cell>
          <cell r="JN980">
            <v>0</v>
          </cell>
          <cell r="JO980">
            <v>0</v>
          </cell>
          <cell r="JP980">
            <v>0</v>
          </cell>
          <cell r="JQ980">
            <v>0</v>
          </cell>
        </row>
        <row r="981">
          <cell r="D981" t="str">
            <v>WD_.QF.UTS._.___.Latigo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  <cell r="EN981">
            <v>0</v>
          </cell>
          <cell r="EO981">
            <v>0</v>
          </cell>
          <cell r="EP981">
            <v>0</v>
          </cell>
          <cell r="EQ981">
            <v>0</v>
          </cell>
          <cell r="ER981">
            <v>0</v>
          </cell>
          <cell r="ES981">
            <v>0</v>
          </cell>
          <cell r="ET981">
            <v>0</v>
          </cell>
          <cell r="EU981">
            <v>0</v>
          </cell>
          <cell r="EV981">
            <v>0</v>
          </cell>
          <cell r="EW981">
            <v>0</v>
          </cell>
          <cell r="EX981">
            <v>0</v>
          </cell>
          <cell r="EY981">
            <v>0</v>
          </cell>
          <cell r="EZ981">
            <v>0</v>
          </cell>
          <cell r="FA981">
            <v>0</v>
          </cell>
          <cell r="FB981">
            <v>0</v>
          </cell>
          <cell r="FC981">
            <v>0</v>
          </cell>
          <cell r="FD981">
            <v>0</v>
          </cell>
          <cell r="FE981">
            <v>0</v>
          </cell>
          <cell r="FF981">
            <v>0</v>
          </cell>
          <cell r="FG981">
            <v>0</v>
          </cell>
          <cell r="FH981">
            <v>0</v>
          </cell>
          <cell r="FI981">
            <v>0</v>
          </cell>
          <cell r="FJ981">
            <v>0</v>
          </cell>
          <cell r="FK981">
            <v>0</v>
          </cell>
          <cell r="FL981">
            <v>0</v>
          </cell>
          <cell r="FM981">
            <v>0</v>
          </cell>
          <cell r="FN981">
            <v>0</v>
          </cell>
          <cell r="FO981">
            <v>0</v>
          </cell>
          <cell r="FP981">
            <v>0</v>
          </cell>
          <cell r="FQ981">
            <v>0</v>
          </cell>
          <cell r="FR981">
            <v>0</v>
          </cell>
          <cell r="FS981">
            <v>0</v>
          </cell>
          <cell r="FT981">
            <v>0</v>
          </cell>
          <cell r="FU981">
            <v>0</v>
          </cell>
          <cell r="FV981">
            <v>0</v>
          </cell>
          <cell r="FW981">
            <v>0</v>
          </cell>
          <cell r="FX981">
            <v>0</v>
          </cell>
          <cell r="FY981">
            <v>0</v>
          </cell>
          <cell r="FZ981">
            <v>0</v>
          </cell>
          <cell r="GA981">
            <v>0</v>
          </cell>
          <cell r="GB981">
            <v>0</v>
          </cell>
          <cell r="GC981">
            <v>0</v>
          </cell>
          <cell r="GD981">
            <v>0</v>
          </cell>
          <cell r="GE981">
            <v>0</v>
          </cell>
          <cell r="GF981">
            <v>0</v>
          </cell>
          <cell r="GG981">
            <v>0</v>
          </cell>
          <cell r="GH981">
            <v>0</v>
          </cell>
          <cell r="GI981">
            <v>0</v>
          </cell>
          <cell r="GJ981">
            <v>0</v>
          </cell>
          <cell r="GK981">
            <v>0</v>
          </cell>
          <cell r="GL981">
            <v>0</v>
          </cell>
          <cell r="GM981">
            <v>0</v>
          </cell>
          <cell r="GN981">
            <v>0</v>
          </cell>
          <cell r="GO981">
            <v>0</v>
          </cell>
          <cell r="GP981">
            <v>0</v>
          </cell>
          <cell r="GQ981">
            <v>0</v>
          </cell>
          <cell r="GR981">
            <v>0</v>
          </cell>
          <cell r="GS981">
            <v>0</v>
          </cell>
          <cell r="GT981">
            <v>0</v>
          </cell>
          <cell r="GU981">
            <v>0</v>
          </cell>
          <cell r="GV981">
            <v>0</v>
          </cell>
          <cell r="GW981">
            <v>0</v>
          </cell>
          <cell r="GX981">
            <v>0</v>
          </cell>
          <cell r="GY981">
            <v>0</v>
          </cell>
          <cell r="GZ981">
            <v>0</v>
          </cell>
          <cell r="HA981">
            <v>0</v>
          </cell>
          <cell r="HB981">
            <v>0</v>
          </cell>
          <cell r="HC981">
            <v>0</v>
          </cell>
          <cell r="HD981">
            <v>0</v>
          </cell>
          <cell r="HE981">
            <v>0</v>
          </cell>
          <cell r="HF981">
            <v>0</v>
          </cell>
          <cell r="HG981">
            <v>0</v>
          </cell>
          <cell r="HH981">
            <v>0</v>
          </cell>
          <cell r="HI981">
            <v>0</v>
          </cell>
          <cell r="HJ981">
            <v>0</v>
          </cell>
          <cell r="HK981">
            <v>0</v>
          </cell>
          <cell r="HL981">
            <v>0</v>
          </cell>
          <cell r="HM981">
            <v>0</v>
          </cell>
          <cell r="HN981">
            <v>0</v>
          </cell>
          <cell r="HO981">
            <v>0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0</v>
          </cell>
          <cell r="HU981">
            <v>0</v>
          </cell>
          <cell r="HV981">
            <v>0</v>
          </cell>
          <cell r="HW981">
            <v>0</v>
          </cell>
          <cell r="HX981">
            <v>0</v>
          </cell>
          <cell r="HY981">
            <v>0</v>
          </cell>
          <cell r="HZ981">
            <v>0</v>
          </cell>
          <cell r="IA981">
            <v>0</v>
          </cell>
          <cell r="IB981">
            <v>0</v>
          </cell>
          <cell r="IC981">
            <v>0</v>
          </cell>
          <cell r="ID981">
            <v>0</v>
          </cell>
          <cell r="IE981">
            <v>0</v>
          </cell>
          <cell r="IF981">
            <v>0</v>
          </cell>
          <cell r="IG981">
            <v>0</v>
          </cell>
          <cell r="IH981">
            <v>0</v>
          </cell>
          <cell r="II981">
            <v>0</v>
          </cell>
          <cell r="IJ981">
            <v>0</v>
          </cell>
          <cell r="IK981">
            <v>0</v>
          </cell>
          <cell r="IL981">
            <v>0</v>
          </cell>
          <cell r="IM981">
            <v>0</v>
          </cell>
          <cell r="IN981">
            <v>0</v>
          </cell>
          <cell r="IO981">
            <v>0</v>
          </cell>
          <cell r="IP981">
            <v>0</v>
          </cell>
          <cell r="IQ981">
            <v>0</v>
          </cell>
          <cell r="IR981">
            <v>0</v>
          </cell>
          <cell r="IS981">
            <v>0</v>
          </cell>
          <cell r="IT981">
            <v>0</v>
          </cell>
          <cell r="IU981">
            <v>0</v>
          </cell>
          <cell r="IV981">
            <v>0</v>
          </cell>
          <cell r="IW981">
            <v>0</v>
          </cell>
          <cell r="IX981">
            <v>0</v>
          </cell>
          <cell r="IY981">
            <v>0</v>
          </cell>
          <cell r="IZ981">
            <v>0</v>
          </cell>
          <cell r="JA981">
            <v>0</v>
          </cell>
          <cell r="JB981">
            <v>0</v>
          </cell>
          <cell r="JC981">
            <v>0</v>
          </cell>
          <cell r="JD981">
            <v>0</v>
          </cell>
          <cell r="JE981">
            <v>0</v>
          </cell>
          <cell r="JF981">
            <v>0</v>
          </cell>
          <cell r="JG981">
            <v>0</v>
          </cell>
          <cell r="JH981">
            <v>0</v>
          </cell>
          <cell r="JI981">
            <v>0</v>
          </cell>
          <cell r="JJ981">
            <v>0</v>
          </cell>
          <cell r="JK981">
            <v>0</v>
          </cell>
          <cell r="JL981">
            <v>0</v>
          </cell>
          <cell r="JM981">
            <v>0</v>
          </cell>
          <cell r="JN981">
            <v>0</v>
          </cell>
          <cell r="JO981">
            <v>0</v>
          </cell>
          <cell r="JP981">
            <v>0</v>
          </cell>
          <cell r="JQ981">
            <v>0</v>
          </cell>
        </row>
        <row r="982">
          <cell r="D982" t="str">
            <v>WD_.QF.WOR._.___.Big Top ORWF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0</v>
          </cell>
          <cell r="ER982">
            <v>0</v>
          </cell>
          <cell r="ES982">
            <v>0</v>
          </cell>
          <cell r="ET982">
            <v>0</v>
          </cell>
          <cell r="EU982">
            <v>0</v>
          </cell>
          <cell r="EV982">
            <v>0</v>
          </cell>
          <cell r="EW982">
            <v>0</v>
          </cell>
          <cell r="EX982">
            <v>0</v>
          </cell>
          <cell r="EY982">
            <v>0</v>
          </cell>
          <cell r="EZ982">
            <v>0</v>
          </cell>
          <cell r="FA982">
            <v>0</v>
          </cell>
          <cell r="FB982">
            <v>0</v>
          </cell>
          <cell r="FC982">
            <v>0</v>
          </cell>
          <cell r="FD982">
            <v>0</v>
          </cell>
          <cell r="FE982">
            <v>0</v>
          </cell>
          <cell r="FF982">
            <v>0</v>
          </cell>
          <cell r="FG982">
            <v>0</v>
          </cell>
          <cell r="FH982">
            <v>0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>
            <v>0</v>
          </cell>
          <cell r="FO982">
            <v>0</v>
          </cell>
          <cell r="FP982">
            <v>0</v>
          </cell>
          <cell r="FQ982">
            <v>0</v>
          </cell>
          <cell r="FR982">
            <v>0</v>
          </cell>
          <cell r="FS982">
            <v>0</v>
          </cell>
          <cell r="FT982">
            <v>0</v>
          </cell>
          <cell r="FU982">
            <v>0</v>
          </cell>
          <cell r="FV982">
            <v>0</v>
          </cell>
          <cell r="FW982">
            <v>0</v>
          </cell>
          <cell r="FX982">
            <v>0</v>
          </cell>
          <cell r="FY982">
            <v>0</v>
          </cell>
          <cell r="FZ982">
            <v>0</v>
          </cell>
          <cell r="GA982">
            <v>0</v>
          </cell>
          <cell r="GB982">
            <v>0</v>
          </cell>
          <cell r="GC982">
            <v>0</v>
          </cell>
          <cell r="GD982">
            <v>0</v>
          </cell>
          <cell r="GE982">
            <v>0</v>
          </cell>
          <cell r="GF982">
            <v>0</v>
          </cell>
          <cell r="GG982">
            <v>0</v>
          </cell>
          <cell r="GH982">
            <v>0</v>
          </cell>
          <cell r="GI982">
            <v>0</v>
          </cell>
          <cell r="GJ982">
            <v>0</v>
          </cell>
          <cell r="GK982">
            <v>0</v>
          </cell>
          <cell r="GL982">
            <v>0</v>
          </cell>
          <cell r="GM982">
            <v>0</v>
          </cell>
          <cell r="GN982">
            <v>0</v>
          </cell>
          <cell r="GO982">
            <v>0</v>
          </cell>
          <cell r="GP982">
            <v>0</v>
          </cell>
          <cell r="GQ982">
            <v>0</v>
          </cell>
          <cell r="GR982">
            <v>0</v>
          </cell>
          <cell r="GS982">
            <v>0</v>
          </cell>
          <cell r="GT982">
            <v>0</v>
          </cell>
          <cell r="GU982">
            <v>0</v>
          </cell>
          <cell r="GV982">
            <v>0</v>
          </cell>
          <cell r="GW982">
            <v>0</v>
          </cell>
          <cell r="GX982">
            <v>0</v>
          </cell>
          <cell r="GY982">
            <v>0</v>
          </cell>
          <cell r="GZ982">
            <v>0</v>
          </cell>
          <cell r="HA982">
            <v>0</v>
          </cell>
          <cell r="HB982">
            <v>0</v>
          </cell>
          <cell r="HC982">
            <v>0</v>
          </cell>
          <cell r="HD982">
            <v>0</v>
          </cell>
          <cell r="HE982">
            <v>0</v>
          </cell>
          <cell r="HF982">
            <v>0</v>
          </cell>
          <cell r="HG982">
            <v>0</v>
          </cell>
          <cell r="HH982">
            <v>0</v>
          </cell>
          <cell r="HI982">
            <v>0</v>
          </cell>
          <cell r="HJ982">
            <v>0</v>
          </cell>
          <cell r="HK982">
            <v>0</v>
          </cell>
          <cell r="HL982">
            <v>0</v>
          </cell>
          <cell r="HM982">
            <v>0</v>
          </cell>
          <cell r="HN982">
            <v>0</v>
          </cell>
          <cell r="HO982">
            <v>0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0</v>
          </cell>
          <cell r="HU982">
            <v>0</v>
          </cell>
          <cell r="HV982">
            <v>0</v>
          </cell>
          <cell r="HW982">
            <v>0</v>
          </cell>
          <cell r="HX982">
            <v>0</v>
          </cell>
          <cell r="HY982">
            <v>0</v>
          </cell>
          <cell r="HZ982">
            <v>0</v>
          </cell>
          <cell r="IA982">
            <v>0</v>
          </cell>
          <cell r="IB982">
            <v>0</v>
          </cell>
          <cell r="IC982">
            <v>0</v>
          </cell>
          <cell r="ID982">
            <v>0</v>
          </cell>
          <cell r="IE982">
            <v>0</v>
          </cell>
          <cell r="IF982">
            <v>0</v>
          </cell>
          <cell r="IG982">
            <v>0</v>
          </cell>
          <cell r="IH982">
            <v>0</v>
          </cell>
          <cell r="II982">
            <v>0</v>
          </cell>
          <cell r="IJ982">
            <v>0</v>
          </cell>
          <cell r="IK982">
            <v>0</v>
          </cell>
          <cell r="IL982">
            <v>0</v>
          </cell>
          <cell r="IM982">
            <v>0</v>
          </cell>
          <cell r="IN982">
            <v>0</v>
          </cell>
          <cell r="IO982">
            <v>0</v>
          </cell>
          <cell r="IP982">
            <v>0</v>
          </cell>
          <cell r="IQ982">
            <v>0</v>
          </cell>
          <cell r="IR982">
            <v>0</v>
          </cell>
          <cell r="IS982">
            <v>0</v>
          </cell>
          <cell r="IT982">
            <v>0</v>
          </cell>
          <cell r="IU982">
            <v>0</v>
          </cell>
          <cell r="IV982">
            <v>0</v>
          </cell>
          <cell r="IW982">
            <v>0</v>
          </cell>
          <cell r="IX982">
            <v>0</v>
          </cell>
          <cell r="IY982">
            <v>0</v>
          </cell>
          <cell r="IZ982">
            <v>0</v>
          </cell>
          <cell r="JA982">
            <v>0</v>
          </cell>
          <cell r="JB982">
            <v>0</v>
          </cell>
          <cell r="JC982">
            <v>0</v>
          </cell>
          <cell r="JD982">
            <v>0</v>
          </cell>
          <cell r="JE982">
            <v>0</v>
          </cell>
          <cell r="JF982">
            <v>0</v>
          </cell>
          <cell r="JG982">
            <v>0</v>
          </cell>
          <cell r="JH982">
            <v>0</v>
          </cell>
          <cell r="JI982">
            <v>0</v>
          </cell>
          <cell r="JJ982">
            <v>0</v>
          </cell>
          <cell r="JK982">
            <v>0</v>
          </cell>
          <cell r="JL982">
            <v>0</v>
          </cell>
          <cell r="JM982">
            <v>0</v>
          </cell>
          <cell r="JN982">
            <v>0</v>
          </cell>
          <cell r="JO982">
            <v>0</v>
          </cell>
          <cell r="JP982">
            <v>0</v>
          </cell>
          <cell r="JQ982">
            <v>0</v>
          </cell>
        </row>
        <row r="983">
          <cell r="D983" t="str">
            <v>WD_.QF.WOR._.___.Butter Creek Power ORWF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  <cell r="EN983">
            <v>0</v>
          </cell>
          <cell r="EO983">
            <v>0</v>
          </cell>
          <cell r="EP983">
            <v>0</v>
          </cell>
          <cell r="EQ983">
            <v>0</v>
          </cell>
          <cell r="ER983">
            <v>0</v>
          </cell>
          <cell r="ES983">
            <v>0</v>
          </cell>
          <cell r="ET983">
            <v>0</v>
          </cell>
          <cell r="EU983">
            <v>0</v>
          </cell>
          <cell r="EV983">
            <v>0</v>
          </cell>
          <cell r="EW983">
            <v>0</v>
          </cell>
          <cell r="EX983">
            <v>0</v>
          </cell>
          <cell r="EY983">
            <v>0</v>
          </cell>
          <cell r="EZ983">
            <v>0</v>
          </cell>
          <cell r="FA983">
            <v>0</v>
          </cell>
          <cell r="FB983">
            <v>0</v>
          </cell>
          <cell r="FC983">
            <v>0</v>
          </cell>
          <cell r="FD983">
            <v>0</v>
          </cell>
          <cell r="FE983">
            <v>0</v>
          </cell>
          <cell r="FF983">
            <v>0</v>
          </cell>
          <cell r="FG983">
            <v>0</v>
          </cell>
          <cell r="FH983">
            <v>0</v>
          </cell>
          <cell r="FI983">
            <v>0</v>
          </cell>
          <cell r="FJ983">
            <v>0</v>
          </cell>
          <cell r="FK983">
            <v>0</v>
          </cell>
          <cell r="FL983">
            <v>0</v>
          </cell>
          <cell r="FM983">
            <v>0</v>
          </cell>
          <cell r="FN983">
            <v>0</v>
          </cell>
          <cell r="FO983">
            <v>0</v>
          </cell>
          <cell r="FP983">
            <v>0</v>
          </cell>
          <cell r="FQ983">
            <v>0</v>
          </cell>
          <cell r="FR983">
            <v>0</v>
          </cell>
          <cell r="FS983">
            <v>0</v>
          </cell>
          <cell r="FT983">
            <v>0</v>
          </cell>
          <cell r="FU983">
            <v>0</v>
          </cell>
          <cell r="FV983">
            <v>0</v>
          </cell>
          <cell r="FW983">
            <v>0</v>
          </cell>
          <cell r="FX983">
            <v>0</v>
          </cell>
          <cell r="FY983">
            <v>0</v>
          </cell>
          <cell r="FZ983">
            <v>0</v>
          </cell>
          <cell r="GA983">
            <v>0</v>
          </cell>
          <cell r="GB983">
            <v>0</v>
          </cell>
          <cell r="GC983">
            <v>0</v>
          </cell>
          <cell r="GD983">
            <v>0</v>
          </cell>
          <cell r="GE983">
            <v>0</v>
          </cell>
          <cell r="GF983">
            <v>0</v>
          </cell>
          <cell r="GG983">
            <v>0</v>
          </cell>
          <cell r="GH983">
            <v>0</v>
          </cell>
          <cell r="GI983">
            <v>0</v>
          </cell>
          <cell r="GJ983">
            <v>0</v>
          </cell>
          <cell r="GK983">
            <v>0</v>
          </cell>
          <cell r="GL983">
            <v>0</v>
          </cell>
          <cell r="GM983">
            <v>0</v>
          </cell>
          <cell r="GN983">
            <v>0</v>
          </cell>
          <cell r="GO983">
            <v>0</v>
          </cell>
          <cell r="GP983">
            <v>0</v>
          </cell>
          <cell r="GQ983">
            <v>0</v>
          </cell>
          <cell r="GR983">
            <v>0</v>
          </cell>
          <cell r="GS983">
            <v>0</v>
          </cell>
          <cell r="GT983">
            <v>0</v>
          </cell>
          <cell r="GU983">
            <v>0</v>
          </cell>
          <cell r="GV983">
            <v>0</v>
          </cell>
          <cell r="GW983">
            <v>0</v>
          </cell>
          <cell r="GX983">
            <v>0</v>
          </cell>
          <cell r="GY983">
            <v>0</v>
          </cell>
          <cell r="GZ983">
            <v>0</v>
          </cell>
          <cell r="HA983">
            <v>0</v>
          </cell>
          <cell r="HB983">
            <v>0</v>
          </cell>
          <cell r="HC983">
            <v>0</v>
          </cell>
          <cell r="HD983">
            <v>0</v>
          </cell>
          <cell r="HE983">
            <v>0</v>
          </cell>
          <cell r="HF983">
            <v>0</v>
          </cell>
          <cell r="HG983">
            <v>0</v>
          </cell>
          <cell r="HH983">
            <v>0</v>
          </cell>
          <cell r="HI983">
            <v>0</v>
          </cell>
          <cell r="HJ983">
            <v>0</v>
          </cell>
          <cell r="HK983">
            <v>0</v>
          </cell>
          <cell r="HL983">
            <v>0</v>
          </cell>
          <cell r="HM983">
            <v>0</v>
          </cell>
          <cell r="HN983">
            <v>0</v>
          </cell>
          <cell r="HO983">
            <v>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0</v>
          </cell>
          <cell r="HU983">
            <v>0</v>
          </cell>
          <cell r="HV983">
            <v>0</v>
          </cell>
          <cell r="HW983">
            <v>0</v>
          </cell>
          <cell r="HX983">
            <v>0</v>
          </cell>
          <cell r="HY983">
            <v>0</v>
          </cell>
          <cell r="HZ983">
            <v>0</v>
          </cell>
          <cell r="IA983">
            <v>0</v>
          </cell>
          <cell r="IB983">
            <v>0</v>
          </cell>
          <cell r="IC983">
            <v>0</v>
          </cell>
          <cell r="ID983">
            <v>0</v>
          </cell>
          <cell r="IE983">
            <v>0</v>
          </cell>
          <cell r="IF983">
            <v>0</v>
          </cell>
          <cell r="IG983">
            <v>0</v>
          </cell>
          <cell r="IH983">
            <v>0</v>
          </cell>
          <cell r="II983">
            <v>0</v>
          </cell>
          <cell r="IJ983">
            <v>0</v>
          </cell>
          <cell r="IK983">
            <v>0</v>
          </cell>
          <cell r="IL983">
            <v>0</v>
          </cell>
          <cell r="IM983">
            <v>0</v>
          </cell>
          <cell r="IN983">
            <v>0</v>
          </cell>
          <cell r="IO983">
            <v>0</v>
          </cell>
          <cell r="IP983">
            <v>0</v>
          </cell>
          <cell r="IQ983">
            <v>0</v>
          </cell>
          <cell r="IR983">
            <v>0</v>
          </cell>
          <cell r="IS983">
            <v>0</v>
          </cell>
          <cell r="IT983">
            <v>0</v>
          </cell>
          <cell r="IU983">
            <v>0</v>
          </cell>
          <cell r="IV983">
            <v>0</v>
          </cell>
          <cell r="IW983">
            <v>0</v>
          </cell>
          <cell r="IX983">
            <v>0</v>
          </cell>
          <cell r="IY983">
            <v>0</v>
          </cell>
          <cell r="IZ983">
            <v>0</v>
          </cell>
          <cell r="JA983">
            <v>0</v>
          </cell>
          <cell r="JB983">
            <v>0</v>
          </cell>
          <cell r="JC983">
            <v>0</v>
          </cell>
          <cell r="JD983">
            <v>0</v>
          </cell>
          <cell r="JE983">
            <v>0</v>
          </cell>
          <cell r="JF983">
            <v>0</v>
          </cell>
          <cell r="JG983">
            <v>0</v>
          </cell>
          <cell r="JH983">
            <v>0</v>
          </cell>
          <cell r="JI983">
            <v>0</v>
          </cell>
          <cell r="JJ983">
            <v>0</v>
          </cell>
          <cell r="JK983">
            <v>0</v>
          </cell>
          <cell r="JL983">
            <v>0</v>
          </cell>
          <cell r="JM983">
            <v>0</v>
          </cell>
          <cell r="JN983">
            <v>0</v>
          </cell>
          <cell r="JO983">
            <v>0</v>
          </cell>
          <cell r="JP983">
            <v>0</v>
          </cell>
          <cell r="JQ983">
            <v>0</v>
          </cell>
        </row>
        <row r="984">
          <cell r="D984" t="str">
            <v>WD_.QF.WOR._.___.Chopin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  <cell r="EN984">
            <v>0</v>
          </cell>
          <cell r="EO984">
            <v>0</v>
          </cell>
          <cell r="EP984">
            <v>0</v>
          </cell>
          <cell r="EQ984">
            <v>0</v>
          </cell>
          <cell r="ER984">
            <v>0</v>
          </cell>
          <cell r="ES984">
            <v>0</v>
          </cell>
          <cell r="ET984">
            <v>0</v>
          </cell>
          <cell r="EU984">
            <v>0</v>
          </cell>
          <cell r="EV984">
            <v>0</v>
          </cell>
          <cell r="EW984">
            <v>0</v>
          </cell>
          <cell r="EX984">
            <v>0</v>
          </cell>
          <cell r="EY984">
            <v>0</v>
          </cell>
          <cell r="EZ984">
            <v>0</v>
          </cell>
          <cell r="FA984">
            <v>0</v>
          </cell>
          <cell r="FB984">
            <v>0</v>
          </cell>
          <cell r="FC984">
            <v>0</v>
          </cell>
          <cell r="FD984">
            <v>0</v>
          </cell>
          <cell r="FE984">
            <v>0</v>
          </cell>
          <cell r="FF984">
            <v>0</v>
          </cell>
          <cell r="FG984">
            <v>0</v>
          </cell>
          <cell r="FH984">
            <v>0</v>
          </cell>
          <cell r="FI984">
            <v>0</v>
          </cell>
          <cell r="FJ984">
            <v>0</v>
          </cell>
          <cell r="FK984">
            <v>0</v>
          </cell>
          <cell r="FL984">
            <v>0</v>
          </cell>
          <cell r="FM984">
            <v>0</v>
          </cell>
          <cell r="FN984">
            <v>0</v>
          </cell>
          <cell r="FO984">
            <v>0</v>
          </cell>
          <cell r="FP984">
            <v>0</v>
          </cell>
          <cell r="FQ984">
            <v>0</v>
          </cell>
          <cell r="FR984">
            <v>0</v>
          </cell>
          <cell r="FS984">
            <v>0</v>
          </cell>
          <cell r="FT984">
            <v>0</v>
          </cell>
          <cell r="FU984">
            <v>0</v>
          </cell>
          <cell r="FV984">
            <v>0</v>
          </cell>
          <cell r="FW984">
            <v>0</v>
          </cell>
          <cell r="FX984">
            <v>0</v>
          </cell>
          <cell r="FY984">
            <v>0</v>
          </cell>
          <cell r="FZ984">
            <v>0</v>
          </cell>
          <cell r="GA984">
            <v>0</v>
          </cell>
          <cell r="GB984">
            <v>0</v>
          </cell>
          <cell r="GC984">
            <v>0</v>
          </cell>
          <cell r="GD984">
            <v>0</v>
          </cell>
          <cell r="GE984">
            <v>0</v>
          </cell>
          <cell r="GF984">
            <v>0</v>
          </cell>
          <cell r="GG984">
            <v>0</v>
          </cell>
          <cell r="GH984">
            <v>0</v>
          </cell>
          <cell r="GI984">
            <v>0</v>
          </cell>
          <cell r="GJ984">
            <v>0</v>
          </cell>
          <cell r="GK984">
            <v>0</v>
          </cell>
          <cell r="GL984">
            <v>0</v>
          </cell>
          <cell r="GM984">
            <v>0</v>
          </cell>
          <cell r="GN984">
            <v>0</v>
          </cell>
          <cell r="GO984">
            <v>0</v>
          </cell>
          <cell r="GP984">
            <v>0</v>
          </cell>
          <cell r="GQ984">
            <v>0</v>
          </cell>
          <cell r="GR984">
            <v>0</v>
          </cell>
          <cell r="GS984">
            <v>0</v>
          </cell>
          <cell r="GT984">
            <v>0</v>
          </cell>
          <cell r="GU984">
            <v>0</v>
          </cell>
          <cell r="GV984">
            <v>0</v>
          </cell>
          <cell r="GW984">
            <v>0</v>
          </cell>
          <cell r="GX984">
            <v>0</v>
          </cell>
          <cell r="GY984">
            <v>0</v>
          </cell>
          <cell r="GZ984">
            <v>0</v>
          </cell>
          <cell r="HA984">
            <v>0</v>
          </cell>
          <cell r="HB984">
            <v>0</v>
          </cell>
          <cell r="HC984">
            <v>0</v>
          </cell>
          <cell r="HD984">
            <v>0</v>
          </cell>
          <cell r="HE984">
            <v>0</v>
          </cell>
          <cell r="HF984">
            <v>0</v>
          </cell>
          <cell r="HG984">
            <v>0</v>
          </cell>
          <cell r="HH984">
            <v>0</v>
          </cell>
          <cell r="HI984">
            <v>0</v>
          </cell>
          <cell r="HJ984">
            <v>0</v>
          </cell>
          <cell r="HK984">
            <v>0</v>
          </cell>
          <cell r="HL984">
            <v>0</v>
          </cell>
          <cell r="HM984">
            <v>0</v>
          </cell>
          <cell r="HN984">
            <v>0</v>
          </cell>
          <cell r="HO984">
            <v>0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0</v>
          </cell>
          <cell r="HU984">
            <v>0</v>
          </cell>
          <cell r="HV984">
            <v>0</v>
          </cell>
          <cell r="HW984">
            <v>0</v>
          </cell>
          <cell r="HX984">
            <v>0</v>
          </cell>
          <cell r="HY984">
            <v>0</v>
          </cell>
          <cell r="HZ984">
            <v>0</v>
          </cell>
          <cell r="IA984">
            <v>0</v>
          </cell>
          <cell r="IB984">
            <v>0</v>
          </cell>
          <cell r="IC984">
            <v>0</v>
          </cell>
          <cell r="ID984">
            <v>0</v>
          </cell>
          <cell r="IE984">
            <v>0</v>
          </cell>
          <cell r="IF984">
            <v>0</v>
          </cell>
          <cell r="IG984">
            <v>0</v>
          </cell>
          <cell r="IH984">
            <v>0</v>
          </cell>
          <cell r="II984">
            <v>0</v>
          </cell>
          <cell r="IJ984">
            <v>0</v>
          </cell>
          <cell r="IK984">
            <v>0</v>
          </cell>
          <cell r="IL984">
            <v>0</v>
          </cell>
          <cell r="IM984">
            <v>0</v>
          </cell>
          <cell r="IN984">
            <v>0</v>
          </cell>
          <cell r="IO984">
            <v>0</v>
          </cell>
          <cell r="IP984">
            <v>0</v>
          </cell>
          <cell r="IQ984">
            <v>0</v>
          </cell>
          <cell r="IR984">
            <v>0</v>
          </cell>
          <cell r="IS984">
            <v>0</v>
          </cell>
          <cell r="IT984">
            <v>0</v>
          </cell>
          <cell r="IU984">
            <v>0</v>
          </cell>
          <cell r="IV984">
            <v>0</v>
          </cell>
          <cell r="IW984">
            <v>0</v>
          </cell>
          <cell r="IX984">
            <v>0</v>
          </cell>
          <cell r="IY984">
            <v>0</v>
          </cell>
          <cell r="IZ984">
            <v>0</v>
          </cell>
          <cell r="JA984">
            <v>0</v>
          </cell>
          <cell r="JB984">
            <v>0</v>
          </cell>
          <cell r="JC984">
            <v>0</v>
          </cell>
          <cell r="JD984">
            <v>0</v>
          </cell>
          <cell r="JE984">
            <v>0</v>
          </cell>
          <cell r="JF984">
            <v>0</v>
          </cell>
          <cell r="JG984">
            <v>0</v>
          </cell>
          <cell r="JH984">
            <v>0</v>
          </cell>
          <cell r="JI984">
            <v>0</v>
          </cell>
          <cell r="JJ984">
            <v>0</v>
          </cell>
          <cell r="JK984">
            <v>0</v>
          </cell>
          <cell r="JL984">
            <v>0</v>
          </cell>
          <cell r="JM984">
            <v>0</v>
          </cell>
          <cell r="JN984">
            <v>0</v>
          </cell>
          <cell r="JO984">
            <v>0</v>
          </cell>
          <cell r="JP984">
            <v>0</v>
          </cell>
          <cell r="JQ984">
            <v>0</v>
          </cell>
        </row>
        <row r="985">
          <cell r="D985" t="str">
            <v>WD_.QF.WOR._.___.Chopin-Schumann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  <cell r="EN985">
            <v>0</v>
          </cell>
          <cell r="EO985">
            <v>0</v>
          </cell>
          <cell r="EP985">
            <v>0</v>
          </cell>
          <cell r="EQ985">
            <v>0</v>
          </cell>
          <cell r="ER985">
            <v>0</v>
          </cell>
          <cell r="ES985">
            <v>0</v>
          </cell>
          <cell r="ET985">
            <v>0</v>
          </cell>
          <cell r="EU985">
            <v>0</v>
          </cell>
          <cell r="EV985">
            <v>0</v>
          </cell>
          <cell r="EW985">
            <v>0</v>
          </cell>
          <cell r="EX985">
            <v>0</v>
          </cell>
          <cell r="EY985">
            <v>0</v>
          </cell>
          <cell r="EZ985">
            <v>0</v>
          </cell>
          <cell r="FA985">
            <v>0</v>
          </cell>
          <cell r="FB985">
            <v>0</v>
          </cell>
          <cell r="FC985">
            <v>0</v>
          </cell>
          <cell r="FD985">
            <v>0</v>
          </cell>
          <cell r="FE985">
            <v>0</v>
          </cell>
          <cell r="FF985">
            <v>0</v>
          </cell>
          <cell r="FG985">
            <v>0</v>
          </cell>
          <cell r="FH985">
            <v>0</v>
          </cell>
          <cell r="FI985">
            <v>0</v>
          </cell>
          <cell r="FJ985">
            <v>0</v>
          </cell>
          <cell r="FK985">
            <v>0</v>
          </cell>
          <cell r="FL985">
            <v>0</v>
          </cell>
          <cell r="FM985">
            <v>0</v>
          </cell>
          <cell r="FN985">
            <v>0</v>
          </cell>
          <cell r="FO985">
            <v>0</v>
          </cell>
          <cell r="FP985">
            <v>0</v>
          </cell>
          <cell r="FQ985">
            <v>0</v>
          </cell>
          <cell r="FR985">
            <v>0</v>
          </cell>
          <cell r="FS985">
            <v>0</v>
          </cell>
          <cell r="FT985">
            <v>0</v>
          </cell>
          <cell r="FU985">
            <v>0</v>
          </cell>
          <cell r="FV985">
            <v>0</v>
          </cell>
          <cell r="FW985">
            <v>0</v>
          </cell>
          <cell r="FX985">
            <v>0</v>
          </cell>
          <cell r="FY985">
            <v>0</v>
          </cell>
          <cell r="FZ985">
            <v>0</v>
          </cell>
          <cell r="GA985">
            <v>0</v>
          </cell>
          <cell r="GB985">
            <v>0</v>
          </cell>
          <cell r="GC985">
            <v>0</v>
          </cell>
          <cell r="GD985">
            <v>0</v>
          </cell>
          <cell r="GE985">
            <v>0</v>
          </cell>
          <cell r="GF985">
            <v>0</v>
          </cell>
          <cell r="GG985">
            <v>0</v>
          </cell>
          <cell r="GH985">
            <v>0</v>
          </cell>
          <cell r="GI985">
            <v>0</v>
          </cell>
          <cell r="GJ985">
            <v>0</v>
          </cell>
          <cell r="GK985">
            <v>0</v>
          </cell>
          <cell r="GL985">
            <v>0</v>
          </cell>
          <cell r="GM985">
            <v>0</v>
          </cell>
          <cell r="GN985">
            <v>0</v>
          </cell>
          <cell r="GO985">
            <v>0</v>
          </cell>
          <cell r="GP985">
            <v>0</v>
          </cell>
          <cell r="GQ985">
            <v>0</v>
          </cell>
          <cell r="GR985">
            <v>0</v>
          </cell>
          <cell r="GS985">
            <v>0</v>
          </cell>
          <cell r="GT985">
            <v>0</v>
          </cell>
          <cell r="GU985">
            <v>0</v>
          </cell>
          <cell r="GV985">
            <v>0</v>
          </cell>
          <cell r="GW985">
            <v>0</v>
          </cell>
          <cell r="GX985">
            <v>0</v>
          </cell>
          <cell r="GY985">
            <v>0</v>
          </cell>
          <cell r="GZ985">
            <v>0</v>
          </cell>
          <cell r="HA985">
            <v>0</v>
          </cell>
          <cell r="HB985">
            <v>0</v>
          </cell>
          <cell r="HC985">
            <v>0</v>
          </cell>
          <cell r="HD985">
            <v>0</v>
          </cell>
          <cell r="HE985">
            <v>0</v>
          </cell>
          <cell r="HF985">
            <v>0</v>
          </cell>
          <cell r="HG985">
            <v>0</v>
          </cell>
          <cell r="HH985">
            <v>0</v>
          </cell>
          <cell r="HI985">
            <v>0</v>
          </cell>
          <cell r="HJ985">
            <v>0</v>
          </cell>
          <cell r="HK985">
            <v>0</v>
          </cell>
          <cell r="HL985">
            <v>0</v>
          </cell>
          <cell r="HM985">
            <v>0</v>
          </cell>
          <cell r="HN985">
            <v>0</v>
          </cell>
          <cell r="HO985">
            <v>0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0</v>
          </cell>
          <cell r="HU985">
            <v>0</v>
          </cell>
          <cell r="HV985">
            <v>0</v>
          </cell>
          <cell r="HW985">
            <v>0</v>
          </cell>
          <cell r="HX985">
            <v>0</v>
          </cell>
          <cell r="HY985">
            <v>0</v>
          </cell>
          <cell r="HZ985">
            <v>0</v>
          </cell>
          <cell r="IA985">
            <v>0</v>
          </cell>
          <cell r="IB985">
            <v>0</v>
          </cell>
          <cell r="IC985">
            <v>0</v>
          </cell>
          <cell r="ID985">
            <v>0</v>
          </cell>
          <cell r="IE985">
            <v>0</v>
          </cell>
          <cell r="IF985">
            <v>0</v>
          </cell>
          <cell r="IG985">
            <v>0</v>
          </cell>
          <cell r="IH985">
            <v>0</v>
          </cell>
          <cell r="II985">
            <v>0</v>
          </cell>
          <cell r="IJ985">
            <v>0</v>
          </cell>
          <cell r="IK985">
            <v>0</v>
          </cell>
          <cell r="IL985">
            <v>0</v>
          </cell>
          <cell r="IM985">
            <v>0</v>
          </cell>
          <cell r="IN985">
            <v>0</v>
          </cell>
          <cell r="IO985">
            <v>0</v>
          </cell>
          <cell r="IP985">
            <v>0</v>
          </cell>
          <cell r="IQ985">
            <v>0</v>
          </cell>
          <cell r="IR985">
            <v>0</v>
          </cell>
          <cell r="IS985">
            <v>0</v>
          </cell>
          <cell r="IT985">
            <v>0</v>
          </cell>
          <cell r="IU985">
            <v>0</v>
          </cell>
          <cell r="IV985">
            <v>0</v>
          </cell>
          <cell r="IW985">
            <v>0</v>
          </cell>
          <cell r="IX985">
            <v>0</v>
          </cell>
          <cell r="IY985">
            <v>0</v>
          </cell>
          <cell r="IZ985">
            <v>0</v>
          </cell>
          <cell r="JA985">
            <v>0</v>
          </cell>
          <cell r="JB985">
            <v>0</v>
          </cell>
          <cell r="JC985">
            <v>0</v>
          </cell>
          <cell r="JD985">
            <v>0</v>
          </cell>
          <cell r="JE985">
            <v>0</v>
          </cell>
          <cell r="JF985">
            <v>0</v>
          </cell>
          <cell r="JG985">
            <v>0</v>
          </cell>
          <cell r="JH985">
            <v>0</v>
          </cell>
          <cell r="JI985">
            <v>0</v>
          </cell>
          <cell r="JJ985">
            <v>0</v>
          </cell>
          <cell r="JK985">
            <v>0</v>
          </cell>
          <cell r="JL985">
            <v>0</v>
          </cell>
          <cell r="JM985">
            <v>0</v>
          </cell>
          <cell r="JN985">
            <v>0</v>
          </cell>
          <cell r="JO985">
            <v>0</v>
          </cell>
          <cell r="JP985">
            <v>0</v>
          </cell>
          <cell r="JQ985">
            <v>0</v>
          </cell>
        </row>
        <row r="986">
          <cell r="D986" t="str">
            <v>WD_.QF.WOR._.___.Four Corners ORWF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  <cell r="EN986">
            <v>0</v>
          </cell>
          <cell r="EO986">
            <v>0</v>
          </cell>
          <cell r="EP986">
            <v>0</v>
          </cell>
          <cell r="EQ986">
            <v>0</v>
          </cell>
          <cell r="ER986">
            <v>0</v>
          </cell>
          <cell r="ES986">
            <v>0</v>
          </cell>
          <cell r="ET986">
            <v>0</v>
          </cell>
          <cell r="EU986">
            <v>0</v>
          </cell>
          <cell r="EV986">
            <v>0</v>
          </cell>
          <cell r="EW986">
            <v>0</v>
          </cell>
          <cell r="EX986">
            <v>0</v>
          </cell>
          <cell r="EY986">
            <v>0</v>
          </cell>
          <cell r="EZ986">
            <v>0</v>
          </cell>
          <cell r="FA986">
            <v>0</v>
          </cell>
          <cell r="FB986">
            <v>0</v>
          </cell>
          <cell r="FC986">
            <v>0</v>
          </cell>
          <cell r="FD986">
            <v>0</v>
          </cell>
          <cell r="FE986">
            <v>0</v>
          </cell>
          <cell r="FF986">
            <v>0</v>
          </cell>
          <cell r="FG986">
            <v>0</v>
          </cell>
          <cell r="FH986">
            <v>0</v>
          </cell>
          <cell r="FI986">
            <v>0</v>
          </cell>
          <cell r="FJ986">
            <v>0</v>
          </cell>
          <cell r="FK986">
            <v>0</v>
          </cell>
          <cell r="FL986">
            <v>0</v>
          </cell>
          <cell r="FM986">
            <v>0</v>
          </cell>
          <cell r="FN986">
            <v>0</v>
          </cell>
          <cell r="FO986">
            <v>0</v>
          </cell>
          <cell r="FP986">
            <v>0</v>
          </cell>
          <cell r="FQ986">
            <v>0</v>
          </cell>
          <cell r="FR986">
            <v>0</v>
          </cell>
          <cell r="FS986">
            <v>0</v>
          </cell>
          <cell r="FT986">
            <v>0</v>
          </cell>
          <cell r="FU986">
            <v>0</v>
          </cell>
          <cell r="FV986">
            <v>0</v>
          </cell>
          <cell r="FW986">
            <v>0</v>
          </cell>
          <cell r="FX986">
            <v>0</v>
          </cell>
          <cell r="FY986">
            <v>0</v>
          </cell>
          <cell r="FZ986">
            <v>0</v>
          </cell>
          <cell r="GA986">
            <v>0</v>
          </cell>
          <cell r="GB986">
            <v>0</v>
          </cell>
          <cell r="GC986">
            <v>0</v>
          </cell>
          <cell r="GD986">
            <v>0</v>
          </cell>
          <cell r="GE986">
            <v>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O986">
            <v>0</v>
          </cell>
          <cell r="GP986">
            <v>0</v>
          </cell>
          <cell r="GQ986">
            <v>0</v>
          </cell>
          <cell r="GR986">
            <v>0</v>
          </cell>
          <cell r="GS986">
            <v>0</v>
          </cell>
          <cell r="GT986">
            <v>0</v>
          </cell>
          <cell r="GU986">
            <v>0</v>
          </cell>
          <cell r="GV986">
            <v>0</v>
          </cell>
          <cell r="GW986">
            <v>0</v>
          </cell>
          <cell r="GX986">
            <v>0</v>
          </cell>
          <cell r="GY986">
            <v>0</v>
          </cell>
          <cell r="GZ986">
            <v>0</v>
          </cell>
          <cell r="HA986">
            <v>0</v>
          </cell>
          <cell r="HB986">
            <v>0</v>
          </cell>
          <cell r="HC986">
            <v>0</v>
          </cell>
          <cell r="HD986">
            <v>0</v>
          </cell>
          <cell r="HE986">
            <v>0</v>
          </cell>
          <cell r="HF986">
            <v>0</v>
          </cell>
          <cell r="HG986">
            <v>0</v>
          </cell>
          <cell r="HH986">
            <v>0</v>
          </cell>
          <cell r="HI986">
            <v>0</v>
          </cell>
          <cell r="HJ986">
            <v>0</v>
          </cell>
          <cell r="HK986">
            <v>0</v>
          </cell>
          <cell r="HL986">
            <v>0</v>
          </cell>
          <cell r="HM986">
            <v>0</v>
          </cell>
          <cell r="HN986">
            <v>0</v>
          </cell>
          <cell r="HO986">
            <v>0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0</v>
          </cell>
          <cell r="HU986">
            <v>0</v>
          </cell>
          <cell r="HV986">
            <v>0</v>
          </cell>
          <cell r="HW986">
            <v>0</v>
          </cell>
          <cell r="HX986">
            <v>0</v>
          </cell>
          <cell r="HY986">
            <v>0</v>
          </cell>
          <cell r="HZ986">
            <v>0</v>
          </cell>
          <cell r="IA986">
            <v>0</v>
          </cell>
          <cell r="IB986">
            <v>0</v>
          </cell>
          <cell r="IC986">
            <v>0</v>
          </cell>
          <cell r="ID986">
            <v>0</v>
          </cell>
          <cell r="IE986">
            <v>0</v>
          </cell>
          <cell r="IF986">
            <v>0</v>
          </cell>
          <cell r="IG986">
            <v>0</v>
          </cell>
          <cell r="IH986">
            <v>0</v>
          </cell>
          <cell r="II986">
            <v>0</v>
          </cell>
          <cell r="IJ986">
            <v>0</v>
          </cell>
          <cell r="IK986">
            <v>0</v>
          </cell>
          <cell r="IL986">
            <v>0</v>
          </cell>
          <cell r="IM986">
            <v>0</v>
          </cell>
          <cell r="IN986">
            <v>0</v>
          </cell>
          <cell r="IO986">
            <v>0</v>
          </cell>
          <cell r="IP986">
            <v>0</v>
          </cell>
          <cell r="IQ986">
            <v>0</v>
          </cell>
          <cell r="IR986">
            <v>0</v>
          </cell>
          <cell r="IS986">
            <v>0</v>
          </cell>
          <cell r="IT986">
            <v>0</v>
          </cell>
          <cell r="IU986">
            <v>0</v>
          </cell>
          <cell r="IV986">
            <v>0</v>
          </cell>
          <cell r="IW986">
            <v>0</v>
          </cell>
          <cell r="IX986">
            <v>0</v>
          </cell>
          <cell r="IY986">
            <v>0</v>
          </cell>
          <cell r="IZ986">
            <v>0</v>
          </cell>
          <cell r="JA986">
            <v>0</v>
          </cell>
          <cell r="JB986">
            <v>0</v>
          </cell>
          <cell r="JC986">
            <v>0</v>
          </cell>
          <cell r="JD986">
            <v>0</v>
          </cell>
          <cell r="JE986">
            <v>0</v>
          </cell>
          <cell r="JF986">
            <v>0</v>
          </cell>
          <cell r="JG986">
            <v>0</v>
          </cell>
          <cell r="JH986">
            <v>0</v>
          </cell>
          <cell r="JI986">
            <v>0</v>
          </cell>
          <cell r="JJ986">
            <v>0</v>
          </cell>
          <cell r="JK986">
            <v>0</v>
          </cell>
          <cell r="JL986">
            <v>0</v>
          </cell>
          <cell r="JM986">
            <v>0</v>
          </cell>
          <cell r="JN986">
            <v>0</v>
          </cell>
          <cell r="JO986">
            <v>0</v>
          </cell>
          <cell r="JP986">
            <v>0</v>
          </cell>
          <cell r="JQ986">
            <v>0</v>
          </cell>
        </row>
        <row r="987">
          <cell r="D987" t="str">
            <v>WD_.QF.WOR._.___.Four Mile Canyon ORWF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  <cell r="EN987">
            <v>0</v>
          </cell>
          <cell r="EO987">
            <v>0</v>
          </cell>
          <cell r="EP987">
            <v>0</v>
          </cell>
          <cell r="EQ987">
            <v>0</v>
          </cell>
          <cell r="ER987">
            <v>0</v>
          </cell>
          <cell r="ES987">
            <v>0</v>
          </cell>
          <cell r="ET987">
            <v>0</v>
          </cell>
          <cell r="EU987">
            <v>0</v>
          </cell>
          <cell r="EV987">
            <v>0</v>
          </cell>
          <cell r="EW987">
            <v>0</v>
          </cell>
          <cell r="EX987">
            <v>0</v>
          </cell>
          <cell r="EY987">
            <v>0</v>
          </cell>
          <cell r="EZ987">
            <v>0</v>
          </cell>
          <cell r="FA987">
            <v>0</v>
          </cell>
          <cell r="FB987">
            <v>0</v>
          </cell>
          <cell r="FC987">
            <v>0</v>
          </cell>
          <cell r="FD987">
            <v>0</v>
          </cell>
          <cell r="FE987">
            <v>0</v>
          </cell>
          <cell r="FF987">
            <v>0</v>
          </cell>
          <cell r="FG987">
            <v>0</v>
          </cell>
          <cell r="FH987">
            <v>0</v>
          </cell>
          <cell r="FI987">
            <v>0</v>
          </cell>
          <cell r="FJ987">
            <v>0</v>
          </cell>
          <cell r="FK987">
            <v>0</v>
          </cell>
          <cell r="FL987">
            <v>0</v>
          </cell>
          <cell r="FM987">
            <v>0</v>
          </cell>
          <cell r="FN987">
            <v>0</v>
          </cell>
          <cell r="FO987">
            <v>0</v>
          </cell>
          <cell r="FP987">
            <v>0</v>
          </cell>
          <cell r="FQ987">
            <v>0</v>
          </cell>
          <cell r="FR987">
            <v>0</v>
          </cell>
          <cell r="FS987">
            <v>0</v>
          </cell>
          <cell r="FT987">
            <v>0</v>
          </cell>
          <cell r="FU987">
            <v>0</v>
          </cell>
          <cell r="FV987">
            <v>0</v>
          </cell>
          <cell r="FW987">
            <v>0</v>
          </cell>
          <cell r="FX987">
            <v>0</v>
          </cell>
          <cell r="FY987">
            <v>0</v>
          </cell>
          <cell r="FZ987">
            <v>0</v>
          </cell>
          <cell r="GA987">
            <v>0</v>
          </cell>
          <cell r="GB987">
            <v>0</v>
          </cell>
          <cell r="GC987">
            <v>0</v>
          </cell>
          <cell r="GD987">
            <v>0</v>
          </cell>
          <cell r="GE987">
            <v>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O987">
            <v>0</v>
          </cell>
          <cell r="GP987">
            <v>0</v>
          </cell>
          <cell r="GQ987">
            <v>0</v>
          </cell>
          <cell r="GR987">
            <v>0</v>
          </cell>
          <cell r="GS987">
            <v>0</v>
          </cell>
          <cell r="GT987">
            <v>0</v>
          </cell>
          <cell r="GU987">
            <v>0</v>
          </cell>
          <cell r="GV987">
            <v>0</v>
          </cell>
          <cell r="GW987">
            <v>0</v>
          </cell>
          <cell r="GX987">
            <v>0</v>
          </cell>
          <cell r="GY987">
            <v>0</v>
          </cell>
          <cell r="GZ987">
            <v>0</v>
          </cell>
          <cell r="HA987">
            <v>0</v>
          </cell>
          <cell r="HB987">
            <v>0</v>
          </cell>
          <cell r="HC987">
            <v>0</v>
          </cell>
          <cell r="HD987">
            <v>0</v>
          </cell>
          <cell r="HE987">
            <v>0</v>
          </cell>
          <cell r="HF987">
            <v>0</v>
          </cell>
          <cell r="HG987">
            <v>0</v>
          </cell>
          <cell r="HH987">
            <v>0</v>
          </cell>
          <cell r="HI987">
            <v>0</v>
          </cell>
          <cell r="HJ987">
            <v>0</v>
          </cell>
          <cell r="HK987">
            <v>0</v>
          </cell>
          <cell r="HL987">
            <v>0</v>
          </cell>
          <cell r="HM987">
            <v>0</v>
          </cell>
          <cell r="HN987">
            <v>0</v>
          </cell>
          <cell r="HO987">
            <v>0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0</v>
          </cell>
          <cell r="HU987">
            <v>0</v>
          </cell>
          <cell r="HV987">
            <v>0</v>
          </cell>
          <cell r="HW987">
            <v>0</v>
          </cell>
          <cell r="HX987">
            <v>0</v>
          </cell>
          <cell r="HY987">
            <v>0</v>
          </cell>
          <cell r="HZ987">
            <v>0</v>
          </cell>
          <cell r="IA987">
            <v>0</v>
          </cell>
          <cell r="IB987">
            <v>0</v>
          </cell>
          <cell r="IC987">
            <v>0</v>
          </cell>
          <cell r="ID987">
            <v>0</v>
          </cell>
          <cell r="IE987">
            <v>0</v>
          </cell>
          <cell r="IF987">
            <v>0</v>
          </cell>
          <cell r="IG987">
            <v>0</v>
          </cell>
          <cell r="IH987">
            <v>0</v>
          </cell>
          <cell r="II987">
            <v>0</v>
          </cell>
          <cell r="IJ987">
            <v>0</v>
          </cell>
          <cell r="IK987">
            <v>0</v>
          </cell>
          <cell r="IL987">
            <v>0</v>
          </cell>
          <cell r="IM987">
            <v>0</v>
          </cell>
          <cell r="IN987">
            <v>0</v>
          </cell>
          <cell r="IO987">
            <v>0</v>
          </cell>
          <cell r="IP987">
            <v>0</v>
          </cell>
          <cell r="IQ987">
            <v>0</v>
          </cell>
          <cell r="IR987">
            <v>0</v>
          </cell>
          <cell r="IS987">
            <v>0</v>
          </cell>
          <cell r="IT987">
            <v>0</v>
          </cell>
          <cell r="IU987">
            <v>0</v>
          </cell>
          <cell r="IV987">
            <v>0</v>
          </cell>
          <cell r="IW987">
            <v>0</v>
          </cell>
          <cell r="IX987">
            <v>0</v>
          </cell>
          <cell r="IY987">
            <v>0</v>
          </cell>
          <cell r="IZ987">
            <v>0</v>
          </cell>
          <cell r="JA987">
            <v>0</v>
          </cell>
          <cell r="JB987">
            <v>0</v>
          </cell>
          <cell r="JC987">
            <v>0</v>
          </cell>
          <cell r="JD987">
            <v>0</v>
          </cell>
          <cell r="JE987">
            <v>0</v>
          </cell>
          <cell r="JF987">
            <v>0</v>
          </cell>
          <cell r="JG987">
            <v>0</v>
          </cell>
          <cell r="JH987">
            <v>0</v>
          </cell>
          <cell r="JI987">
            <v>0</v>
          </cell>
          <cell r="JJ987">
            <v>0</v>
          </cell>
          <cell r="JK987">
            <v>0</v>
          </cell>
          <cell r="JL987">
            <v>0</v>
          </cell>
          <cell r="JM987">
            <v>0</v>
          </cell>
          <cell r="JN987">
            <v>0</v>
          </cell>
          <cell r="JO987">
            <v>0</v>
          </cell>
          <cell r="JP987">
            <v>0</v>
          </cell>
          <cell r="JQ987">
            <v>0</v>
          </cell>
        </row>
        <row r="988">
          <cell r="D988" t="str">
            <v>WD_.QF.WOR._.___.Orchard 1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  <cell r="EN988">
            <v>0</v>
          </cell>
          <cell r="EO988">
            <v>0</v>
          </cell>
          <cell r="EP988">
            <v>0</v>
          </cell>
          <cell r="EQ988">
            <v>0</v>
          </cell>
          <cell r="ER988">
            <v>0</v>
          </cell>
          <cell r="ES988">
            <v>0</v>
          </cell>
          <cell r="ET988">
            <v>0</v>
          </cell>
          <cell r="EU988">
            <v>0</v>
          </cell>
          <cell r="EV988">
            <v>0</v>
          </cell>
          <cell r="EW988">
            <v>0</v>
          </cell>
          <cell r="EX988">
            <v>0</v>
          </cell>
          <cell r="EY988">
            <v>0</v>
          </cell>
          <cell r="EZ988">
            <v>0</v>
          </cell>
          <cell r="FA988">
            <v>0</v>
          </cell>
          <cell r="FB988">
            <v>0</v>
          </cell>
          <cell r="FC988">
            <v>0</v>
          </cell>
          <cell r="FD988">
            <v>0</v>
          </cell>
          <cell r="FE988">
            <v>0</v>
          </cell>
          <cell r="FF988">
            <v>0</v>
          </cell>
          <cell r="FG988">
            <v>0</v>
          </cell>
          <cell r="FH988">
            <v>0</v>
          </cell>
          <cell r="FI988">
            <v>0</v>
          </cell>
          <cell r="FJ988">
            <v>0</v>
          </cell>
          <cell r="FK988">
            <v>0</v>
          </cell>
          <cell r="FL988">
            <v>0</v>
          </cell>
          <cell r="FM988">
            <v>0</v>
          </cell>
          <cell r="FN988">
            <v>0</v>
          </cell>
          <cell r="FO988">
            <v>0</v>
          </cell>
          <cell r="FP988">
            <v>0</v>
          </cell>
          <cell r="FQ988">
            <v>0</v>
          </cell>
          <cell r="FR988">
            <v>0</v>
          </cell>
          <cell r="FS988">
            <v>0</v>
          </cell>
          <cell r="FT988">
            <v>0</v>
          </cell>
          <cell r="FU988">
            <v>0</v>
          </cell>
          <cell r="FV988">
            <v>0</v>
          </cell>
          <cell r="FW988">
            <v>0</v>
          </cell>
          <cell r="FX988">
            <v>0</v>
          </cell>
          <cell r="FY988">
            <v>0</v>
          </cell>
          <cell r="FZ988">
            <v>0</v>
          </cell>
          <cell r="GA988">
            <v>0</v>
          </cell>
          <cell r="GB988">
            <v>0</v>
          </cell>
          <cell r="GC988">
            <v>0</v>
          </cell>
          <cell r="GD988">
            <v>0</v>
          </cell>
          <cell r="GE988">
            <v>0</v>
          </cell>
          <cell r="GF988">
            <v>0</v>
          </cell>
          <cell r="GG988">
            <v>0</v>
          </cell>
          <cell r="GH988">
            <v>0</v>
          </cell>
          <cell r="GI988">
            <v>0</v>
          </cell>
          <cell r="GJ988">
            <v>0</v>
          </cell>
          <cell r="GK988">
            <v>0</v>
          </cell>
          <cell r="GL988">
            <v>0</v>
          </cell>
          <cell r="GM988">
            <v>0</v>
          </cell>
          <cell r="GN988">
            <v>0</v>
          </cell>
          <cell r="GO988">
            <v>0</v>
          </cell>
          <cell r="GP988">
            <v>0</v>
          </cell>
          <cell r="GQ988">
            <v>0</v>
          </cell>
          <cell r="GR988">
            <v>0</v>
          </cell>
          <cell r="GS988">
            <v>0</v>
          </cell>
          <cell r="GT988">
            <v>0</v>
          </cell>
          <cell r="GU988">
            <v>0</v>
          </cell>
          <cell r="GV988">
            <v>0</v>
          </cell>
          <cell r="GW988">
            <v>0</v>
          </cell>
          <cell r="GX988">
            <v>0</v>
          </cell>
          <cell r="GY988">
            <v>0</v>
          </cell>
          <cell r="GZ988">
            <v>0</v>
          </cell>
          <cell r="HA988">
            <v>0</v>
          </cell>
          <cell r="HB988">
            <v>0</v>
          </cell>
          <cell r="HC988">
            <v>0</v>
          </cell>
          <cell r="HD988">
            <v>0</v>
          </cell>
          <cell r="HE988">
            <v>0</v>
          </cell>
          <cell r="HF988">
            <v>0</v>
          </cell>
          <cell r="HG988">
            <v>0</v>
          </cell>
          <cell r="HH988">
            <v>0</v>
          </cell>
          <cell r="HI988">
            <v>0</v>
          </cell>
          <cell r="HJ988">
            <v>0</v>
          </cell>
          <cell r="HK988">
            <v>0</v>
          </cell>
          <cell r="HL988">
            <v>0</v>
          </cell>
          <cell r="HM988">
            <v>0</v>
          </cell>
          <cell r="HN988">
            <v>0</v>
          </cell>
          <cell r="HO988">
            <v>0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0</v>
          </cell>
          <cell r="HU988">
            <v>0</v>
          </cell>
          <cell r="HV988">
            <v>0</v>
          </cell>
          <cell r="HW988">
            <v>0</v>
          </cell>
          <cell r="HX988">
            <v>0</v>
          </cell>
          <cell r="HY988">
            <v>0</v>
          </cell>
          <cell r="HZ988">
            <v>0</v>
          </cell>
          <cell r="IA988">
            <v>0</v>
          </cell>
          <cell r="IB988">
            <v>0</v>
          </cell>
          <cell r="IC988">
            <v>0</v>
          </cell>
          <cell r="ID988">
            <v>0</v>
          </cell>
          <cell r="IE988">
            <v>0</v>
          </cell>
          <cell r="IF988">
            <v>0</v>
          </cell>
          <cell r="IG988">
            <v>0</v>
          </cell>
          <cell r="IH988">
            <v>0</v>
          </cell>
          <cell r="II988">
            <v>0</v>
          </cell>
          <cell r="IJ988">
            <v>0</v>
          </cell>
          <cell r="IK988">
            <v>0</v>
          </cell>
          <cell r="IL988">
            <v>0</v>
          </cell>
          <cell r="IM988">
            <v>0</v>
          </cell>
          <cell r="IN988">
            <v>0</v>
          </cell>
          <cell r="IO988">
            <v>0</v>
          </cell>
          <cell r="IP988">
            <v>0</v>
          </cell>
          <cell r="IQ988">
            <v>0</v>
          </cell>
          <cell r="IR988">
            <v>0</v>
          </cell>
          <cell r="IS988">
            <v>0</v>
          </cell>
          <cell r="IT988">
            <v>0</v>
          </cell>
          <cell r="IU988">
            <v>0</v>
          </cell>
          <cell r="IV988">
            <v>0</v>
          </cell>
          <cell r="IW988">
            <v>0</v>
          </cell>
          <cell r="IX988">
            <v>0</v>
          </cell>
          <cell r="IY988">
            <v>0</v>
          </cell>
          <cell r="IZ988">
            <v>0</v>
          </cell>
          <cell r="JA988">
            <v>0</v>
          </cell>
          <cell r="JB988">
            <v>0</v>
          </cell>
          <cell r="JC988">
            <v>0</v>
          </cell>
          <cell r="JD988">
            <v>0</v>
          </cell>
          <cell r="JE988">
            <v>0</v>
          </cell>
          <cell r="JF988">
            <v>0</v>
          </cell>
          <cell r="JG988">
            <v>0</v>
          </cell>
          <cell r="JH988">
            <v>0</v>
          </cell>
          <cell r="JI988">
            <v>0</v>
          </cell>
          <cell r="JJ988">
            <v>0</v>
          </cell>
          <cell r="JK988">
            <v>0</v>
          </cell>
          <cell r="JL988">
            <v>0</v>
          </cell>
          <cell r="JM988">
            <v>0</v>
          </cell>
          <cell r="JN988">
            <v>0</v>
          </cell>
          <cell r="JO988">
            <v>0</v>
          </cell>
          <cell r="JP988">
            <v>0</v>
          </cell>
          <cell r="JQ988">
            <v>0</v>
          </cell>
        </row>
        <row r="989">
          <cell r="D989" t="str">
            <v>WD_.QF.WOR._.___.Orchard 2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  <cell r="GK989">
            <v>0</v>
          </cell>
          <cell r="GL989">
            <v>0</v>
          </cell>
          <cell r="GM989">
            <v>0</v>
          </cell>
          <cell r="GN989">
            <v>0</v>
          </cell>
          <cell r="GO989">
            <v>0</v>
          </cell>
          <cell r="GP989">
            <v>0</v>
          </cell>
          <cell r="GQ989">
            <v>0</v>
          </cell>
          <cell r="GR989">
            <v>0</v>
          </cell>
          <cell r="GS989">
            <v>0</v>
          </cell>
          <cell r="GT989">
            <v>0</v>
          </cell>
          <cell r="GU989">
            <v>0</v>
          </cell>
          <cell r="GV989">
            <v>0</v>
          </cell>
          <cell r="GW989">
            <v>0</v>
          </cell>
          <cell r="GX989">
            <v>0</v>
          </cell>
          <cell r="GY989">
            <v>0</v>
          </cell>
          <cell r="GZ989">
            <v>0</v>
          </cell>
          <cell r="HA989">
            <v>0</v>
          </cell>
          <cell r="HB989">
            <v>0</v>
          </cell>
          <cell r="HC989">
            <v>0</v>
          </cell>
          <cell r="HD989">
            <v>0</v>
          </cell>
          <cell r="HE989">
            <v>0</v>
          </cell>
          <cell r="HF989">
            <v>0</v>
          </cell>
          <cell r="HG989">
            <v>0</v>
          </cell>
          <cell r="HH989">
            <v>0</v>
          </cell>
          <cell r="HI989">
            <v>0</v>
          </cell>
          <cell r="HJ989">
            <v>0</v>
          </cell>
          <cell r="HK989">
            <v>0</v>
          </cell>
          <cell r="HL989">
            <v>0</v>
          </cell>
          <cell r="HM989">
            <v>0</v>
          </cell>
          <cell r="HN989">
            <v>0</v>
          </cell>
          <cell r="HO989">
            <v>0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0</v>
          </cell>
          <cell r="HU989">
            <v>0</v>
          </cell>
          <cell r="HV989">
            <v>0</v>
          </cell>
          <cell r="HW989">
            <v>0</v>
          </cell>
          <cell r="HX989">
            <v>0</v>
          </cell>
          <cell r="HY989">
            <v>0</v>
          </cell>
          <cell r="HZ989">
            <v>0</v>
          </cell>
          <cell r="IA989">
            <v>0</v>
          </cell>
          <cell r="IB989">
            <v>0</v>
          </cell>
          <cell r="IC989">
            <v>0</v>
          </cell>
          <cell r="ID989">
            <v>0</v>
          </cell>
          <cell r="IE989">
            <v>0</v>
          </cell>
          <cell r="IF989">
            <v>0</v>
          </cell>
          <cell r="IG989">
            <v>0</v>
          </cell>
          <cell r="IH989">
            <v>0</v>
          </cell>
          <cell r="II989">
            <v>0</v>
          </cell>
          <cell r="IJ989">
            <v>0</v>
          </cell>
          <cell r="IK989">
            <v>0</v>
          </cell>
          <cell r="IL989">
            <v>0</v>
          </cell>
          <cell r="IM989">
            <v>0</v>
          </cell>
          <cell r="IN989">
            <v>0</v>
          </cell>
          <cell r="IO989">
            <v>0</v>
          </cell>
          <cell r="IP989">
            <v>0</v>
          </cell>
          <cell r="IQ989">
            <v>0</v>
          </cell>
          <cell r="IR989">
            <v>0</v>
          </cell>
          <cell r="IS989">
            <v>0</v>
          </cell>
          <cell r="IT989">
            <v>0</v>
          </cell>
          <cell r="IU989">
            <v>0</v>
          </cell>
          <cell r="IV989">
            <v>0</v>
          </cell>
          <cell r="IW989">
            <v>0</v>
          </cell>
          <cell r="IX989">
            <v>0</v>
          </cell>
          <cell r="IY989">
            <v>0</v>
          </cell>
          <cell r="IZ989">
            <v>0</v>
          </cell>
          <cell r="JA989">
            <v>0</v>
          </cell>
          <cell r="JB989">
            <v>0</v>
          </cell>
          <cell r="JC989">
            <v>0</v>
          </cell>
          <cell r="JD989">
            <v>0</v>
          </cell>
          <cell r="JE989">
            <v>0</v>
          </cell>
          <cell r="JF989">
            <v>0</v>
          </cell>
          <cell r="JG989">
            <v>0</v>
          </cell>
          <cell r="JH989">
            <v>0</v>
          </cell>
          <cell r="JI989">
            <v>0</v>
          </cell>
          <cell r="JJ989">
            <v>0</v>
          </cell>
          <cell r="JK989">
            <v>0</v>
          </cell>
          <cell r="JL989">
            <v>0</v>
          </cell>
          <cell r="JM989">
            <v>0</v>
          </cell>
          <cell r="JN989">
            <v>0</v>
          </cell>
          <cell r="JO989">
            <v>0</v>
          </cell>
          <cell r="JP989">
            <v>0</v>
          </cell>
          <cell r="JQ989">
            <v>0</v>
          </cell>
        </row>
        <row r="990">
          <cell r="D990" t="str">
            <v>WD_.QF.WOR._.___.Orchard 3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  <cell r="EN990">
            <v>0</v>
          </cell>
          <cell r="EO990">
            <v>0</v>
          </cell>
          <cell r="EP990">
            <v>0</v>
          </cell>
          <cell r="EQ990">
            <v>0</v>
          </cell>
          <cell r="ER990">
            <v>0</v>
          </cell>
          <cell r="ES990">
            <v>0</v>
          </cell>
          <cell r="ET990">
            <v>0</v>
          </cell>
          <cell r="EU990">
            <v>0</v>
          </cell>
          <cell r="EV990">
            <v>0</v>
          </cell>
          <cell r="EW990">
            <v>0</v>
          </cell>
          <cell r="EX990">
            <v>0</v>
          </cell>
          <cell r="EY990">
            <v>0</v>
          </cell>
          <cell r="EZ990">
            <v>0</v>
          </cell>
          <cell r="FA990">
            <v>0</v>
          </cell>
          <cell r="FB990">
            <v>0</v>
          </cell>
          <cell r="FC990">
            <v>0</v>
          </cell>
          <cell r="FD990">
            <v>0</v>
          </cell>
          <cell r="FE990">
            <v>0</v>
          </cell>
          <cell r="FF990">
            <v>0</v>
          </cell>
          <cell r="FG990">
            <v>0</v>
          </cell>
          <cell r="FH990">
            <v>0</v>
          </cell>
          <cell r="FI990">
            <v>0</v>
          </cell>
          <cell r="FJ990">
            <v>0</v>
          </cell>
          <cell r="FK990">
            <v>0</v>
          </cell>
          <cell r="FL990">
            <v>0</v>
          </cell>
          <cell r="FM990">
            <v>0</v>
          </cell>
          <cell r="FN990">
            <v>0</v>
          </cell>
          <cell r="FO990">
            <v>0</v>
          </cell>
          <cell r="FP990">
            <v>0</v>
          </cell>
          <cell r="FQ990">
            <v>0</v>
          </cell>
          <cell r="FR990">
            <v>0</v>
          </cell>
          <cell r="FS990">
            <v>0</v>
          </cell>
          <cell r="FT990">
            <v>0</v>
          </cell>
          <cell r="FU990">
            <v>0</v>
          </cell>
          <cell r="FV990">
            <v>0</v>
          </cell>
          <cell r="FW990">
            <v>0</v>
          </cell>
          <cell r="FX990">
            <v>0</v>
          </cell>
          <cell r="FY990">
            <v>0</v>
          </cell>
          <cell r="FZ990">
            <v>0</v>
          </cell>
          <cell r="GA990">
            <v>0</v>
          </cell>
          <cell r="GB990">
            <v>0</v>
          </cell>
          <cell r="GC990">
            <v>0</v>
          </cell>
          <cell r="GD990">
            <v>0</v>
          </cell>
          <cell r="GE990">
            <v>0</v>
          </cell>
          <cell r="GF990">
            <v>0</v>
          </cell>
          <cell r="GG990">
            <v>0</v>
          </cell>
          <cell r="GH990">
            <v>0</v>
          </cell>
          <cell r="GI990">
            <v>0</v>
          </cell>
          <cell r="GJ990">
            <v>0</v>
          </cell>
          <cell r="GK990">
            <v>0</v>
          </cell>
          <cell r="GL990">
            <v>0</v>
          </cell>
          <cell r="GM990">
            <v>0</v>
          </cell>
          <cell r="GN990">
            <v>0</v>
          </cell>
          <cell r="GO990">
            <v>0</v>
          </cell>
          <cell r="GP990">
            <v>0</v>
          </cell>
          <cell r="GQ990">
            <v>0</v>
          </cell>
          <cell r="GR990">
            <v>0</v>
          </cell>
          <cell r="GS990">
            <v>0</v>
          </cell>
          <cell r="GT990">
            <v>0</v>
          </cell>
          <cell r="GU990">
            <v>0</v>
          </cell>
          <cell r="GV990">
            <v>0</v>
          </cell>
          <cell r="GW990">
            <v>0</v>
          </cell>
          <cell r="GX990">
            <v>0</v>
          </cell>
          <cell r="GY990">
            <v>0</v>
          </cell>
          <cell r="GZ990">
            <v>0</v>
          </cell>
          <cell r="HA990">
            <v>0</v>
          </cell>
          <cell r="HB990">
            <v>0</v>
          </cell>
          <cell r="HC990">
            <v>0</v>
          </cell>
          <cell r="HD990">
            <v>0</v>
          </cell>
          <cell r="HE990">
            <v>0</v>
          </cell>
          <cell r="HF990">
            <v>0</v>
          </cell>
          <cell r="HG990">
            <v>0</v>
          </cell>
          <cell r="HH990">
            <v>0</v>
          </cell>
          <cell r="HI990">
            <v>0</v>
          </cell>
          <cell r="HJ990">
            <v>0</v>
          </cell>
          <cell r="HK990">
            <v>0</v>
          </cell>
          <cell r="HL990">
            <v>0</v>
          </cell>
          <cell r="HM990">
            <v>0</v>
          </cell>
          <cell r="HN990">
            <v>0</v>
          </cell>
          <cell r="HO990">
            <v>0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0</v>
          </cell>
          <cell r="HU990">
            <v>0</v>
          </cell>
          <cell r="HV990">
            <v>0</v>
          </cell>
          <cell r="HW990">
            <v>0</v>
          </cell>
          <cell r="HX990">
            <v>0</v>
          </cell>
          <cell r="HY990">
            <v>0</v>
          </cell>
          <cell r="HZ990">
            <v>0</v>
          </cell>
          <cell r="IA990">
            <v>0</v>
          </cell>
          <cell r="IB990">
            <v>0</v>
          </cell>
          <cell r="IC990">
            <v>0</v>
          </cell>
          <cell r="ID990">
            <v>0</v>
          </cell>
          <cell r="IE990">
            <v>0</v>
          </cell>
          <cell r="IF990">
            <v>0</v>
          </cell>
          <cell r="IG990">
            <v>0</v>
          </cell>
          <cell r="IH990">
            <v>0</v>
          </cell>
          <cell r="II990">
            <v>0</v>
          </cell>
          <cell r="IJ990">
            <v>0</v>
          </cell>
          <cell r="IK990">
            <v>0</v>
          </cell>
          <cell r="IL990">
            <v>0</v>
          </cell>
          <cell r="IM990">
            <v>0</v>
          </cell>
          <cell r="IN990">
            <v>0</v>
          </cell>
          <cell r="IO990">
            <v>0</v>
          </cell>
          <cell r="IP990">
            <v>0</v>
          </cell>
          <cell r="IQ990">
            <v>0</v>
          </cell>
          <cell r="IR990">
            <v>0</v>
          </cell>
          <cell r="IS990">
            <v>0</v>
          </cell>
          <cell r="IT990">
            <v>0</v>
          </cell>
          <cell r="IU990">
            <v>0</v>
          </cell>
          <cell r="IV990">
            <v>0</v>
          </cell>
          <cell r="IW990">
            <v>0</v>
          </cell>
          <cell r="IX990">
            <v>0</v>
          </cell>
          <cell r="IY990">
            <v>0</v>
          </cell>
          <cell r="IZ990">
            <v>0</v>
          </cell>
          <cell r="JA990">
            <v>0</v>
          </cell>
          <cell r="JB990">
            <v>0</v>
          </cell>
          <cell r="JC990">
            <v>0</v>
          </cell>
          <cell r="JD990">
            <v>0</v>
          </cell>
          <cell r="JE990">
            <v>0</v>
          </cell>
          <cell r="JF990">
            <v>0</v>
          </cell>
          <cell r="JG990">
            <v>0</v>
          </cell>
          <cell r="JH990">
            <v>0</v>
          </cell>
          <cell r="JI990">
            <v>0</v>
          </cell>
          <cell r="JJ990">
            <v>0</v>
          </cell>
          <cell r="JK990">
            <v>0</v>
          </cell>
          <cell r="JL990">
            <v>0</v>
          </cell>
          <cell r="JM990">
            <v>0</v>
          </cell>
          <cell r="JN990">
            <v>0</v>
          </cell>
          <cell r="JO990">
            <v>0</v>
          </cell>
          <cell r="JP990">
            <v>0</v>
          </cell>
          <cell r="JQ990">
            <v>0</v>
          </cell>
        </row>
        <row r="991">
          <cell r="D991" t="str">
            <v>WD_.QF.WOR._.___.Orchard 4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  <cell r="EN991">
            <v>0</v>
          </cell>
          <cell r="EO991">
            <v>0</v>
          </cell>
          <cell r="EP991">
            <v>0</v>
          </cell>
          <cell r="EQ991">
            <v>0</v>
          </cell>
          <cell r="ER991">
            <v>0</v>
          </cell>
          <cell r="ES991">
            <v>0</v>
          </cell>
          <cell r="ET991">
            <v>0</v>
          </cell>
          <cell r="EU991">
            <v>0</v>
          </cell>
          <cell r="EV991">
            <v>0</v>
          </cell>
          <cell r="EW991">
            <v>0</v>
          </cell>
          <cell r="EX991">
            <v>0</v>
          </cell>
          <cell r="EY991">
            <v>0</v>
          </cell>
          <cell r="EZ991">
            <v>0</v>
          </cell>
          <cell r="FA991">
            <v>0</v>
          </cell>
          <cell r="FB991">
            <v>0</v>
          </cell>
          <cell r="FC991">
            <v>0</v>
          </cell>
          <cell r="FD991">
            <v>0</v>
          </cell>
          <cell r="FE991">
            <v>0</v>
          </cell>
          <cell r="FF991">
            <v>0</v>
          </cell>
          <cell r="FG991">
            <v>0</v>
          </cell>
          <cell r="FH991">
            <v>0</v>
          </cell>
          <cell r="FI991">
            <v>0</v>
          </cell>
          <cell r="FJ991">
            <v>0</v>
          </cell>
          <cell r="FK991">
            <v>0</v>
          </cell>
          <cell r="FL991">
            <v>0</v>
          </cell>
          <cell r="FM991">
            <v>0</v>
          </cell>
          <cell r="FN991">
            <v>0</v>
          </cell>
          <cell r="FO991">
            <v>0</v>
          </cell>
          <cell r="FP991">
            <v>0</v>
          </cell>
          <cell r="FQ991">
            <v>0</v>
          </cell>
          <cell r="FR991">
            <v>0</v>
          </cell>
          <cell r="FS991">
            <v>0</v>
          </cell>
          <cell r="FT991">
            <v>0</v>
          </cell>
          <cell r="FU991">
            <v>0</v>
          </cell>
          <cell r="FV991">
            <v>0</v>
          </cell>
          <cell r="FW991">
            <v>0</v>
          </cell>
          <cell r="FX991">
            <v>0</v>
          </cell>
          <cell r="FY991">
            <v>0</v>
          </cell>
          <cell r="FZ991">
            <v>0</v>
          </cell>
          <cell r="GA991">
            <v>0</v>
          </cell>
          <cell r="GB991">
            <v>0</v>
          </cell>
          <cell r="GC991">
            <v>0</v>
          </cell>
          <cell r="GD991">
            <v>0</v>
          </cell>
          <cell r="GE991">
            <v>0</v>
          </cell>
          <cell r="GF991">
            <v>0</v>
          </cell>
          <cell r="GG991">
            <v>0</v>
          </cell>
          <cell r="GH991">
            <v>0</v>
          </cell>
          <cell r="GI991">
            <v>0</v>
          </cell>
          <cell r="GJ991">
            <v>0</v>
          </cell>
          <cell r="GK991">
            <v>0</v>
          </cell>
          <cell r="GL991">
            <v>0</v>
          </cell>
          <cell r="GM991">
            <v>0</v>
          </cell>
          <cell r="GN991">
            <v>0</v>
          </cell>
          <cell r="GO991">
            <v>0</v>
          </cell>
          <cell r="GP991">
            <v>0</v>
          </cell>
          <cell r="GQ991">
            <v>0</v>
          </cell>
          <cell r="GR991">
            <v>0</v>
          </cell>
          <cell r="GS991">
            <v>0</v>
          </cell>
          <cell r="GT991">
            <v>0</v>
          </cell>
          <cell r="GU991">
            <v>0</v>
          </cell>
          <cell r="GV991">
            <v>0</v>
          </cell>
          <cell r="GW991">
            <v>0</v>
          </cell>
          <cell r="GX991">
            <v>0</v>
          </cell>
          <cell r="GY991">
            <v>0</v>
          </cell>
          <cell r="GZ991">
            <v>0</v>
          </cell>
          <cell r="HA991">
            <v>0</v>
          </cell>
          <cell r="HB991">
            <v>0</v>
          </cell>
          <cell r="HC991">
            <v>0</v>
          </cell>
          <cell r="HD991">
            <v>0</v>
          </cell>
          <cell r="HE991">
            <v>0</v>
          </cell>
          <cell r="HF991">
            <v>0</v>
          </cell>
          <cell r="HG991">
            <v>0</v>
          </cell>
          <cell r="HH991">
            <v>0</v>
          </cell>
          <cell r="HI991">
            <v>0</v>
          </cell>
          <cell r="HJ991">
            <v>0</v>
          </cell>
          <cell r="HK991">
            <v>0</v>
          </cell>
          <cell r="HL991">
            <v>0</v>
          </cell>
          <cell r="HM991">
            <v>0</v>
          </cell>
          <cell r="HN991">
            <v>0</v>
          </cell>
          <cell r="HO991">
            <v>0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0</v>
          </cell>
          <cell r="HU991">
            <v>0</v>
          </cell>
          <cell r="HV991">
            <v>0</v>
          </cell>
          <cell r="HW991">
            <v>0</v>
          </cell>
          <cell r="HX991">
            <v>0</v>
          </cell>
          <cell r="HY991">
            <v>0</v>
          </cell>
          <cell r="HZ991">
            <v>0</v>
          </cell>
          <cell r="IA991">
            <v>0</v>
          </cell>
          <cell r="IB991">
            <v>0</v>
          </cell>
          <cell r="IC991">
            <v>0</v>
          </cell>
          <cell r="ID991">
            <v>0</v>
          </cell>
          <cell r="IE991">
            <v>0</v>
          </cell>
          <cell r="IF991">
            <v>0</v>
          </cell>
          <cell r="IG991">
            <v>0</v>
          </cell>
          <cell r="IH991">
            <v>0</v>
          </cell>
          <cell r="II991">
            <v>0</v>
          </cell>
          <cell r="IJ991">
            <v>0</v>
          </cell>
          <cell r="IK991">
            <v>0</v>
          </cell>
          <cell r="IL991">
            <v>0</v>
          </cell>
          <cell r="IM991">
            <v>0</v>
          </cell>
          <cell r="IN991">
            <v>0</v>
          </cell>
          <cell r="IO991">
            <v>0</v>
          </cell>
          <cell r="IP991">
            <v>0</v>
          </cell>
          <cell r="IQ991">
            <v>0</v>
          </cell>
          <cell r="IR991">
            <v>0</v>
          </cell>
          <cell r="IS991">
            <v>0</v>
          </cell>
          <cell r="IT991">
            <v>0</v>
          </cell>
          <cell r="IU991">
            <v>0</v>
          </cell>
          <cell r="IV991">
            <v>0</v>
          </cell>
          <cell r="IW991">
            <v>0</v>
          </cell>
          <cell r="IX991">
            <v>0</v>
          </cell>
          <cell r="IY991">
            <v>0</v>
          </cell>
          <cell r="IZ991">
            <v>0</v>
          </cell>
          <cell r="JA991">
            <v>0</v>
          </cell>
          <cell r="JB991">
            <v>0</v>
          </cell>
          <cell r="JC991">
            <v>0</v>
          </cell>
          <cell r="JD991">
            <v>0</v>
          </cell>
          <cell r="JE991">
            <v>0</v>
          </cell>
          <cell r="JF991">
            <v>0</v>
          </cell>
          <cell r="JG991">
            <v>0</v>
          </cell>
          <cell r="JH991">
            <v>0</v>
          </cell>
          <cell r="JI991">
            <v>0</v>
          </cell>
          <cell r="JJ991">
            <v>0</v>
          </cell>
          <cell r="JK991">
            <v>0</v>
          </cell>
          <cell r="JL991">
            <v>0</v>
          </cell>
          <cell r="JM991">
            <v>0</v>
          </cell>
          <cell r="JN991">
            <v>0</v>
          </cell>
          <cell r="JO991">
            <v>0</v>
          </cell>
          <cell r="JP991">
            <v>0</v>
          </cell>
          <cell r="JQ991">
            <v>0</v>
          </cell>
        </row>
        <row r="992">
          <cell r="D992" t="str">
            <v>WD_.QF.WOR._.___.Oregon Trail ORWF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  <cell r="EN992">
            <v>0</v>
          </cell>
          <cell r="EO992">
            <v>0</v>
          </cell>
          <cell r="EP992">
            <v>0</v>
          </cell>
          <cell r="EQ992">
            <v>0</v>
          </cell>
          <cell r="ER992">
            <v>0</v>
          </cell>
          <cell r="ES992">
            <v>0</v>
          </cell>
          <cell r="ET992">
            <v>0</v>
          </cell>
          <cell r="EU992">
            <v>0</v>
          </cell>
          <cell r="EV992">
            <v>0</v>
          </cell>
          <cell r="EW992">
            <v>0</v>
          </cell>
          <cell r="EX992">
            <v>0</v>
          </cell>
          <cell r="EY992">
            <v>0</v>
          </cell>
          <cell r="EZ992">
            <v>0</v>
          </cell>
          <cell r="FA992">
            <v>0</v>
          </cell>
          <cell r="FB992">
            <v>0</v>
          </cell>
          <cell r="FC992">
            <v>0</v>
          </cell>
          <cell r="FD992">
            <v>0</v>
          </cell>
          <cell r="FE992">
            <v>0</v>
          </cell>
          <cell r="FF992">
            <v>0</v>
          </cell>
          <cell r="FG992">
            <v>0</v>
          </cell>
          <cell r="FH992">
            <v>0</v>
          </cell>
          <cell r="FI992">
            <v>0</v>
          </cell>
          <cell r="FJ992">
            <v>0</v>
          </cell>
          <cell r="FK992">
            <v>0</v>
          </cell>
          <cell r="FL992">
            <v>0</v>
          </cell>
          <cell r="FM992">
            <v>0</v>
          </cell>
          <cell r="FN992">
            <v>0</v>
          </cell>
          <cell r="FO992">
            <v>0</v>
          </cell>
          <cell r="FP992">
            <v>0</v>
          </cell>
          <cell r="FQ992">
            <v>0</v>
          </cell>
          <cell r="FR992">
            <v>0</v>
          </cell>
          <cell r="FS992">
            <v>0</v>
          </cell>
          <cell r="FT992">
            <v>0</v>
          </cell>
          <cell r="FU992">
            <v>0</v>
          </cell>
          <cell r="FV992">
            <v>0</v>
          </cell>
          <cell r="FW992">
            <v>0</v>
          </cell>
          <cell r="FX992">
            <v>0</v>
          </cell>
          <cell r="FY992">
            <v>0</v>
          </cell>
          <cell r="FZ992">
            <v>0</v>
          </cell>
          <cell r="GA992">
            <v>0</v>
          </cell>
          <cell r="GB992">
            <v>0</v>
          </cell>
          <cell r="GC992">
            <v>0</v>
          </cell>
          <cell r="GD992">
            <v>0</v>
          </cell>
          <cell r="GE992">
            <v>0</v>
          </cell>
          <cell r="GF992">
            <v>0</v>
          </cell>
          <cell r="GG992">
            <v>0</v>
          </cell>
          <cell r="GH992">
            <v>0</v>
          </cell>
          <cell r="GI992">
            <v>0</v>
          </cell>
          <cell r="GJ992">
            <v>0</v>
          </cell>
          <cell r="GK992">
            <v>0</v>
          </cell>
          <cell r="GL992">
            <v>0</v>
          </cell>
          <cell r="GM992">
            <v>0</v>
          </cell>
          <cell r="GN992">
            <v>0</v>
          </cell>
          <cell r="GO992">
            <v>0</v>
          </cell>
          <cell r="GP992">
            <v>0</v>
          </cell>
          <cell r="GQ992">
            <v>0</v>
          </cell>
          <cell r="GR992">
            <v>0</v>
          </cell>
          <cell r="GS992">
            <v>0</v>
          </cell>
          <cell r="GT992">
            <v>0</v>
          </cell>
          <cell r="GU992">
            <v>0</v>
          </cell>
          <cell r="GV992">
            <v>0</v>
          </cell>
          <cell r="GW992">
            <v>0</v>
          </cell>
          <cell r="GX992">
            <v>0</v>
          </cell>
          <cell r="GY992">
            <v>0</v>
          </cell>
          <cell r="GZ992">
            <v>0</v>
          </cell>
          <cell r="HA992">
            <v>0</v>
          </cell>
          <cell r="HB992">
            <v>0</v>
          </cell>
          <cell r="HC992">
            <v>0</v>
          </cell>
          <cell r="HD992">
            <v>0</v>
          </cell>
          <cell r="HE992">
            <v>0</v>
          </cell>
          <cell r="HF992">
            <v>0</v>
          </cell>
          <cell r="HG992">
            <v>0</v>
          </cell>
          <cell r="HH992">
            <v>0</v>
          </cell>
          <cell r="HI992">
            <v>0</v>
          </cell>
          <cell r="HJ992">
            <v>0</v>
          </cell>
          <cell r="HK992">
            <v>0</v>
          </cell>
          <cell r="HL992">
            <v>0</v>
          </cell>
          <cell r="HM992">
            <v>0</v>
          </cell>
          <cell r="HN992">
            <v>0</v>
          </cell>
          <cell r="HO992">
            <v>0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0</v>
          </cell>
          <cell r="HU992">
            <v>0</v>
          </cell>
          <cell r="HV992">
            <v>0</v>
          </cell>
          <cell r="HW992">
            <v>0</v>
          </cell>
          <cell r="HX992">
            <v>0</v>
          </cell>
          <cell r="HY992">
            <v>0</v>
          </cell>
          <cell r="HZ992">
            <v>0</v>
          </cell>
          <cell r="IA992">
            <v>0</v>
          </cell>
          <cell r="IB992">
            <v>0</v>
          </cell>
          <cell r="IC992">
            <v>0</v>
          </cell>
          <cell r="ID992">
            <v>0</v>
          </cell>
          <cell r="IE992">
            <v>0</v>
          </cell>
          <cell r="IF992">
            <v>0</v>
          </cell>
          <cell r="IG992">
            <v>0</v>
          </cell>
          <cell r="IH992">
            <v>0</v>
          </cell>
          <cell r="II992">
            <v>0</v>
          </cell>
          <cell r="IJ992">
            <v>0</v>
          </cell>
          <cell r="IK992">
            <v>0</v>
          </cell>
          <cell r="IL992">
            <v>0</v>
          </cell>
          <cell r="IM992">
            <v>0</v>
          </cell>
          <cell r="IN992">
            <v>0</v>
          </cell>
          <cell r="IO992">
            <v>0</v>
          </cell>
          <cell r="IP992">
            <v>0</v>
          </cell>
          <cell r="IQ992">
            <v>0</v>
          </cell>
          <cell r="IR992">
            <v>0</v>
          </cell>
          <cell r="IS992">
            <v>0</v>
          </cell>
          <cell r="IT992">
            <v>0</v>
          </cell>
          <cell r="IU992">
            <v>0</v>
          </cell>
          <cell r="IV992">
            <v>0</v>
          </cell>
          <cell r="IW992">
            <v>0</v>
          </cell>
          <cell r="IX992">
            <v>0</v>
          </cell>
          <cell r="IY992">
            <v>0</v>
          </cell>
          <cell r="IZ992">
            <v>0</v>
          </cell>
          <cell r="JA992">
            <v>0</v>
          </cell>
          <cell r="JB992">
            <v>0</v>
          </cell>
          <cell r="JC992">
            <v>0</v>
          </cell>
          <cell r="JD992">
            <v>0</v>
          </cell>
          <cell r="JE992">
            <v>0</v>
          </cell>
          <cell r="JF992">
            <v>0</v>
          </cell>
          <cell r="JG992">
            <v>0</v>
          </cell>
          <cell r="JH992">
            <v>0</v>
          </cell>
          <cell r="JI992">
            <v>0</v>
          </cell>
          <cell r="JJ992">
            <v>0</v>
          </cell>
          <cell r="JK992">
            <v>0</v>
          </cell>
          <cell r="JL992">
            <v>0</v>
          </cell>
          <cell r="JM992">
            <v>0</v>
          </cell>
          <cell r="JN992">
            <v>0</v>
          </cell>
          <cell r="JO992">
            <v>0</v>
          </cell>
          <cell r="JP992">
            <v>0</v>
          </cell>
          <cell r="JQ992">
            <v>0</v>
          </cell>
        </row>
        <row r="993">
          <cell r="D993" t="str">
            <v>WD_.QF.WOR._.___.Pacific Canyon ORWF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  <cell r="EN993">
            <v>0</v>
          </cell>
          <cell r="EO993">
            <v>0</v>
          </cell>
          <cell r="EP993">
            <v>0</v>
          </cell>
          <cell r="EQ993">
            <v>0</v>
          </cell>
          <cell r="ER993">
            <v>0</v>
          </cell>
          <cell r="ES993">
            <v>0</v>
          </cell>
          <cell r="ET993">
            <v>0</v>
          </cell>
          <cell r="EU993">
            <v>0</v>
          </cell>
          <cell r="EV993">
            <v>0</v>
          </cell>
          <cell r="EW993">
            <v>0</v>
          </cell>
          <cell r="EX993">
            <v>0</v>
          </cell>
          <cell r="EY993">
            <v>0</v>
          </cell>
          <cell r="EZ993">
            <v>0</v>
          </cell>
          <cell r="FA993">
            <v>0</v>
          </cell>
          <cell r="FB993">
            <v>0</v>
          </cell>
          <cell r="FC993">
            <v>0</v>
          </cell>
          <cell r="FD993">
            <v>0</v>
          </cell>
          <cell r="FE993">
            <v>0</v>
          </cell>
          <cell r="FF993">
            <v>0</v>
          </cell>
          <cell r="FG993">
            <v>0</v>
          </cell>
          <cell r="FH993">
            <v>0</v>
          </cell>
          <cell r="FI993">
            <v>0</v>
          </cell>
          <cell r="FJ993">
            <v>0</v>
          </cell>
          <cell r="FK993">
            <v>0</v>
          </cell>
          <cell r="FL993">
            <v>0</v>
          </cell>
          <cell r="FM993">
            <v>0</v>
          </cell>
          <cell r="FN993">
            <v>0</v>
          </cell>
          <cell r="FO993">
            <v>0</v>
          </cell>
          <cell r="FP993">
            <v>0</v>
          </cell>
          <cell r="FQ993">
            <v>0</v>
          </cell>
          <cell r="FR993">
            <v>0</v>
          </cell>
          <cell r="FS993">
            <v>0</v>
          </cell>
          <cell r="FT993">
            <v>0</v>
          </cell>
          <cell r="FU993">
            <v>0</v>
          </cell>
          <cell r="FV993">
            <v>0</v>
          </cell>
          <cell r="FW993">
            <v>0</v>
          </cell>
          <cell r="FX993">
            <v>0</v>
          </cell>
          <cell r="FY993">
            <v>0</v>
          </cell>
          <cell r="FZ993">
            <v>0</v>
          </cell>
          <cell r="GA993">
            <v>0</v>
          </cell>
          <cell r="GB993">
            <v>0</v>
          </cell>
          <cell r="GC993">
            <v>0</v>
          </cell>
          <cell r="GD993">
            <v>0</v>
          </cell>
          <cell r="GE993">
            <v>0</v>
          </cell>
          <cell r="GF993">
            <v>0</v>
          </cell>
          <cell r="GG993">
            <v>0</v>
          </cell>
          <cell r="GH993">
            <v>0</v>
          </cell>
          <cell r="GI993">
            <v>0</v>
          </cell>
          <cell r="GJ993">
            <v>0</v>
          </cell>
          <cell r="GK993">
            <v>0</v>
          </cell>
          <cell r="GL993">
            <v>0</v>
          </cell>
          <cell r="GM993">
            <v>0</v>
          </cell>
          <cell r="GN993">
            <v>0</v>
          </cell>
          <cell r="GO993">
            <v>0</v>
          </cell>
          <cell r="GP993">
            <v>0</v>
          </cell>
          <cell r="GQ993">
            <v>0</v>
          </cell>
          <cell r="GR993">
            <v>0</v>
          </cell>
          <cell r="GS993">
            <v>0</v>
          </cell>
          <cell r="GT993">
            <v>0</v>
          </cell>
          <cell r="GU993">
            <v>0</v>
          </cell>
          <cell r="GV993">
            <v>0</v>
          </cell>
          <cell r="GW993">
            <v>0</v>
          </cell>
          <cell r="GX993">
            <v>0</v>
          </cell>
          <cell r="GY993">
            <v>0</v>
          </cell>
          <cell r="GZ993">
            <v>0</v>
          </cell>
          <cell r="HA993">
            <v>0</v>
          </cell>
          <cell r="HB993">
            <v>0</v>
          </cell>
          <cell r="HC993">
            <v>0</v>
          </cell>
          <cell r="HD993">
            <v>0</v>
          </cell>
          <cell r="HE993">
            <v>0</v>
          </cell>
          <cell r="HF993">
            <v>0</v>
          </cell>
          <cell r="HG993">
            <v>0</v>
          </cell>
          <cell r="HH993">
            <v>0</v>
          </cell>
          <cell r="HI993">
            <v>0</v>
          </cell>
          <cell r="HJ993">
            <v>0</v>
          </cell>
          <cell r="HK993">
            <v>0</v>
          </cell>
          <cell r="HL993">
            <v>0</v>
          </cell>
          <cell r="HM993">
            <v>0</v>
          </cell>
          <cell r="HN993">
            <v>0</v>
          </cell>
          <cell r="HO993">
            <v>0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0</v>
          </cell>
          <cell r="HU993">
            <v>0</v>
          </cell>
          <cell r="HV993">
            <v>0</v>
          </cell>
          <cell r="HW993">
            <v>0</v>
          </cell>
          <cell r="HX993">
            <v>0</v>
          </cell>
          <cell r="HY993">
            <v>0</v>
          </cell>
          <cell r="HZ993">
            <v>0</v>
          </cell>
          <cell r="IA993">
            <v>0</v>
          </cell>
          <cell r="IB993">
            <v>0</v>
          </cell>
          <cell r="IC993">
            <v>0</v>
          </cell>
          <cell r="ID993">
            <v>0</v>
          </cell>
          <cell r="IE993">
            <v>0</v>
          </cell>
          <cell r="IF993">
            <v>0</v>
          </cell>
          <cell r="IG993">
            <v>0</v>
          </cell>
          <cell r="IH993">
            <v>0</v>
          </cell>
          <cell r="II993">
            <v>0</v>
          </cell>
          <cell r="IJ993">
            <v>0</v>
          </cell>
          <cell r="IK993">
            <v>0</v>
          </cell>
          <cell r="IL993">
            <v>0</v>
          </cell>
          <cell r="IM993">
            <v>0</v>
          </cell>
          <cell r="IN993">
            <v>0</v>
          </cell>
          <cell r="IO993">
            <v>0</v>
          </cell>
          <cell r="IP993">
            <v>0</v>
          </cell>
          <cell r="IQ993">
            <v>0</v>
          </cell>
          <cell r="IR993">
            <v>0</v>
          </cell>
          <cell r="IS993">
            <v>0</v>
          </cell>
          <cell r="IT993">
            <v>0</v>
          </cell>
          <cell r="IU993">
            <v>0</v>
          </cell>
          <cell r="IV993">
            <v>0</v>
          </cell>
          <cell r="IW993">
            <v>0</v>
          </cell>
          <cell r="IX993">
            <v>0</v>
          </cell>
          <cell r="IY993">
            <v>0</v>
          </cell>
          <cell r="IZ993">
            <v>0</v>
          </cell>
          <cell r="JA993">
            <v>0</v>
          </cell>
          <cell r="JB993">
            <v>0</v>
          </cell>
          <cell r="JC993">
            <v>0</v>
          </cell>
          <cell r="JD993">
            <v>0</v>
          </cell>
          <cell r="JE993">
            <v>0</v>
          </cell>
          <cell r="JF993">
            <v>0</v>
          </cell>
          <cell r="JG993">
            <v>0</v>
          </cell>
          <cell r="JH993">
            <v>0</v>
          </cell>
          <cell r="JI993">
            <v>0</v>
          </cell>
          <cell r="JJ993">
            <v>0</v>
          </cell>
          <cell r="JK993">
            <v>0</v>
          </cell>
          <cell r="JL993">
            <v>0</v>
          </cell>
          <cell r="JM993">
            <v>0</v>
          </cell>
          <cell r="JN993">
            <v>0</v>
          </cell>
          <cell r="JO993">
            <v>0</v>
          </cell>
          <cell r="JP993">
            <v>0</v>
          </cell>
          <cell r="JQ993">
            <v>0</v>
          </cell>
        </row>
        <row r="994">
          <cell r="D994" t="str">
            <v>WD_.QF.WOR._.___.Sand Ranch ORWF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  <cell r="EN994">
            <v>0</v>
          </cell>
          <cell r="EO994">
            <v>0</v>
          </cell>
          <cell r="EP994">
            <v>0</v>
          </cell>
          <cell r="EQ994">
            <v>0</v>
          </cell>
          <cell r="ER994">
            <v>0</v>
          </cell>
          <cell r="ES994">
            <v>0</v>
          </cell>
          <cell r="ET994">
            <v>0</v>
          </cell>
          <cell r="EU994">
            <v>0</v>
          </cell>
          <cell r="EV994">
            <v>0</v>
          </cell>
          <cell r="EW994">
            <v>0</v>
          </cell>
          <cell r="EX994">
            <v>0</v>
          </cell>
          <cell r="EY994">
            <v>0</v>
          </cell>
          <cell r="EZ994">
            <v>0</v>
          </cell>
          <cell r="FA994">
            <v>0</v>
          </cell>
          <cell r="FB994">
            <v>0</v>
          </cell>
          <cell r="FC994">
            <v>0</v>
          </cell>
          <cell r="FD994">
            <v>0</v>
          </cell>
          <cell r="FE994">
            <v>0</v>
          </cell>
          <cell r="FF994">
            <v>0</v>
          </cell>
          <cell r="FG994">
            <v>0</v>
          </cell>
          <cell r="FH994">
            <v>0</v>
          </cell>
          <cell r="FI994">
            <v>0</v>
          </cell>
          <cell r="FJ994">
            <v>0</v>
          </cell>
          <cell r="FK994">
            <v>0</v>
          </cell>
          <cell r="FL994">
            <v>0</v>
          </cell>
          <cell r="FM994">
            <v>0</v>
          </cell>
          <cell r="FN994">
            <v>0</v>
          </cell>
          <cell r="FO994">
            <v>0</v>
          </cell>
          <cell r="FP994">
            <v>0</v>
          </cell>
          <cell r="FQ994">
            <v>0</v>
          </cell>
          <cell r="FR994">
            <v>0</v>
          </cell>
          <cell r="FS994">
            <v>0</v>
          </cell>
          <cell r="FT994">
            <v>0</v>
          </cell>
          <cell r="FU994">
            <v>0</v>
          </cell>
          <cell r="FV994">
            <v>0</v>
          </cell>
          <cell r="FW994">
            <v>0</v>
          </cell>
          <cell r="FX994">
            <v>0</v>
          </cell>
          <cell r="FY994">
            <v>0</v>
          </cell>
          <cell r="FZ994">
            <v>0</v>
          </cell>
          <cell r="GA994">
            <v>0</v>
          </cell>
          <cell r="GB994">
            <v>0</v>
          </cell>
          <cell r="GC994">
            <v>0</v>
          </cell>
          <cell r="GD994">
            <v>0</v>
          </cell>
          <cell r="GE994">
            <v>0</v>
          </cell>
          <cell r="GF994">
            <v>0</v>
          </cell>
          <cell r="GG994">
            <v>0</v>
          </cell>
          <cell r="GH994">
            <v>0</v>
          </cell>
          <cell r="GI994">
            <v>0</v>
          </cell>
          <cell r="GJ994">
            <v>0</v>
          </cell>
          <cell r="GK994">
            <v>0</v>
          </cell>
          <cell r="GL994">
            <v>0</v>
          </cell>
          <cell r="GM994">
            <v>0</v>
          </cell>
          <cell r="GN994">
            <v>0</v>
          </cell>
          <cell r="GO994">
            <v>0</v>
          </cell>
          <cell r="GP994">
            <v>0</v>
          </cell>
          <cell r="GQ994">
            <v>0</v>
          </cell>
          <cell r="GR994">
            <v>0</v>
          </cell>
          <cell r="GS994">
            <v>0</v>
          </cell>
          <cell r="GT994">
            <v>0</v>
          </cell>
          <cell r="GU994">
            <v>0</v>
          </cell>
          <cell r="GV994">
            <v>0</v>
          </cell>
          <cell r="GW994">
            <v>0</v>
          </cell>
          <cell r="GX994">
            <v>0</v>
          </cell>
          <cell r="GY994">
            <v>0</v>
          </cell>
          <cell r="GZ994">
            <v>0</v>
          </cell>
          <cell r="HA994">
            <v>0</v>
          </cell>
          <cell r="HB994">
            <v>0</v>
          </cell>
          <cell r="HC994">
            <v>0</v>
          </cell>
          <cell r="HD994">
            <v>0</v>
          </cell>
          <cell r="HE994">
            <v>0</v>
          </cell>
          <cell r="HF994">
            <v>0</v>
          </cell>
          <cell r="HG994">
            <v>0</v>
          </cell>
          <cell r="HH994">
            <v>0</v>
          </cell>
          <cell r="HI994">
            <v>0</v>
          </cell>
          <cell r="HJ994">
            <v>0</v>
          </cell>
          <cell r="HK994">
            <v>0</v>
          </cell>
          <cell r="HL994">
            <v>0</v>
          </cell>
          <cell r="HM994">
            <v>0</v>
          </cell>
          <cell r="HN994">
            <v>0</v>
          </cell>
          <cell r="HO994">
            <v>0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0</v>
          </cell>
          <cell r="HU994">
            <v>0</v>
          </cell>
          <cell r="HV994">
            <v>0</v>
          </cell>
          <cell r="HW994">
            <v>0</v>
          </cell>
          <cell r="HX994">
            <v>0</v>
          </cell>
          <cell r="HY994">
            <v>0</v>
          </cell>
          <cell r="HZ994">
            <v>0</v>
          </cell>
          <cell r="IA994">
            <v>0</v>
          </cell>
          <cell r="IB994">
            <v>0</v>
          </cell>
          <cell r="IC994">
            <v>0</v>
          </cell>
          <cell r="ID994">
            <v>0</v>
          </cell>
          <cell r="IE994">
            <v>0</v>
          </cell>
          <cell r="IF994">
            <v>0</v>
          </cell>
          <cell r="IG994">
            <v>0</v>
          </cell>
          <cell r="IH994">
            <v>0</v>
          </cell>
          <cell r="II994">
            <v>0</v>
          </cell>
          <cell r="IJ994">
            <v>0</v>
          </cell>
          <cell r="IK994">
            <v>0</v>
          </cell>
          <cell r="IL994">
            <v>0</v>
          </cell>
          <cell r="IM994">
            <v>0</v>
          </cell>
          <cell r="IN994">
            <v>0</v>
          </cell>
          <cell r="IO994">
            <v>0</v>
          </cell>
          <cell r="IP994">
            <v>0</v>
          </cell>
          <cell r="IQ994">
            <v>0</v>
          </cell>
          <cell r="IR994">
            <v>0</v>
          </cell>
          <cell r="IS994">
            <v>0</v>
          </cell>
          <cell r="IT994">
            <v>0</v>
          </cell>
          <cell r="IU994">
            <v>0</v>
          </cell>
          <cell r="IV994">
            <v>0</v>
          </cell>
          <cell r="IW994">
            <v>0</v>
          </cell>
          <cell r="IX994">
            <v>0</v>
          </cell>
          <cell r="IY994">
            <v>0</v>
          </cell>
          <cell r="IZ994">
            <v>0</v>
          </cell>
          <cell r="JA994">
            <v>0</v>
          </cell>
          <cell r="JB994">
            <v>0</v>
          </cell>
          <cell r="JC994">
            <v>0</v>
          </cell>
          <cell r="JD994">
            <v>0</v>
          </cell>
          <cell r="JE994">
            <v>0</v>
          </cell>
          <cell r="JF994">
            <v>0</v>
          </cell>
          <cell r="JG994">
            <v>0</v>
          </cell>
          <cell r="JH994">
            <v>0</v>
          </cell>
          <cell r="JI994">
            <v>0</v>
          </cell>
          <cell r="JJ994">
            <v>0</v>
          </cell>
          <cell r="JK994">
            <v>0</v>
          </cell>
          <cell r="JL994">
            <v>0</v>
          </cell>
          <cell r="JM994">
            <v>0</v>
          </cell>
          <cell r="JN994">
            <v>0</v>
          </cell>
          <cell r="JO994">
            <v>0</v>
          </cell>
          <cell r="JP994">
            <v>0</v>
          </cell>
          <cell r="JQ994">
            <v>0</v>
          </cell>
        </row>
        <row r="995">
          <cell r="D995" t="str">
            <v>WD_.QF.WOR._.___.Three Mile Canyon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  <cell r="EN995">
            <v>0</v>
          </cell>
          <cell r="EO995">
            <v>0</v>
          </cell>
          <cell r="EP995">
            <v>0</v>
          </cell>
          <cell r="EQ995">
            <v>0</v>
          </cell>
          <cell r="ER995">
            <v>0</v>
          </cell>
          <cell r="ES995">
            <v>0</v>
          </cell>
          <cell r="ET995">
            <v>0</v>
          </cell>
          <cell r="EU995">
            <v>0</v>
          </cell>
          <cell r="EV995">
            <v>0</v>
          </cell>
          <cell r="EW995">
            <v>0</v>
          </cell>
          <cell r="EX995">
            <v>0</v>
          </cell>
          <cell r="EY995">
            <v>0</v>
          </cell>
          <cell r="EZ995">
            <v>0</v>
          </cell>
          <cell r="FA995">
            <v>0</v>
          </cell>
          <cell r="FB995">
            <v>0</v>
          </cell>
          <cell r="FC995">
            <v>0</v>
          </cell>
          <cell r="FD995">
            <v>0</v>
          </cell>
          <cell r="FE995">
            <v>0</v>
          </cell>
          <cell r="FF995">
            <v>0</v>
          </cell>
          <cell r="FG995">
            <v>0</v>
          </cell>
          <cell r="FH995">
            <v>0</v>
          </cell>
          <cell r="FI995">
            <v>0</v>
          </cell>
          <cell r="FJ995">
            <v>0</v>
          </cell>
          <cell r="FK995">
            <v>0</v>
          </cell>
          <cell r="FL995">
            <v>0</v>
          </cell>
          <cell r="FM995">
            <v>0</v>
          </cell>
          <cell r="FN995">
            <v>0</v>
          </cell>
          <cell r="FO995">
            <v>0</v>
          </cell>
          <cell r="FP995">
            <v>0</v>
          </cell>
          <cell r="FQ995">
            <v>0</v>
          </cell>
          <cell r="FR995">
            <v>0</v>
          </cell>
          <cell r="FS995">
            <v>0</v>
          </cell>
          <cell r="FT995">
            <v>0</v>
          </cell>
          <cell r="FU995">
            <v>0</v>
          </cell>
          <cell r="FV995">
            <v>0</v>
          </cell>
          <cell r="FW995">
            <v>0</v>
          </cell>
          <cell r="FX995">
            <v>0</v>
          </cell>
          <cell r="FY995">
            <v>0</v>
          </cell>
          <cell r="FZ995">
            <v>0</v>
          </cell>
          <cell r="GA995">
            <v>0</v>
          </cell>
          <cell r="GB995">
            <v>0</v>
          </cell>
          <cell r="GC995">
            <v>0</v>
          </cell>
          <cell r="GD995">
            <v>0</v>
          </cell>
          <cell r="GE995">
            <v>0</v>
          </cell>
          <cell r="GF995">
            <v>0</v>
          </cell>
          <cell r="GG995">
            <v>0</v>
          </cell>
          <cell r="GH995">
            <v>0</v>
          </cell>
          <cell r="GI995">
            <v>0</v>
          </cell>
          <cell r="GJ995">
            <v>0</v>
          </cell>
          <cell r="GK995">
            <v>0</v>
          </cell>
          <cell r="GL995">
            <v>0</v>
          </cell>
          <cell r="GM995">
            <v>0</v>
          </cell>
          <cell r="GN995">
            <v>0</v>
          </cell>
          <cell r="GO995">
            <v>0</v>
          </cell>
          <cell r="GP995">
            <v>0</v>
          </cell>
          <cell r="GQ995">
            <v>0</v>
          </cell>
          <cell r="GR995">
            <v>0</v>
          </cell>
          <cell r="GS995">
            <v>0</v>
          </cell>
          <cell r="GT995">
            <v>0</v>
          </cell>
          <cell r="GU995">
            <v>0</v>
          </cell>
          <cell r="GV995">
            <v>0</v>
          </cell>
          <cell r="GW995">
            <v>0</v>
          </cell>
          <cell r="GX995">
            <v>0</v>
          </cell>
          <cell r="GY995">
            <v>0</v>
          </cell>
          <cell r="GZ995">
            <v>0</v>
          </cell>
          <cell r="HA995">
            <v>0</v>
          </cell>
          <cell r="HB995">
            <v>0</v>
          </cell>
          <cell r="HC995">
            <v>0</v>
          </cell>
          <cell r="HD995">
            <v>0</v>
          </cell>
          <cell r="HE995">
            <v>0</v>
          </cell>
          <cell r="HF995">
            <v>0</v>
          </cell>
          <cell r="HG995">
            <v>0</v>
          </cell>
          <cell r="HH995">
            <v>0</v>
          </cell>
          <cell r="HI995">
            <v>0</v>
          </cell>
          <cell r="HJ995">
            <v>0</v>
          </cell>
          <cell r="HK995">
            <v>0</v>
          </cell>
          <cell r="HL995">
            <v>0</v>
          </cell>
          <cell r="HM995">
            <v>0</v>
          </cell>
          <cell r="HN995">
            <v>0</v>
          </cell>
          <cell r="HO995">
            <v>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0</v>
          </cell>
          <cell r="HU995">
            <v>0</v>
          </cell>
          <cell r="HV995">
            <v>0</v>
          </cell>
          <cell r="HW995">
            <v>0</v>
          </cell>
          <cell r="HX995">
            <v>0</v>
          </cell>
          <cell r="HY995">
            <v>0</v>
          </cell>
          <cell r="HZ995">
            <v>0</v>
          </cell>
          <cell r="IA995">
            <v>0</v>
          </cell>
          <cell r="IB995">
            <v>0</v>
          </cell>
          <cell r="IC995">
            <v>0</v>
          </cell>
          <cell r="ID995">
            <v>0</v>
          </cell>
          <cell r="IE995">
            <v>0</v>
          </cell>
          <cell r="IF995">
            <v>0</v>
          </cell>
          <cell r="IG995">
            <v>0</v>
          </cell>
          <cell r="IH995">
            <v>0</v>
          </cell>
          <cell r="II995">
            <v>0</v>
          </cell>
          <cell r="IJ995">
            <v>0</v>
          </cell>
          <cell r="IK995">
            <v>0</v>
          </cell>
          <cell r="IL995">
            <v>0</v>
          </cell>
          <cell r="IM995">
            <v>0</v>
          </cell>
          <cell r="IN995">
            <v>0</v>
          </cell>
          <cell r="IO995">
            <v>0</v>
          </cell>
          <cell r="IP995">
            <v>0</v>
          </cell>
          <cell r="IQ995">
            <v>0</v>
          </cell>
          <cell r="IR995">
            <v>0</v>
          </cell>
          <cell r="IS995">
            <v>0</v>
          </cell>
          <cell r="IT995">
            <v>0</v>
          </cell>
          <cell r="IU995">
            <v>0</v>
          </cell>
          <cell r="IV995">
            <v>0</v>
          </cell>
          <cell r="IW995">
            <v>0</v>
          </cell>
          <cell r="IX995">
            <v>0</v>
          </cell>
          <cell r="IY995">
            <v>0</v>
          </cell>
          <cell r="IZ995">
            <v>0</v>
          </cell>
          <cell r="JA995">
            <v>0</v>
          </cell>
          <cell r="JB995">
            <v>0</v>
          </cell>
          <cell r="JC995">
            <v>0</v>
          </cell>
          <cell r="JD995">
            <v>0</v>
          </cell>
          <cell r="JE995">
            <v>0</v>
          </cell>
          <cell r="JF995">
            <v>0</v>
          </cell>
          <cell r="JG995">
            <v>0</v>
          </cell>
          <cell r="JH995">
            <v>0</v>
          </cell>
          <cell r="JI995">
            <v>0</v>
          </cell>
          <cell r="JJ995">
            <v>0</v>
          </cell>
          <cell r="JK995">
            <v>0</v>
          </cell>
          <cell r="JL995">
            <v>0</v>
          </cell>
          <cell r="JM995">
            <v>0</v>
          </cell>
          <cell r="JN995">
            <v>0</v>
          </cell>
          <cell r="JO995">
            <v>0</v>
          </cell>
          <cell r="JP995">
            <v>0</v>
          </cell>
          <cell r="JQ995">
            <v>0</v>
          </cell>
        </row>
        <row r="996">
          <cell r="D996" t="str">
            <v>WD_.QF.WOR._.___.Wagon Trail ORWF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  <cell r="EN996">
            <v>0</v>
          </cell>
          <cell r="EO996">
            <v>0</v>
          </cell>
          <cell r="EP996">
            <v>0</v>
          </cell>
          <cell r="EQ996">
            <v>0</v>
          </cell>
          <cell r="ER996">
            <v>0</v>
          </cell>
          <cell r="ES996">
            <v>0</v>
          </cell>
          <cell r="ET996">
            <v>0</v>
          </cell>
          <cell r="EU996">
            <v>0</v>
          </cell>
          <cell r="EV996">
            <v>0</v>
          </cell>
          <cell r="EW996">
            <v>0</v>
          </cell>
          <cell r="EX996">
            <v>0</v>
          </cell>
          <cell r="EY996">
            <v>0</v>
          </cell>
          <cell r="EZ996">
            <v>0</v>
          </cell>
          <cell r="FA996">
            <v>0</v>
          </cell>
          <cell r="FB996">
            <v>0</v>
          </cell>
          <cell r="FC996">
            <v>0</v>
          </cell>
          <cell r="FD996">
            <v>0</v>
          </cell>
          <cell r="FE996">
            <v>0</v>
          </cell>
          <cell r="FF996">
            <v>0</v>
          </cell>
          <cell r="FG996">
            <v>0</v>
          </cell>
          <cell r="FH996">
            <v>0</v>
          </cell>
          <cell r="FI996">
            <v>0</v>
          </cell>
          <cell r="FJ996">
            <v>0</v>
          </cell>
          <cell r="FK996">
            <v>0</v>
          </cell>
          <cell r="FL996">
            <v>0</v>
          </cell>
          <cell r="FM996">
            <v>0</v>
          </cell>
          <cell r="FN996">
            <v>0</v>
          </cell>
          <cell r="FO996">
            <v>0</v>
          </cell>
          <cell r="FP996">
            <v>0</v>
          </cell>
          <cell r="FQ996">
            <v>0</v>
          </cell>
          <cell r="FR996">
            <v>0</v>
          </cell>
          <cell r="FS996">
            <v>0</v>
          </cell>
          <cell r="FT996">
            <v>0</v>
          </cell>
          <cell r="FU996">
            <v>0</v>
          </cell>
          <cell r="FV996">
            <v>0</v>
          </cell>
          <cell r="FW996">
            <v>0</v>
          </cell>
          <cell r="FX996">
            <v>0</v>
          </cell>
          <cell r="FY996">
            <v>0</v>
          </cell>
          <cell r="FZ996">
            <v>0</v>
          </cell>
          <cell r="GA996">
            <v>0</v>
          </cell>
          <cell r="GB996">
            <v>0</v>
          </cell>
          <cell r="GC996">
            <v>0</v>
          </cell>
          <cell r="GD996">
            <v>0</v>
          </cell>
          <cell r="GE996">
            <v>0</v>
          </cell>
          <cell r="GF996">
            <v>0</v>
          </cell>
          <cell r="GG996">
            <v>0</v>
          </cell>
          <cell r="GH996">
            <v>0</v>
          </cell>
          <cell r="GI996">
            <v>0</v>
          </cell>
          <cell r="GJ996">
            <v>0</v>
          </cell>
          <cell r="GK996">
            <v>0</v>
          </cell>
          <cell r="GL996">
            <v>0</v>
          </cell>
          <cell r="GM996">
            <v>0</v>
          </cell>
          <cell r="GN996">
            <v>0</v>
          </cell>
          <cell r="GO996">
            <v>0</v>
          </cell>
          <cell r="GP996">
            <v>0</v>
          </cell>
          <cell r="GQ996">
            <v>0</v>
          </cell>
          <cell r="GR996">
            <v>0</v>
          </cell>
          <cell r="GS996">
            <v>0</v>
          </cell>
          <cell r="GT996">
            <v>0</v>
          </cell>
          <cell r="GU996">
            <v>0</v>
          </cell>
          <cell r="GV996">
            <v>0</v>
          </cell>
          <cell r="GW996">
            <v>0</v>
          </cell>
          <cell r="GX996">
            <v>0</v>
          </cell>
          <cell r="GY996">
            <v>0</v>
          </cell>
          <cell r="GZ996">
            <v>0</v>
          </cell>
          <cell r="HA996">
            <v>0</v>
          </cell>
          <cell r="HB996">
            <v>0</v>
          </cell>
          <cell r="HC996">
            <v>0</v>
          </cell>
          <cell r="HD996">
            <v>0</v>
          </cell>
          <cell r="HE996">
            <v>0</v>
          </cell>
          <cell r="HF996">
            <v>0</v>
          </cell>
          <cell r="HG996">
            <v>0</v>
          </cell>
          <cell r="HH996">
            <v>0</v>
          </cell>
          <cell r="HI996">
            <v>0</v>
          </cell>
          <cell r="HJ996">
            <v>0</v>
          </cell>
          <cell r="HK996">
            <v>0</v>
          </cell>
          <cell r="HL996">
            <v>0</v>
          </cell>
          <cell r="HM996">
            <v>0</v>
          </cell>
          <cell r="HN996">
            <v>0</v>
          </cell>
          <cell r="HO996">
            <v>0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0</v>
          </cell>
          <cell r="HU996">
            <v>0</v>
          </cell>
          <cell r="HV996">
            <v>0</v>
          </cell>
          <cell r="HW996">
            <v>0</v>
          </cell>
          <cell r="HX996">
            <v>0</v>
          </cell>
          <cell r="HY996">
            <v>0</v>
          </cell>
          <cell r="HZ996">
            <v>0</v>
          </cell>
          <cell r="IA996">
            <v>0</v>
          </cell>
          <cell r="IB996">
            <v>0</v>
          </cell>
          <cell r="IC996">
            <v>0</v>
          </cell>
          <cell r="ID996">
            <v>0</v>
          </cell>
          <cell r="IE996">
            <v>0</v>
          </cell>
          <cell r="IF996">
            <v>0</v>
          </cell>
          <cell r="IG996">
            <v>0</v>
          </cell>
          <cell r="IH996">
            <v>0</v>
          </cell>
          <cell r="II996">
            <v>0</v>
          </cell>
          <cell r="IJ996">
            <v>0</v>
          </cell>
          <cell r="IK996">
            <v>0</v>
          </cell>
          <cell r="IL996">
            <v>0</v>
          </cell>
          <cell r="IM996">
            <v>0</v>
          </cell>
          <cell r="IN996">
            <v>0</v>
          </cell>
          <cell r="IO996">
            <v>0</v>
          </cell>
          <cell r="IP996">
            <v>0</v>
          </cell>
          <cell r="IQ996">
            <v>0</v>
          </cell>
          <cell r="IR996">
            <v>0</v>
          </cell>
          <cell r="IS996">
            <v>0</v>
          </cell>
          <cell r="IT996">
            <v>0</v>
          </cell>
          <cell r="IU996">
            <v>0</v>
          </cell>
          <cell r="IV996">
            <v>0</v>
          </cell>
          <cell r="IW996">
            <v>0</v>
          </cell>
          <cell r="IX996">
            <v>0</v>
          </cell>
          <cell r="IY996">
            <v>0</v>
          </cell>
          <cell r="IZ996">
            <v>0</v>
          </cell>
          <cell r="JA996">
            <v>0</v>
          </cell>
          <cell r="JB996">
            <v>0</v>
          </cell>
          <cell r="JC996">
            <v>0</v>
          </cell>
          <cell r="JD996">
            <v>0</v>
          </cell>
          <cell r="JE996">
            <v>0</v>
          </cell>
          <cell r="JF996">
            <v>0</v>
          </cell>
          <cell r="JG996">
            <v>0</v>
          </cell>
          <cell r="JH996">
            <v>0</v>
          </cell>
          <cell r="JI996">
            <v>0</v>
          </cell>
          <cell r="JJ996">
            <v>0</v>
          </cell>
          <cell r="JK996">
            <v>0</v>
          </cell>
          <cell r="JL996">
            <v>0</v>
          </cell>
          <cell r="JM996">
            <v>0</v>
          </cell>
          <cell r="JN996">
            <v>0</v>
          </cell>
          <cell r="JO996">
            <v>0</v>
          </cell>
          <cell r="JP996">
            <v>0</v>
          </cell>
          <cell r="JQ996">
            <v>0</v>
          </cell>
        </row>
        <row r="997">
          <cell r="D997" t="str">
            <v>WD_.QF.WOR._.___.Ward Butte ORWF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0</v>
          </cell>
          <cell r="ER997">
            <v>0</v>
          </cell>
          <cell r="ES997">
            <v>0</v>
          </cell>
          <cell r="ET997">
            <v>0</v>
          </cell>
          <cell r="EU997">
            <v>0</v>
          </cell>
          <cell r="EV997">
            <v>0</v>
          </cell>
          <cell r="EW997">
            <v>0</v>
          </cell>
          <cell r="EX997">
            <v>0</v>
          </cell>
          <cell r="EY997">
            <v>0</v>
          </cell>
          <cell r="EZ997">
            <v>0</v>
          </cell>
          <cell r="FA997">
            <v>0</v>
          </cell>
          <cell r="FB997">
            <v>0</v>
          </cell>
          <cell r="FC997">
            <v>0</v>
          </cell>
          <cell r="FD997">
            <v>0</v>
          </cell>
          <cell r="FE997">
            <v>0</v>
          </cell>
          <cell r="FF997">
            <v>0</v>
          </cell>
          <cell r="FG997">
            <v>0</v>
          </cell>
          <cell r="FH997">
            <v>0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>
            <v>0</v>
          </cell>
          <cell r="FO997">
            <v>0</v>
          </cell>
          <cell r="FP997">
            <v>0</v>
          </cell>
          <cell r="FQ997">
            <v>0</v>
          </cell>
          <cell r="FR997">
            <v>0</v>
          </cell>
          <cell r="FS997">
            <v>0</v>
          </cell>
          <cell r="FT997">
            <v>0</v>
          </cell>
          <cell r="FU997">
            <v>0</v>
          </cell>
          <cell r="FV997">
            <v>0</v>
          </cell>
          <cell r="FW997">
            <v>0</v>
          </cell>
          <cell r="FX997">
            <v>0</v>
          </cell>
          <cell r="FY997">
            <v>0</v>
          </cell>
          <cell r="FZ997">
            <v>0</v>
          </cell>
          <cell r="GA997">
            <v>0</v>
          </cell>
          <cell r="GB997">
            <v>0</v>
          </cell>
          <cell r="GC997">
            <v>0</v>
          </cell>
          <cell r="GD997">
            <v>0</v>
          </cell>
          <cell r="GE997">
            <v>0</v>
          </cell>
          <cell r="GF997">
            <v>0</v>
          </cell>
          <cell r="GG997">
            <v>0</v>
          </cell>
          <cell r="GH997">
            <v>0</v>
          </cell>
          <cell r="GI997">
            <v>0</v>
          </cell>
          <cell r="GJ997">
            <v>0</v>
          </cell>
          <cell r="GK997">
            <v>0</v>
          </cell>
          <cell r="GL997">
            <v>0</v>
          </cell>
          <cell r="GM997">
            <v>0</v>
          </cell>
          <cell r="GN997">
            <v>0</v>
          </cell>
          <cell r="GO997">
            <v>0</v>
          </cell>
          <cell r="GP997">
            <v>0</v>
          </cell>
          <cell r="GQ997">
            <v>0</v>
          </cell>
          <cell r="GR997">
            <v>0</v>
          </cell>
          <cell r="GS997">
            <v>0</v>
          </cell>
          <cell r="GT997">
            <v>0</v>
          </cell>
          <cell r="GU997">
            <v>0</v>
          </cell>
          <cell r="GV997">
            <v>0</v>
          </cell>
          <cell r="GW997">
            <v>0</v>
          </cell>
          <cell r="GX997">
            <v>0</v>
          </cell>
          <cell r="GY997">
            <v>0</v>
          </cell>
          <cell r="GZ997">
            <v>0</v>
          </cell>
          <cell r="HA997">
            <v>0</v>
          </cell>
          <cell r="HB997">
            <v>0</v>
          </cell>
          <cell r="HC997">
            <v>0</v>
          </cell>
          <cell r="HD997">
            <v>0</v>
          </cell>
          <cell r="HE997">
            <v>0</v>
          </cell>
          <cell r="HF997">
            <v>0</v>
          </cell>
          <cell r="HG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0</v>
          </cell>
          <cell r="HN997">
            <v>0</v>
          </cell>
          <cell r="HO997">
            <v>0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0</v>
          </cell>
          <cell r="HU997">
            <v>0</v>
          </cell>
          <cell r="HV997">
            <v>0</v>
          </cell>
          <cell r="HW997">
            <v>0</v>
          </cell>
          <cell r="HX997">
            <v>0</v>
          </cell>
          <cell r="HY997">
            <v>0</v>
          </cell>
          <cell r="HZ997">
            <v>0</v>
          </cell>
          <cell r="IA997">
            <v>0</v>
          </cell>
          <cell r="IB997">
            <v>0</v>
          </cell>
          <cell r="IC997">
            <v>0</v>
          </cell>
          <cell r="ID997">
            <v>0</v>
          </cell>
          <cell r="IE997">
            <v>0</v>
          </cell>
          <cell r="IF997">
            <v>0</v>
          </cell>
          <cell r="IG997">
            <v>0</v>
          </cell>
          <cell r="IH997">
            <v>0</v>
          </cell>
          <cell r="II997">
            <v>0</v>
          </cell>
          <cell r="IJ997">
            <v>0</v>
          </cell>
          <cell r="IK997">
            <v>0</v>
          </cell>
          <cell r="IL997">
            <v>0</v>
          </cell>
          <cell r="IM997">
            <v>0</v>
          </cell>
          <cell r="IN997">
            <v>0</v>
          </cell>
          <cell r="IO997">
            <v>0</v>
          </cell>
          <cell r="IP997">
            <v>0</v>
          </cell>
          <cell r="IQ997">
            <v>0</v>
          </cell>
          <cell r="IR997">
            <v>0</v>
          </cell>
          <cell r="IS997">
            <v>0</v>
          </cell>
          <cell r="IT997">
            <v>0</v>
          </cell>
          <cell r="IU997">
            <v>0</v>
          </cell>
          <cell r="IV997">
            <v>0</v>
          </cell>
          <cell r="IW997">
            <v>0</v>
          </cell>
          <cell r="IX997">
            <v>0</v>
          </cell>
          <cell r="IY997">
            <v>0</v>
          </cell>
          <cell r="IZ997">
            <v>0</v>
          </cell>
          <cell r="JA997">
            <v>0</v>
          </cell>
          <cell r="JB997">
            <v>0</v>
          </cell>
          <cell r="JC997">
            <v>0</v>
          </cell>
          <cell r="JD997">
            <v>0</v>
          </cell>
          <cell r="JE997">
            <v>0</v>
          </cell>
          <cell r="JF997">
            <v>0</v>
          </cell>
          <cell r="JG997">
            <v>0</v>
          </cell>
          <cell r="JH997">
            <v>0</v>
          </cell>
          <cell r="JI997">
            <v>0</v>
          </cell>
          <cell r="JJ997">
            <v>0</v>
          </cell>
          <cell r="JK997">
            <v>0</v>
          </cell>
          <cell r="JL997">
            <v>0</v>
          </cell>
          <cell r="JM997">
            <v>0</v>
          </cell>
          <cell r="JN997">
            <v>0</v>
          </cell>
          <cell r="JO997">
            <v>0</v>
          </cell>
          <cell r="JP997">
            <v>0</v>
          </cell>
          <cell r="JQ997">
            <v>0</v>
          </cell>
        </row>
        <row r="998">
          <cell r="D998" t="str">
            <v>WD_.QF.WYE._.___.Pioneer Park I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0</v>
          </cell>
          <cell r="ER998">
            <v>0</v>
          </cell>
          <cell r="ES998">
            <v>0</v>
          </cell>
          <cell r="ET998">
            <v>0</v>
          </cell>
          <cell r="EU998">
            <v>0</v>
          </cell>
          <cell r="EV998">
            <v>0</v>
          </cell>
          <cell r="EW998">
            <v>0</v>
          </cell>
          <cell r="EX998">
            <v>0</v>
          </cell>
          <cell r="EY998">
            <v>0</v>
          </cell>
          <cell r="EZ998">
            <v>0</v>
          </cell>
          <cell r="FA998">
            <v>0</v>
          </cell>
          <cell r="FB998">
            <v>0</v>
          </cell>
          <cell r="FC998">
            <v>0</v>
          </cell>
          <cell r="FD998">
            <v>0</v>
          </cell>
          <cell r="FE998">
            <v>0</v>
          </cell>
          <cell r="FF998">
            <v>0</v>
          </cell>
          <cell r="FG998">
            <v>0</v>
          </cell>
          <cell r="FH998">
            <v>0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>
            <v>0</v>
          </cell>
          <cell r="FO998">
            <v>0</v>
          </cell>
          <cell r="FP998">
            <v>0</v>
          </cell>
          <cell r="FQ998">
            <v>0</v>
          </cell>
          <cell r="FR998">
            <v>0</v>
          </cell>
          <cell r="FS998">
            <v>0</v>
          </cell>
          <cell r="FT998">
            <v>0</v>
          </cell>
          <cell r="FU998">
            <v>0</v>
          </cell>
          <cell r="FV998">
            <v>0</v>
          </cell>
          <cell r="FW998">
            <v>0</v>
          </cell>
          <cell r="FX998">
            <v>0</v>
          </cell>
          <cell r="FY998">
            <v>0</v>
          </cell>
          <cell r="FZ998">
            <v>0</v>
          </cell>
          <cell r="GA998">
            <v>0</v>
          </cell>
          <cell r="GB998">
            <v>0</v>
          </cell>
          <cell r="GC998">
            <v>0</v>
          </cell>
          <cell r="GD998">
            <v>0</v>
          </cell>
          <cell r="GE998">
            <v>0</v>
          </cell>
          <cell r="GF998">
            <v>0</v>
          </cell>
          <cell r="GG998">
            <v>0</v>
          </cell>
          <cell r="GH998">
            <v>0</v>
          </cell>
          <cell r="GI998">
            <v>0</v>
          </cell>
          <cell r="GJ998">
            <v>0</v>
          </cell>
          <cell r="GK998">
            <v>0</v>
          </cell>
          <cell r="GL998">
            <v>0</v>
          </cell>
          <cell r="GM998">
            <v>0</v>
          </cell>
          <cell r="GN998">
            <v>0</v>
          </cell>
          <cell r="GO998">
            <v>0</v>
          </cell>
          <cell r="GP998">
            <v>0</v>
          </cell>
          <cell r="GQ998">
            <v>0</v>
          </cell>
          <cell r="GR998">
            <v>0</v>
          </cell>
          <cell r="GS998">
            <v>0</v>
          </cell>
          <cell r="GT998">
            <v>0</v>
          </cell>
          <cell r="GU998">
            <v>0</v>
          </cell>
          <cell r="GV998">
            <v>0</v>
          </cell>
          <cell r="GW998">
            <v>0</v>
          </cell>
          <cell r="GX998">
            <v>0</v>
          </cell>
          <cell r="GY998">
            <v>0</v>
          </cell>
          <cell r="GZ998">
            <v>0</v>
          </cell>
          <cell r="HA998">
            <v>0</v>
          </cell>
          <cell r="HB998">
            <v>0</v>
          </cell>
          <cell r="HC998">
            <v>0</v>
          </cell>
          <cell r="HD998">
            <v>0</v>
          </cell>
          <cell r="HE998">
            <v>0</v>
          </cell>
          <cell r="HF998">
            <v>0</v>
          </cell>
          <cell r="HG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0</v>
          </cell>
          <cell r="HN998">
            <v>0</v>
          </cell>
          <cell r="HO998">
            <v>0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0</v>
          </cell>
          <cell r="HU998">
            <v>0</v>
          </cell>
          <cell r="HV998">
            <v>0</v>
          </cell>
          <cell r="HW998">
            <v>0</v>
          </cell>
          <cell r="HX998">
            <v>0</v>
          </cell>
          <cell r="HY998">
            <v>0</v>
          </cell>
          <cell r="HZ998">
            <v>0</v>
          </cell>
          <cell r="IA998">
            <v>0</v>
          </cell>
          <cell r="IB998">
            <v>0</v>
          </cell>
          <cell r="IC998">
            <v>0</v>
          </cell>
          <cell r="ID998">
            <v>0</v>
          </cell>
          <cell r="IE998">
            <v>0</v>
          </cell>
          <cell r="IF998">
            <v>0</v>
          </cell>
          <cell r="IG998">
            <v>0</v>
          </cell>
          <cell r="IH998">
            <v>0</v>
          </cell>
          <cell r="II998">
            <v>0</v>
          </cell>
          <cell r="IJ998">
            <v>0</v>
          </cell>
          <cell r="IK998">
            <v>0</v>
          </cell>
          <cell r="IL998">
            <v>0</v>
          </cell>
          <cell r="IM998">
            <v>0</v>
          </cell>
          <cell r="IN998">
            <v>0</v>
          </cell>
          <cell r="IO998">
            <v>0</v>
          </cell>
          <cell r="IP998">
            <v>0</v>
          </cell>
          <cell r="IQ998">
            <v>0</v>
          </cell>
          <cell r="IR998">
            <v>0</v>
          </cell>
          <cell r="IS998">
            <v>0</v>
          </cell>
          <cell r="IT998">
            <v>0</v>
          </cell>
          <cell r="IU998">
            <v>0</v>
          </cell>
          <cell r="IV998">
            <v>0</v>
          </cell>
          <cell r="IW998">
            <v>0</v>
          </cell>
          <cell r="IX998">
            <v>0</v>
          </cell>
          <cell r="IY998">
            <v>0</v>
          </cell>
          <cell r="IZ998">
            <v>0</v>
          </cell>
          <cell r="JA998">
            <v>0</v>
          </cell>
          <cell r="JB998">
            <v>0</v>
          </cell>
          <cell r="JC998">
            <v>0</v>
          </cell>
          <cell r="JD998">
            <v>0</v>
          </cell>
          <cell r="JE998">
            <v>0</v>
          </cell>
          <cell r="JF998">
            <v>0</v>
          </cell>
          <cell r="JG998">
            <v>0</v>
          </cell>
          <cell r="JH998">
            <v>0</v>
          </cell>
          <cell r="JI998">
            <v>0</v>
          </cell>
          <cell r="JJ998">
            <v>0</v>
          </cell>
          <cell r="JK998">
            <v>0</v>
          </cell>
          <cell r="JL998">
            <v>0</v>
          </cell>
          <cell r="JM998">
            <v>0</v>
          </cell>
          <cell r="JN998">
            <v>0</v>
          </cell>
          <cell r="JO998">
            <v>0</v>
          </cell>
          <cell r="JP998">
            <v>0</v>
          </cell>
          <cell r="JQ998">
            <v>0</v>
          </cell>
        </row>
        <row r="999">
          <cell r="D999" t="str">
            <v>WD_.QF.WYN._.SML.BLM Rawlins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0</v>
          </cell>
          <cell r="ER999">
            <v>0</v>
          </cell>
          <cell r="ES999">
            <v>0</v>
          </cell>
          <cell r="ET999">
            <v>0</v>
          </cell>
          <cell r="EU999">
            <v>0</v>
          </cell>
          <cell r="EV999">
            <v>0</v>
          </cell>
          <cell r="EW999">
            <v>0</v>
          </cell>
          <cell r="EX999">
            <v>0</v>
          </cell>
          <cell r="EY999">
            <v>0</v>
          </cell>
          <cell r="EZ999">
            <v>0</v>
          </cell>
          <cell r="FA999">
            <v>0</v>
          </cell>
          <cell r="FB999">
            <v>0</v>
          </cell>
          <cell r="FC999">
            <v>0</v>
          </cell>
          <cell r="FD999">
            <v>0</v>
          </cell>
          <cell r="FE999">
            <v>0</v>
          </cell>
          <cell r="FF999">
            <v>0</v>
          </cell>
          <cell r="FG999">
            <v>0</v>
          </cell>
          <cell r="FH999">
            <v>0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>
            <v>0</v>
          </cell>
          <cell r="FO999">
            <v>0</v>
          </cell>
          <cell r="FP999">
            <v>0</v>
          </cell>
          <cell r="FQ999">
            <v>0</v>
          </cell>
          <cell r="FR999">
            <v>0</v>
          </cell>
          <cell r="FS999">
            <v>0</v>
          </cell>
          <cell r="FT999">
            <v>0</v>
          </cell>
          <cell r="FU999">
            <v>0</v>
          </cell>
          <cell r="FV999">
            <v>0</v>
          </cell>
          <cell r="FW999">
            <v>0</v>
          </cell>
          <cell r="FX999">
            <v>0</v>
          </cell>
          <cell r="FY999">
            <v>0</v>
          </cell>
          <cell r="FZ999">
            <v>0</v>
          </cell>
          <cell r="GA999">
            <v>0</v>
          </cell>
          <cell r="GB999">
            <v>0</v>
          </cell>
          <cell r="GC999">
            <v>0</v>
          </cell>
          <cell r="GD999">
            <v>0</v>
          </cell>
          <cell r="GE999">
            <v>0</v>
          </cell>
          <cell r="GF999">
            <v>0</v>
          </cell>
          <cell r="GG999">
            <v>0</v>
          </cell>
          <cell r="GH999">
            <v>0</v>
          </cell>
          <cell r="GI999">
            <v>0</v>
          </cell>
          <cell r="GJ999">
            <v>0</v>
          </cell>
          <cell r="GK999">
            <v>0</v>
          </cell>
          <cell r="GL999">
            <v>0</v>
          </cell>
          <cell r="GM999">
            <v>0</v>
          </cell>
          <cell r="GN999">
            <v>0</v>
          </cell>
          <cell r="GO999">
            <v>0</v>
          </cell>
          <cell r="GP999">
            <v>0</v>
          </cell>
          <cell r="GQ999">
            <v>0</v>
          </cell>
          <cell r="GR999">
            <v>0</v>
          </cell>
          <cell r="GS999">
            <v>0</v>
          </cell>
          <cell r="GT999">
            <v>0</v>
          </cell>
          <cell r="GU999">
            <v>0</v>
          </cell>
          <cell r="GV999">
            <v>0</v>
          </cell>
          <cell r="GW999">
            <v>0</v>
          </cell>
          <cell r="GX999">
            <v>0</v>
          </cell>
          <cell r="GY999">
            <v>0</v>
          </cell>
          <cell r="GZ999">
            <v>0</v>
          </cell>
          <cell r="HA999">
            <v>0</v>
          </cell>
          <cell r="HB999">
            <v>0</v>
          </cell>
          <cell r="HC999">
            <v>0</v>
          </cell>
          <cell r="HD999">
            <v>0</v>
          </cell>
          <cell r="HE999">
            <v>0</v>
          </cell>
          <cell r="HF999">
            <v>0</v>
          </cell>
          <cell r="HG999">
            <v>0</v>
          </cell>
          <cell r="HH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0</v>
          </cell>
          <cell r="HN999">
            <v>0</v>
          </cell>
          <cell r="HO999">
            <v>0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0</v>
          </cell>
          <cell r="HU999">
            <v>0</v>
          </cell>
          <cell r="HV999">
            <v>0</v>
          </cell>
          <cell r="HW999">
            <v>0</v>
          </cell>
          <cell r="HX999">
            <v>0</v>
          </cell>
          <cell r="HY999">
            <v>0</v>
          </cell>
          <cell r="HZ999">
            <v>0</v>
          </cell>
          <cell r="IA999">
            <v>0</v>
          </cell>
          <cell r="IB999">
            <v>0</v>
          </cell>
          <cell r="IC999">
            <v>0</v>
          </cell>
          <cell r="ID999">
            <v>0</v>
          </cell>
          <cell r="IE999">
            <v>0</v>
          </cell>
          <cell r="IF999">
            <v>0</v>
          </cell>
          <cell r="IG999">
            <v>0</v>
          </cell>
          <cell r="IH999">
            <v>0</v>
          </cell>
          <cell r="II999">
            <v>0</v>
          </cell>
          <cell r="IJ999">
            <v>0</v>
          </cell>
          <cell r="IK999">
            <v>0</v>
          </cell>
          <cell r="IL999">
            <v>0</v>
          </cell>
          <cell r="IM999">
            <v>0</v>
          </cell>
          <cell r="IN999">
            <v>0</v>
          </cell>
          <cell r="IO999">
            <v>0</v>
          </cell>
          <cell r="IP999">
            <v>0</v>
          </cell>
          <cell r="IQ999">
            <v>0</v>
          </cell>
          <cell r="IR999">
            <v>0</v>
          </cell>
          <cell r="IS999">
            <v>0</v>
          </cell>
          <cell r="IT999">
            <v>0</v>
          </cell>
          <cell r="IU999">
            <v>0</v>
          </cell>
          <cell r="IV999">
            <v>0</v>
          </cell>
          <cell r="IW999">
            <v>0</v>
          </cell>
          <cell r="IX999">
            <v>0</v>
          </cell>
          <cell r="IY999">
            <v>0</v>
          </cell>
          <cell r="IZ999">
            <v>0</v>
          </cell>
          <cell r="JA999">
            <v>0</v>
          </cell>
          <cell r="JB999">
            <v>0</v>
          </cell>
          <cell r="JC999">
            <v>0</v>
          </cell>
          <cell r="JD999">
            <v>0</v>
          </cell>
          <cell r="JE999">
            <v>0</v>
          </cell>
          <cell r="JF999">
            <v>0</v>
          </cell>
          <cell r="JG999">
            <v>0</v>
          </cell>
          <cell r="JH999">
            <v>0</v>
          </cell>
          <cell r="JI999">
            <v>0</v>
          </cell>
          <cell r="JJ999">
            <v>0</v>
          </cell>
          <cell r="JK999">
            <v>0</v>
          </cell>
          <cell r="JL999">
            <v>0</v>
          </cell>
          <cell r="JM999">
            <v>0</v>
          </cell>
          <cell r="JN999">
            <v>0</v>
          </cell>
          <cell r="JO999">
            <v>0</v>
          </cell>
          <cell r="JP999">
            <v>0</v>
          </cell>
          <cell r="JQ999">
            <v>0</v>
          </cell>
        </row>
        <row r="1000">
          <cell r="D1000" t="str">
            <v>WD_.QF.WYN._.SML.J Bar 9 Ranch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0</v>
          </cell>
          <cell r="ER1000">
            <v>0</v>
          </cell>
          <cell r="ES1000">
            <v>0</v>
          </cell>
          <cell r="ET1000">
            <v>0</v>
          </cell>
          <cell r="EU1000">
            <v>0</v>
          </cell>
          <cell r="EV1000">
            <v>0</v>
          </cell>
          <cell r="EW1000">
            <v>0</v>
          </cell>
          <cell r="EX1000">
            <v>0</v>
          </cell>
          <cell r="EY1000">
            <v>0</v>
          </cell>
          <cell r="EZ1000">
            <v>0</v>
          </cell>
          <cell r="FA1000">
            <v>0</v>
          </cell>
          <cell r="FB1000">
            <v>0</v>
          </cell>
          <cell r="FC1000">
            <v>0</v>
          </cell>
          <cell r="FD1000">
            <v>0</v>
          </cell>
          <cell r="FE1000">
            <v>0</v>
          </cell>
          <cell r="FF1000">
            <v>0</v>
          </cell>
          <cell r="FG1000">
            <v>0</v>
          </cell>
          <cell r="FH1000">
            <v>0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>
            <v>0</v>
          </cell>
          <cell r="FO1000">
            <v>0</v>
          </cell>
          <cell r="FP1000">
            <v>0</v>
          </cell>
          <cell r="FQ1000">
            <v>0</v>
          </cell>
          <cell r="FR1000">
            <v>0</v>
          </cell>
          <cell r="FS1000">
            <v>0</v>
          </cell>
          <cell r="FT1000">
            <v>0</v>
          </cell>
          <cell r="FU1000">
            <v>0</v>
          </cell>
          <cell r="FV1000">
            <v>0</v>
          </cell>
          <cell r="FW1000">
            <v>0</v>
          </cell>
          <cell r="FX1000">
            <v>0</v>
          </cell>
          <cell r="FY1000">
            <v>0</v>
          </cell>
          <cell r="FZ1000">
            <v>0</v>
          </cell>
          <cell r="GA1000">
            <v>0</v>
          </cell>
          <cell r="GB1000">
            <v>0</v>
          </cell>
          <cell r="GC1000">
            <v>0</v>
          </cell>
          <cell r="GD1000">
            <v>0</v>
          </cell>
          <cell r="GE1000">
            <v>0</v>
          </cell>
          <cell r="GF1000">
            <v>0</v>
          </cell>
          <cell r="GG1000">
            <v>0</v>
          </cell>
          <cell r="GH1000">
            <v>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O1000">
            <v>0</v>
          </cell>
          <cell r="GP1000">
            <v>0</v>
          </cell>
          <cell r="GQ1000">
            <v>0</v>
          </cell>
          <cell r="GR1000">
            <v>0</v>
          </cell>
          <cell r="GS1000">
            <v>0</v>
          </cell>
          <cell r="GT1000">
            <v>0</v>
          </cell>
          <cell r="GU1000">
            <v>0</v>
          </cell>
          <cell r="GV1000">
            <v>0</v>
          </cell>
          <cell r="GW1000">
            <v>0</v>
          </cell>
          <cell r="GX1000">
            <v>0</v>
          </cell>
          <cell r="GY1000">
            <v>0</v>
          </cell>
          <cell r="GZ1000">
            <v>0</v>
          </cell>
          <cell r="HA1000">
            <v>0</v>
          </cell>
          <cell r="HB1000">
            <v>0</v>
          </cell>
          <cell r="HC1000">
            <v>0</v>
          </cell>
          <cell r="HD1000">
            <v>0</v>
          </cell>
          <cell r="HE1000">
            <v>0</v>
          </cell>
          <cell r="HF1000">
            <v>0</v>
          </cell>
          <cell r="HG1000">
            <v>0</v>
          </cell>
          <cell r="HH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0</v>
          </cell>
          <cell r="HN1000">
            <v>0</v>
          </cell>
          <cell r="HO1000">
            <v>0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0</v>
          </cell>
          <cell r="HU1000">
            <v>0</v>
          </cell>
          <cell r="HV1000">
            <v>0</v>
          </cell>
          <cell r="HW1000">
            <v>0</v>
          </cell>
          <cell r="HX1000">
            <v>0</v>
          </cell>
          <cell r="HY1000">
            <v>0</v>
          </cell>
          <cell r="HZ1000">
            <v>0</v>
          </cell>
          <cell r="IA1000">
            <v>0</v>
          </cell>
          <cell r="IB1000">
            <v>0</v>
          </cell>
          <cell r="IC1000">
            <v>0</v>
          </cell>
          <cell r="ID1000">
            <v>0</v>
          </cell>
          <cell r="IE1000">
            <v>0</v>
          </cell>
          <cell r="IF1000">
            <v>0</v>
          </cell>
          <cell r="IG1000">
            <v>0</v>
          </cell>
          <cell r="IH1000">
            <v>0</v>
          </cell>
          <cell r="II1000">
            <v>0</v>
          </cell>
          <cell r="IJ1000">
            <v>0</v>
          </cell>
          <cell r="IK1000">
            <v>0</v>
          </cell>
          <cell r="IL1000">
            <v>0</v>
          </cell>
          <cell r="IM1000">
            <v>0</v>
          </cell>
          <cell r="IN1000">
            <v>0</v>
          </cell>
          <cell r="IO1000">
            <v>0</v>
          </cell>
          <cell r="IP1000">
            <v>0</v>
          </cell>
          <cell r="IQ1000">
            <v>0</v>
          </cell>
          <cell r="IR1000">
            <v>0</v>
          </cell>
          <cell r="IS1000">
            <v>0</v>
          </cell>
          <cell r="IT1000">
            <v>0</v>
          </cell>
          <cell r="IU1000">
            <v>0</v>
          </cell>
          <cell r="IV1000">
            <v>0</v>
          </cell>
          <cell r="IW1000">
            <v>0</v>
          </cell>
          <cell r="IX1000">
            <v>0</v>
          </cell>
          <cell r="IY1000">
            <v>0</v>
          </cell>
          <cell r="IZ1000">
            <v>0</v>
          </cell>
          <cell r="JA1000">
            <v>0</v>
          </cell>
          <cell r="JB1000">
            <v>0</v>
          </cell>
          <cell r="JC1000">
            <v>0</v>
          </cell>
          <cell r="JD1000">
            <v>0</v>
          </cell>
          <cell r="JE1000">
            <v>0</v>
          </cell>
          <cell r="JF1000">
            <v>0</v>
          </cell>
          <cell r="JG1000">
            <v>0</v>
          </cell>
          <cell r="JH1000">
            <v>0</v>
          </cell>
          <cell r="JI1000">
            <v>0</v>
          </cell>
          <cell r="JJ1000">
            <v>0</v>
          </cell>
          <cell r="JK1000">
            <v>0</v>
          </cell>
          <cell r="JL1000">
            <v>0</v>
          </cell>
          <cell r="JM1000">
            <v>0</v>
          </cell>
          <cell r="JN1000">
            <v>0</v>
          </cell>
          <cell r="JO1000">
            <v>0</v>
          </cell>
          <cell r="JP1000">
            <v>0</v>
          </cell>
          <cell r="JQ1000">
            <v>0</v>
          </cell>
        </row>
        <row r="1001">
          <cell r="D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  <cell r="EN1001">
            <v>0</v>
          </cell>
          <cell r="EO1001">
            <v>0</v>
          </cell>
          <cell r="EP1001">
            <v>0</v>
          </cell>
          <cell r="EQ1001">
            <v>0</v>
          </cell>
          <cell r="ER1001">
            <v>0</v>
          </cell>
          <cell r="ES1001">
            <v>0</v>
          </cell>
          <cell r="ET1001">
            <v>0</v>
          </cell>
          <cell r="EU1001">
            <v>0</v>
          </cell>
          <cell r="EV1001">
            <v>0</v>
          </cell>
          <cell r="EW1001">
            <v>0</v>
          </cell>
          <cell r="EX1001">
            <v>0</v>
          </cell>
          <cell r="EY1001">
            <v>0</v>
          </cell>
          <cell r="EZ1001">
            <v>0</v>
          </cell>
          <cell r="FA1001">
            <v>0</v>
          </cell>
          <cell r="FB1001">
            <v>0</v>
          </cell>
          <cell r="FC1001">
            <v>0</v>
          </cell>
          <cell r="FD1001">
            <v>0</v>
          </cell>
          <cell r="FE1001">
            <v>0</v>
          </cell>
          <cell r="FF1001">
            <v>0</v>
          </cell>
          <cell r="FG1001">
            <v>0</v>
          </cell>
          <cell r="FH1001">
            <v>0</v>
          </cell>
          <cell r="FI1001">
            <v>0</v>
          </cell>
          <cell r="FJ1001">
            <v>0</v>
          </cell>
          <cell r="FK1001">
            <v>0</v>
          </cell>
          <cell r="FL1001">
            <v>0</v>
          </cell>
          <cell r="FM1001">
            <v>0</v>
          </cell>
          <cell r="FN1001">
            <v>0</v>
          </cell>
          <cell r="FO1001">
            <v>0</v>
          </cell>
          <cell r="FP1001">
            <v>0</v>
          </cell>
          <cell r="FQ1001">
            <v>0</v>
          </cell>
          <cell r="FR1001">
            <v>0</v>
          </cell>
          <cell r="FS1001">
            <v>0</v>
          </cell>
          <cell r="FT1001">
            <v>0</v>
          </cell>
          <cell r="FU1001">
            <v>0</v>
          </cell>
          <cell r="FV1001">
            <v>0</v>
          </cell>
          <cell r="FW1001">
            <v>0</v>
          </cell>
          <cell r="FX1001">
            <v>0</v>
          </cell>
          <cell r="FY1001">
            <v>0</v>
          </cell>
          <cell r="FZ1001">
            <v>0</v>
          </cell>
          <cell r="GA1001">
            <v>0</v>
          </cell>
          <cell r="GB1001">
            <v>0</v>
          </cell>
          <cell r="GC1001">
            <v>0</v>
          </cell>
          <cell r="GD1001">
            <v>0</v>
          </cell>
          <cell r="GE1001">
            <v>0</v>
          </cell>
          <cell r="GF1001">
            <v>0</v>
          </cell>
          <cell r="GG1001">
            <v>0</v>
          </cell>
          <cell r="GH1001">
            <v>0</v>
          </cell>
          <cell r="GI1001">
            <v>0</v>
          </cell>
          <cell r="GJ1001">
            <v>0</v>
          </cell>
          <cell r="GK1001">
            <v>0</v>
          </cell>
          <cell r="GL1001">
            <v>0</v>
          </cell>
          <cell r="GM1001">
            <v>0</v>
          </cell>
          <cell r="GN1001">
            <v>0</v>
          </cell>
          <cell r="GO1001">
            <v>0</v>
          </cell>
          <cell r="GP1001">
            <v>0</v>
          </cell>
          <cell r="GQ1001">
            <v>0</v>
          </cell>
          <cell r="GR1001">
            <v>0</v>
          </cell>
          <cell r="GS1001">
            <v>0</v>
          </cell>
          <cell r="GT1001">
            <v>0</v>
          </cell>
          <cell r="GU1001">
            <v>0</v>
          </cell>
          <cell r="GV1001">
            <v>0</v>
          </cell>
          <cell r="GW1001">
            <v>0</v>
          </cell>
          <cell r="GX1001">
            <v>0</v>
          </cell>
          <cell r="GY1001">
            <v>0</v>
          </cell>
          <cell r="GZ1001">
            <v>0</v>
          </cell>
          <cell r="HA1001">
            <v>0</v>
          </cell>
          <cell r="HB1001">
            <v>0</v>
          </cell>
          <cell r="HC1001">
            <v>0</v>
          </cell>
          <cell r="HD1001">
            <v>0</v>
          </cell>
          <cell r="HE1001">
            <v>0</v>
          </cell>
          <cell r="HF1001">
            <v>0</v>
          </cell>
          <cell r="HG1001">
            <v>0</v>
          </cell>
          <cell r="HH1001">
            <v>0</v>
          </cell>
          <cell r="HI1001">
            <v>0</v>
          </cell>
          <cell r="HJ1001">
            <v>0</v>
          </cell>
          <cell r="HK1001">
            <v>0</v>
          </cell>
          <cell r="HL1001">
            <v>0</v>
          </cell>
          <cell r="HM1001">
            <v>0</v>
          </cell>
          <cell r="HN1001">
            <v>0</v>
          </cell>
          <cell r="HO1001">
            <v>0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0</v>
          </cell>
          <cell r="HU1001">
            <v>0</v>
          </cell>
          <cell r="HV1001">
            <v>0</v>
          </cell>
          <cell r="HW1001">
            <v>0</v>
          </cell>
          <cell r="HX1001">
            <v>0</v>
          </cell>
          <cell r="HY1001">
            <v>0</v>
          </cell>
          <cell r="HZ1001">
            <v>0</v>
          </cell>
          <cell r="IA1001">
            <v>0</v>
          </cell>
          <cell r="IB1001">
            <v>0</v>
          </cell>
          <cell r="IC1001">
            <v>0</v>
          </cell>
          <cell r="ID1001">
            <v>0</v>
          </cell>
          <cell r="IE1001">
            <v>0</v>
          </cell>
          <cell r="IF1001">
            <v>0</v>
          </cell>
          <cell r="IG1001">
            <v>0</v>
          </cell>
          <cell r="IH1001">
            <v>0</v>
          </cell>
          <cell r="II1001">
            <v>0</v>
          </cell>
          <cell r="IJ1001">
            <v>0</v>
          </cell>
          <cell r="IK1001">
            <v>0</v>
          </cell>
          <cell r="IL1001">
            <v>0</v>
          </cell>
          <cell r="IM1001">
            <v>0</v>
          </cell>
          <cell r="IN1001">
            <v>0</v>
          </cell>
          <cell r="IO1001">
            <v>0</v>
          </cell>
          <cell r="IP1001">
            <v>0</v>
          </cell>
          <cell r="IQ1001">
            <v>0</v>
          </cell>
          <cell r="IR1001">
            <v>0</v>
          </cell>
          <cell r="IS1001">
            <v>0</v>
          </cell>
          <cell r="IT1001">
            <v>0</v>
          </cell>
          <cell r="IU1001">
            <v>0</v>
          </cell>
          <cell r="IV1001">
            <v>0</v>
          </cell>
          <cell r="IW1001">
            <v>0</v>
          </cell>
          <cell r="IX1001">
            <v>0</v>
          </cell>
          <cell r="IY1001">
            <v>0</v>
          </cell>
          <cell r="IZ1001">
            <v>0</v>
          </cell>
          <cell r="JA1001">
            <v>0</v>
          </cell>
          <cell r="JB1001">
            <v>0</v>
          </cell>
          <cell r="JC1001">
            <v>0</v>
          </cell>
          <cell r="JD1001">
            <v>0</v>
          </cell>
          <cell r="JE1001">
            <v>0</v>
          </cell>
          <cell r="JF1001">
            <v>0</v>
          </cell>
          <cell r="JG1001">
            <v>0</v>
          </cell>
          <cell r="JH1001">
            <v>0</v>
          </cell>
          <cell r="JI1001">
            <v>0</v>
          </cell>
          <cell r="JJ1001">
            <v>0</v>
          </cell>
          <cell r="JK1001">
            <v>0</v>
          </cell>
          <cell r="JL1001">
            <v>0</v>
          </cell>
          <cell r="JM1001">
            <v>0</v>
          </cell>
          <cell r="JN1001">
            <v>0</v>
          </cell>
          <cell r="JO1001">
            <v>0</v>
          </cell>
          <cell r="JP1001">
            <v>0</v>
          </cell>
          <cell r="JQ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>
            <v>0</v>
          </cell>
          <cell r="EO1002">
            <v>0</v>
          </cell>
          <cell r="EP1002">
            <v>0</v>
          </cell>
          <cell r="EQ1002">
            <v>0</v>
          </cell>
          <cell r="ER1002">
            <v>0</v>
          </cell>
          <cell r="ES1002">
            <v>0</v>
          </cell>
          <cell r="ET1002">
            <v>0</v>
          </cell>
          <cell r="EU1002">
            <v>0</v>
          </cell>
          <cell r="EV1002">
            <v>0</v>
          </cell>
          <cell r="EW1002">
            <v>0</v>
          </cell>
          <cell r="EX1002">
            <v>0</v>
          </cell>
          <cell r="EY1002">
            <v>0</v>
          </cell>
          <cell r="EZ1002">
            <v>0</v>
          </cell>
          <cell r="FA1002">
            <v>0</v>
          </cell>
          <cell r="FB1002">
            <v>0</v>
          </cell>
          <cell r="FC1002">
            <v>0</v>
          </cell>
          <cell r="FD1002">
            <v>0</v>
          </cell>
          <cell r="FE1002">
            <v>0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>
            <v>0</v>
          </cell>
          <cell r="FO1002">
            <v>0</v>
          </cell>
          <cell r="FP1002">
            <v>0</v>
          </cell>
          <cell r="FQ1002">
            <v>0</v>
          </cell>
          <cell r="FR1002">
            <v>0</v>
          </cell>
          <cell r="FS1002">
            <v>0</v>
          </cell>
          <cell r="FT1002">
            <v>0</v>
          </cell>
          <cell r="FU1002">
            <v>0</v>
          </cell>
          <cell r="FV1002">
            <v>0</v>
          </cell>
          <cell r="FW1002">
            <v>0</v>
          </cell>
          <cell r="FX1002">
            <v>0</v>
          </cell>
          <cell r="FY1002">
            <v>0</v>
          </cell>
          <cell r="FZ1002">
            <v>0</v>
          </cell>
          <cell r="GA1002">
            <v>0</v>
          </cell>
          <cell r="GB1002">
            <v>0</v>
          </cell>
          <cell r="GC1002">
            <v>0</v>
          </cell>
          <cell r="GD1002">
            <v>0</v>
          </cell>
          <cell r="GE1002">
            <v>0</v>
          </cell>
          <cell r="GF1002">
            <v>0</v>
          </cell>
          <cell r="GG1002">
            <v>0</v>
          </cell>
          <cell r="GH1002">
            <v>0</v>
          </cell>
          <cell r="GI1002">
            <v>0</v>
          </cell>
          <cell r="GJ1002">
            <v>0</v>
          </cell>
          <cell r="GK1002">
            <v>0</v>
          </cell>
          <cell r="GL1002">
            <v>0</v>
          </cell>
          <cell r="GM1002">
            <v>0</v>
          </cell>
          <cell r="GN1002">
            <v>0</v>
          </cell>
          <cell r="GO1002">
            <v>0</v>
          </cell>
          <cell r="GP1002">
            <v>0</v>
          </cell>
          <cell r="GQ1002">
            <v>0</v>
          </cell>
          <cell r="GR1002">
            <v>0</v>
          </cell>
          <cell r="GS1002">
            <v>0</v>
          </cell>
          <cell r="GT1002">
            <v>0</v>
          </cell>
          <cell r="GU1002">
            <v>0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0</v>
          </cell>
          <cell r="HA1002">
            <v>0</v>
          </cell>
          <cell r="HB1002">
            <v>0</v>
          </cell>
          <cell r="HC1002">
            <v>0</v>
          </cell>
          <cell r="HD1002">
            <v>0</v>
          </cell>
          <cell r="HE1002">
            <v>0</v>
          </cell>
          <cell r="HF1002">
            <v>0</v>
          </cell>
          <cell r="HG1002">
            <v>0</v>
          </cell>
          <cell r="HH1002">
            <v>0</v>
          </cell>
          <cell r="HI1002">
            <v>0</v>
          </cell>
          <cell r="HJ1002">
            <v>0</v>
          </cell>
          <cell r="HK1002">
            <v>0</v>
          </cell>
          <cell r="HL1002">
            <v>0</v>
          </cell>
          <cell r="HM1002">
            <v>0</v>
          </cell>
          <cell r="HN1002">
            <v>0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0</v>
          </cell>
          <cell r="HU1002">
            <v>0</v>
          </cell>
          <cell r="HV1002">
            <v>0</v>
          </cell>
          <cell r="HW1002">
            <v>0</v>
          </cell>
          <cell r="HX1002">
            <v>0</v>
          </cell>
          <cell r="HY1002">
            <v>0</v>
          </cell>
          <cell r="HZ1002">
            <v>0</v>
          </cell>
          <cell r="IA1002">
            <v>0</v>
          </cell>
          <cell r="IB1002">
            <v>0</v>
          </cell>
          <cell r="IC1002">
            <v>0</v>
          </cell>
          <cell r="ID1002">
            <v>0</v>
          </cell>
          <cell r="IE1002">
            <v>0</v>
          </cell>
          <cell r="IF1002">
            <v>0</v>
          </cell>
          <cell r="IG1002">
            <v>0</v>
          </cell>
          <cell r="IH1002">
            <v>0</v>
          </cell>
          <cell r="II1002">
            <v>0</v>
          </cell>
          <cell r="IJ1002">
            <v>0</v>
          </cell>
          <cell r="IK1002">
            <v>0</v>
          </cell>
          <cell r="IL1002">
            <v>0</v>
          </cell>
          <cell r="IM1002">
            <v>0</v>
          </cell>
          <cell r="IN1002">
            <v>0</v>
          </cell>
          <cell r="IO1002">
            <v>0</v>
          </cell>
          <cell r="IP1002">
            <v>0</v>
          </cell>
          <cell r="IQ1002">
            <v>0</v>
          </cell>
          <cell r="IR1002">
            <v>0</v>
          </cell>
          <cell r="IS1002">
            <v>0</v>
          </cell>
          <cell r="IT1002">
            <v>0</v>
          </cell>
          <cell r="IU1002">
            <v>0</v>
          </cell>
          <cell r="IV1002">
            <v>0</v>
          </cell>
          <cell r="IW1002">
            <v>0</v>
          </cell>
          <cell r="IX1002">
            <v>0</v>
          </cell>
          <cell r="IY1002">
            <v>0</v>
          </cell>
          <cell r="IZ1002">
            <v>0</v>
          </cell>
          <cell r="JA1002">
            <v>0</v>
          </cell>
          <cell r="JB1002">
            <v>0</v>
          </cell>
          <cell r="JC1002">
            <v>0</v>
          </cell>
          <cell r="JD1002">
            <v>0</v>
          </cell>
          <cell r="JE1002">
            <v>0</v>
          </cell>
          <cell r="JF1002">
            <v>0</v>
          </cell>
          <cell r="JG1002">
            <v>0</v>
          </cell>
          <cell r="JH1002">
            <v>0</v>
          </cell>
          <cell r="JI1002">
            <v>0</v>
          </cell>
          <cell r="JJ1002">
            <v>0</v>
          </cell>
          <cell r="JK1002">
            <v>0</v>
          </cell>
          <cell r="JL1002">
            <v>0</v>
          </cell>
          <cell r="JM1002">
            <v>0</v>
          </cell>
          <cell r="JN1002">
            <v>0</v>
          </cell>
          <cell r="JO1002">
            <v>0</v>
          </cell>
          <cell r="JP1002">
            <v>0</v>
          </cell>
          <cell r="JQ1002">
            <v>0</v>
          </cell>
        </row>
        <row r="1004">
          <cell r="D1004" t="str">
            <v>PV_.QF.COR._.___.Tumbleweed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  <cell r="EN1004">
            <v>0</v>
          </cell>
          <cell r="EO1004">
            <v>0</v>
          </cell>
          <cell r="EP1004">
            <v>0</v>
          </cell>
          <cell r="EQ1004">
            <v>0</v>
          </cell>
          <cell r="ER1004">
            <v>0</v>
          </cell>
          <cell r="ES1004">
            <v>0</v>
          </cell>
          <cell r="ET1004">
            <v>0</v>
          </cell>
          <cell r="EU1004">
            <v>0</v>
          </cell>
          <cell r="EV1004">
            <v>0</v>
          </cell>
          <cell r="EW1004">
            <v>0</v>
          </cell>
          <cell r="EX1004">
            <v>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0</v>
          </cell>
          <cell r="FF1004">
            <v>0</v>
          </cell>
          <cell r="FG1004">
            <v>0</v>
          </cell>
          <cell r="FH1004">
            <v>0</v>
          </cell>
          <cell r="FI1004">
            <v>0</v>
          </cell>
          <cell r="FJ1004">
            <v>0</v>
          </cell>
          <cell r="FK1004">
            <v>0</v>
          </cell>
          <cell r="FL1004">
            <v>0</v>
          </cell>
          <cell r="FM1004">
            <v>0</v>
          </cell>
          <cell r="FN1004">
            <v>0</v>
          </cell>
          <cell r="FO1004">
            <v>0</v>
          </cell>
          <cell r="FP1004">
            <v>0</v>
          </cell>
          <cell r="FQ1004">
            <v>0</v>
          </cell>
          <cell r="FR1004">
            <v>0</v>
          </cell>
          <cell r="FS1004">
            <v>0</v>
          </cell>
          <cell r="FT1004">
            <v>0</v>
          </cell>
          <cell r="FU1004">
            <v>0</v>
          </cell>
          <cell r="FV1004">
            <v>0</v>
          </cell>
          <cell r="FW1004">
            <v>0</v>
          </cell>
          <cell r="FX1004">
            <v>0</v>
          </cell>
          <cell r="FY1004">
            <v>0</v>
          </cell>
          <cell r="FZ1004">
            <v>0</v>
          </cell>
          <cell r="GA1004">
            <v>0</v>
          </cell>
          <cell r="GB1004">
            <v>0</v>
          </cell>
          <cell r="GC1004">
            <v>0</v>
          </cell>
          <cell r="GD1004">
            <v>0</v>
          </cell>
          <cell r="GE1004">
            <v>0</v>
          </cell>
          <cell r="GF1004">
            <v>0</v>
          </cell>
          <cell r="GG1004">
            <v>0</v>
          </cell>
          <cell r="GH1004">
            <v>0</v>
          </cell>
          <cell r="GI1004">
            <v>0</v>
          </cell>
          <cell r="GJ1004">
            <v>0</v>
          </cell>
          <cell r="GK1004">
            <v>0</v>
          </cell>
          <cell r="GL1004">
            <v>0</v>
          </cell>
          <cell r="GM1004">
            <v>0</v>
          </cell>
          <cell r="GN1004">
            <v>0</v>
          </cell>
          <cell r="GO1004">
            <v>0</v>
          </cell>
          <cell r="GP1004">
            <v>0</v>
          </cell>
          <cell r="GQ1004">
            <v>0</v>
          </cell>
          <cell r="GR1004">
            <v>0</v>
          </cell>
          <cell r="GS1004">
            <v>0</v>
          </cell>
          <cell r="GT1004">
            <v>0</v>
          </cell>
          <cell r="GU1004">
            <v>0</v>
          </cell>
          <cell r="GV1004">
            <v>0</v>
          </cell>
          <cell r="GW1004">
            <v>0</v>
          </cell>
          <cell r="GX1004">
            <v>0</v>
          </cell>
          <cell r="GY1004">
            <v>0</v>
          </cell>
          <cell r="GZ1004">
            <v>0</v>
          </cell>
          <cell r="HA1004">
            <v>0</v>
          </cell>
          <cell r="HB1004">
            <v>0</v>
          </cell>
          <cell r="HC1004">
            <v>0</v>
          </cell>
          <cell r="HD1004">
            <v>0</v>
          </cell>
          <cell r="HE1004">
            <v>0</v>
          </cell>
          <cell r="HF1004">
            <v>0</v>
          </cell>
          <cell r="HG1004">
            <v>0</v>
          </cell>
          <cell r="HH1004">
            <v>0</v>
          </cell>
          <cell r="HI1004">
            <v>0</v>
          </cell>
          <cell r="HJ1004">
            <v>0</v>
          </cell>
          <cell r="HK1004">
            <v>0</v>
          </cell>
          <cell r="HL1004">
            <v>0</v>
          </cell>
          <cell r="HM1004">
            <v>0</v>
          </cell>
          <cell r="HN1004">
            <v>0</v>
          </cell>
          <cell r="HO1004">
            <v>0</v>
          </cell>
          <cell r="HP1004">
            <v>0</v>
          </cell>
          <cell r="HQ1004">
            <v>0</v>
          </cell>
          <cell r="HR1004">
            <v>0</v>
          </cell>
          <cell r="HS1004">
            <v>0</v>
          </cell>
          <cell r="HT1004">
            <v>0</v>
          </cell>
          <cell r="HU1004">
            <v>0</v>
          </cell>
          <cell r="HV1004">
            <v>0</v>
          </cell>
          <cell r="HW1004">
            <v>0</v>
          </cell>
          <cell r="HX1004">
            <v>0</v>
          </cell>
          <cell r="HY1004">
            <v>0</v>
          </cell>
          <cell r="HZ1004">
            <v>0</v>
          </cell>
          <cell r="IA1004">
            <v>0</v>
          </cell>
          <cell r="IB1004">
            <v>0</v>
          </cell>
          <cell r="IC1004">
            <v>0</v>
          </cell>
          <cell r="ID1004">
            <v>0</v>
          </cell>
          <cell r="IE1004">
            <v>0</v>
          </cell>
          <cell r="IF1004">
            <v>0</v>
          </cell>
          <cell r="IG1004">
            <v>0</v>
          </cell>
          <cell r="IH1004">
            <v>0</v>
          </cell>
          <cell r="II1004">
            <v>0</v>
          </cell>
          <cell r="IJ1004">
            <v>0</v>
          </cell>
          <cell r="IK1004">
            <v>0</v>
          </cell>
          <cell r="IL1004">
            <v>0</v>
          </cell>
          <cell r="IM1004">
            <v>0</v>
          </cell>
          <cell r="IN1004">
            <v>0</v>
          </cell>
          <cell r="IO1004">
            <v>0</v>
          </cell>
          <cell r="IP1004">
            <v>0</v>
          </cell>
          <cell r="IQ1004">
            <v>0</v>
          </cell>
          <cell r="IR1004">
            <v>0</v>
          </cell>
          <cell r="IS1004">
            <v>0</v>
          </cell>
          <cell r="IT1004">
            <v>0</v>
          </cell>
          <cell r="IU1004">
            <v>0</v>
          </cell>
          <cell r="IV1004">
            <v>0</v>
          </cell>
          <cell r="IW1004">
            <v>0</v>
          </cell>
          <cell r="IX1004">
            <v>0</v>
          </cell>
          <cell r="IY1004">
            <v>0</v>
          </cell>
          <cell r="IZ1004">
            <v>0</v>
          </cell>
          <cell r="JA1004">
            <v>0</v>
          </cell>
          <cell r="JB1004">
            <v>0</v>
          </cell>
          <cell r="JC1004">
            <v>0</v>
          </cell>
          <cell r="JD1004">
            <v>0</v>
          </cell>
          <cell r="JE1004">
            <v>0</v>
          </cell>
          <cell r="JF1004">
            <v>0</v>
          </cell>
          <cell r="JG1004">
            <v>0</v>
          </cell>
          <cell r="JH1004">
            <v>0</v>
          </cell>
          <cell r="JI1004">
            <v>0</v>
          </cell>
          <cell r="JJ1004">
            <v>0</v>
          </cell>
          <cell r="JK1004">
            <v>0</v>
          </cell>
          <cell r="JL1004">
            <v>0</v>
          </cell>
          <cell r="JM1004">
            <v>0</v>
          </cell>
          <cell r="JN1004">
            <v>0</v>
          </cell>
          <cell r="JO1004">
            <v>0</v>
          </cell>
          <cell r="JP1004">
            <v>0</v>
          </cell>
          <cell r="JQ1004">
            <v>0</v>
          </cell>
        </row>
        <row r="1005">
          <cell r="D1005" t="str">
            <v>PV_.QF.COR._.CSP.Green_Solar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>
            <v>0</v>
          </cell>
          <cell r="EO1005">
            <v>0</v>
          </cell>
          <cell r="EP1005">
            <v>0</v>
          </cell>
          <cell r="EQ1005">
            <v>0</v>
          </cell>
          <cell r="ER1005">
            <v>0</v>
          </cell>
          <cell r="ES1005">
            <v>0</v>
          </cell>
          <cell r="ET1005">
            <v>0</v>
          </cell>
          <cell r="EU1005">
            <v>0</v>
          </cell>
          <cell r="EV1005">
            <v>0</v>
          </cell>
          <cell r="EW1005">
            <v>0</v>
          </cell>
          <cell r="EX1005">
            <v>0</v>
          </cell>
          <cell r="EY1005">
            <v>0</v>
          </cell>
          <cell r="EZ1005">
            <v>0</v>
          </cell>
          <cell r="FA1005">
            <v>0</v>
          </cell>
          <cell r="FB1005">
            <v>0</v>
          </cell>
          <cell r="FC1005">
            <v>0</v>
          </cell>
          <cell r="FD1005">
            <v>0</v>
          </cell>
          <cell r="FE1005">
            <v>0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>
            <v>0</v>
          </cell>
          <cell r="FO1005">
            <v>0</v>
          </cell>
          <cell r="FP1005">
            <v>0</v>
          </cell>
          <cell r="FQ1005">
            <v>0</v>
          </cell>
          <cell r="FR1005">
            <v>0</v>
          </cell>
          <cell r="FS1005">
            <v>0</v>
          </cell>
          <cell r="FT1005">
            <v>0</v>
          </cell>
          <cell r="FU1005">
            <v>0</v>
          </cell>
          <cell r="FV1005">
            <v>0</v>
          </cell>
          <cell r="FW1005">
            <v>0</v>
          </cell>
          <cell r="FX1005">
            <v>0</v>
          </cell>
          <cell r="FY1005">
            <v>0</v>
          </cell>
          <cell r="FZ1005">
            <v>0</v>
          </cell>
          <cell r="GA1005">
            <v>0</v>
          </cell>
          <cell r="GB1005">
            <v>0</v>
          </cell>
          <cell r="GC1005">
            <v>0</v>
          </cell>
          <cell r="GD1005">
            <v>0</v>
          </cell>
          <cell r="GE1005">
            <v>0</v>
          </cell>
          <cell r="GF1005">
            <v>0</v>
          </cell>
          <cell r="GG1005">
            <v>0</v>
          </cell>
          <cell r="GH1005">
            <v>0</v>
          </cell>
          <cell r="GI1005">
            <v>0</v>
          </cell>
          <cell r="GJ1005">
            <v>0</v>
          </cell>
          <cell r="GK1005">
            <v>0</v>
          </cell>
          <cell r="GL1005">
            <v>0</v>
          </cell>
          <cell r="GM1005">
            <v>0</v>
          </cell>
          <cell r="GN1005">
            <v>0</v>
          </cell>
          <cell r="GO1005">
            <v>0</v>
          </cell>
          <cell r="GP1005">
            <v>0</v>
          </cell>
          <cell r="GQ1005">
            <v>0</v>
          </cell>
          <cell r="GR1005">
            <v>0</v>
          </cell>
          <cell r="GS1005">
            <v>0</v>
          </cell>
          <cell r="GT1005">
            <v>0</v>
          </cell>
          <cell r="GU1005">
            <v>0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0</v>
          </cell>
          <cell r="HA1005">
            <v>0</v>
          </cell>
          <cell r="HB1005">
            <v>0</v>
          </cell>
          <cell r="HC1005">
            <v>0</v>
          </cell>
          <cell r="HD1005">
            <v>0</v>
          </cell>
          <cell r="HE1005">
            <v>0</v>
          </cell>
          <cell r="HF1005">
            <v>0</v>
          </cell>
          <cell r="HG1005">
            <v>0</v>
          </cell>
          <cell r="HH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0</v>
          </cell>
          <cell r="HM1005">
            <v>0</v>
          </cell>
          <cell r="HN1005">
            <v>0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>
            <v>0</v>
          </cell>
          <cell r="HT1005">
            <v>0</v>
          </cell>
          <cell r="HU1005">
            <v>0</v>
          </cell>
          <cell r="HV1005">
            <v>0</v>
          </cell>
          <cell r="HW1005">
            <v>0</v>
          </cell>
          <cell r="HX1005">
            <v>0</v>
          </cell>
          <cell r="HY1005">
            <v>0</v>
          </cell>
          <cell r="HZ1005">
            <v>0</v>
          </cell>
          <cell r="IA1005">
            <v>0</v>
          </cell>
          <cell r="IB1005">
            <v>0</v>
          </cell>
          <cell r="IC1005">
            <v>0</v>
          </cell>
          <cell r="ID1005">
            <v>0</v>
          </cell>
          <cell r="IE1005">
            <v>0</v>
          </cell>
          <cell r="IF1005">
            <v>0</v>
          </cell>
          <cell r="IG1005">
            <v>0</v>
          </cell>
          <cell r="IH1005">
            <v>0</v>
          </cell>
          <cell r="II1005">
            <v>0</v>
          </cell>
          <cell r="IJ1005">
            <v>0</v>
          </cell>
          <cell r="IK1005">
            <v>0</v>
          </cell>
          <cell r="IL1005">
            <v>0</v>
          </cell>
          <cell r="IM1005">
            <v>0</v>
          </cell>
          <cell r="IN1005">
            <v>0</v>
          </cell>
          <cell r="IO1005">
            <v>0</v>
          </cell>
          <cell r="IP1005">
            <v>0</v>
          </cell>
          <cell r="IQ1005">
            <v>0</v>
          </cell>
          <cell r="IR1005">
            <v>0</v>
          </cell>
          <cell r="IS1005">
            <v>0</v>
          </cell>
          <cell r="IT1005">
            <v>0</v>
          </cell>
          <cell r="IU1005">
            <v>0</v>
          </cell>
          <cell r="IV1005">
            <v>0</v>
          </cell>
          <cell r="IW1005">
            <v>0</v>
          </cell>
          <cell r="IX1005">
            <v>0</v>
          </cell>
          <cell r="IY1005">
            <v>0</v>
          </cell>
          <cell r="IZ1005">
            <v>0</v>
          </cell>
          <cell r="JA1005">
            <v>0</v>
          </cell>
          <cell r="JB1005">
            <v>0</v>
          </cell>
          <cell r="JC1005">
            <v>0</v>
          </cell>
          <cell r="JD1005">
            <v>0</v>
          </cell>
          <cell r="JE1005">
            <v>0</v>
          </cell>
          <cell r="JF1005">
            <v>0</v>
          </cell>
          <cell r="JG1005">
            <v>0</v>
          </cell>
          <cell r="JH1005">
            <v>0</v>
          </cell>
          <cell r="JI1005">
            <v>0</v>
          </cell>
          <cell r="JJ1005">
            <v>0</v>
          </cell>
          <cell r="JK1005">
            <v>0</v>
          </cell>
          <cell r="JL1005">
            <v>0</v>
          </cell>
          <cell r="JM1005">
            <v>0</v>
          </cell>
          <cell r="JN1005">
            <v>0</v>
          </cell>
          <cell r="JO1005">
            <v>0</v>
          </cell>
          <cell r="JP1005">
            <v>0</v>
          </cell>
          <cell r="JQ1005">
            <v>0</v>
          </cell>
        </row>
        <row r="1006">
          <cell r="D1006" t="str">
            <v>PV_.QF.COR._.CSP.Wallowa_County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>
            <v>0</v>
          </cell>
          <cell r="EO1006">
            <v>0</v>
          </cell>
          <cell r="EP1006">
            <v>0</v>
          </cell>
          <cell r="EQ1006">
            <v>0</v>
          </cell>
          <cell r="ER1006">
            <v>0</v>
          </cell>
          <cell r="ES1006">
            <v>0</v>
          </cell>
          <cell r="ET1006">
            <v>0</v>
          </cell>
          <cell r="EU1006">
            <v>0</v>
          </cell>
          <cell r="EV1006">
            <v>0</v>
          </cell>
          <cell r="EW1006">
            <v>0</v>
          </cell>
          <cell r="EX1006">
            <v>0</v>
          </cell>
          <cell r="EY1006">
            <v>0</v>
          </cell>
          <cell r="EZ1006">
            <v>0</v>
          </cell>
          <cell r="FA1006">
            <v>0</v>
          </cell>
          <cell r="FB1006">
            <v>0</v>
          </cell>
          <cell r="FC1006">
            <v>0</v>
          </cell>
          <cell r="FD1006">
            <v>0</v>
          </cell>
          <cell r="FE1006">
            <v>0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>
            <v>0</v>
          </cell>
          <cell r="FO1006">
            <v>0</v>
          </cell>
          <cell r="FP1006">
            <v>0</v>
          </cell>
          <cell r="FQ1006">
            <v>0</v>
          </cell>
          <cell r="FR1006">
            <v>0</v>
          </cell>
          <cell r="FS1006">
            <v>0</v>
          </cell>
          <cell r="FT1006">
            <v>0</v>
          </cell>
          <cell r="FU1006">
            <v>0</v>
          </cell>
          <cell r="FV1006">
            <v>0</v>
          </cell>
          <cell r="FW1006">
            <v>0</v>
          </cell>
          <cell r="FX1006">
            <v>0</v>
          </cell>
          <cell r="FY1006">
            <v>0</v>
          </cell>
          <cell r="FZ1006">
            <v>0</v>
          </cell>
          <cell r="GA1006">
            <v>0</v>
          </cell>
          <cell r="GB1006">
            <v>0</v>
          </cell>
          <cell r="GC1006">
            <v>0</v>
          </cell>
          <cell r="GD1006">
            <v>0</v>
          </cell>
          <cell r="GE1006">
            <v>0</v>
          </cell>
          <cell r="GF1006">
            <v>0</v>
          </cell>
          <cell r="GG1006">
            <v>0</v>
          </cell>
          <cell r="GH1006">
            <v>0</v>
          </cell>
          <cell r="GI1006">
            <v>0</v>
          </cell>
          <cell r="GJ1006">
            <v>0</v>
          </cell>
          <cell r="GK1006">
            <v>0</v>
          </cell>
          <cell r="GL1006">
            <v>0</v>
          </cell>
          <cell r="GM1006">
            <v>0</v>
          </cell>
          <cell r="GN1006">
            <v>0</v>
          </cell>
          <cell r="GO1006">
            <v>0</v>
          </cell>
          <cell r="GP1006">
            <v>0</v>
          </cell>
          <cell r="GQ1006">
            <v>0</v>
          </cell>
          <cell r="GR1006">
            <v>0</v>
          </cell>
          <cell r="GS1006">
            <v>0</v>
          </cell>
          <cell r="GT1006">
            <v>0</v>
          </cell>
          <cell r="GU1006">
            <v>0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0</v>
          </cell>
          <cell r="HA1006">
            <v>0</v>
          </cell>
          <cell r="HB1006">
            <v>0</v>
          </cell>
          <cell r="HC1006">
            <v>0</v>
          </cell>
          <cell r="HD1006">
            <v>0</v>
          </cell>
          <cell r="HE1006">
            <v>0</v>
          </cell>
          <cell r="HF1006">
            <v>0</v>
          </cell>
          <cell r="HG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0</v>
          </cell>
          <cell r="HM1006">
            <v>0</v>
          </cell>
          <cell r="HN1006">
            <v>0</v>
          </cell>
          <cell r="HO1006">
            <v>0</v>
          </cell>
          <cell r="HP1006">
            <v>0</v>
          </cell>
          <cell r="HQ1006">
            <v>0</v>
          </cell>
          <cell r="HR1006">
            <v>0</v>
          </cell>
          <cell r="HS1006">
            <v>0</v>
          </cell>
          <cell r="HT1006">
            <v>0</v>
          </cell>
          <cell r="HU1006">
            <v>0</v>
          </cell>
          <cell r="HV1006">
            <v>0</v>
          </cell>
          <cell r="HW1006">
            <v>0</v>
          </cell>
          <cell r="HX1006">
            <v>0</v>
          </cell>
          <cell r="HY1006">
            <v>0</v>
          </cell>
          <cell r="HZ1006">
            <v>0</v>
          </cell>
          <cell r="IA1006">
            <v>0</v>
          </cell>
          <cell r="IB1006">
            <v>0</v>
          </cell>
          <cell r="IC1006">
            <v>0</v>
          </cell>
          <cell r="ID1006">
            <v>0</v>
          </cell>
          <cell r="IE1006">
            <v>0</v>
          </cell>
          <cell r="IF1006">
            <v>0</v>
          </cell>
          <cell r="IG1006">
            <v>0</v>
          </cell>
          <cell r="IH1006">
            <v>0</v>
          </cell>
          <cell r="II1006">
            <v>0</v>
          </cell>
          <cell r="IJ1006">
            <v>0</v>
          </cell>
          <cell r="IK1006">
            <v>0</v>
          </cell>
          <cell r="IL1006">
            <v>0</v>
          </cell>
          <cell r="IM1006">
            <v>0</v>
          </cell>
          <cell r="IN1006">
            <v>0</v>
          </cell>
          <cell r="IO1006">
            <v>0</v>
          </cell>
          <cell r="IP1006">
            <v>0</v>
          </cell>
          <cell r="IQ1006">
            <v>0</v>
          </cell>
          <cell r="IR1006">
            <v>0</v>
          </cell>
          <cell r="IS1006">
            <v>0</v>
          </cell>
          <cell r="IT1006">
            <v>0</v>
          </cell>
          <cell r="IU1006">
            <v>0</v>
          </cell>
          <cell r="IV1006">
            <v>0</v>
          </cell>
          <cell r="IW1006">
            <v>0</v>
          </cell>
          <cell r="IX1006">
            <v>0</v>
          </cell>
          <cell r="IY1006">
            <v>0</v>
          </cell>
          <cell r="IZ1006">
            <v>0</v>
          </cell>
          <cell r="JA1006">
            <v>0</v>
          </cell>
          <cell r="JB1006">
            <v>0</v>
          </cell>
          <cell r="JC1006">
            <v>0</v>
          </cell>
          <cell r="JD1006">
            <v>0</v>
          </cell>
          <cell r="JE1006">
            <v>0</v>
          </cell>
          <cell r="JF1006">
            <v>0</v>
          </cell>
          <cell r="JG1006">
            <v>0</v>
          </cell>
          <cell r="JH1006">
            <v>0</v>
          </cell>
          <cell r="JI1006">
            <v>0</v>
          </cell>
          <cell r="JJ1006">
            <v>0</v>
          </cell>
          <cell r="JK1006">
            <v>0</v>
          </cell>
          <cell r="JL1006">
            <v>0</v>
          </cell>
          <cell r="JM1006">
            <v>0</v>
          </cell>
          <cell r="JN1006">
            <v>0</v>
          </cell>
          <cell r="JO1006">
            <v>0</v>
          </cell>
          <cell r="JP1006">
            <v>0</v>
          </cell>
          <cell r="JQ1006">
            <v>0</v>
          </cell>
        </row>
        <row r="1007">
          <cell r="D1007" t="str">
            <v>PV_.QF.MCN._.CSP.Buckaroo_Solar_1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>
            <v>0</v>
          </cell>
          <cell r="EO1007">
            <v>0</v>
          </cell>
          <cell r="EP1007">
            <v>0</v>
          </cell>
          <cell r="EQ1007">
            <v>0</v>
          </cell>
          <cell r="ER1007">
            <v>0</v>
          </cell>
          <cell r="ES1007">
            <v>0</v>
          </cell>
          <cell r="ET1007">
            <v>0</v>
          </cell>
          <cell r="EU1007">
            <v>0</v>
          </cell>
          <cell r="EV1007">
            <v>0</v>
          </cell>
          <cell r="EW1007">
            <v>0</v>
          </cell>
          <cell r="EX1007">
            <v>0</v>
          </cell>
          <cell r="EY1007">
            <v>0</v>
          </cell>
          <cell r="EZ1007">
            <v>0</v>
          </cell>
          <cell r="FA1007">
            <v>0</v>
          </cell>
          <cell r="FB1007">
            <v>0</v>
          </cell>
          <cell r="FC1007">
            <v>0</v>
          </cell>
          <cell r="FD1007">
            <v>0</v>
          </cell>
          <cell r="FE1007">
            <v>0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>
            <v>0</v>
          </cell>
          <cell r="FO1007">
            <v>0</v>
          </cell>
          <cell r="FP1007">
            <v>0</v>
          </cell>
          <cell r="FQ1007">
            <v>0</v>
          </cell>
          <cell r="FR1007">
            <v>0</v>
          </cell>
          <cell r="FS1007">
            <v>0</v>
          </cell>
          <cell r="FT1007">
            <v>0</v>
          </cell>
          <cell r="FU1007">
            <v>0</v>
          </cell>
          <cell r="FV1007">
            <v>0</v>
          </cell>
          <cell r="FW1007">
            <v>0</v>
          </cell>
          <cell r="FX1007">
            <v>0</v>
          </cell>
          <cell r="FY1007">
            <v>0</v>
          </cell>
          <cell r="FZ1007">
            <v>0</v>
          </cell>
          <cell r="GA1007">
            <v>0</v>
          </cell>
          <cell r="GB1007">
            <v>0</v>
          </cell>
          <cell r="GC1007">
            <v>0</v>
          </cell>
          <cell r="GD1007">
            <v>0</v>
          </cell>
          <cell r="GE1007">
            <v>0</v>
          </cell>
          <cell r="GF1007">
            <v>0</v>
          </cell>
          <cell r="GG1007">
            <v>0</v>
          </cell>
          <cell r="GH1007">
            <v>0</v>
          </cell>
          <cell r="GI1007">
            <v>0</v>
          </cell>
          <cell r="GJ1007">
            <v>0</v>
          </cell>
          <cell r="GK1007">
            <v>0</v>
          </cell>
          <cell r="GL1007">
            <v>0</v>
          </cell>
          <cell r="GM1007">
            <v>0</v>
          </cell>
          <cell r="GN1007">
            <v>0</v>
          </cell>
          <cell r="GO1007">
            <v>0</v>
          </cell>
          <cell r="GP1007">
            <v>0</v>
          </cell>
          <cell r="GQ1007">
            <v>0</v>
          </cell>
          <cell r="GR1007">
            <v>0</v>
          </cell>
          <cell r="GS1007">
            <v>0</v>
          </cell>
          <cell r="GT1007">
            <v>0</v>
          </cell>
          <cell r="GU1007">
            <v>0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0</v>
          </cell>
          <cell r="HA1007">
            <v>0</v>
          </cell>
          <cell r="HB1007">
            <v>0</v>
          </cell>
          <cell r="HC1007">
            <v>0</v>
          </cell>
          <cell r="HD1007">
            <v>0</v>
          </cell>
          <cell r="HE1007">
            <v>0</v>
          </cell>
          <cell r="HF1007">
            <v>0</v>
          </cell>
          <cell r="HG1007">
            <v>0</v>
          </cell>
          <cell r="HH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0</v>
          </cell>
          <cell r="HM1007">
            <v>0</v>
          </cell>
          <cell r="HN1007">
            <v>0</v>
          </cell>
          <cell r="HO1007">
            <v>0</v>
          </cell>
          <cell r="HP1007">
            <v>0</v>
          </cell>
          <cell r="HQ1007">
            <v>0</v>
          </cell>
          <cell r="HR1007">
            <v>0</v>
          </cell>
          <cell r="HS1007">
            <v>0</v>
          </cell>
          <cell r="HT1007">
            <v>0</v>
          </cell>
          <cell r="HU1007">
            <v>0</v>
          </cell>
          <cell r="HV1007">
            <v>0</v>
          </cell>
          <cell r="HW1007">
            <v>0</v>
          </cell>
          <cell r="HX1007">
            <v>0</v>
          </cell>
          <cell r="HY1007">
            <v>0</v>
          </cell>
          <cell r="HZ1007">
            <v>0</v>
          </cell>
          <cell r="IA1007">
            <v>0</v>
          </cell>
          <cell r="IB1007">
            <v>0</v>
          </cell>
          <cell r="IC1007">
            <v>0</v>
          </cell>
          <cell r="ID1007">
            <v>0</v>
          </cell>
          <cell r="IE1007">
            <v>0</v>
          </cell>
          <cell r="IF1007">
            <v>0</v>
          </cell>
          <cell r="IG1007">
            <v>0</v>
          </cell>
          <cell r="IH1007">
            <v>0</v>
          </cell>
          <cell r="II1007">
            <v>0</v>
          </cell>
          <cell r="IJ1007">
            <v>0</v>
          </cell>
          <cell r="IK1007">
            <v>0</v>
          </cell>
          <cell r="IL1007">
            <v>0</v>
          </cell>
          <cell r="IM1007">
            <v>0</v>
          </cell>
          <cell r="IN1007">
            <v>0</v>
          </cell>
          <cell r="IO1007">
            <v>0</v>
          </cell>
          <cell r="IP1007">
            <v>0</v>
          </cell>
          <cell r="IQ1007">
            <v>0</v>
          </cell>
          <cell r="IR1007">
            <v>0</v>
          </cell>
          <cell r="IS1007">
            <v>0</v>
          </cell>
          <cell r="IT1007">
            <v>0</v>
          </cell>
          <cell r="IU1007">
            <v>0</v>
          </cell>
          <cell r="IV1007">
            <v>0</v>
          </cell>
          <cell r="IW1007">
            <v>0</v>
          </cell>
          <cell r="IX1007">
            <v>0</v>
          </cell>
          <cell r="IY1007">
            <v>0</v>
          </cell>
          <cell r="IZ1007">
            <v>0</v>
          </cell>
          <cell r="JA1007">
            <v>0</v>
          </cell>
          <cell r="JB1007">
            <v>0</v>
          </cell>
          <cell r="JC1007">
            <v>0</v>
          </cell>
          <cell r="JD1007">
            <v>0</v>
          </cell>
          <cell r="JE1007">
            <v>0</v>
          </cell>
          <cell r="JF1007">
            <v>0</v>
          </cell>
          <cell r="JG1007">
            <v>0</v>
          </cell>
          <cell r="JH1007">
            <v>0</v>
          </cell>
          <cell r="JI1007">
            <v>0</v>
          </cell>
          <cell r="JJ1007">
            <v>0</v>
          </cell>
          <cell r="JK1007">
            <v>0</v>
          </cell>
          <cell r="JL1007">
            <v>0</v>
          </cell>
          <cell r="JM1007">
            <v>0</v>
          </cell>
          <cell r="JN1007">
            <v>0</v>
          </cell>
          <cell r="JO1007">
            <v>0</v>
          </cell>
          <cell r="JP1007">
            <v>0</v>
          </cell>
          <cell r="JQ1007">
            <v>0</v>
          </cell>
        </row>
        <row r="1008">
          <cell r="D1008" t="str">
            <v>PV_.QF.MCN._.CSP.Buckaroo_Solar_2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>
            <v>0</v>
          </cell>
          <cell r="EO1008">
            <v>0</v>
          </cell>
          <cell r="EP1008">
            <v>0</v>
          </cell>
          <cell r="EQ1008">
            <v>0</v>
          </cell>
          <cell r="ER1008">
            <v>0</v>
          </cell>
          <cell r="ES1008">
            <v>0</v>
          </cell>
          <cell r="ET1008">
            <v>0</v>
          </cell>
          <cell r="EU1008">
            <v>0</v>
          </cell>
          <cell r="EV1008">
            <v>0</v>
          </cell>
          <cell r="EW1008">
            <v>0</v>
          </cell>
          <cell r="EX1008">
            <v>0</v>
          </cell>
          <cell r="EY1008">
            <v>0</v>
          </cell>
          <cell r="EZ1008">
            <v>0</v>
          </cell>
          <cell r="FA1008">
            <v>0</v>
          </cell>
          <cell r="FB1008">
            <v>0</v>
          </cell>
          <cell r="FC1008">
            <v>0</v>
          </cell>
          <cell r="FD1008">
            <v>0</v>
          </cell>
          <cell r="FE1008">
            <v>0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>
            <v>0</v>
          </cell>
          <cell r="FO1008">
            <v>0</v>
          </cell>
          <cell r="FP1008">
            <v>0</v>
          </cell>
          <cell r="FQ1008">
            <v>0</v>
          </cell>
          <cell r="FR1008">
            <v>0</v>
          </cell>
          <cell r="FS1008">
            <v>0</v>
          </cell>
          <cell r="FT1008">
            <v>0</v>
          </cell>
          <cell r="FU1008">
            <v>0</v>
          </cell>
          <cell r="FV1008">
            <v>0</v>
          </cell>
          <cell r="FW1008">
            <v>0</v>
          </cell>
          <cell r="FX1008">
            <v>0</v>
          </cell>
          <cell r="FY1008">
            <v>0</v>
          </cell>
          <cell r="FZ1008">
            <v>0</v>
          </cell>
          <cell r="GA1008">
            <v>0</v>
          </cell>
          <cell r="GB1008">
            <v>0</v>
          </cell>
          <cell r="GC1008">
            <v>0</v>
          </cell>
          <cell r="GD1008">
            <v>0</v>
          </cell>
          <cell r="GE1008">
            <v>0</v>
          </cell>
          <cell r="GF1008">
            <v>0</v>
          </cell>
          <cell r="GG1008">
            <v>0</v>
          </cell>
          <cell r="GH1008">
            <v>0</v>
          </cell>
          <cell r="GI1008">
            <v>0</v>
          </cell>
          <cell r="GJ1008">
            <v>0</v>
          </cell>
          <cell r="GK1008">
            <v>0</v>
          </cell>
          <cell r="GL1008">
            <v>0</v>
          </cell>
          <cell r="GM1008">
            <v>0</v>
          </cell>
          <cell r="GN1008">
            <v>0</v>
          </cell>
          <cell r="GO1008">
            <v>0</v>
          </cell>
          <cell r="GP1008">
            <v>0</v>
          </cell>
          <cell r="GQ1008">
            <v>0</v>
          </cell>
          <cell r="GR1008">
            <v>0</v>
          </cell>
          <cell r="GS1008">
            <v>0</v>
          </cell>
          <cell r="GT1008">
            <v>0</v>
          </cell>
          <cell r="GU1008">
            <v>0</v>
          </cell>
          <cell r="GV1008">
            <v>0</v>
          </cell>
          <cell r="GW1008">
            <v>0</v>
          </cell>
          <cell r="GX1008">
            <v>0</v>
          </cell>
          <cell r="GY1008">
            <v>0</v>
          </cell>
          <cell r="GZ1008">
            <v>0</v>
          </cell>
          <cell r="HA1008">
            <v>0</v>
          </cell>
          <cell r="HB1008">
            <v>0</v>
          </cell>
          <cell r="HC1008">
            <v>0</v>
          </cell>
          <cell r="HD1008">
            <v>0</v>
          </cell>
          <cell r="HE1008">
            <v>0</v>
          </cell>
          <cell r="HF1008">
            <v>0</v>
          </cell>
          <cell r="HG1008">
            <v>0</v>
          </cell>
          <cell r="HH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0</v>
          </cell>
          <cell r="HN1008">
            <v>0</v>
          </cell>
          <cell r="HO1008">
            <v>0</v>
          </cell>
          <cell r="HP1008">
            <v>0</v>
          </cell>
          <cell r="HQ1008">
            <v>0</v>
          </cell>
          <cell r="HR1008">
            <v>0</v>
          </cell>
          <cell r="HS1008">
            <v>0</v>
          </cell>
          <cell r="HT1008">
            <v>0</v>
          </cell>
          <cell r="HU1008">
            <v>0</v>
          </cell>
          <cell r="HV1008">
            <v>0</v>
          </cell>
          <cell r="HW1008">
            <v>0</v>
          </cell>
          <cell r="HX1008">
            <v>0</v>
          </cell>
          <cell r="HY1008">
            <v>0</v>
          </cell>
          <cell r="HZ1008">
            <v>0</v>
          </cell>
          <cell r="IA1008">
            <v>0</v>
          </cell>
          <cell r="IB1008">
            <v>0</v>
          </cell>
          <cell r="IC1008">
            <v>0</v>
          </cell>
          <cell r="ID1008">
            <v>0</v>
          </cell>
          <cell r="IE1008">
            <v>0</v>
          </cell>
          <cell r="IF1008">
            <v>0</v>
          </cell>
          <cell r="IG1008">
            <v>0</v>
          </cell>
          <cell r="IH1008">
            <v>0</v>
          </cell>
          <cell r="II1008">
            <v>0</v>
          </cell>
          <cell r="IJ1008">
            <v>0</v>
          </cell>
          <cell r="IK1008">
            <v>0</v>
          </cell>
          <cell r="IL1008">
            <v>0</v>
          </cell>
          <cell r="IM1008">
            <v>0</v>
          </cell>
          <cell r="IN1008">
            <v>0</v>
          </cell>
          <cell r="IO1008">
            <v>0</v>
          </cell>
          <cell r="IP1008">
            <v>0</v>
          </cell>
          <cell r="IQ1008">
            <v>0</v>
          </cell>
          <cell r="IR1008">
            <v>0</v>
          </cell>
          <cell r="IS1008">
            <v>0</v>
          </cell>
          <cell r="IT1008">
            <v>0</v>
          </cell>
          <cell r="IU1008">
            <v>0</v>
          </cell>
          <cell r="IV1008">
            <v>0</v>
          </cell>
          <cell r="IW1008">
            <v>0</v>
          </cell>
          <cell r="IX1008">
            <v>0</v>
          </cell>
          <cell r="IY1008">
            <v>0</v>
          </cell>
          <cell r="IZ1008">
            <v>0</v>
          </cell>
          <cell r="JA1008">
            <v>0</v>
          </cell>
          <cell r="JB1008">
            <v>0</v>
          </cell>
          <cell r="JC1008">
            <v>0</v>
          </cell>
          <cell r="JD1008">
            <v>0</v>
          </cell>
          <cell r="JE1008">
            <v>0</v>
          </cell>
          <cell r="JF1008">
            <v>0</v>
          </cell>
          <cell r="JG1008">
            <v>0</v>
          </cell>
          <cell r="JH1008">
            <v>0</v>
          </cell>
          <cell r="JI1008">
            <v>0</v>
          </cell>
          <cell r="JJ1008">
            <v>0</v>
          </cell>
          <cell r="JK1008">
            <v>0</v>
          </cell>
          <cell r="JL1008">
            <v>0</v>
          </cell>
          <cell r="JM1008">
            <v>0</v>
          </cell>
          <cell r="JN1008">
            <v>0</v>
          </cell>
          <cell r="JO1008">
            <v>0</v>
          </cell>
          <cell r="JP1008">
            <v>0</v>
          </cell>
          <cell r="JQ1008">
            <v>0</v>
          </cell>
        </row>
        <row r="1009">
          <cell r="D1009" t="str">
            <v>PV_.QF.MCN._.CSP.Pilot_Rock_Solar_1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  <cell r="GK1009">
            <v>0</v>
          </cell>
          <cell r="GL1009">
            <v>0</v>
          </cell>
          <cell r="GM1009">
            <v>0</v>
          </cell>
          <cell r="GN1009">
            <v>0</v>
          </cell>
          <cell r="GO1009">
            <v>0</v>
          </cell>
          <cell r="GP1009">
            <v>0</v>
          </cell>
          <cell r="GQ1009">
            <v>0</v>
          </cell>
          <cell r="GR1009">
            <v>0</v>
          </cell>
          <cell r="GS1009">
            <v>0</v>
          </cell>
          <cell r="GT1009">
            <v>0</v>
          </cell>
          <cell r="GU1009">
            <v>0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0</v>
          </cell>
          <cell r="HA1009">
            <v>0</v>
          </cell>
          <cell r="HB1009">
            <v>0</v>
          </cell>
          <cell r="HC1009">
            <v>0</v>
          </cell>
          <cell r="HD1009">
            <v>0</v>
          </cell>
          <cell r="HE1009">
            <v>0</v>
          </cell>
          <cell r="HF1009">
            <v>0</v>
          </cell>
          <cell r="HG1009">
            <v>0</v>
          </cell>
          <cell r="HH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0</v>
          </cell>
          <cell r="HN1009">
            <v>0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>
            <v>0</v>
          </cell>
          <cell r="HT1009">
            <v>0</v>
          </cell>
          <cell r="HU1009">
            <v>0</v>
          </cell>
          <cell r="HV1009">
            <v>0</v>
          </cell>
          <cell r="HW1009">
            <v>0</v>
          </cell>
          <cell r="HX1009">
            <v>0</v>
          </cell>
          <cell r="HY1009">
            <v>0</v>
          </cell>
          <cell r="HZ1009">
            <v>0</v>
          </cell>
          <cell r="IA1009">
            <v>0</v>
          </cell>
          <cell r="IB1009">
            <v>0</v>
          </cell>
          <cell r="IC1009">
            <v>0</v>
          </cell>
          <cell r="ID1009">
            <v>0</v>
          </cell>
          <cell r="IE1009">
            <v>0</v>
          </cell>
          <cell r="IF1009">
            <v>0</v>
          </cell>
          <cell r="IG1009">
            <v>0</v>
          </cell>
          <cell r="IH1009">
            <v>0</v>
          </cell>
          <cell r="II1009">
            <v>0</v>
          </cell>
          <cell r="IJ1009">
            <v>0</v>
          </cell>
          <cell r="IK1009">
            <v>0</v>
          </cell>
          <cell r="IL1009">
            <v>0</v>
          </cell>
          <cell r="IM1009">
            <v>0</v>
          </cell>
          <cell r="IN1009">
            <v>0</v>
          </cell>
          <cell r="IO1009">
            <v>0</v>
          </cell>
          <cell r="IP1009">
            <v>0</v>
          </cell>
          <cell r="IQ1009">
            <v>0</v>
          </cell>
          <cell r="IR1009">
            <v>0</v>
          </cell>
          <cell r="IS1009">
            <v>0</v>
          </cell>
          <cell r="IT1009">
            <v>0</v>
          </cell>
          <cell r="IU1009">
            <v>0</v>
          </cell>
          <cell r="IV1009">
            <v>0</v>
          </cell>
          <cell r="IW1009">
            <v>0</v>
          </cell>
          <cell r="IX1009">
            <v>0</v>
          </cell>
          <cell r="IY1009">
            <v>0</v>
          </cell>
          <cell r="IZ1009">
            <v>0</v>
          </cell>
          <cell r="JA1009">
            <v>0</v>
          </cell>
          <cell r="JB1009">
            <v>0</v>
          </cell>
          <cell r="JC1009">
            <v>0</v>
          </cell>
          <cell r="JD1009">
            <v>0</v>
          </cell>
          <cell r="JE1009">
            <v>0</v>
          </cell>
          <cell r="JF1009">
            <v>0</v>
          </cell>
          <cell r="JG1009">
            <v>0</v>
          </cell>
          <cell r="JH1009">
            <v>0</v>
          </cell>
          <cell r="JI1009">
            <v>0</v>
          </cell>
          <cell r="JJ1009">
            <v>0</v>
          </cell>
          <cell r="JK1009">
            <v>0</v>
          </cell>
          <cell r="JL1009">
            <v>0</v>
          </cell>
          <cell r="JM1009">
            <v>0</v>
          </cell>
          <cell r="JN1009">
            <v>0</v>
          </cell>
          <cell r="JO1009">
            <v>0</v>
          </cell>
          <cell r="JP1009">
            <v>0</v>
          </cell>
          <cell r="JQ1009">
            <v>0</v>
          </cell>
        </row>
        <row r="1010">
          <cell r="D1010" t="str">
            <v>PV_.QF.MCN._.CSP.Pilot_Rock_Solar_2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>
            <v>0</v>
          </cell>
          <cell r="EO1010">
            <v>0</v>
          </cell>
          <cell r="EP1010">
            <v>0</v>
          </cell>
          <cell r="EQ1010">
            <v>0</v>
          </cell>
          <cell r="ER1010">
            <v>0</v>
          </cell>
          <cell r="ES1010">
            <v>0</v>
          </cell>
          <cell r="ET1010">
            <v>0</v>
          </cell>
          <cell r="EU1010">
            <v>0</v>
          </cell>
          <cell r="EV1010">
            <v>0</v>
          </cell>
          <cell r="EW1010">
            <v>0</v>
          </cell>
          <cell r="EX1010">
            <v>0</v>
          </cell>
          <cell r="EY1010">
            <v>0</v>
          </cell>
          <cell r="EZ1010">
            <v>0</v>
          </cell>
          <cell r="FA1010">
            <v>0</v>
          </cell>
          <cell r="FB1010">
            <v>0</v>
          </cell>
          <cell r="FC1010">
            <v>0</v>
          </cell>
          <cell r="FD1010">
            <v>0</v>
          </cell>
          <cell r="FE1010">
            <v>0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>
            <v>0</v>
          </cell>
          <cell r="FO1010">
            <v>0</v>
          </cell>
          <cell r="FP1010">
            <v>0</v>
          </cell>
          <cell r="FQ1010">
            <v>0</v>
          </cell>
          <cell r="FR1010">
            <v>0</v>
          </cell>
          <cell r="FS1010">
            <v>0</v>
          </cell>
          <cell r="FT1010">
            <v>0</v>
          </cell>
          <cell r="FU1010">
            <v>0</v>
          </cell>
          <cell r="FV1010">
            <v>0</v>
          </cell>
          <cell r="FW1010">
            <v>0</v>
          </cell>
          <cell r="FX1010">
            <v>0</v>
          </cell>
          <cell r="FY1010">
            <v>0</v>
          </cell>
          <cell r="FZ1010">
            <v>0</v>
          </cell>
          <cell r="GA1010">
            <v>0</v>
          </cell>
          <cell r="GB1010">
            <v>0</v>
          </cell>
          <cell r="GC1010">
            <v>0</v>
          </cell>
          <cell r="GD1010">
            <v>0</v>
          </cell>
          <cell r="GE1010">
            <v>0</v>
          </cell>
          <cell r="GF1010">
            <v>0</v>
          </cell>
          <cell r="GG1010">
            <v>0</v>
          </cell>
          <cell r="GH1010">
            <v>0</v>
          </cell>
          <cell r="GI1010">
            <v>0</v>
          </cell>
          <cell r="GJ1010">
            <v>0</v>
          </cell>
          <cell r="GK1010">
            <v>0</v>
          </cell>
          <cell r="GL1010">
            <v>0</v>
          </cell>
          <cell r="GM1010">
            <v>0</v>
          </cell>
          <cell r="GN1010">
            <v>0</v>
          </cell>
          <cell r="GO1010">
            <v>0</v>
          </cell>
          <cell r="GP1010">
            <v>0</v>
          </cell>
          <cell r="GQ1010">
            <v>0</v>
          </cell>
          <cell r="GR1010">
            <v>0</v>
          </cell>
          <cell r="GS1010">
            <v>0</v>
          </cell>
          <cell r="GT1010">
            <v>0</v>
          </cell>
          <cell r="GU1010">
            <v>0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0</v>
          </cell>
          <cell r="HA1010">
            <v>0</v>
          </cell>
          <cell r="HB1010">
            <v>0</v>
          </cell>
          <cell r="HC1010">
            <v>0</v>
          </cell>
          <cell r="HD1010">
            <v>0</v>
          </cell>
          <cell r="HE1010">
            <v>0</v>
          </cell>
          <cell r="HF1010">
            <v>0</v>
          </cell>
          <cell r="HG1010">
            <v>0</v>
          </cell>
          <cell r="HH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0</v>
          </cell>
          <cell r="HM1010">
            <v>0</v>
          </cell>
          <cell r="HN1010">
            <v>0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>
            <v>0</v>
          </cell>
          <cell r="HT1010">
            <v>0</v>
          </cell>
          <cell r="HU1010">
            <v>0</v>
          </cell>
          <cell r="HV1010">
            <v>0</v>
          </cell>
          <cell r="HW1010">
            <v>0</v>
          </cell>
          <cell r="HX1010">
            <v>0</v>
          </cell>
          <cell r="HY1010">
            <v>0</v>
          </cell>
          <cell r="HZ1010">
            <v>0</v>
          </cell>
          <cell r="IA1010">
            <v>0</v>
          </cell>
          <cell r="IB1010">
            <v>0</v>
          </cell>
          <cell r="IC1010">
            <v>0</v>
          </cell>
          <cell r="ID1010">
            <v>0</v>
          </cell>
          <cell r="IE1010">
            <v>0</v>
          </cell>
          <cell r="IF1010">
            <v>0</v>
          </cell>
          <cell r="IG1010">
            <v>0</v>
          </cell>
          <cell r="IH1010">
            <v>0</v>
          </cell>
          <cell r="II1010">
            <v>0</v>
          </cell>
          <cell r="IJ1010">
            <v>0</v>
          </cell>
          <cell r="IK1010">
            <v>0</v>
          </cell>
          <cell r="IL1010">
            <v>0</v>
          </cell>
          <cell r="IM1010">
            <v>0</v>
          </cell>
          <cell r="IN1010">
            <v>0</v>
          </cell>
          <cell r="IO1010">
            <v>0</v>
          </cell>
          <cell r="IP1010">
            <v>0</v>
          </cell>
          <cell r="IQ1010">
            <v>0</v>
          </cell>
          <cell r="IR1010">
            <v>0</v>
          </cell>
          <cell r="IS1010">
            <v>0</v>
          </cell>
          <cell r="IT1010">
            <v>0</v>
          </cell>
          <cell r="IU1010">
            <v>0</v>
          </cell>
          <cell r="IV1010">
            <v>0</v>
          </cell>
          <cell r="IW1010">
            <v>0</v>
          </cell>
          <cell r="IX1010">
            <v>0</v>
          </cell>
          <cell r="IY1010">
            <v>0</v>
          </cell>
          <cell r="IZ1010">
            <v>0</v>
          </cell>
          <cell r="JA1010">
            <v>0</v>
          </cell>
          <cell r="JB1010">
            <v>0</v>
          </cell>
          <cell r="JC1010">
            <v>0</v>
          </cell>
          <cell r="JD1010">
            <v>0</v>
          </cell>
          <cell r="JE1010">
            <v>0</v>
          </cell>
          <cell r="JF1010">
            <v>0</v>
          </cell>
          <cell r="JG1010">
            <v>0</v>
          </cell>
          <cell r="JH1010">
            <v>0</v>
          </cell>
          <cell r="JI1010">
            <v>0</v>
          </cell>
          <cell r="JJ1010">
            <v>0</v>
          </cell>
          <cell r="JK1010">
            <v>0</v>
          </cell>
          <cell r="JL1010">
            <v>0</v>
          </cell>
          <cell r="JM1010">
            <v>0</v>
          </cell>
          <cell r="JN1010">
            <v>0</v>
          </cell>
          <cell r="JO1010">
            <v>0</v>
          </cell>
          <cell r="JP1010">
            <v>0</v>
          </cell>
          <cell r="JQ1010">
            <v>0</v>
          </cell>
        </row>
        <row r="1011">
          <cell r="D1011" t="str">
            <v>PV_.QF.MCN._.CSP.Tutuilla_Solar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>
            <v>0</v>
          </cell>
          <cell r="EO1011">
            <v>0</v>
          </cell>
          <cell r="EP1011">
            <v>0</v>
          </cell>
          <cell r="EQ1011">
            <v>0</v>
          </cell>
          <cell r="ER1011">
            <v>0</v>
          </cell>
          <cell r="ES1011">
            <v>0</v>
          </cell>
          <cell r="ET1011">
            <v>0</v>
          </cell>
          <cell r="EU1011">
            <v>0</v>
          </cell>
          <cell r="EV1011">
            <v>0</v>
          </cell>
          <cell r="EW1011">
            <v>0</v>
          </cell>
          <cell r="EX1011">
            <v>0</v>
          </cell>
          <cell r="EY1011">
            <v>0</v>
          </cell>
          <cell r="EZ1011">
            <v>0</v>
          </cell>
          <cell r="FA1011">
            <v>0</v>
          </cell>
          <cell r="FB1011">
            <v>0</v>
          </cell>
          <cell r="FC1011">
            <v>0</v>
          </cell>
          <cell r="FD1011">
            <v>0</v>
          </cell>
          <cell r="FE1011">
            <v>0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>
            <v>0</v>
          </cell>
          <cell r="FO1011">
            <v>0</v>
          </cell>
          <cell r="FP1011">
            <v>0</v>
          </cell>
          <cell r="FQ1011">
            <v>0</v>
          </cell>
          <cell r="FR1011">
            <v>0</v>
          </cell>
          <cell r="FS1011">
            <v>0</v>
          </cell>
          <cell r="FT1011">
            <v>0</v>
          </cell>
          <cell r="FU1011">
            <v>0</v>
          </cell>
          <cell r="FV1011">
            <v>0</v>
          </cell>
          <cell r="FW1011">
            <v>0</v>
          </cell>
          <cell r="FX1011">
            <v>0</v>
          </cell>
          <cell r="FY1011">
            <v>0</v>
          </cell>
          <cell r="FZ1011">
            <v>0</v>
          </cell>
          <cell r="GA1011">
            <v>0</v>
          </cell>
          <cell r="GB1011">
            <v>0</v>
          </cell>
          <cell r="GC1011">
            <v>0</v>
          </cell>
          <cell r="GD1011">
            <v>0</v>
          </cell>
          <cell r="GE1011">
            <v>0</v>
          </cell>
          <cell r="GF1011">
            <v>0</v>
          </cell>
          <cell r="GG1011">
            <v>0</v>
          </cell>
          <cell r="GH1011">
            <v>0</v>
          </cell>
          <cell r="GI1011">
            <v>0</v>
          </cell>
          <cell r="GJ1011">
            <v>0</v>
          </cell>
          <cell r="GK1011">
            <v>0</v>
          </cell>
          <cell r="GL1011">
            <v>0</v>
          </cell>
          <cell r="GM1011">
            <v>0</v>
          </cell>
          <cell r="GN1011">
            <v>0</v>
          </cell>
          <cell r="GO1011">
            <v>0</v>
          </cell>
          <cell r="GP1011">
            <v>0</v>
          </cell>
          <cell r="GQ1011">
            <v>0</v>
          </cell>
          <cell r="GR1011">
            <v>0</v>
          </cell>
          <cell r="GS1011">
            <v>0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C1011">
            <v>0</v>
          </cell>
          <cell r="HD1011">
            <v>0</v>
          </cell>
          <cell r="HE1011">
            <v>0</v>
          </cell>
          <cell r="HF1011">
            <v>0</v>
          </cell>
          <cell r="HG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0</v>
          </cell>
          <cell r="HM1011">
            <v>0</v>
          </cell>
          <cell r="HN1011">
            <v>0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>
            <v>0</v>
          </cell>
          <cell r="HT1011">
            <v>0</v>
          </cell>
          <cell r="HU1011">
            <v>0</v>
          </cell>
          <cell r="HV1011">
            <v>0</v>
          </cell>
          <cell r="HW1011">
            <v>0</v>
          </cell>
          <cell r="HX1011">
            <v>0</v>
          </cell>
          <cell r="HY1011">
            <v>0</v>
          </cell>
          <cell r="HZ1011">
            <v>0</v>
          </cell>
          <cell r="IA1011">
            <v>0</v>
          </cell>
          <cell r="IB1011">
            <v>0</v>
          </cell>
          <cell r="IC1011">
            <v>0</v>
          </cell>
          <cell r="ID1011">
            <v>0</v>
          </cell>
          <cell r="IE1011">
            <v>0</v>
          </cell>
          <cell r="IF1011">
            <v>0</v>
          </cell>
          <cell r="IG1011">
            <v>0</v>
          </cell>
          <cell r="IH1011">
            <v>0</v>
          </cell>
          <cell r="II1011">
            <v>0</v>
          </cell>
          <cell r="IJ1011">
            <v>0</v>
          </cell>
          <cell r="IK1011">
            <v>0</v>
          </cell>
          <cell r="IL1011">
            <v>0</v>
          </cell>
          <cell r="IM1011">
            <v>0</v>
          </cell>
          <cell r="IN1011">
            <v>0</v>
          </cell>
          <cell r="IO1011">
            <v>0</v>
          </cell>
          <cell r="IP1011">
            <v>0</v>
          </cell>
          <cell r="IQ1011">
            <v>0</v>
          </cell>
          <cell r="IR1011">
            <v>0</v>
          </cell>
          <cell r="IS1011">
            <v>0</v>
          </cell>
          <cell r="IT1011">
            <v>0</v>
          </cell>
          <cell r="IU1011">
            <v>0</v>
          </cell>
          <cell r="IV1011">
            <v>0</v>
          </cell>
          <cell r="IW1011">
            <v>0</v>
          </cell>
          <cell r="IX1011">
            <v>0</v>
          </cell>
          <cell r="IY1011">
            <v>0</v>
          </cell>
          <cell r="IZ1011">
            <v>0</v>
          </cell>
          <cell r="JA1011">
            <v>0</v>
          </cell>
          <cell r="JB1011">
            <v>0</v>
          </cell>
          <cell r="JC1011">
            <v>0</v>
          </cell>
          <cell r="JD1011">
            <v>0</v>
          </cell>
          <cell r="JE1011">
            <v>0</v>
          </cell>
          <cell r="JF1011">
            <v>0</v>
          </cell>
          <cell r="JG1011">
            <v>0</v>
          </cell>
          <cell r="JH1011">
            <v>0</v>
          </cell>
          <cell r="JI1011">
            <v>0</v>
          </cell>
          <cell r="JJ1011">
            <v>0</v>
          </cell>
          <cell r="JK1011">
            <v>0</v>
          </cell>
          <cell r="JL1011">
            <v>0</v>
          </cell>
          <cell r="JM1011">
            <v>0</v>
          </cell>
          <cell r="JN1011">
            <v>0</v>
          </cell>
          <cell r="JO1011">
            <v>0</v>
          </cell>
          <cell r="JP1011">
            <v>0</v>
          </cell>
          <cell r="JQ1011">
            <v>0</v>
          </cell>
        </row>
        <row r="1012">
          <cell r="D1012" t="str">
            <v>PV_.QF.NCA._.CSP.Blackwell_Creek_Solar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>
            <v>0</v>
          </cell>
          <cell r="EO1012">
            <v>0</v>
          </cell>
          <cell r="EP1012">
            <v>0</v>
          </cell>
          <cell r="EQ1012">
            <v>0</v>
          </cell>
          <cell r="ER1012">
            <v>0</v>
          </cell>
          <cell r="ES1012">
            <v>0</v>
          </cell>
          <cell r="ET1012">
            <v>0</v>
          </cell>
          <cell r="EU1012">
            <v>0</v>
          </cell>
          <cell r="EV1012">
            <v>0</v>
          </cell>
          <cell r="EW1012">
            <v>0</v>
          </cell>
          <cell r="EX1012">
            <v>0</v>
          </cell>
          <cell r="EY1012">
            <v>0</v>
          </cell>
          <cell r="EZ1012">
            <v>0</v>
          </cell>
          <cell r="FA1012">
            <v>0</v>
          </cell>
          <cell r="FB1012">
            <v>0</v>
          </cell>
          <cell r="FC1012">
            <v>0</v>
          </cell>
          <cell r="FD1012">
            <v>0</v>
          </cell>
          <cell r="FE1012">
            <v>0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>
            <v>0</v>
          </cell>
          <cell r="FO1012">
            <v>0</v>
          </cell>
          <cell r="FP1012">
            <v>0</v>
          </cell>
          <cell r="FQ1012">
            <v>0</v>
          </cell>
          <cell r="FR1012">
            <v>0</v>
          </cell>
          <cell r="FS1012">
            <v>0</v>
          </cell>
          <cell r="FT1012">
            <v>0</v>
          </cell>
          <cell r="FU1012">
            <v>0</v>
          </cell>
          <cell r="FV1012">
            <v>0</v>
          </cell>
          <cell r="FW1012">
            <v>0</v>
          </cell>
          <cell r="FX1012">
            <v>0</v>
          </cell>
          <cell r="FY1012">
            <v>0</v>
          </cell>
          <cell r="FZ1012">
            <v>0</v>
          </cell>
          <cell r="GA1012">
            <v>0</v>
          </cell>
          <cell r="GB1012">
            <v>0</v>
          </cell>
          <cell r="GC1012">
            <v>0</v>
          </cell>
          <cell r="GD1012">
            <v>0</v>
          </cell>
          <cell r="GE1012">
            <v>0</v>
          </cell>
          <cell r="GF1012">
            <v>0</v>
          </cell>
          <cell r="GG1012">
            <v>0</v>
          </cell>
          <cell r="GH1012">
            <v>0</v>
          </cell>
          <cell r="GI1012">
            <v>0</v>
          </cell>
          <cell r="GJ1012">
            <v>0</v>
          </cell>
          <cell r="GK1012">
            <v>0</v>
          </cell>
          <cell r="GL1012">
            <v>0</v>
          </cell>
          <cell r="GM1012">
            <v>0</v>
          </cell>
          <cell r="GN1012">
            <v>0</v>
          </cell>
          <cell r="GO1012">
            <v>0</v>
          </cell>
          <cell r="GP1012">
            <v>0</v>
          </cell>
          <cell r="GQ1012">
            <v>0</v>
          </cell>
          <cell r="GR1012">
            <v>0</v>
          </cell>
          <cell r="GS1012">
            <v>0</v>
          </cell>
          <cell r="GT1012">
            <v>0</v>
          </cell>
          <cell r="GU1012">
            <v>0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0</v>
          </cell>
          <cell r="HA1012">
            <v>0</v>
          </cell>
          <cell r="HB1012">
            <v>0</v>
          </cell>
          <cell r="HC1012">
            <v>0</v>
          </cell>
          <cell r="HD1012">
            <v>0</v>
          </cell>
          <cell r="HE1012">
            <v>0</v>
          </cell>
          <cell r="HF1012">
            <v>0</v>
          </cell>
          <cell r="HG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0</v>
          </cell>
          <cell r="HN1012">
            <v>0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>
            <v>0</v>
          </cell>
          <cell r="HT1012">
            <v>0</v>
          </cell>
          <cell r="HU1012">
            <v>0</v>
          </cell>
          <cell r="HV1012">
            <v>0</v>
          </cell>
          <cell r="HW1012">
            <v>0</v>
          </cell>
          <cell r="HX1012">
            <v>0</v>
          </cell>
          <cell r="HY1012">
            <v>0</v>
          </cell>
          <cell r="HZ1012">
            <v>0</v>
          </cell>
          <cell r="IA1012">
            <v>0</v>
          </cell>
          <cell r="IB1012">
            <v>0</v>
          </cell>
          <cell r="IC1012">
            <v>0</v>
          </cell>
          <cell r="ID1012">
            <v>0</v>
          </cell>
          <cell r="IE1012">
            <v>0</v>
          </cell>
          <cell r="IF1012">
            <v>0</v>
          </cell>
          <cell r="IG1012">
            <v>0</v>
          </cell>
          <cell r="IH1012">
            <v>0</v>
          </cell>
          <cell r="II1012">
            <v>0</v>
          </cell>
          <cell r="IJ1012">
            <v>0</v>
          </cell>
          <cell r="IK1012">
            <v>0</v>
          </cell>
          <cell r="IL1012">
            <v>0</v>
          </cell>
          <cell r="IM1012">
            <v>0</v>
          </cell>
          <cell r="IN1012">
            <v>0</v>
          </cell>
          <cell r="IO1012">
            <v>0</v>
          </cell>
          <cell r="IP1012">
            <v>0</v>
          </cell>
          <cell r="IQ1012">
            <v>0</v>
          </cell>
          <cell r="IR1012">
            <v>0</v>
          </cell>
          <cell r="IS1012">
            <v>0</v>
          </cell>
          <cell r="IT1012">
            <v>0</v>
          </cell>
          <cell r="IU1012">
            <v>0</v>
          </cell>
          <cell r="IV1012">
            <v>0</v>
          </cell>
          <cell r="IW1012">
            <v>0</v>
          </cell>
          <cell r="IX1012">
            <v>0</v>
          </cell>
          <cell r="IY1012">
            <v>0</v>
          </cell>
          <cell r="IZ1012">
            <v>0</v>
          </cell>
          <cell r="JA1012">
            <v>0</v>
          </cell>
          <cell r="JB1012">
            <v>0</v>
          </cell>
          <cell r="JC1012">
            <v>0</v>
          </cell>
          <cell r="JD1012">
            <v>0</v>
          </cell>
          <cell r="JE1012">
            <v>0</v>
          </cell>
          <cell r="JF1012">
            <v>0</v>
          </cell>
          <cell r="JG1012">
            <v>0</v>
          </cell>
          <cell r="JH1012">
            <v>0</v>
          </cell>
          <cell r="JI1012">
            <v>0</v>
          </cell>
          <cell r="JJ1012">
            <v>0</v>
          </cell>
          <cell r="JK1012">
            <v>0</v>
          </cell>
          <cell r="JL1012">
            <v>0</v>
          </cell>
          <cell r="JM1012">
            <v>0</v>
          </cell>
          <cell r="JN1012">
            <v>0</v>
          </cell>
          <cell r="JO1012">
            <v>0</v>
          </cell>
          <cell r="JP1012">
            <v>0</v>
          </cell>
          <cell r="JQ1012">
            <v>0</v>
          </cell>
        </row>
        <row r="1013">
          <cell r="D1013" t="str">
            <v>PV_.QF.NCA._.CSP.Canyonville_Solar_1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>
            <v>0</v>
          </cell>
          <cell r="EO1013">
            <v>0</v>
          </cell>
          <cell r="EP1013">
            <v>0</v>
          </cell>
          <cell r="EQ1013">
            <v>0</v>
          </cell>
          <cell r="ER1013">
            <v>0</v>
          </cell>
          <cell r="ES1013">
            <v>0</v>
          </cell>
          <cell r="ET1013">
            <v>0</v>
          </cell>
          <cell r="EU1013">
            <v>0</v>
          </cell>
          <cell r="EV1013">
            <v>0</v>
          </cell>
          <cell r="EW1013">
            <v>0</v>
          </cell>
          <cell r="EX1013">
            <v>0</v>
          </cell>
          <cell r="EY1013">
            <v>0</v>
          </cell>
          <cell r="EZ1013">
            <v>0</v>
          </cell>
          <cell r="FA1013">
            <v>0</v>
          </cell>
          <cell r="FB1013">
            <v>0</v>
          </cell>
          <cell r="FC1013">
            <v>0</v>
          </cell>
          <cell r="FD1013">
            <v>0</v>
          </cell>
          <cell r="FE1013">
            <v>0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>
            <v>0</v>
          </cell>
          <cell r="FO1013">
            <v>0</v>
          </cell>
          <cell r="FP1013">
            <v>0</v>
          </cell>
          <cell r="FQ1013">
            <v>0</v>
          </cell>
          <cell r="FR1013">
            <v>0</v>
          </cell>
          <cell r="FS1013">
            <v>0</v>
          </cell>
          <cell r="FT1013">
            <v>0</v>
          </cell>
          <cell r="FU1013">
            <v>0</v>
          </cell>
          <cell r="FV1013">
            <v>0</v>
          </cell>
          <cell r="FW1013">
            <v>0</v>
          </cell>
          <cell r="FX1013">
            <v>0</v>
          </cell>
          <cell r="FY1013">
            <v>0</v>
          </cell>
          <cell r="FZ1013">
            <v>0</v>
          </cell>
          <cell r="GA1013">
            <v>0</v>
          </cell>
          <cell r="GB1013">
            <v>0</v>
          </cell>
          <cell r="GC1013">
            <v>0</v>
          </cell>
          <cell r="GD1013">
            <v>0</v>
          </cell>
          <cell r="GE1013">
            <v>0</v>
          </cell>
          <cell r="GF1013">
            <v>0</v>
          </cell>
          <cell r="GG1013">
            <v>0</v>
          </cell>
          <cell r="GH1013">
            <v>0</v>
          </cell>
          <cell r="GI1013">
            <v>0</v>
          </cell>
          <cell r="GJ1013">
            <v>0</v>
          </cell>
          <cell r="GK1013">
            <v>0</v>
          </cell>
          <cell r="GL1013">
            <v>0</v>
          </cell>
          <cell r="GM1013">
            <v>0</v>
          </cell>
          <cell r="GN1013">
            <v>0</v>
          </cell>
          <cell r="GO1013">
            <v>0</v>
          </cell>
          <cell r="GP1013">
            <v>0</v>
          </cell>
          <cell r="GQ1013">
            <v>0</v>
          </cell>
          <cell r="GR1013">
            <v>0</v>
          </cell>
          <cell r="GS1013">
            <v>0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0</v>
          </cell>
          <cell r="HA1013">
            <v>0</v>
          </cell>
          <cell r="HB1013">
            <v>0</v>
          </cell>
          <cell r="HC1013">
            <v>0</v>
          </cell>
          <cell r="HD1013">
            <v>0</v>
          </cell>
          <cell r="HE1013">
            <v>0</v>
          </cell>
          <cell r="HF1013">
            <v>0</v>
          </cell>
          <cell r="HG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0</v>
          </cell>
          <cell r="HN1013">
            <v>0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>
            <v>0</v>
          </cell>
          <cell r="HT1013">
            <v>0</v>
          </cell>
          <cell r="HU1013">
            <v>0</v>
          </cell>
          <cell r="HV1013">
            <v>0</v>
          </cell>
          <cell r="HW1013">
            <v>0</v>
          </cell>
          <cell r="HX1013">
            <v>0</v>
          </cell>
          <cell r="HY1013">
            <v>0</v>
          </cell>
          <cell r="HZ1013">
            <v>0</v>
          </cell>
          <cell r="IA1013">
            <v>0</v>
          </cell>
          <cell r="IB1013">
            <v>0</v>
          </cell>
          <cell r="IC1013">
            <v>0</v>
          </cell>
          <cell r="ID1013">
            <v>0</v>
          </cell>
          <cell r="IE1013">
            <v>0</v>
          </cell>
          <cell r="IF1013">
            <v>0</v>
          </cell>
          <cell r="IG1013">
            <v>0</v>
          </cell>
          <cell r="IH1013">
            <v>0</v>
          </cell>
          <cell r="II1013">
            <v>0</v>
          </cell>
          <cell r="IJ1013">
            <v>0</v>
          </cell>
          <cell r="IK1013">
            <v>0</v>
          </cell>
          <cell r="IL1013">
            <v>0</v>
          </cell>
          <cell r="IM1013">
            <v>0</v>
          </cell>
          <cell r="IN1013">
            <v>0</v>
          </cell>
          <cell r="IO1013">
            <v>0</v>
          </cell>
          <cell r="IP1013">
            <v>0</v>
          </cell>
          <cell r="IQ1013">
            <v>0</v>
          </cell>
          <cell r="IR1013">
            <v>0</v>
          </cell>
          <cell r="IS1013">
            <v>0</v>
          </cell>
          <cell r="IT1013">
            <v>0</v>
          </cell>
          <cell r="IU1013">
            <v>0</v>
          </cell>
          <cell r="IV1013">
            <v>0</v>
          </cell>
          <cell r="IW1013">
            <v>0</v>
          </cell>
          <cell r="IX1013">
            <v>0</v>
          </cell>
          <cell r="IY1013">
            <v>0</v>
          </cell>
          <cell r="IZ1013">
            <v>0</v>
          </cell>
          <cell r="JA1013">
            <v>0</v>
          </cell>
          <cell r="JB1013">
            <v>0</v>
          </cell>
          <cell r="JC1013">
            <v>0</v>
          </cell>
          <cell r="JD1013">
            <v>0</v>
          </cell>
          <cell r="JE1013">
            <v>0</v>
          </cell>
          <cell r="JF1013">
            <v>0</v>
          </cell>
          <cell r="JG1013">
            <v>0</v>
          </cell>
          <cell r="JH1013">
            <v>0</v>
          </cell>
          <cell r="JI1013">
            <v>0</v>
          </cell>
          <cell r="JJ1013">
            <v>0</v>
          </cell>
          <cell r="JK1013">
            <v>0</v>
          </cell>
          <cell r="JL1013">
            <v>0</v>
          </cell>
          <cell r="JM1013">
            <v>0</v>
          </cell>
          <cell r="JN1013">
            <v>0</v>
          </cell>
          <cell r="JO1013">
            <v>0</v>
          </cell>
          <cell r="JP1013">
            <v>0</v>
          </cell>
          <cell r="JQ1013">
            <v>0</v>
          </cell>
        </row>
        <row r="1014">
          <cell r="D1014" t="str">
            <v>PV_.QF.NCA._.CSP.Canyonville_Solar_2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>
            <v>0</v>
          </cell>
          <cell r="EO1014">
            <v>0</v>
          </cell>
          <cell r="EP1014">
            <v>0</v>
          </cell>
          <cell r="EQ1014">
            <v>0</v>
          </cell>
          <cell r="ER1014">
            <v>0</v>
          </cell>
          <cell r="ES1014">
            <v>0</v>
          </cell>
          <cell r="ET1014">
            <v>0</v>
          </cell>
          <cell r="EU1014">
            <v>0</v>
          </cell>
          <cell r="EV1014">
            <v>0</v>
          </cell>
          <cell r="EW1014">
            <v>0</v>
          </cell>
          <cell r="EX1014">
            <v>0</v>
          </cell>
          <cell r="EY1014">
            <v>0</v>
          </cell>
          <cell r="EZ1014">
            <v>0</v>
          </cell>
          <cell r="FA1014">
            <v>0</v>
          </cell>
          <cell r="FB1014">
            <v>0</v>
          </cell>
          <cell r="FC1014">
            <v>0</v>
          </cell>
          <cell r="FD1014">
            <v>0</v>
          </cell>
          <cell r="FE1014">
            <v>0</v>
          </cell>
          <cell r="FF1014">
            <v>0</v>
          </cell>
          <cell r="FG1014">
            <v>0</v>
          </cell>
          <cell r="FH1014">
            <v>0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>
            <v>0</v>
          </cell>
          <cell r="FO1014">
            <v>0</v>
          </cell>
          <cell r="FP1014">
            <v>0</v>
          </cell>
          <cell r="FQ1014">
            <v>0</v>
          </cell>
          <cell r="FR1014">
            <v>0</v>
          </cell>
          <cell r="FS1014">
            <v>0</v>
          </cell>
          <cell r="FT1014">
            <v>0</v>
          </cell>
          <cell r="FU1014">
            <v>0</v>
          </cell>
          <cell r="FV1014">
            <v>0</v>
          </cell>
          <cell r="FW1014">
            <v>0</v>
          </cell>
          <cell r="FX1014">
            <v>0</v>
          </cell>
          <cell r="FY1014">
            <v>0</v>
          </cell>
          <cell r="FZ1014">
            <v>0</v>
          </cell>
          <cell r="GA1014">
            <v>0</v>
          </cell>
          <cell r="GB1014">
            <v>0</v>
          </cell>
          <cell r="GC1014">
            <v>0</v>
          </cell>
          <cell r="GD1014">
            <v>0</v>
          </cell>
          <cell r="GE1014">
            <v>0</v>
          </cell>
          <cell r="GF1014">
            <v>0</v>
          </cell>
          <cell r="GG1014">
            <v>0</v>
          </cell>
          <cell r="GH1014">
            <v>0</v>
          </cell>
          <cell r="GI1014">
            <v>0</v>
          </cell>
          <cell r="GJ1014">
            <v>0</v>
          </cell>
          <cell r="GK1014">
            <v>0</v>
          </cell>
          <cell r="GL1014">
            <v>0</v>
          </cell>
          <cell r="GM1014">
            <v>0</v>
          </cell>
          <cell r="GN1014">
            <v>0</v>
          </cell>
          <cell r="GO1014">
            <v>0</v>
          </cell>
          <cell r="GP1014">
            <v>0</v>
          </cell>
          <cell r="GQ1014">
            <v>0</v>
          </cell>
          <cell r="GR1014">
            <v>0</v>
          </cell>
          <cell r="GS1014">
            <v>0</v>
          </cell>
          <cell r="GT1014">
            <v>0</v>
          </cell>
          <cell r="GU1014">
            <v>0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0</v>
          </cell>
          <cell r="HA1014">
            <v>0</v>
          </cell>
          <cell r="HB1014">
            <v>0</v>
          </cell>
          <cell r="HC1014">
            <v>0</v>
          </cell>
          <cell r="HD1014">
            <v>0</v>
          </cell>
          <cell r="HE1014">
            <v>0</v>
          </cell>
          <cell r="HF1014">
            <v>0</v>
          </cell>
          <cell r="HG1014">
            <v>0</v>
          </cell>
          <cell r="HH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0</v>
          </cell>
          <cell r="HN1014">
            <v>0</v>
          </cell>
          <cell r="HO1014">
            <v>0</v>
          </cell>
          <cell r="HP1014">
            <v>0</v>
          </cell>
          <cell r="HQ1014">
            <v>0</v>
          </cell>
          <cell r="HR1014">
            <v>0</v>
          </cell>
          <cell r="HS1014">
            <v>0</v>
          </cell>
          <cell r="HT1014">
            <v>0</v>
          </cell>
          <cell r="HU1014">
            <v>0</v>
          </cell>
          <cell r="HV1014">
            <v>0</v>
          </cell>
          <cell r="HW1014">
            <v>0</v>
          </cell>
          <cell r="HX1014">
            <v>0</v>
          </cell>
          <cell r="HY1014">
            <v>0</v>
          </cell>
          <cell r="HZ1014">
            <v>0</v>
          </cell>
          <cell r="IA1014">
            <v>0</v>
          </cell>
          <cell r="IB1014">
            <v>0</v>
          </cell>
          <cell r="IC1014">
            <v>0</v>
          </cell>
          <cell r="ID1014">
            <v>0</v>
          </cell>
          <cell r="IE1014">
            <v>0</v>
          </cell>
          <cell r="IF1014">
            <v>0</v>
          </cell>
          <cell r="IG1014">
            <v>0</v>
          </cell>
          <cell r="IH1014">
            <v>0</v>
          </cell>
          <cell r="II1014">
            <v>0</v>
          </cell>
          <cell r="IJ1014">
            <v>0</v>
          </cell>
          <cell r="IK1014">
            <v>0</v>
          </cell>
          <cell r="IL1014">
            <v>0</v>
          </cell>
          <cell r="IM1014">
            <v>0</v>
          </cell>
          <cell r="IN1014">
            <v>0</v>
          </cell>
          <cell r="IO1014">
            <v>0</v>
          </cell>
          <cell r="IP1014">
            <v>0</v>
          </cell>
          <cell r="IQ1014">
            <v>0</v>
          </cell>
          <cell r="IR1014">
            <v>0</v>
          </cell>
          <cell r="IS1014">
            <v>0</v>
          </cell>
          <cell r="IT1014">
            <v>0</v>
          </cell>
          <cell r="IU1014">
            <v>0</v>
          </cell>
          <cell r="IV1014">
            <v>0</v>
          </cell>
          <cell r="IW1014">
            <v>0</v>
          </cell>
          <cell r="IX1014">
            <v>0</v>
          </cell>
          <cell r="IY1014">
            <v>0</v>
          </cell>
          <cell r="IZ1014">
            <v>0</v>
          </cell>
          <cell r="JA1014">
            <v>0</v>
          </cell>
          <cell r="JB1014">
            <v>0</v>
          </cell>
          <cell r="JC1014">
            <v>0</v>
          </cell>
          <cell r="JD1014">
            <v>0</v>
          </cell>
          <cell r="JE1014">
            <v>0</v>
          </cell>
          <cell r="JF1014">
            <v>0</v>
          </cell>
          <cell r="JG1014">
            <v>0</v>
          </cell>
          <cell r="JH1014">
            <v>0</v>
          </cell>
          <cell r="JI1014">
            <v>0</v>
          </cell>
          <cell r="JJ1014">
            <v>0</v>
          </cell>
          <cell r="JK1014">
            <v>0</v>
          </cell>
          <cell r="JL1014">
            <v>0</v>
          </cell>
          <cell r="JM1014">
            <v>0</v>
          </cell>
          <cell r="JN1014">
            <v>0</v>
          </cell>
          <cell r="JO1014">
            <v>0</v>
          </cell>
          <cell r="JP1014">
            <v>0</v>
          </cell>
          <cell r="JQ1014">
            <v>0</v>
          </cell>
        </row>
        <row r="1015">
          <cell r="D1015" t="str">
            <v>PV_.QF.NCA._.CSP.Wood_River_Solar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  <cell r="EN1015">
            <v>0</v>
          </cell>
          <cell r="EO1015">
            <v>0</v>
          </cell>
          <cell r="EP1015">
            <v>0</v>
          </cell>
          <cell r="EQ1015">
            <v>0</v>
          </cell>
          <cell r="ER1015">
            <v>0</v>
          </cell>
          <cell r="ES1015">
            <v>0</v>
          </cell>
          <cell r="ET1015">
            <v>0</v>
          </cell>
          <cell r="EU1015">
            <v>0</v>
          </cell>
          <cell r="EV1015">
            <v>0</v>
          </cell>
          <cell r="EW1015">
            <v>0</v>
          </cell>
          <cell r="EX1015">
            <v>0</v>
          </cell>
          <cell r="EY1015">
            <v>0</v>
          </cell>
          <cell r="EZ1015">
            <v>0</v>
          </cell>
          <cell r="FA1015">
            <v>0</v>
          </cell>
          <cell r="FB1015">
            <v>0</v>
          </cell>
          <cell r="FC1015">
            <v>0</v>
          </cell>
          <cell r="FD1015">
            <v>0</v>
          </cell>
          <cell r="FE1015">
            <v>0</v>
          </cell>
          <cell r="FF1015">
            <v>0</v>
          </cell>
          <cell r="FG1015">
            <v>0</v>
          </cell>
          <cell r="FH1015">
            <v>0</v>
          </cell>
          <cell r="FI1015">
            <v>0</v>
          </cell>
          <cell r="FJ1015">
            <v>0</v>
          </cell>
          <cell r="FK1015">
            <v>0</v>
          </cell>
          <cell r="FL1015">
            <v>0</v>
          </cell>
          <cell r="FM1015">
            <v>0</v>
          </cell>
          <cell r="FN1015">
            <v>0</v>
          </cell>
          <cell r="FO1015">
            <v>0</v>
          </cell>
          <cell r="FP1015">
            <v>0</v>
          </cell>
          <cell r="FQ1015">
            <v>0</v>
          </cell>
          <cell r="FR1015">
            <v>0</v>
          </cell>
          <cell r="FS1015">
            <v>0</v>
          </cell>
          <cell r="FT1015">
            <v>0</v>
          </cell>
          <cell r="FU1015">
            <v>0</v>
          </cell>
          <cell r="FV1015">
            <v>0</v>
          </cell>
          <cell r="FW1015">
            <v>0</v>
          </cell>
          <cell r="FX1015">
            <v>0</v>
          </cell>
          <cell r="FY1015">
            <v>0</v>
          </cell>
          <cell r="FZ1015">
            <v>0</v>
          </cell>
          <cell r="GA1015">
            <v>0</v>
          </cell>
          <cell r="GB1015">
            <v>0</v>
          </cell>
          <cell r="GC1015">
            <v>0</v>
          </cell>
          <cell r="GD1015">
            <v>0</v>
          </cell>
          <cell r="GE1015">
            <v>0</v>
          </cell>
          <cell r="GF1015">
            <v>0</v>
          </cell>
          <cell r="GG1015">
            <v>0</v>
          </cell>
          <cell r="GH1015">
            <v>0</v>
          </cell>
          <cell r="GI1015">
            <v>0</v>
          </cell>
          <cell r="GJ1015">
            <v>0</v>
          </cell>
          <cell r="GK1015">
            <v>0</v>
          </cell>
          <cell r="GL1015">
            <v>0</v>
          </cell>
          <cell r="GM1015">
            <v>0</v>
          </cell>
          <cell r="GN1015">
            <v>0</v>
          </cell>
          <cell r="GO1015">
            <v>0</v>
          </cell>
          <cell r="GP1015">
            <v>0</v>
          </cell>
          <cell r="GQ1015">
            <v>0</v>
          </cell>
          <cell r="GR1015">
            <v>0</v>
          </cell>
          <cell r="GS1015">
            <v>0</v>
          </cell>
          <cell r="GT1015">
            <v>0</v>
          </cell>
          <cell r="GU1015">
            <v>0</v>
          </cell>
          <cell r="GV1015">
            <v>0</v>
          </cell>
          <cell r="GW1015">
            <v>0</v>
          </cell>
          <cell r="GX1015">
            <v>0</v>
          </cell>
          <cell r="GY1015">
            <v>0</v>
          </cell>
          <cell r="GZ1015">
            <v>0</v>
          </cell>
          <cell r="HA1015">
            <v>0</v>
          </cell>
          <cell r="HB1015">
            <v>0</v>
          </cell>
          <cell r="HC1015">
            <v>0</v>
          </cell>
          <cell r="HD1015">
            <v>0</v>
          </cell>
          <cell r="HE1015">
            <v>0</v>
          </cell>
          <cell r="HF1015">
            <v>0</v>
          </cell>
          <cell r="HG1015">
            <v>0</v>
          </cell>
          <cell r="HH1015">
            <v>0</v>
          </cell>
          <cell r="HI1015">
            <v>0</v>
          </cell>
          <cell r="HJ1015">
            <v>0</v>
          </cell>
          <cell r="HK1015">
            <v>0</v>
          </cell>
          <cell r="HL1015">
            <v>0</v>
          </cell>
          <cell r="HM1015">
            <v>0</v>
          </cell>
          <cell r="HN1015">
            <v>0</v>
          </cell>
          <cell r="HO1015">
            <v>0</v>
          </cell>
          <cell r="HP1015">
            <v>0</v>
          </cell>
          <cell r="HQ1015">
            <v>0</v>
          </cell>
          <cell r="HR1015">
            <v>0</v>
          </cell>
          <cell r="HS1015">
            <v>0</v>
          </cell>
          <cell r="HT1015">
            <v>0</v>
          </cell>
          <cell r="HU1015">
            <v>0</v>
          </cell>
          <cell r="HV1015">
            <v>0</v>
          </cell>
          <cell r="HW1015">
            <v>0</v>
          </cell>
          <cell r="HX1015">
            <v>0</v>
          </cell>
          <cell r="HY1015">
            <v>0</v>
          </cell>
          <cell r="HZ1015">
            <v>0</v>
          </cell>
          <cell r="IA1015">
            <v>0</v>
          </cell>
          <cell r="IB1015">
            <v>0</v>
          </cell>
          <cell r="IC1015">
            <v>0</v>
          </cell>
          <cell r="ID1015">
            <v>0</v>
          </cell>
          <cell r="IE1015">
            <v>0</v>
          </cell>
          <cell r="IF1015">
            <v>0</v>
          </cell>
          <cell r="IG1015">
            <v>0</v>
          </cell>
          <cell r="IH1015">
            <v>0</v>
          </cell>
          <cell r="II1015">
            <v>0</v>
          </cell>
          <cell r="IJ1015">
            <v>0</v>
          </cell>
          <cell r="IK1015">
            <v>0</v>
          </cell>
          <cell r="IL1015">
            <v>0</v>
          </cell>
          <cell r="IM1015">
            <v>0</v>
          </cell>
          <cell r="IN1015">
            <v>0</v>
          </cell>
          <cell r="IO1015">
            <v>0</v>
          </cell>
          <cell r="IP1015">
            <v>0</v>
          </cell>
          <cell r="IQ1015">
            <v>0</v>
          </cell>
          <cell r="IR1015">
            <v>0</v>
          </cell>
          <cell r="IS1015">
            <v>0</v>
          </cell>
          <cell r="IT1015">
            <v>0</v>
          </cell>
          <cell r="IU1015">
            <v>0</v>
          </cell>
          <cell r="IV1015">
            <v>0</v>
          </cell>
          <cell r="IW1015">
            <v>0</v>
          </cell>
          <cell r="IX1015">
            <v>0</v>
          </cell>
          <cell r="IY1015">
            <v>0</v>
          </cell>
          <cell r="IZ1015">
            <v>0</v>
          </cell>
          <cell r="JA1015">
            <v>0</v>
          </cell>
          <cell r="JB1015">
            <v>0</v>
          </cell>
          <cell r="JC1015">
            <v>0</v>
          </cell>
          <cell r="JD1015">
            <v>0</v>
          </cell>
          <cell r="JE1015">
            <v>0</v>
          </cell>
          <cell r="JF1015">
            <v>0</v>
          </cell>
          <cell r="JG1015">
            <v>0</v>
          </cell>
          <cell r="JH1015">
            <v>0</v>
          </cell>
          <cell r="JI1015">
            <v>0</v>
          </cell>
          <cell r="JJ1015">
            <v>0</v>
          </cell>
          <cell r="JK1015">
            <v>0</v>
          </cell>
          <cell r="JL1015">
            <v>0</v>
          </cell>
          <cell r="JM1015">
            <v>0</v>
          </cell>
          <cell r="JN1015">
            <v>0</v>
          </cell>
          <cell r="JO1015">
            <v>0</v>
          </cell>
          <cell r="JP1015">
            <v>0</v>
          </cell>
          <cell r="JQ1015">
            <v>0</v>
          </cell>
        </row>
        <row r="1016">
          <cell r="D1016" t="str">
            <v>PV_.QF.PNC._.___.Adams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  <cell r="EN1016">
            <v>0</v>
          </cell>
          <cell r="EO1016">
            <v>0</v>
          </cell>
          <cell r="EP1016">
            <v>0</v>
          </cell>
          <cell r="EQ1016">
            <v>0</v>
          </cell>
          <cell r="ER1016">
            <v>0</v>
          </cell>
          <cell r="ES1016">
            <v>0</v>
          </cell>
          <cell r="ET1016">
            <v>0</v>
          </cell>
          <cell r="EU1016">
            <v>0</v>
          </cell>
          <cell r="EV1016">
            <v>0</v>
          </cell>
          <cell r="EW1016">
            <v>0</v>
          </cell>
          <cell r="EX1016">
            <v>0</v>
          </cell>
          <cell r="EY1016">
            <v>0</v>
          </cell>
          <cell r="EZ1016">
            <v>0</v>
          </cell>
          <cell r="FA1016">
            <v>0</v>
          </cell>
          <cell r="FB1016">
            <v>0</v>
          </cell>
          <cell r="FC1016">
            <v>0</v>
          </cell>
          <cell r="FD1016">
            <v>0</v>
          </cell>
          <cell r="FE1016">
            <v>0</v>
          </cell>
          <cell r="FF1016">
            <v>0</v>
          </cell>
          <cell r="FG1016">
            <v>0</v>
          </cell>
          <cell r="FH1016">
            <v>0</v>
          </cell>
          <cell r="FI1016">
            <v>0</v>
          </cell>
          <cell r="FJ1016">
            <v>0</v>
          </cell>
          <cell r="FK1016">
            <v>0</v>
          </cell>
          <cell r="FL1016">
            <v>0</v>
          </cell>
          <cell r="FM1016">
            <v>0</v>
          </cell>
          <cell r="FN1016">
            <v>0</v>
          </cell>
          <cell r="FO1016">
            <v>0</v>
          </cell>
          <cell r="FP1016">
            <v>0</v>
          </cell>
          <cell r="FQ1016">
            <v>0</v>
          </cell>
          <cell r="FR1016">
            <v>0</v>
          </cell>
          <cell r="FS1016">
            <v>0</v>
          </cell>
          <cell r="FT1016">
            <v>0</v>
          </cell>
          <cell r="FU1016">
            <v>0</v>
          </cell>
          <cell r="FV1016">
            <v>0</v>
          </cell>
          <cell r="FW1016">
            <v>0</v>
          </cell>
          <cell r="FX1016">
            <v>0</v>
          </cell>
          <cell r="FY1016">
            <v>0</v>
          </cell>
          <cell r="FZ1016">
            <v>0</v>
          </cell>
          <cell r="GA1016">
            <v>0</v>
          </cell>
          <cell r="GB1016">
            <v>0</v>
          </cell>
          <cell r="GC1016">
            <v>0</v>
          </cell>
          <cell r="GD1016">
            <v>0</v>
          </cell>
          <cell r="GE1016">
            <v>0</v>
          </cell>
          <cell r="GF1016">
            <v>0</v>
          </cell>
          <cell r="GG1016">
            <v>0</v>
          </cell>
          <cell r="GH1016">
            <v>0</v>
          </cell>
          <cell r="GI1016">
            <v>0</v>
          </cell>
          <cell r="GJ1016">
            <v>0</v>
          </cell>
          <cell r="GK1016">
            <v>0</v>
          </cell>
          <cell r="GL1016">
            <v>0</v>
          </cell>
          <cell r="GM1016">
            <v>0</v>
          </cell>
          <cell r="GN1016">
            <v>0</v>
          </cell>
          <cell r="GO1016">
            <v>0</v>
          </cell>
          <cell r="GP1016">
            <v>0</v>
          </cell>
          <cell r="GQ1016">
            <v>0</v>
          </cell>
          <cell r="GR1016">
            <v>0</v>
          </cell>
          <cell r="GS1016">
            <v>0</v>
          </cell>
          <cell r="GT1016">
            <v>0</v>
          </cell>
          <cell r="GU1016">
            <v>0</v>
          </cell>
          <cell r="GV1016">
            <v>0</v>
          </cell>
          <cell r="GW1016">
            <v>0</v>
          </cell>
          <cell r="GX1016">
            <v>0</v>
          </cell>
          <cell r="GY1016">
            <v>0</v>
          </cell>
          <cell r="GZ1016">
            <v>0</v>
          </cell>
          <cell r="HA1016">
            <v>0</v>
          </cell>
          <cell r="HB1016">
            <v>0</v>
          </cell>
          <cell r="HC1016">
            <v>0</v>
          </cell>
          <cell r="HD1016">
            <v>0</v>
          </cell>
          <cell r="HE1016">
            <v>0</v>
          </cell>
          <cell r="HF1016">
            <v>0</v>
          </cell>
          <cell r="HG1016">
            <v>0</v>
          </cell>
          <cell r="HH1016">
            <v>0</v>
          </cell>
          <cell r="HI1016">
            <v>0</v>
          </cell>
          <cell r="HJ1016">
            <v>0</v>
          </cell>
          <cell r="HK1016">
            <v>0</v>
          </cell>
          <cell r="HL1016">
            <v>0</v>
          </cell>
          <cell r="HM1016">
            <v>0</v>
          </cell>
          <cell r="HN1016">
            <v>0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>
            <v>0</v>
          </cell>
          <cell r="HT1016">
            <v>0</v>
          </cell>
          <cell r="HU1016">
            <v>0</v>
          </cell>
          <cell r="HV1016">
            <v>0</v>
          </cell>
          <cell r="HW1016">
            <v>0</v>
          </cell>
          <cell r="HX1016">
            <v>0</v>
          </cell>
          <cell r="HY1016">
            <v>0</v>
          </cell>
          <cell r="HZ1016">
            <v>0</v>
          </cell>
          <cell r="IA1016">
            <v>0</v>
          </cell>
          <cell r="IB1016">
            <v>0</v>
          </cell>
          <cell r="IC1016">
            <v>0</v>
          </cell>
          <cell r="ID1016">
            <v>0</v>
          </cell>
          <cell r="IE1016">
            <v>0</v>
          </cell>
          <cell r="IF1016">
            <v>0</v>
          </cell>
          <cell r="IG1016">
            <v>0</v>
          </cell>
          <cell r="IH1016">
            <v>0</v>
          </cell>
          <cell r="II1016">
            <v>0</v>
          </cell>
          <cell r="IJ1016">
            <v>0</v>
          </cell>
          <cell r="IK1016">
            <v>0</v>
          </cell>
          <cell r="IL1016">
            <v>0</v>
          </cell>
          <cell r="IM1016">
            <v>0</v>
          </cell>
          <cell r="IN1016">
            <v>0</v>
          </cell>
          <cell r="IO1016">
            <v>0</v>
          </cell>
          <cell r="IP1016">
            <v>0</v>
          </cell>
          <cell r="IQ1016">
            <v>0</v>
          </cell>
          <cell r="IR1016">
            <v>0</v>
          </cell>
          <cell r="IS1016">
            <v>0</v>
          </cell>
          <cell r="IT1016">
            <v>0</v>
          </cell>
          <cell r="IU1016">
            <v>0</v>
          </cell>
          <cell r="IV1016">
            <v>0</v>
          </cell>
          <cell r="IW1016">
            <v>0</v>
          </cell>
          <cell r="IX1016">
            <v>0</v>
          </cell>
          <cell r="IY1016">
            <v>0</v>
          </cell>
          <cell r="IZ1016">
            <v>0</v>
          </cell>
          <cell r="JA1016">
            <v>0</v>
          </cell>
          <cell r="JB1016">
            <v>0</v>
          </cell>
          <cell r="JC1016">
            <v>0</v>
          </cell>
          <cell r="JD1016">
            <v>0</v>
          </cell>
          <cell r="JE1016">
            <v>0</v>
          </cell>
          <cell r="JF1016">
            <v>0</v>
          </cell>
          <cell r="JG1016">
            <v>0</v>
          </cell>
          <cell r="JH1016">
            <v>0</v>
          </cell>
          <cell r="JI1016">
            <v>0</v>
          </cell>
          <cell r="JJ1016">
            <v>0</v>
          </cell>
          <cell r="JK1016">
            <v>0</v>
          </cell>
          <cell r="JL1016">
            <v>0</v>
          </cell>
          <cell r="JM1016">
            <v>0</v>
          </cell>
          <cell r="JN1016">
            <v>0</v>
          </cell>
          <cell r="JO1016">
            <v>0</v>
          </cell>
          <cell r="JP1016">
            <v>0</v>
          </cell>
          <cell r="JQ1016">
            <v>0</v>
          </cell>
        </row>
        <row r="1017">
          <cell r="D1017" t="str">
            <v>PV_.QF.PNC._.___.Elbe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  <cell r="EN1017">
            <v>0</v>
          </cell>
          <cell r="EO1017">
            <v>0</v>
          </cell>
          <cell r="EP1017">
            <v>0</v>
          </cell>
          <cell r="EQ1017">
            <v>0</v>
          </cell>
          <cell r="ER1017">
            <v>0</v>
          </cell>
          <cell r="ES1017">
            <v>0</v>
          </cell>
          <cell r="ET1017">
            <v>0</v>
          </cell>
          <cell r="EU1017">
            <v>0</v>
          </cell>
          <cell r="EV1017">
            <v>0</v>
          </cell>
          <cell r="EW1017">
            <v>0</v>
          </cell>
          <cell r="EX1017">
            <v>0</v>
          </cell>
          <cell r="EY1017">
            <v>0</v>
          </cell>
          <cell r="EZ1017">
            <v>0</v>
          </cell>
          <cell r="FA1017">
            <v>0</v>
          </cell>
          <cell r="FB1017">
            <v>0</v>
          </cell>
          <cell r="FC1017">
            <v>0</v>
          </cell>
          <cell r="FD1017">
            <v>0</v>
          </cell>
          <cell r="FE1017">
            <v>0</v>
          </cell>
          <cell r="FF1017">
            <v>0</v>
          </cell>
          <cell r="FG1017">
            <v>0</v>
          </cell>
          <cell r="FH1017">
            <v>0</v>
          </cell>
          <cell r="FI1017">
            <v>0</v>
          </cell>
          <cell r="FJ1017">
            <v>0</v>
          </cell>
          <cell r="FK1017">
            <v>0</v>
          </cell>
          <cell r="FL1017">
            <v>0</v>
          </cell>
          <cell r="FM1017">
            <v>0</v>
          </cell>
          <cell r="FN1017">
            <v>0</v>
          </cell>
          <cell r="FO1017">
            <v>0</v>
          </cell>
          <cell r="FP1017">
            <v>0</v>
          </cell>
          <cell r="FQ1017">
            <v>0</v>
          </cell>
          <cell r="FR1017">
            <v>0</v>
          </cell>
          <cell r="FS1017">
            <v>0</v>
          </cell>
          <cell r="FT1017">
            <v>0</v>
          </cell>
          <cell r="FU1017">
            <v>0</v>
          </cell>
          <cell r="FV1017">
            <v>0</v>
          </cell>
          <cell r="FW1017">
            <v>0</v>
          </cell>
          <cell r="FX1017">
            <v>0</v>
          </cell>
          <cell r="FY1017">
            <v>0</v>
          </cell>
          <cell r="FZ1017">
            <v>0</v>
          </cell>
          <cell r="GA1017">
            <v>0</v>
          </cell>
          <cell r="GB1017">
            <v>0</v>
          </cell>
          <cell r="GC1017">
            <v>0</v>
          </cell>
          <cell r="GD1017">
            <v>0</v>
          </cell>
          <cell r="GE1017">
            <v>0</v>
          </cell>
          <cell r="GF1017">
            <v>0</v>
          </cell>
          <cell r="GG1017">
            <v>0</v>
          </cell>
          <cell r="GH1017">
            <v>0</v>
          </cell>
          <cell r="GI1017">
            <v>0</v>
          </cell>
          <cell r="GJ1017">
            <v>0</v>
          </cell>
          <cell r="GK1017">
            <v>0</v>
          </cell>
          <cell r="GL1017">
            <v>0</v>
          </cell>
          <cell r="GM1017">
            <v>0</v>
          </cell>
          <cell r="GN1017">
            <v>0</v>
          </cell>
          <cell r="GO1017">
            <v>0</v>
          </cell>
          <cell r="GP1017">
            <v>0</v>
          </cell>
          <cell r="GQ1017">
            <v>0</v>
          </cell>
          <cell r="GR1017">
            <v>0</v>
          </cell>
          <cell r="GS1017">
            <v>0</v>
          </cell>
          <cell r="GT1017">
            <v>0</v>
          </cell>
          <cell r="GU1017">
            <v>0</v>
          </cell>
          <cell r="GV1017">
            <v>0</v>
          </cell>
          <cell r="GW1017">
            <v>0</v>
          </cell>
          <cell r="GX1017">
            <v>0</v>
          </cell>
          <cell r="GY1017">
            <v>0</v>
          </cell>
          <cell r="GZ1017">
            <v>0</v>
          </cell>
          <cell r="HA1017">
            <v>0</v>
          </cell>
          <cell r="HB1017">
            <v>0</v>
          </cell>
          <cell r="HC1017">
            <v>0</v>
          </cell>
          <cell r="HD1017">
            <v>0</v>
          </cell>
          <cell r="HE1017">
            <v>0</v>
          </cell>
          <cell r="HF1017">
            <v>0</v>
          </cell>
          <cell r="HG1017">
            <v>0</v>
          </cell>
          <cell r="HH1017">
            <v>0</v>
          </cell>
          <cell r="HI1017">
            <v>0</v>
          </cell>
          <cell r="HJ1017">
            <v>0</v>
          </cell>
          <cell r="HK1017">
            <v>0</v>
          </cell>
          <cell r="HL1017">
            <v>0</v>
          </cell>
          <cell r="HM1017">
            <v>0</v>
          </cell>
          <cell r="HN1017">
            <v>0</v>
          </cell>
          <cell r="HO1017">
            <v>0</v>
          </cell>
          <cell r="HP1017">
            <v>0</v>
          </cell>
          <cell r="HQ1017">
            <v>0</v>
          </cell>
          <cell r="HR1017">
            <v>0</v>
          </cell>
          <cell r="HS1017">
            <v>0</v>
          </cell>
          <cell r="HT1017">
            <v>0</v>
          </cell>
          <cell r="HU1017">
            <v>0</v>
          </cell>
          <cell r="HV1017">
            <v>0</v>
          </cell>
          <cell r="HW1017">
            <v>0</v>
          </cell>
          <cell r="HX1017">
            <v>0</v>
          </cell>
          <cell r="HY1017">
            <v>0</v>
          </cell>
          <cell r="HZ1017">
            <v>0</v>
          </cell>
          <cell r="IA1017">
            <v>0</v>
          </cell>
          <cell r="IB1017">
            <v>0</v>
          </cell>
          <cell r="IC1017">
            <v>0</v>
          </cell>
          <cell r="ID1017">
            <v>0</v>
          </cell>
          <cell r="IE1017">
            <v>0</v>
          </cell>
          <cell r="IF1017">
            <v>0</v>
          </cell>
          <cell r="IG1017">
            <v>0</v>
          </cell>
          <cell r="IH1017">
            <v>0</v>
          </cell>
          <cell r="II1017">
            <v>0</v>
          </cell>
          <cell r="IJ1017">
            <v>0</v>
          </cell>
          <cell r="IK1017">
            <v>0</v>
          </cell>
          <cell r="IL1017">
            <v>0</v>
          </cell>
          <cell r="IM1017">
            <v>0</v>
          </cell>
          <cell r="IN1017">
            <v>0</v>
          </cell>
          <cell r="IO1017">
            <v>0</v>
          </cell>
          <cell r="IP1017">
            <v>0</v>
          </cell>
          <cell r="IQ1017">
            <v>0</v>
          </cell>
          <cell r="IR1017">
            <v>0</v>
          </cell>
          <cell r="IS1017">
            <v>0</v>
          </cell>
          <cell r="IT1017">
            <v>0</v>
          </cell>
          <cell r="IU1017">
            <v>0</v>
          </cell>
          <cell r="IV1017">
            <v>0</v>
          </cell>
          <cell r="IW1017">
            <v>0</v>
          </cell>
          <cell r="IX1017">
            <v>0</v>
          </cell>
          <cell r="IY1017">
            <v>0</v>
          </cell>
          <cell r="IZ1017">
            <v>0</v>
          </cell>
          <cell r="JA1017">
            <v>0</v>
          </cell>
          <cell r="JB1017">
            <v>0</v>
          </cell>
          <cell r="JC1017">
            <v>0</v>
          </cell>
          <cell r="JD1017">
            <v>0</v>
          </cell>
          <cell r="JE1017">
            <v>0</v>
          </cell>
          <cell r="JF1017">
            <v>0</v>
          </cell>
          <cell r="JG1017">
            <v>0</v>
          </cell>
          <cell r="JH1017">
            <v>0</v>
          </cell>
          <cell r="JI1017">
            <v>0</v>
          </cell>
          <cell r="JJ1017">
            <v>0</v>
          </cell>
          <cell r="JK1017">
            <v>0</v>
          </cell>
          <cell r="JL1017">
            <v>0</v>
          </cell>
          <cell r="JM1017">
            <v>0</v>
          </cell>
          <cell r="JN1017">
            <v>0</v>
          </cell>
          <cell r="JO1017">
            <v>0</v>
          </cell>
          <cell r="JP1017">
            <v>0</v>
          </cell>
          <cell r="JQ1017">
            <v>0</v>
          </cell>
        </row>
        <row r="1018">
          <cell r="D1018" t="str">
            <v>PV_.QF.SOR._.___.BearCreek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  <cell r="EN1018">
            <v>0</v>
          </cell>
          <cell r="EO1018">
            <v>0</v>
          </cell>
          <cell r="EP1018">
            <v>0</v>
          </cell>
          <cell r="EQ1018">
            <v>0</v>
          </cell>
          <cell r="ER1018">
            <v>0</v>
          </cell>
          <cell r="ES1018">
            <v>0</v>
          </cell>
          <cell r="ET1018">
            <v>0</v>
          </cell>
          <cell r="EU1018">
            <v>0</v>
          </cell>
          <cell r="EV1018">
            <v>0</v>
          </cell>
          <cell r="EW1018">
            <v>0</v>
          </cell>
          <cell r="EX1018">
            <v>0</v>
          </cell>
          <cell r="EY1018">
            <v>0</v>
          </cell>
          <cell r="EZ1018">
            <v>0</v>
          </cell>
          <cell r="FA1018">
            <v>0</v>
          </cell>
          <cell r="FB1018">
            <v>0</v>
          </cell>
          <cell r="FC1018">
            <v>0</v>
          </cell>
          <cell r="FD1018">
            <v>0</v>
          </cell>
          <cell r="FE1018">
            <v>0</v>
          </cell>
          <cell r="FF1018">
            <v>0</v>
          </cell>
          <cell r="FG1018">
            <v>0</v>
          </cell>
          <cell r="FH1018">
            <v>0</v>
          </cell>
          <cell r="FI1018">
            <v>0</v>
          </cell>
          <cell r="FJ1018">
            <v>0</v>
          </cell>
          <cell r="FK1018">
            <v>0</v>
          </cell>
          <cell r="FL1018">
            <v>0</v>
          </cell>
          <cell r="FM1018">
            <v>0</v>
          </cell>
          <cell r="FN1018">
            <v>0</v>
          </cell>
          <cell r="FO1018">
            <v>0</v>
          </cell>
          <cell r="FP1018">
            <v>0</v>
          </cell>
          <cell r="FQ1018">
            <v>0</v>
          </cell>
          <cell r="FR1018">
            <v>0</v>
          </cell>
          <cell r="FS1018">
            <v>0</v>
          </cell>
          <cell r="FT1018">
            <v>0</v>
          </cell>
          <cell r="FU1018">
            <v>0</v>
          </cell>
          <cell r="FV1018">
            <v>0</v>
          </cell>
          <cell r="FW1018">
            <v>0</v>
          </cell>
          <cell r="FX1018">
            <v>0</v>
          </cell>
          <cell r="FY1018">
            <v>0</v>
          </cell>
          <cell r="FZ1018">
            <v>0</v>
          </cell>
          <cell r="GA1018">
            <v>0</v>
          </cell>
          <cell r="GB1018">
            <v>0</v>
          </cell>
          <cell r="GC1018">
            <v>0</v>
          </cell>
          <cell r="GD1018">
            <v>0</v>
          </cell>
          <cell r="GE1018">
            <v>0</v>
          </cell>
          <cell r="GF1018">
            <v>0</v>
          </cell>
          <cell r="GG1018">
            <v>0</v>
          </cell>
          <cell r="GH1018">
            <v>0</v>
          </cell>
          <cell r="GI1018">
            <v>0</v>
          </cell>
          <cell r="GJ1018">
            <v>0</v>
          </cell>
          <cell r="GK1018">
            <v>0</v>
          </cell>
          <cell r="GL1018">
            <v>0</v>
          </cell>
          <cell r="GM1018">
            <v>0</v>
          </cell>
          <cell r="GN1018">
            <v>0</v>
          </cell>
          <cell r="GO1018">
            <v>0</v>
          </cell>
          <cell r="GP1018">
            <v>0</v>
          </cell>
          <cell r="GQ1018">
            <v>0</v>
          </cell>
          <cell r="GR1018">
            <v>0</v>
          </cell>
          <cell r="GS1018">
            <v>0</v>
          </cell>
          <cell r="GT1018">
            <v>0</v>
          </cell>
          <cell r="GU1018">
            <v>0</v>
          </cell>
          <cell r="GV1018">
            <v>0</v>
          </cell>
          <cell r="GW1018">
            <v>0</v>
          </cell>
          <cell r="GX1018">
            <v>0</v>
          </cell>
          <cell r="GY1018">
            <v>0</v>
          </cell>
          <cell r="GZ1018">
            <v>0</v>
          </cell>
          <cell r="HA1018">
            <v>0</v>
          </cell>
          <cell r="HB1018">
            <v>0</v>
          </cell>
          <cell r="HC1018">
            <v>0</v>
          </cell>
          <cell r="HD1018">
            <v>0</v>
          </cell>
          <cell r="HE1018">
            <v>0</v>
          </cell>
          <cell r="HF1018">
            <v>0</v>
          </cell>
          <cell r="HG1018">
            <v>0</v>
          </cell>
          <cell r="HH1018">
            <v>0</v>
          </cell>
          <cell r="HI1018">
            <v>0</v>
          </cell>
          <cell r="HJ1018">
            <v>0</v>
          </cell>
          <cell r="HK1018">
            <v>0</v>
          </cell>
          <cell r="HL1018">
            <v>0</v>
          </cell>
          <cell r="HM1018">
            <v>0</v>
          </cell>
          <cell r="HN1018">
            <v>0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>
            <v>0</v>
          </cell>
          <cell r="HT1018">
            <v>0</v>
          </cell>
          <cell r="HU1018">
            <v>0</v>
          </cell>
          <cell r="HV1018">
            <v>0</v>
          </cell>
          <cell r="HW1018">
            <v>0</v>
          </cell>
          <cell r="HX1018">
            <v>0</v>
          </cell>
          <cell r="HY1018">
            <v>0</v>
          </cell>
          <cell r="HZ1018">
            <v>0</v>
          </cell>
          <cell r="IA1018">
            <v>0</v>
          </cell>
          <cell r="IB1018">
            <v>0</v>
          </cell>
          <cell r="IC1018">
            <v>0</v>
          </cell>
          <cell r="ID1018">
            <v>0</v>
          </cell>
          <cell r="IE1018">
            <v>0</v>
          </cell>
          <cell r="IF1018">
            <v>0</v>
          </cell>
          <cell r="IG1018">
            <v>0</v>
          </cell>
          <cell r="IH1018">
            <v>0</v>
          </cell>
          <cell r="II1018">
            <v>0</v>
          </cell>
          <cell r="IJ1018">
            <v>0</v>
          </cell>
          <cell r="IK1018">
            <v>0</v>
          </cell>
          <cell r="IL1018">
            <v>0</v>
          </cell>
          <cell r="IM1018">
            <v>0</v>
          </cell>
          <cell r="IN1018">
            <v>0</v>
          </cell>
          <cell r="IO1018">
            <v>0</v>
          </cell>
          <cell r="IP1018">
            <v>0</v>
          </cell>
          <cell r="IQ1018">
            <v>0</v>
          </cell>
          <cell r="IR1018">
            <v>0</v>
          </cell>
          <cell r="IS1018">
            <v>0</v>
          </cell>
          <cell r="IT1018">
            <v>0</v>
          </cell>
          <cell r="IU1018">
            <v>0</v>
          </cell>
          <cell r="IV1018">
            <v>0</v>
          </cell>
          <cell r="IW1018">
            <v>0</v>
          </cell>
          <cell r="IX1018">
            <v>0</v>
          </cell>
          <cell r="IY1018">
            <v>0</v>
          </cell>
          <cell r="IZ1018">
            <v>0</v>
          </cell>
          <cell r="JA1018">
            <v>0</v>
          </cell>
          <cell r="JB1018">
            <v>0</v>
          </cell>
          <cell r="JC1018">
            <v>0</v>
          </cell>
          <cell r="JD1018">
            <v>0</v>
          </cell>
          <cell r="JE1018">
            <v>0</v>
          </cell>
          <cell r="JF1018">
            <v>0</v>
          </cell>
          <cell r="JG1018">
            <v>0</v>
          </cell>
          <cell r="JH1018">
            <v>0</v>
          </cell>
          <cell r="JI1018">
            <v>0</v>
          </cell>
          <cell r="JJ1018">
            <v>0</v>
          </cell>
          <cell r="JK1018">
            <v>0</v>
          </cell>
          <cell r="JL1018">
            <v>0</v>
          </cell>
          <cell r="JM1018">
            <v>0</v>
          </cell>
          <cell r="JN1018">
            <v>0</v>
          </cell>
          <cell r="JO1018">
            <v>0</v>
          </cell>
          <cell r="JP1018">
            <v>0</v>
          </cell>
          <cell r="JQ1018">
            <v>0</v>
          </cell>
        </row>
        <row r="1019">
          <cell r="D1019" t="str">
            <v>PV_.QF.SOR._.___.Black Cap II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  <cell r="EN1019">
            <v>0</v>
          </cell>
          <cell r="EO1019">
            <v>0</v>
          </cell>
          <cell r="EP1019">
            <v>0</v>
          </cell>
          <cell r="EQ1019">
            <v>0</v>
          </cell>
          <cell r="ER1019">
            <v>0</v>
          </cell>
          <cell r="ES1019">
            <v>0</v>
          </cell>
          <cell r="ET1019">
            <v>0</v>
          </cell>
          <cell r="EU1019">
            <v>0</v>
          </cell>
          <cell r="EV1019">
            <v>0</v>
          </cell>
          <cell r="EW1019">
            <v>0</v>
          </cell>
          <cell r="EX1019">
            <v>0</v>
          </cell>
          <cell r="EY1019">
            <v>0</v>
          </cell>
          <cell r="EZ1019">
            <v>0</v>
          </cell>
          <cell r="FA1019">
            <v>0</v>
          </cell>
          <cell r="FB1019">
            <v>0</v>
          </cell>
          <cell r="FC1019">
            <v>0</v>
          </cell>
          <cell r="FD1019">
            <v>0</v>
          </cell>
          <cell r="FE1019">
            <v>0</v>
          </cell>
          <cell r="FF1019">
            <v>0</v>
          </cell>
          <cell r="FG1019">
            <v>0</v>
          </cell>
          <cell r="FH1019">
            <v>0</v>
          </cell>
          <cell r="FI1019">
            <v>0</v>
          </cell>
          <cell r="FJ1019">
            <v>0</v>
          </cell>
          <cell r="FK1019">
            <v>0</v>
          </cell>
          <cell r="FL1019">
            <v>0</v>
          </cell>
          <cell r="FM1019">
            <v>0</v>
          </cell>
          <cell r="FN1019">
            <v>0</v>
          </cell>
          <cell r="FO1019">
            <v>0</v>
          </cell>
          <cell r="FP1019">
            <v>0</v>
          </cell>
          <cell r="FQ1019">
            <v>0</v>
          </cell>
          <cell r="FR1019">
            <v>0</v>
          </cell>
          <cell r="FS1019">
            <v>0</v>
          </cell>
          <cell r="FT1019">
            <v>0</v>
          </cell>
          <cell r="FU1019">
            <v>0</v>
          </cell>
          <cell r="FV1019">
            <v>0</v>
          </cell>
          <cell r="FW1019">
            <v>0</v>
          </cell>
          <cell r="FX1019">
            <v>0</v>
          </cell>
          <cell r="FY1019">
            <v>0</v>
          </cell>
          <cell r="FZ1019">
            <v>0</v>
          </cell>
          <cell r="GA1019">
            <v>0</v>
          </cell>
          <cell r="GB1019">
            <v>0</v>
          </cell>
          <cell r="GC1019">
            <v>0</v>
          </cell>
          <cell r="GD1019">
            <v>0</v>
          </cell>
          <cell r="GE1019">
            <v>0</v>
          </cell>
          <cell r="GF1019">
            <v>0</v>
          </cell>
          <cell r="GG1019">
            <v>0</v>
          </cell>
          <cell r="GH1019">
            <v>0</v>
          </cell>
          <cell r="GI1019">
            <v>0</v>
          </cell>
          <cell r="GJ1019">
            <v>0</v>
          </cell>
          <cell r="GK1019">
            <v>0</v>
          </cell>
          <cell r="GL1019">
            <v>0</v>
          </cell>
          <cell r="GM1019">
            <v>0</v>
          </cell>
          <cell r="GN1019">
            <v>0</v>
          </cell>
          <cell r="GO1019">
            <v>0</v>
          </cell>
          <cell r="GP1019">
            <v>0</v>
          </cell>
          <cell r="GQ1019">
            <v>0</v>
          </cell>
          <cell r="GR1019">
            <v>0</v>
          </cell>
          <cell r="GS1019">
            <v>0</v>
          </cell>
          <cell r="GT1019">
            <v>0</v>
          </cell>
          <cell r="GU1019">
            <v>0</v>
          </cell>
          <cell r="GV1019">
            <v>0</v>
          </cell>
          <cell r="GW1019">
            <v>0</v>
          </cell>
          <cell r="GX1019">
            <v>0</v>
          </cell>
          <cell r="GY1019">
            <v>0</v>
          </cell>
          <cell r="GZ1019">
            <v>0</v>
          </cell>
          <cell r="HA1019">
            <v>0</v>
          </cell>
          <cell r="HB1019">
            <v>0</v>
          </cell>
          <cell r="HC1019">
            <v>0</v>
          </cell>
          <cell r="HD1019">
            <v>0</v>
          </cell>
          <cell r="HE1019">
            <v>0</v>
          </cell>
          <cell r="HF1019">
            <v>0</v>
          </cell>
          <cell r="HG1019">
            <v>0</v>
          </cell>
          <cell r="HH1019">
            <v>0</v>
          </cell>
          <cell r="HI1019">
            <v>0</v>
          </cell>
          <cell r="HJ1019">
            <v>0</v>
          </cell>
          <cell r="HK1019">
            <v>0</v>
          </cell>
          <cell r="HL1019">
            <v>0</v>
          </cell>
          <cell r="HM1019">
            <v>0</v>
          </cell>
          <cell r="HN1019">
            <v>0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>
            <v>0</v>
          </cell>
          <cell r="HT1019">
            <v>0</v>
          </cell>
          <cell r="HU1019">
            <v>0</v>
          </cell>
          <cell r="HV1019">
            <v>0</v>
          </cell>
          <cell r="HW1019">
            <v>0</v>
          </cell>
          <cell r="HX1019">
            <v>0</v>
          </cell>
          <cell r="HY1019">
            <v>0</v>
          </cell>
          <cell r="HZ1019">
            <v>0</v>
          </cell>
          <cell r="IA1019">
            <v>0</v>
          </cell>
          <cell r="IB1019">
            <v>0</v>
          </cell>
          <cell r="IC1019">
            <v>0</v>
          </cell>
          <cell r="ID1019">
            <v>0</v>
          </cell>
          <cell r="IE1019">
            <v>0</v>
          </cell>
          <cell r="IF1019">
            <v>0</v>
          </cell>
          <cell r="IG1019">
            <v>0</v>
          </cell>
          <cell r="IH1019">
            <v>0</v>
          </cell>
          <cell r="II1019">
            <v>0</v>
          </cell>
          <cell r="IJ1019">
            <v>0</v>
          </cell>
          <cell r="IK1019">
            <v>0</v>
          </cell>
          <cell r="IL1019">
            <v>0</v>
          </cell>
          <cell r="IM1019">
            <v>0</v>
          </cell>
          <cell r="IN1019">
            <v>0</v>
          </cell>
          <cell r="IO1019">
            <v>0</v>
          </cell>
          <cell r="IP1019">
            <v>0</v>
          </cell>
          <cell r="IQ1019">
            <v>0</v>
          </cell>
          <cell r="IR1019">
            <v>0</v>
          </cell>
          <cell r="IS1019">
            <v>0</v>
          </cell>
          <cell r="IT1019">
            <v>0</v>
          </cell>
          <cell r="IU1019">
            <v>0</v>
          </cell>
          <cell r="IV1019">
            <v>0</v>
          </cell>
          <cell r="IW1019">
            <v>0</v>
          </cell>
          <cell r="IX1019">
            <v>0</v>
          </cell>
          <cell r="IY1019">
            <v>0</v>
          </cell>
          <cell r="IZ1019">
            <v>0</v>
          </cell>
          <cell r="JA1019">
            <v>0</v>
          </cell>
          <cell r="JB1019">
            <v>0</v>
          </cell>
          <cell r="JC1019">
            <v>0</v>
          </cell>
          <cell r="JD1019">
            <v>0</v>
          </cell>
          <cell r="JE1019">
            <v>0</v>
          </cell>
          <cell r="JF1019">
            <v>0</v>
          </cell>
          <cell r="JG1019">
            <v>0</v>
          </cell>
          <cell r="JH1019">
            <v>0</v>
          </cell>
          <cell r="JI1019">
            <v>0</v>
          </cell>
          <cell r="JJ1019">
            <v>0</v>
          </cell>
          <cell r="JK1019">
            <v>0</v>
          </cell>
          <cell r="JL1019">
            <v>0</v>
          </cell>
          <cell r="JM1019">
            <v>0</v>
          </cell>
          <cell r="JN1019">
            <v>0</v>
          </cell>
          <cell r="JO1019">
            <v>0</v>
          </cell>
          <cell r="JP1019">
            <v>0</v>
          </cell>
          <cell r="JQ1019">
            <v>0</v>
          </cell>
        </row>
        <row r="1020">
          <cell r="D1020" t="str">
            <v>PV_.QF.SOR._.___.Bly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  <cell r="EN1020">
            <v>0</v>
          </cell>
          <cell r="EO1020">
            <v>0</v>
          </cell>
          <cell r="EP1020">
            <v>0</v>
          </cell>
          <cell r="EQ1020">
            <v>0</v>
          </cell>
          <cell r="ER1020">
            <v>0</v>
          </cell>
          <cell r="ES1020">
            <v>0</v>
          </cell>
          <cell r="ET1020">
            <v>0</v>
          </cell>
          <cell r="EU1020">
            <v>0</v>
          </cell>
          <cell r="EV1020">
            <v>0</v>
          </cell>
          <cell r="EW1020">
            <v>0</v>
          </cell>
          <cell r="EX1020">
            <v>0</v>
          </cell>
          <cell r="EY1020">
            <v>0</v>
          </cell>
          <cell r="EZ1020">
            <v>0</v>
          </cell>
          <cell r="FA1020">
            <v>0</v>
          </cell>
          <cell r="FB1020">
            <v>0</v>
          </cell>
          <cell r="FC1020">
            <v>0</v>
          </cell>
          <cell r="FD1020">
            <v>0</v>
          </cell>
          <cell r="FE1020">
            <v>0</v>
          </cell>
          <cell r="FF1020">
            <v>0</v>
          </cell>
          <cell r="FG1020">
            <v>0</v>
          </cell>
          <cell r="FH1020">
            <v>0</v>
          </cell>
          <cell r="FI1020">
            <v>0</v>
          </cell>
          <cell r="FJ1020">
            <v>0</v>
          </cell>
          <cell r="FK1020">
            <v>0</v>
          </cell>
          <cell r="FL1020">
            <v>0</v>
          </cell>
          <cell r="FM1020">
            <v>0</v>
          </cell>
          <cell r="FN1020">
            <v>0</v>
          </cell>
          <cell r="FO1020">
            <v>0</v>
          </cell>
          <cell r="FP1020">
            <v>0</v>
          </cell>
          <cell r="FQ1020">
            <v>0</v>
          </cell>
          <cell r="FR1020">
            <v>0</v>
          </cell>
          <cell r="FS1020">
            <v>0</v>
          </cell>
          <cell r="FT1020">
            <v>0</v>
          </cell>
          <cell r="FU1020">
            <v>0</v>
          </cell>
          <cell r="FV1020">
            <v>0</v>
          </cell>
          <cell r="FW1020">
            <v>0</v>
          </cell>
          <cell r="FX1020">
            <v>0</v>
          </cell>
          <cell r="FY1020">
            <v>0</v>
          </cell>
          <cell r="FZ1020">
            <v>0</v>
          </cell>
          <cell r="GA1020">
            <v>0</v>
          </cell>
          <cell r="GB1020">
            <v>0</v>
          </cell>
          <cell r="GC1020">
            <v>0</v>
          </cell>
          <cell r="GD1020">
            <v>0</v>
          </cell>
          <cell r="GE1020">
            <v>0</v>
          </cell>
          <cell r="GF1020">
            <v>0</v>
          </cell>
          <cell r="GG1020">
            <v>0</v>
          </cell>
          <cell r="GH1020">
            <v>0</v>
          </cell>
          <cell r="GI1020">
            <v>0</v>
          </cell>
          <cell r="GJ1020">
            <v>0</v>
          </cell>
          <cell r="GK1020">
            <v>0</v>
          </cell>
          <cell r="GL1020">
            <v>0</v>
          </cell>
          <cell r="GM1020">
            <v>0</v>
          </cell>
          <cell r="GN1020">
            <v>0</v>
          </cell>
          <cell r="GO1020">
            <v>0</v>
          </cell>
          <cell r="GP1020">
            <v>0</v>
          </cell>
          <cell r="GQ1020">
            <v>0</v>
          </cell>
          <cell r="GR1020">
            <v>0</v>
          </cell>
          <cell r="GS1020">
            <v>0</v>
          </cell>
          <cell r="GT1020">
            <v>0</v>
          </cell>
          <cell r="GU1020">
            <v>0</v>
          </cell>
          <cell r="GV1020">
            <v>0</v>
          </cell>
          <cell r="GW1020">
            <v>0</v>
          </cell>
          <cell r="GX1020">
            <v>0</v>
          </cell>
          <cell r="GY1020">
            <v>0</v>
          </cell>
          <cell r="GZ1020">
            <v>0</v>
          </cell>
          <cell r="HA1020">
            <v>0</v>
          </cell>
          <cell r="HB1020">
            <v>0</v>
          </cell>
          <cell r="HC1020">
            <v>0</v>
          </cell>
          <cell r="HD1020">
            <v>0</v>
          </cell>
          <cell r="HE1020">
            <v>0</v>
          </cell>
          <cell r="HF1020">
            <v>0</v>
          </cell>
          <cell r="HG1020">
            <v>0</v>
          </cell>
          <cell r="HH1020">
            <v>0</v>
          </cell>
          <cell r="HI1020">
            <v>0</v>
          </cell>
          <cell r="HJ1020">
            <v>0</v>
          </cell>
          <cell r="HK1020">
            <v>0</v>
          </cell>
          <cell r="HL1020">
            <v>0</v>
          </cell>
          <cell r="HM1020">
            <v>0</v>
          </cell>
          <cell r="HN1020">
            <v>0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>
            <v>0</v>
          </cell>
          <cell r="HT1020">
            <v>0</v>
          </cell>
          <cell r="HU1020">
            <v>0</v>
          </cell>
          <cell r="HV1020">
            <v>0</v>
          </cell>
          <cell r="HW1020">
            <v>0</v>
          </cell>
          <cell r="HX1020">
            <v>0</v>
          </cell>
          <cell r="HY1020">
            <v>0</v>
          </cell>
          <cell r="HZ1020">
            <v>0</v>
          </cell>
          <cell r="IA1020">
            <v>0</v>
          </cell>
          <cell r="IB1020">
            <v>0</v>
          </cell>
          <cell r="IC1020">
            <v>0</v>
          </cell>
          <cell r="ID1020">
            <v>0</v>
          </cell>
          <cell r="IE1020">
            <v>0</v>
          </cell>
          <cell r="IF1020">
            <v>0</v>
          </cell>
          <cell r="IG1020">
            <v>0</v>
          </cell>
          <cell r="IH1020">
            <v>0</v>
          </cell>
          <cell r="II1020">
            <v>0</v>
          </cell>
          <cell r="IJ1020">
            <v>0</v>
          </cell>
          <cell r="IK1020">
            <v>0</v>
          </cell>
          <cell r="IL1020">
            <v>0</v>
          </cell>
          <cell r="IM1020">
            <v>0</v>
          </cell>
          <cell r="IN1020">
            <v>0</v>
          </cell>
          <cell r="IO1020">
            <v>0</v>
          </cell>
          <cell r="IP1020">
            <v>0</v>
          </cell>
          <cell r="IQ1020">
            <v>0</v>
          </cell>
          <cell r="IR1020">
            <v>0</v>
          </cell>
          <cell r="IS1020">
            <v>0</v>
          </cell>
          <cell r="IT1020">
            <v>0</v>
          </cell>
          <cell r="IU1020">
            <v>0</v>
          </cell>
          <cell r="IV1020">
            <v>0</v>
          </cell>
          <cell r="IW1020">
            <v>0</v>
          </cell>
          <cell r="IX1020">
            <v>0</v>
          </cell>
          <cell r="IY1020">
            <v>0</v>
          </cell>
          <cell r="IZ1020">
            <v>0</v>
          </cell>
          <cell r="JA1020">
            <v>0</v>
          </cell>
          <cell r="JB1020">
            <v>0</v>
          </cell>
          <cell r="JC1020">
            <v>0</v>
          </cell>
          <cell r="JD1020">
            <v>0</v>
          </cell>
          <cell r="JE1020">
            <v>0</v>
          </cell>
          <cell r="JF1020">
            <v>0</v>
          </cell>
          <cell r="JG1020">
            <v>0</v>
          </cell>
          <cell r="JH1020">
            <v>0</v>
          </cell>
          <cell r="JI1020">
            <v>0</v>
          </cell>
          <cell r="JJ1020">
            <v>0</v>
          </cell>
          <cell r="JK1020">
            <v>0</v>
          </cell>
          <cell r="JL1020">
            <v>0</v>
          </cell>
          <cell r="JM1020">
            <v>0</v>
          </cell>
          <cell r="JN1020">
            <v>0</v>
          </cell>
          <cell r="JO1020">
            <v>0</v>
          </cell>
          <cell r="JP1020">
            <v>0</v>
          </cell>
          <cell r="JQ1020">
            <v>0</v>
          </cell>
        </row>
        <row r="1021">
          <cell r="D1021" t="str">
            <v>PV_.QF.SOR._.___.Chiloquin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>
            <v>0</v>
          </cell>
          <cell r="EO1021">
            <v>0</v>
          </cell>
          <cell r="EP1021">
            <v>0</v>
          </cell>
          <cell r="EQ1021">
            <v>0</v>
          </cell>
          <cell r="ER1021">
            <v>0</v>
          </cell>
          <cell r="ES1021">
            <v>0</v>
          </cell>
          <cell r="ET1021">
            <v>0</v>
          </cell>
          <cell r="EU1021">
            <v>0</v>
          </cell>
          <cell r="EV1021">
            <v>0</v>
          </cell>
          <cell r="EW1021">
            <v>0</v>
          </cell>
          <cell r="EX1021">
            <v>0</v>
          </cell>
          <cell r="EY1021">
            <v>0</v>
          </cell>
          <cell r="EZ1021">
            <v>0</v>
          </cell>
          <cell r="FA1021">
            <v>0</v>
          </cell>
          <cell r="FB1021">
            <v>0</v>
          </cell>
          <cell r="FC1021">
            <v>0</v>
          </cell>
          <cell r="FD1021">
            <v>0</v>
          </cell>
          <cell r="FE1021">
            <v>0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>
            <v>0</v>
          </cell>
          <cell r="FO1021">
            <v>0</v>
          </cell>
          <cell r="FP1021">
            <v>0</v>
          </cell>
          <cell r="FQ1021">
            <v>0</v>
          </cell>
          <cell r="FR1021">
            <v>0</v>
          </cell>
          <cell r="FS1021">
            <v>0</v>
          </cell>
          <cell r="FT1021">
            <v>0</v>
          </cell>
          <cell r="FU1021">
            <v>0</v>
          </cell>
          <cell r="FV1021">
            <v>0</v>
          </cell>
          <cell r="FW1021">
            <v>0</v>
          </cell>
          <cell r="FX1021">
            <v>0</v>
          </cell>
          <cell r="FY1021">
            <v>0</v>
          </cell>
          <cell r="FZ1021">
            <v>0</v>
          </cell>
          <cell r="GA1021">
            <v>0</v>
          </cell>
          <cell r="GB1021">
            <v>0</v>
          </cell>
          <cell r="GC1021">
            <v>0</v>
          </cell>
          <cell r="GD1021">
            <v>0</v>
          </cell>
          <cell r="GE1021">
            <v>0</v>
          </cell>
          <cell r="GF1021">
            <v>0</v>
          </cell>
          <cell r="GG1021">
            <v>0</v>
          </cell>
          <cell r="GH1021">
            <v>0</v>
          </cell>
          <cell r="GI1021">
            <v>0</v>
          </cell>
          <cell r="GJ1021">
            <v>0</v>
          </cell>
          <cell r="GK1021">
            <v>0</v>
          </cell>
          <cell r="GL1021">
            <v>0</v>
          </cell>
          <cell r="GM1021">
            <v>0</v>
          </cell>
          <cell r="GN1021">
            <v>0</v>
          </cell>
          <cell r="GO1021">
            <v>0</v>
          </cell>
          <cell r="GP1021">
            <v>0</v>
          </cell>
          <cell r="GQ1021">
            <v>0</v>
          </cell>
          <cell r="GR1021">
            <v>0</v>
          </cell>
          <cell r="GS1021">
            <v>0</v>
          </cell>
          <cell r="GT1021">
            <v>0</v>
          </cell>
          <cell r="GU1021">
            <v>0</v>
          </cell>
          <cell r="GV1021">
            <v>0</v>
          </cell>
          <cell r="GW1021">
            <v>0</v>
          </cell>
          <cell r="GX1021">
            <v>0</v>
          </cell>
          <cell r="GY1021">
            <v>0</v>
          </cell>
          <cell r="GZ1021">
            <v>0</v>
          </cell>
          <cell r="HA1021">
            <v>0</v>
          </cell>
          <cell r="HB1021">
            <v>0</v>
          </cell>
          <cell r="HC1021">
            <v>0</v>
          </cell>
          <cell r="HD1021">
            <v>0</v>
          </cell>
          <cell r="HE1021">
            <v>0</v>
          </cell>
          <cell r="HF1021">
            <v>0</v>
          </cell>
          <cell r="HG1021">
            <v>0</v>
          </cell>
          <cell r="HH1021">
            <v>0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0</v>
          </cell>
          <cell r="HN1021">
            <v>0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>
            <v>0</v>
          </cell>
          <cell r="HT1021">
            <v>0</v>
          </cell>
          <cell r="HU1021">
            <v>0</v>
          </cell>
          <cell r="HV1021">
            <v>0</v>
          </cell>
          <cell r="HW1021">
            <v>0</v>
          </cell>
          <cell r="HX1021">
            <v>0</v>
          </cell>
          <cell r="HY1021">
            <v>0</v>
          </cell>
          <cell r="HZ1021">
            <v>0</v>
          </cell>
          <cell r="IA1021">
            <v>0</v>
          </cell>
          <cell r="IB1021">
            <v>0</v>
          </cell>
          <cell r="IC1021">
            <v>0</v>
          </cell>
          <cell r="ID1021">
            <v>0</v>
          </cell>
          <cell r="IE1021">
            <v>0</v>
          </cell>
          <cell r="IF1021">
            <v>0</v>
          </cell>
          <cell r="IG1021">
            <v>0</v>
          </cell>
          <cell r="IH1021">
            <v>0</v>
          </cell>
          <cell r="II1021">
            <v>0</v>
          </cell>
          <cell r="IJ1021">
            <v>0</v>
          </cell>
          <cell r="IK1021">
            <v>0</v>
          </cell>
          <cell r="IL1021">
            <v>0</v>
          </cell>
          <cell r="IM1021">
            <v>0</v>
          </cell>
          <cell r="IN1021">
            <v>0</v>
          </cell>
          <cell r="IO1021">
            <v>0</v>
          </cell>
          <cell r="IP1021">
            <v>0</v>
          </cell>
          <cell r="IQ1021">
            <v>0</v>
          </cell>
          <cell r="IR1021">
            <v>0</v>
          </cell>
          <cell r="IS1021">
            <v>0</v>
          </cell>
          <cell r="IT1021">
            <v>0</v>
          </cell>
          <cell r="IU1021">
            <v>0</v>
          </cell>
          <cell r="IV1021">
            <v>0</v>
          </cell>
          <cell r="IW1021">
            <v>0</v>
          </cell>
          <cell r="IX1021">
            <v>0</v>
          </cell>
          <cell r="IY1021">
            <v>0</v>
          </cell>
          <cell r="IZ1021">
            <v>0</v>
          </cell>
          <cell r="JA1021">
            <v>0</v>
          </cell>
          <cell r="JB1021">
            <v>0</v>
          </cell>
          <cell r="JC1021">
            <v>0</v>
          </cell>
          <cell r="JD1021">
            <v>0</v>
          </cell>
          <cell r="JE1021">
            <v>0</v>
          </cell>
          <cell r="JF1021">
            <v>0</v>
          </cell>
          <cell r="JG1021">
            <v>0</v>
          </cell>
          <cell r="JH1021">
            <v>0</v>
          </cell>
          <cell r="JI1021">
            <v>0</v>
          </cell>
          <cell r="JJ1021">
            <v>0</v>
          </cell>
          <cell r="JK1021">
            <v>0</v>
          </cell>
          <cell r="JL1021">
            <v>0</v>
          </cell>
          <cell r="JM1021">
            <v>0</v>
          </cell>
          <cell r="JN1021">
            <v>0</v>
          </cell>
          <cell r="JO1021">
            <v>0</v>
          </cell>
          <cell r="JP1021">
            <v>0</v>
          </cell>
          <cell r="JQ1021">
            <v>0</v>
          </cell>
        </row>
        <row r="1022">
          <cell r="D1022" t="str">
            <v>PV_.QF.SOR._.___.Ewauna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  <cell r="GK1022">
            <v>0</v>
          </cell>
          <cell r="GL1022">
            <v>0</v>
          </cell>
          <cell r="GM1022">
            <v>0</v>
          </cell>
          <cell r="GN1022">
            <v>0</v>
          </cell>
          <cell r="GO1022">
            <v>0</v>
          </cell>
          <cell r="GP1022">
            <v>0</v>
          </cell>
          <cell r="GQ1022">
            <v>0</v>
          </cell>
          <cell r="GR1022">
            <v>0</v>
          </cell>
          <cell r="GS1022">
            <v>0</v>
          </cell>
          <cell r="GT1022">
            <v>0</v>
          </cell>
          <cell r="GU1022">
            <v>0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D1022">
            <v>0</v>
          </cell>
          <cell r="HE1022">
            <v>0</v>
          </cell>
          <cell r="HF1022">
            <v>0</v>
          </cell>
          <cell r="HG1022">
            <v>0</v>
          </cell>
          <cell r="HH1022">
            <v>0</v>
          </cell>
          <cell r="HI1022">
            <v>0</v>
          </cell>
          <cell r="HJ1022">
            <v>0</v>
          </cell>
          <cell r="HK1022">
            <v>0</v>
          </cell>
          <cell r="HL1022">
            <v>0</v>
          </cell>
          <cell r="HM1022">
            <v>0</v>
          </cell>
          <cell r="HN1022">
            <v>0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>
            <v>0</v>
          </cell>
          <cell r="HT1022">
            <v>0</v>
          </cell>
          <cell r="HU1022">
            <v>0</v>
          </cell>
          <cell r="HV1022">
            <v>0</v>
          </cell>
          <cell r="HW1022">
            <v>0</v>
          </cell>
          <cell r="HX1022">
            <v>0</v>
          </cell>
          <cell r="HY1022">
            <v>0</v>
          </cell>
          <cell r="HZ1022">
            <v>0</v>
          </cell>
          <cell r="IA1022">
            <v>0</v>
          </cell>
          <cell r="IB1022">
            <v>0</v>
          </cell>
          <cell r="IC1022">
            <v>0</v>
          </cell>
          <cell r="ID1022">
            <v>0</v>
          </cell>
          <cell r="IE1022">
            <v>0</v>
          </cell>
          <cell r="IF1022">
            <v>0</v>
          </cell>
          <cell r="IG1022">
            <v>0</v>
          </cell>
          <cell r="IH1022">
            <v>0</v>
          </cell>
          <cell r="II1022">
            <v>0</v>
          </cell>
          <cell r="IJ1022">
            <v>0</v>
          </cell>
          <cell r="IK1022">
            <v>0</v>
          </cell>
          <cell r="IL1022">
            <v>0</v>
          </cell>
          <cell r="IM1022">
            <v>0</v>
          </cell>
          <cell r="IN1022">
            <v>0</v>
          </cell>
          <cell r="IO1022">
            <v>0</v>
          </cell>
          <cell r="IP1022">
            <v>0</v>
          </cell>
          <cell r="IQ1022">
            <v>0</v>
          </cell>
          <cell r="IR1022">
            <v>0</v>
          </cell>
          <cell r="IS1022">
            <v>0</v>
          </cell>
          <cell r="IT1022">
            <v>0</v>
          </cell>
          <cell r="IU1022">
            <v>0</v>
          </cell>
          <cell r="IV1022">
            <v>0</v>
          </cell>
          <cell r="IW1022">
            <v>0</v>
          </cell>
          <cell r="IX1022">
            <v>0</v>
          </cell>
          <cell r="IY1022">
            <v>0</v>
          </cell>
          <cell r="IZ1022">
            <v>0</v>
          </cell>
          <cell r="JA1022">
            <v>0</v>
          </cell>
          <cell r="JB1022">
            <v>0</v>
          </cell>
          <cell r="JC1022">
            <v>0</v>
          </cell>
          <cell r="JD1022">
            <v>0</v>
          </cell>
          <cell r="JE1022">
            <v>0</v>
          </cell>
          <cell r="JF1022">
            <v>0</v>
          </cell>
          <cell r="JG1022">
            <v>0</v>
          </cell>
          <cell r="JH1022">
            <v>0</v>
          </cell>
          <cell r="JI1022">
            <v>0</v>
          </cell>
          <cell r="JJ1022">
            <v>0</v>
          </cell>
          <cell r="JK1022">
            <v>0</v>
          </cell>
          <cell r="JL1022">
            <v>0</v>
          </cell>
          <cell r="JM1022">
            <v>0</v>
          </cell>
          <cell r="JN1022">
            <v>0</v>
          </cell>
          <cell r="JO1022">
            <v>0</v>
          </cell>
          <cell r="JP1022">
            <v>0</v>
          </cell>
          <cell r="JQ1022">
            <v>0</v>
          </cell>
        </row>
        <row r="1023">
          <cell r="D1023" t="str">
            <v>PV_.QF.SOR._.___.EwaunaII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>
            <v>0</v>
          </cell>
          <cell r="EO1023">
            <v>0</v>
          </cell>
          <cell r="EP1023">
            <v>0</v>
          </cell>
          <cell r="EQ1023">
            <v>0</v>
          </cell>
          <cell r="ER1023">
            <v>0</v>
          </cell>
          <cell r="ES1023">
            <v>0</v>
          </cell>
          <cell r="ET1023">
            <v>0</v>
          </cell>
          <cell r="EU1023">
            <v>0</v>
          </cell>
          <cell r="EV1023">
            <v>0</v>
          </cell>
          <cell r="EW1023">
            <v>0</v>
          </cell>
          <cell r="EX1023">
            <v>0</v>
          </cell>
          <cell r="EY1023">
            <v>0</v>
          </cell>
          <cell r="EZ1023">
            <v>0</v>
          </cell>
          <cell r="FA1023">
            <v>0</v>
          </cell>
          <cell r="FB1023">
            <v>0</v>
          </cell>
          <cell r="FC1023">
            <v>0</v>
          </cell>
          <cell r="FD1023">
            <v>0</v>
          </cell>
          <cell r="FE1023">
            <v>0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>
            <v>0</v>
          </cell>
          <cell r="FO1023">
            <v>0</v>
          </cell>
          <cell r="FP1023">
            <v>0</v>
          </cell>
          <cell r="FQ1023">
            <v>0</v>
          </cell>
          <cell r="FR1023">
            <v>0</v>
          </cell>
          <cell r="FS1023">
            <v>0</v>
          </cell>
          <cell r="FT1023">
            <v>0</v>
          </cell>
          <cell r="FU1023">
            <v>0</v>
          </cell>
          <cell r="FV1023">
            <v>0</v>
          </cell>
          <cell r="FW1023">
            <v>0</v>
          </cell>
          <cell r="FX1023">
            <v>0</v>
          </cell>
          <cell r="FY1023">
            <v>0</v>
          </cell>
          <cell r="FZ1023">
            <v>0</v>
          </cell>
          <cell r="GA1023">
            <v>0</v>
          </cell>
          <cell r="GB1023">
            <v>0</v>
          </cell>
          <cell r="GC1023">
            <v>0</v>
          </cell>
          <cell r="GD1023">
            <v>0</v>
          </cell>
          <cell r="GE1023">
            <v>0</v>
          </cell>
          <cell r="GF1023">
            <v>0</v>
          </cell>
          <cell r="GG1023">
            <v>0</v>
          </cell>
          <cell r="GH1023">
            <v>0</v>
          </cell>
          <cell r="GI1023">
            <v>0</v>
          </cell>
          <cell r="GJ1023">
            <v>0</v>
          </cell>
          <cell r="GK1023">
            <v>0</v>
          </cell>
          <cell r="GL1023">
            <v>0</v>
          </cell>
          <cell r="GM1023">
            <v>0</v>
          </cell>
          <cell r="GN1023">
            <v>0</v>
          </cell>
          <cell r="GO1023">
            <v>0</v>
          </cell>
          <cell r="GP1023">
            <v>0</v>
          </cell>
          <cell r="GQ1023">
            <v>0</v>
          </cell>
          <cell r="GR1023">
            <v>0</v>
          </cell>
          <cell r="GS1023">
            <v>0</v>
          </cell>
          <cell r="GT1023">
            <v>0</v>
          </cell>
          <cell r="GU1023">
            <v>0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C1023">
            <v>0</v>
          </cell>
          <cell r="HD1023">
            <v>0</v>
          </cell>
          <cell r="HE1023">
            <v>0</v>
          </cell>
          <cell r="HF1023">
            <v>0</v>
          </cell>
          <cell r="HG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0</v>
          </cell>
          <cell r="HN1023">
            <v>0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>
            <v>0</v>
          </cell>
          <cell r="HT1023">
            <v>0</v>
          </cell>
          <cell r="HU1023">
            <v>0</v>
          </cell>
          <cell r="HV1023">
            <v>0</v>
          </cell>
          <cell r="HW1023">
            <v>0</v>
          </cell>
          <cell r="HX1023">
            <v>0</v>
          </cell>
          <cell r="HY1023">
            <v>0</v>
          </cell>
          <cell r="HZ1023">
            <v>0</v>
          </cell>
          <cell r="IA1023">
            <v>0</v>
          </cell>
          <cell r="IB1023">
            <v>0</v>
          </cell>
          <cell r="IC1023">
            <v>0</v>
          </cell>
          <cell r="ID1023">
            <v>0</v>
          </cell>
          <cell r="IE1023">
            <v>0</v>
          </cell>
          <cell r="IF1023">
            <v>0</v>
          </cell>
          <cell r="IG1023">
            <v>0</v>
          </cell>
          <cell r="IH1023">
            <v>0</v>
          </cell>
          <cell r="II1023">
            <v>0</v>
          </cell>
          <cell r="IJ1023">
            <v>0</v>
          </cell>
          <cell r="IK1023">
            <v>0</v>
          </cell>
          <cell r="IL1023">
            <v>0</v>
          </cell>
          <cell r="IM1023">
            <v>0</v>
          </cell>
          <cell r="IN1023">
            <v>0</v>
          </cell>
          <cell r="IO1023">
            <v>0</v>
          </cell>
          <cell r="IP1023">
            <v>0</v>
          </cell>
          <cell r="IQ1023">
            <v>0</v>
          </cell>
          <cell r="IR1023">
            <v>0</v>
          </cell>
          <cell r="IS1023">
            <v>0</v>
          </cell>
          <cell r="IT1023">
            <v>0</v>
          </cell>
          <cell r="IU1023">
            <v>0</v>
          </cell>
          <cell r="IV1023">
            <v>0</v>
          </cell>
          <cell r="IW1023">
            <v>0</v>
          </cell>
          <cell r="IX1023">
            <v>0</v>
          </cell>
          <cell r="IY1023">
            <v>0</v>
          </cell>
          <cell r="IZ1023">
            <v>0</v>
          </cell>
          <cell r="JA1023">
            <v>0</v>
          </cell>
          <cell r="JB1023">
            <v>0</v>
          </cell>
          <cell r="JC1023">
            <v>0</v>
          </cell>
          <cell r="JD1023">
            <v>0</v>
          </cell>
          <cell r="JE1023">
            <v>0</v>
          </cell>
          <cell r="JF1023">
            <v>0</v>
          </cell>
          <cell r="JG1023">
            <v>0</v>
          </cell>
          <cell r="JH1023">
            <v>0</v>
          </cell>
          <cell r="JI1023">
            <v>0</v>
          </cell>
          <cell r="JJ1023">
            <v>0</v>
          </cell>
          <cell r="JK1023">
            <v>0</v>
          </cell>
          <cell r="JL1023">
            <v>0</v>
          </cell>
          <cell r="JM1023">
            <v>0</v>
          </cell>
          <cell r="JN1023">
            <v>0</v>
          </cell>
          <cell r="JO1023">
            <v>0</v>
          </cell>
          <cell r="JP1023">
            <v>0</v>
          </cell>
          <cell r="JQ1023">
            <v>0</v>
          </cell>
        </row>
        <row r="1024">
          <cell r="D1024" t="str">
            <v>PV_.QF.SOR._.___.NW2_Neff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>
            <v>0</v>
          </cell>
          <cell r="EO1024">
            <v>0</v>
          </cell>
          <cell r="EP1024">
            <v>0</v>
          </cell>
          <cell r="EQ1024">
            <v>0</v>
          </cell>
          <cell r="ER1024">
            <v>0</v>
          </cell>
          <cell r="ES1024">
            <v>0</v>
          </cell>
          <cell r="ET1024">
            <v>0</v>
          </cell>
          <cell r="EU1024">
            <v>0</v>
          </cell>
          <cell r="EV1024">
            <v>0</v>
          </cell>
          <cell r="EW1024">
            <v>0</v>
          </cell>
          <cell r="EX1024">
            <v>0</v>
          </cell>
          <cell r="EY1024">
            <v>0</v>
          </cell>
          <cell r="EZ1024">
            <v>0</v>
          </cell>
          <cell r="FA1024">
            <v>0</v>
          </cell>
          <cell r="FB1024">
            <v>0</v>
          </cell>
          <cell r="FC1024">
            <v>0</v>
          </cell>
          <cell r="FD1024">
            <v>0</v>
          </cell>
          <cell r="FE1024">
            <v>0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>
            <v>0</v>
          </cell>
          <cell r="FO1024">
            <v>0</v>
          </cell>
          <cell r="FP1024">
            <v>0</v>
          </cell>
          <cell r="FQ1024">
            <v>0</v>
          </cell>
          <cell r="FR1024">
            <v>0</v>
          </cell>
          <cell r="FS1024">
            <v>0</v>
          </cell>
          <cell r="FT1024">
            <v>0</v>
          </cell>
          <cell r="FU1024">
            <v>0</v>
          </cell>
          <cell r="FV1024">
            <v>0</v>
          </cell>
          <cell r="FW1024">
            <v>0</v>
          </cell>
          <cell r="FX1024">
            <v>0</v>
          </cell>
          <cell r="FY1024">
            <v>0</v>
          </cell>
          <cell r="FZ1024">
            <v>0</v>
          </cell>
          <cell r="GA1024">
            <v>0</v>
          </cell>
          <cell r="GB1024">
            <v>0</v>
          </cell>
          <cell r="GC1024">
            <v>0</v>
          </cell>
          <cell r="GD1024">
            <v>0</v>
          </cell>
          <cell r="GE1024">
            <v>0</v>
          </cell>
          <cell r="GF1024">
            <v>0</v>
          </cell>
          <cell r="GG1024">
            <v>0</v>
          </cell>
          <cell r="GH1024">
            <v>0</v>
          </cell>
          <cell r="GI1024">
            <v>0</v>
          </cell>
          <cell r="GJ1024">
            <v>0</v>
          </cell>
          <cell r="GK1024">
            <v>0</v>
          </cell>
          <cell r="GL1024">
            <v>0</v>
          </cell>
          <cell r="GM1024">
            <v>0</v>
          </cell>
          <cell r="GN1024">
            <v>0</v>
          </cell>
          <cell r="GO1024">
            <v>0</v>
          </cell>
          <cell r="GP1024">
            <v>0</v>
          </cell>
          <cell r="GQ1024">
            <v>0</v>
          </cell>
          <cell r="GR1024">
            <v>0</v>
          </cell>
          <cell r="GS1024">
            <v>0</v>
          </cell>
          <cell r="GT1024">
            <v>0</v>
          </cell>
          <cell r="GU1024">
            <v>0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0</v>
          </cell>
          <cell r="HC1024">
            <v>0</v>
          </cell>
          <cell r="HD1024">
            <v>0</v>
          </cell>
          <cell r="HE1024">
            <v>0</v>
          </cell>
          <cell r="HF1024">
            <v>0</v>
          </cell>
          <cell r="HG1024">
            <v>0</v>
          </cell>
          <cell r="HH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0</v>
          </cell>
          <cell r="HN1024">
            <v>0</v>
          </cell>
          <cell r="HO1024">
            <v>0</v>
          </cell>
          <cell r="HP1024">
            <v>0</v>
          </cell>
          <cell r="HQ1024">
            <v>0</v>
          </cell>
          <cell r="HR1024">
            <v>0</v>
          </cell>
          <cell r="HS1024">
            <v>0</v>
          </cell>
          <cell r="HT1024">
            <v>0</v>
          </cell>
          <cell r="HU1024">
            <v>0</v>
          </cell>
          <cell r="HV1024">
            <v>0</v>
          </cell>
          <cell r="HW1024">
            <v>0</v>
          </cell>
          <cell r="HX1024">
            <v>0</v>
          </cell>
          <cell r="HY1024">
            <v>0</v>
          </cell>
          <cell r="HZ1024">
            <v>0</v>
          </cell>
          <cell r="IA1024">
            <v>0</v>
          </cell>
          <cell r="IB1024">
            <v>0</v>
          </cell>
          <cell r="IC1024">
            <v>0</v>
          </cell>
          <cell r="ID1024">
            <v>0</v>
          </cell>
          <cell r="IE1024">
            <v>0</v>
          </cell>
          <cell r="IF1024">
            <v>0</v>
          </cell>
          <cell r="IG1024">
            <v>0</v>
          </cell>
          <cell r="IH1024">
            <v>0</v>
          </cell>
          <cell r="II1024">
            <v>0</v>
          </cell>
          <cell r="IJ1024">
            <v>0</v>
          </cell>
          <cell r="IK1024">
            <v>0</v>
          </cell>
          <cell r="IL1024">
            <v>0</v>
          </cell>
          <cell r="IM1024">
            <v>0</v>
          </cell>
          <cell r="IN1024">
            <v>0</v>
          </cell>
          <cell r="IO1024">
            <v>0</v>
          </cell>
          <cell r="IP1024">
            <v>0</v>
          </cell>
          <cell r="IQ1024">
            <v>0</v>
          </cell>
          <cell r="IR1024">
            <v>0</v>
          </cell>
          <cell r="IS1024">
            <v>0</v>
          </cell>
          <cell r="IT1024">
            <v>0</v>
          </cell>
          <cell r="IU1024">
            <v>0</v>
          </cell>
          <cell r="IV1024">
            <v>0</v>
          </cell>
          <cell r="IW1024">
            <v>0</v>
          </cell>
          <cell r="IX1024">
            <v>0</v>
          </cell>
          <cell r="IY1024">
            <v>0</v>
          </cell>
          <cell r="IZ1024">
            <v>0</v>
          </cell>
          <cell r="JA1024">
            <v>0</v>
          </cell>
          <cell r="JB1024">
            <v>0</v>
          </cell>
          <cell r="JC1024">
            <v>0</v>
          </cell>
          <cell r="JD1024">
            <v>0</v>
          </cell>
          <cell r="JE1024">
            <v>0</v>
          </cell>
          <cell r="JF1024">
            <v>0</v>
          </cell>
          <cell r="JG1024">
            <v>0</v>
          </cell>
          <cell r="JH1024">
            <v>0</v>
          </cell>
          <cell r="JI1024">
            <v>0</v>
          </cell>
          <cell r="JJ1024">
            <v>0</v>
          </cell>
          <cell r="JK1024">
            <v>0</v>
          </cell>
          <cell r="JL1024">
            <v>0</v>
          </cell>
          <cell r="JM1024">
            <v>0</v>
          </cell>
          <cell r="JN1024">
            <v>0</v>
          </cell>
          <cell r="JO1024">
            <v>0</v>
          </cell>
          <cell r="JP1024">
            <v>0</v>
          </cell>
          <cell r="JQ1024">
            <v>0</v>
          </cell>
        </row>
        <row r="1025">
          <cell r="D1025" t="str">
            <v>PV_.QF.SOR._.___.NW4_Bonanza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  <cell r="EN1025">
            <v>0</v>
          </cell>
          <cell r="EO1025">
            <v>0</v>
          </cell>
          <cell r="EP1025">
            <v>0</v>
          </cell>
          <cell r="EQ1025">
            <v>0</v>
          </cell>
          <cell r="ER1025">
            <v>0</v>
          </cell>
          <cell r="ES1025">
            <v>0</v>
          </cell>
          <cell r="ET1025">
            <v>0</v>
          </cell>
          <cell r="EU1025">
            <v>0</v>
          </cell>
          <cell r="EV1025">
            <v>0</v>
          </cell>
          <cell r="EW1025">
            <v>0</v>
          </cell>
          <cell r="EX1025">
            <v>0</v>
          </cell>
          <cell r="EY1025">
            <v>0</v>
          </cell>
          <cell r="EZ1025">
            <v>0</v>
          </cell>
          <cell r="FA1025">
            <v>0</v>
          </cell>
          <cell r="FB1025">
            <v>0</v>
          </cell>
          <cell r="FC1025">
            <v>0</v>
          </cell>
          <cell r="FD1025">
            <v>0</v>
          </cell>
          <cell r="FE1025">
            <v>0</v>
          </cell>
          <cell r="FF1025">
            <v>0</v>
          </cell>
          <cell r="FG1025">
            <v>0</v>
          </cell>
          <cell r="FH1025">
            <v>0</v>
          </cell>
          <cell r="FI1025">
            <v>0</v>
          </cell>
          <cell r="FJ1025">
            <v>0</v>
          </cell>
          <cell r="FK1025">
            <v>0</v>
          </cell>
          <cell r="FL1025">
            <v>0</v>
          </cell>
          <cell r="FM1025">
            <v>0</v>
          </cell>
          <cell r="FN1025">
            <v>0</v>
          </cell>
          <cell r="FO1025">
            <v>0</v>
          </cell>
          <cell r="FP1025">
            <v>0</v>
          </cell>
          <cell r="FQ1025">
            <v>0</v>
          </cell>
          <cell r="FR1025">
            <v>0</v>
          </cell>
          <cell r="FS1025">
            <v>0</v>
          </cell>
          <cell r="FT1025">
            <v>0</v>
          </cell>
          <cell r="FU1025">
            <v>0</v>
          </cell>
          <cell r="FV1025">
            <v>0</v>
          </cell>
          <cell r="FW1025">
            <v>0</v>
          </cell>
          <cell r="FX1025">
            <v>0</v>
          </cell>
          <cell r="FY1025">
            <v>0</v>
          </cell>
          <cell r="FZ1025">
            <v>0</v>
          </cell>
          <cell r="GA1025">
            <v>0</v>
          </cell>
          <cell r="GB1025">
            <v>0</v>
          </cell>
          <cell r="GC1025">
            <v>0</v>
          </cell>
          <cell r="GD1025">
            <v>0</v>
          </cell>
          <cell r="GE1025">
            <v>0</v>
          </cell>
          <cell r="GF1025">
            <v>0</v>
          </cell>
          <cell r="GG1025">
            <v>0</v>
          </cell>
          <cell r="GH1025">
            <v>0</v>
          </cell>
          <cell r="GI1025">
            <v>0</v>
          </cell>
          <cell r="GJ1025">
            <v>0</v>
          </cell>
          <cell r="GK1025">
            <v>0</v>
          </cell>
          <cell r="GL1025">
            <v>0</v>
          </cell>
          <cell r="GM1025">
            <v>0</v>
          </cell>
          <cell r="GN1025">
            <v>0</v>
          </cell>
          <cell r="GO1025">
            <v>0</v>
          </cell>
          <cell r="GP1025">
            <v>0</v>
          </cell>
          <cell r="GQ1025">
            <v>0</v>
          </cell>
          <cell r="GR1025">
            <v>0</v>
          </cell>
          <cell r="GS1025">
            <v>0</v>
          </cell>
          <cell r="GT1025">
            <v>0</v>
          </cell>
          <cell r="GU1025">
            <v>0</v>
          </cell>
          <cell r="GV1025">
            <v>0</v>
          </cell>
          <cell r="GW1025">
            <v>0</v>
          </cell>
          <cell r="GX1025">
            <v>0</v>
          </cell>
          <cell r="GY1025">
            <v>0</v>
          </cell>
          <cell r="GZ1025">
            <v>0</v>
          </cell>
          <cell r="HA1025">
            <v>0</v>
          </cell>
          <cell r="HB1025">
            <v>0</v>
          </cell>
          <cell r="HC1025">
            <v>0</v>
          </cell>
          <cell r="HD1025">
            <v>0</v>
          </cell>
          <cell r="HE1025">
            <v>0</v>
          </cell>
          <cell r="HF1025">
            <v>0</v>
          </cell>
          <cell r="HG1025">
            <v>0</v>
          </cell>
          <cell r="HH1025">
            <v>0</v>
          </cell>
          <cell r="HI1025">
            <v>0</v>
          </cell>
          <cell r="HJ1025">
            <v>0</v>
          </cell>
          <cell r="HK1025">
            <v>0</v>
          </cell>
          <cell r="HL1025">
            <v>0</v>
          </cell>
          <cell r="HM1025">
            <v>0</v>
          </cell>
          <cell r="HN1025">
            <v>0</v>
          </cell>
          <cell r="HO1025">
            <v>0</v>
          </cell>
          <cell r="HP1025">
            <v>0</v>
          </cell>
          <cell r="HQ1025">
            <v>0</v>
          </cell>
          <cell r="HR1025">
            <v>0</v>
          </cell>
          <cell r="HS1025">
            <v>0</v>
          </cell>
          <cell r="HT1025">
            <v>0</v>
          </cell>
          <cell r="HU1025">
            <v>0</v>
          </cell>
          <cell r="HV1025">
            <v>0</v>
          </cell>
          <cell r="HW1025">
            <v>0</v>
          </cell>
          <cell r="HX1025">
            <v>0</v>
          </cell>
          <cell r="HY1025">
            <v>0</v>
          </cell>
          <cell r="HZ1025">
            <v>0</v>
          </cell>
          <cell r="IA1025">
            <v>0</v>
          </cell>
          <cell r="IB1025">
            <v>0</v>
          </cell>
          <cell r="IC1025">
            <v>0</v>
          </cell>
          <cell r="ID1025">
            <v>0</v>
          </cell>
          <cell r="IE1025">
            <v>0</v>
          </cell>
          <cell r="IF1025">
            <v>0</v>
          </cell>
          <cell r="IG1025">
            <v>0</v>
          </cell>
          <cell r="IH1025">
            <v>0</v>
          </cell>
          <cell r="II1025">
            <v>0</v>
          </cell>
          <cell r="IJ1025">
            <v>0</v>
          </cell>
          <cell r="IK1025">
            <v>0</v>
          </cell>
          <cell r="IL1025">
            <v>0</v>
          </cell>
          <cell r="IM1025">
            <v>0</v>
          </cell>
          <cell r="IN1025">
            <v>0</v>
          </cell>
          <cell r="IO1025">
            <v>0</v>
          </cell>
          <cell r="IP1025">
            <v>0</v>
          </cell>
          <cell r="IQ1025">
            <v>0</v>
          </cell>
          <cell r="IR1025">
            <v>0</v>
          </cell>
          <cell r="IS1025">
            <v>0</v>
          </cell>
          <cell r="IT1025">
            <v>0</v>
          </cell>
          <cell r="IU1025">
            <v>0</v>
          </cell>
          <cell r="IV1025">
            <v>0</v>
          </cell>
          <cell r="IW1025">
            <v>0</v>
          </cell>
          <cell r="IX1025">
            <v>0</v>
          </cell>
          <cell r="IY1025">
            <v>0</v>
          </cell>
          <cell r="IZ1025">
            <v>0</v>
          </cell>
          <cell r="JA1025">
            <v>0</v>
          </cell>
          <cell r="JB1025">
            <v>0</v>
          </cell>
          <cell r="JC1025">
            <v>0</v>
          </cell>
          <cell r="JD1025">
            <v>0</v>
          </cell>
          <cell r="JE1025">
            <v>0</v>
          </cell>
          <cell r="JF1025">
            <v>0</v>
          </cell>
          <cell r="JG1025">
            <v>0</v>
          </cell>
          <cell r="JH1025">
            <v>0</v>
          </cell>
          <cell r="JI1025">
            <v>0</v>
          </cell>
          <cell r="JJ1025">
            <v>0</v>
          </cell>
          <cell r="JK1025">
            <v>0</v>
          </cell>
          <cell r="JL1025">
            <v>0</v>
          </cell>
          <cell r="JM1025">
            <v>0</v>
          </cell>
          <cell r="JN1025">
            <v>0</v>
          </cell>
          <cell r="JO1025">
            <v>0</v>
          </cell>
          <cell r="JP1025">
            <v>0</v>
          </cell>
          <cell r="JQ1025">
            <v>0</v>
          </cell>
        </row>
        <row r="1026">
          <cell r="D1026" t="str">
            <v>PV_.QF.SOR._.___.NW7_EaglePoint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>
            <v>0</v>
          </cell>
          <cell r="EO1026">
            <v>0</v>
          </cell>
          <cell r="EP1026">
            <v>0</v>
          </cell>
          <cell r="EQ1026">
            <v>0</v>
          </cell>
          <cell r="ER1026">
            <v>0</v>
          </cell>
          <cell r="ES1026">
            <v>0</v>
          </cell>
          <cell r="ET1026">
            <v>0</v>
          </cell>
          <cell r="EU1026">
            <v>0</v>
          </cell>
          <cell r="EV1026">
            <v>0</v>
          </cell>
          <cell r="EW1026">
            <v>0</v>
          </cell>
          <cell r="EX1026">
            <v>0</v>
          </cell>
          <cell r="EY1026">
            <v>0</v>
          </cell>
          <cell r="EZ1026">
            <v>0</v>
          </cell>
          <cell r="FA1026">
            <v>0</v>
          </cell>
          <cell r="FB1026">
            <v>0</v>
          </cell>
          <cell r="FC1026">
            <v>0</v>
          </cell>
          <cell r="FD1026">
            <v>0</v>
          </cell>
          <cell r="FE1026">
            <v>0</v>
          </cell>
          <cell r="FF1026">
            <v>0</v>
          </cell>
          <cell r="FG1026">
            <v>0</v>
          </cell>
          <cell r="FH1026">
            <v>0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>
            <v>0</v>
          </cell>
          <cell r="FO1026">
            <v>0</v>
          </cell>
          <cell r="FP1026">
            <v>0</v>
          </cell>
          <cell r="FQ1026">
            <v>0</v>
          </cell>
          <cell r="FR1026">
            <v>0</v>
          </cell>
          <cell r="FS1026">
            <v>0</v>
          </cell>
          <cell r="FT1026">
            <v>0</v>
          </cell>
          <cell r="FU1026">
            <v>0</v>
          </cell>
          <cell r="FV1026">
            <v>0</v>
          </cell>
          <cell r="FW1026">
            <v>0</v>
          </cell>
          <cell r="FX1026">
            <v>0</v>
          </cell>
          <cell r="FY1026">
            <v>0</v>
          </cell>
          <cell r="FZ1026">
            <v>0</v>
          </cell>
          <cell r="GA1026">
            <v>0</v>
          </cell>
          <cell r="GB1026">
            <v>0</v>
          </cell>
          <cell r="GC1026">
            <v>0</v>
          </cell>
          <cell r="GD1026">
            <v>0</v>
          </cell>
          <cell r="GE1026">
            <v>0</v>
          </cell>
          <cell r="GF1026">
            <v>0</v>
          </cell>
          <cell r="GG1026">
            <v>0</v>
          </cell>
          <cell r="GH1026">
            <v>0</v>
          </cell>
          <cell r="GI1026">
            <v>0</v>
          </cell>
          <cell r="GJ1026">
            <v>0</v>
          </cell>
          <cell r="GK1026">
            <v>0</v>
          </cell>
          <cell r="GL1026">
            <v>0</v>
          </cell>
          <cell r="GM1026">
            <v>0</v>
          </cell>
          <cell r="GN1026">
            <v>0</v>
          </cell>
          <cell r="GO1026">
            <v>0</v>
          </cell>
          <cell r="GP1026">
            <v>0</v>
          </cell>
          <cell r="GQ1026">
            <v>0</v>
          </cell>
          <cell r="GR1026">
            <v>0</v>
          </cell>
          <cell r="GS1026">
            <v>0</v>
          </cell>
          <cell r="GT1026">
            <v>0</v>
          </cell>
          <cell r="GU1026">
            <v>0</v>
          </cell>
          <cell r="GV1026">
            <v>0</v>
          </cell>
          <cell r="GW1026">
            <v>0</v>
          </cell>
          <cell r="GX1026">
            <v>0</v>
          </cell>
          <cell r="GY1026">
            <v>0</v>
          </cell>
          <cell r="GZ1026">
            <v>0</v>
          </cell>
          <cell r="HA1026">
            <v>0</v>
          </cell>
          <cell r="HB1026">
            <v>0</v>
          </cell>
          <cell r="HC1026">
            <v>0</v>
          </cell>
          <cell r="HD1026">
            <v>0</v>
          </cell>
          <cell r="HE1026">
            <v>0</v>
          </cell>
          <cell r="HF1026">
            <v>0</v>
          </cell>
          <cell r="HG1026">
            <v>0</v>
          </cell>
          <cell r="HH1026">
            <v>0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0</v>
          </cell>
          <cell r="HN1026">
            <v>0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>
            <v>0</v>
          </cell>
          <cell r="HT1026">
            <v>0</v>
          </cell>
          <cell r="HU1026">
            <v>0</v>
          </cell>
          <cell r="HV1026">
            <v>0</v>
          </cell>
          <cell r="HW1026">
            <v>0</v>
          </cell>
          <cell r="HX1026">
            <v>0</v>
          </cell>
          <cell r="HY1026">
            <v>0</v>
          </cell>
          <cell r="HZ1026">
            <v>0</v>
          </cell>
          <cell r="IA1026">
            <v>0</v>
          </cell>
          <cell r="IB1026">
            <v>0</v>
          </cell>
          <cell r="IC1026">
            <v>0</v>
          </cell>
          <cell r="ID1026">
            <v>0</v>
          </cell>
          <cell r="IE1026">
            <v>0</v>
          </cell>
          <cell r="IF1026">
            <v>0</v>
          </cell>
          <cell r="IG1026">
            <v>0</v>
          </cell>
          <cell r="IH1026">
            <v>0</v>
          </cell>
          <cell r="II1026">
            <v>0</v>
          </cell>
          <cell r="IJ1026">
            <v>0</v>
          </cell>
          <cell r="IK1026">
            <v>0</v>
          </cell>
          <cell r="IL1026">
            <v>0</v>
          </cell>
          <cell r="IM1026">
            <v>0</v>
          </cell>
          <cell r="IN1026">
            <v>0</v>
          </cell>
          <cell r="IO1026">
            <v>0</v>
          </cell>
          <cell r="IP1026">
            <v>0</v>
          </cell>
          <cell r="IQ1026">
            <v>0</v>
          </cell>
          <cell r="IR1026">
            <v>0</v>
          </cell>
          <cell r="IS1026">
            <v>0</v>
          </cell>
          <cell r="IT1026">
            <v>0</v>
          </cell>
          <cell r="IU1026">
            <v>0</v>
          </cell>
          <cell r="IV1026">
            <v>0</v>
          </cell>
          <cell r="IW1026">
            <v>0</v>
          </cell>
          <cell r="IX1026">
            <v>0</v>
          </cell>
          <cell r="IY1026">
            <v>0</v>
          </cell>
          <cell r="IZ1026">
            <v>0</v>
          </cell>
          <cell r="JA1026">
            <v>0</v>
          </cell>
          <cell r="JB1026">
            <v>0</v>
          </cell>
          <cell r="JC1026">
            <v>0</v>
          </cell>
          <cell r="JD1026">
            <v>0</v>
          </cell>
          <cell r="JE1026">
            <v>0</v>
          </cell>
          <cell r="JF1026">
            <v>0</v>
          </cell>
          <cell r="JG1026">
            <v>0</v>
          </cell>
          <cell r="JH1026">
            <v>0</v>
          </cell>
          <cell r="JI1026">
            <v>0</v>
          </cell>
          <cell r="JJ1026">
            <v>0</v>
          </cell>
          <cell r="JK1026">
            <v>0</v>
          </cell>
          <cell r="JL1026">
            <v>0</v>
          </cell>
          <cell r="JM1026">
            <v>0</v>
          </cell>
          <cell r="JN1026">
            <v>0</v>
          </cell>
          <cell r="JO1026">
            <v>0</v>
          </cell>
          <cell r="JP1026">
            <v>0</v>
          </cell>
          <cell r="JQ1026">
            <v>0</v>
          </cell>
        </row>
        <row r="1027">
          <cell r="D1027" t="str">
            <v>PV_.QF.SOR._.___.NW9_Pendleton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>
            <v>0</v>
          </cell>
          <cell r="EO1027">
            <v>0</v>
          </cell>
          <cell r="EP1027">
            <v>0</v>
          </cell>
          <cell r="EQ1027">
            <v>0</v>
          </cell>
          <cell r="ER1027">
            <v>0</v>
          </cell>
          <cell r="ES1027">
            <v>0</v>
          </cell>
          <cell r="ET1027">
            <v>0</v>
          </cell>
          <cell r="EU1027">
            <v>0</v>
          </cell>
          <cell r="EV1027">
            <v>0</v>
          </cell>
          <cell r="EW1027">
            <v>0</v>
          </cell>
          <cell r="EX1027">
            <v>0</v>
          </cell>
          <cell r="EY1027">
            <v>0</v>
          </cell>
          <cell r="EZ1027">
            <v>0</v>
          </cell>
          <cell r="FA1027">
            <v>0</v>
          </cell>
          <cell r="FB1027">
            <v>0</v>
          </cell>
          <cell r="FC1027">
            <v>0</v>
          </cell>
          <cell r="FD1027">
            <v>0</v>
          </cell>
          <cell r="FE1027">
            <v>0</v>
          </cell>
          <cell r="FF1027">
            <v>0</v>
          </cell>
          <cell r="FG1027">
            <v>0</v>
          </cell>
          <cell r="FH1027">
            <v>0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>
            <v>0</v>
          </cell>
          <cell r="FO1027">
            <v>0</v>
          </cell>
          <cell r="FP1027">
            <v>0</v>
          </cell>
          <cell r="FQ1027">
            <v>0</v>
          </cell>
          <cell r="FR1027">
            <v>0</v>
          </cell>
          <cell r="FS1027">
            <v>0</v>
          </cell>
          <cell r="FT1027">
            <v>0</v>
          </cell>
          <cell r="FU1027">
            <v>0</v>
          </cell>
          <cell r="FV1027">
            <v>0</v>
          </cell>
          <cell r="FW1027">
            <v>0</v>
          </cell>
          <cell r="FX1027">
            <v>0</v>
          </cell>
          <cell r="FY1027">
            <v>0</v>
          </cell>
          <cell r="FZ1027">
            <v>0</v>
          </cell>
          <cell r="GA1027">
            <v>0</v>
          </cell>
          <cell r="GB1027">
            <v>0</v>
          </cell>
          <cell r="GC1027">
            <v>0</v>
          </cell>
          <cell r="GD1027">
            <v>0</v>
          </cell>
          <cell r="GE1027">
            <v>0</v>
          </cell>
          <cell r="GF1027">
            <v>0</v>
          </cell>
          <cell r="GG1027">
            <v>0</v>
          </cell>
          <cell r="GH1027">
            <v>0</v>
          </cell>
          <cell r="GI1027">
            <v>0</v>
          </cell>
          <cell r="GJ1027">
            <v>0</v>
          </cell>
          <cell r="GK1027">
            <v>0</v>
          </cell>
          <cell r="GL1027">
            <v>0</v>
          </cell>
          <cell r="GM1027">
            <v>0</v>
          </cell>
          <cell r="GN1027">
            <v>0</v>
          </cell>
          <cell r="GO1027">
            <v>0</v>
          </cell>
          <cell r="GP1027">
            <v>0</v>
          </cell>
          <cell r="GQ1027">
            <v>0</v>
          </cell>
          <cell r="GR1027">
            <v>0</v>
          </cell>
          <cell r="GS1027">
            <v>0</v>
          </cell>
          <cell r="GT1027">
            <v>0</v>
          </cell>
          <cell r="GU1027">
            <v>0</v>
          </cell>
          <cell r="GV1027">
            <v>0</v>
          </cell>
          <cell r="GW1027">
            <v>0</v>
          </cell>
          <cell r="GX1027">
            <v>0</v>
          </cell>
          <cell r="GY1027">
            <v>0</v>
          </cell>
          <cell r="GZ1027">
            <v>0</v>
          </cell>
          <cell r="HA1027">
            <v>0</v>
          </cell>
          <cell r="HB1027">
            <v>0</v>
          </cell>
          <cell r="HC1027">
            <v>0</v>
          </cell>
          <cell r="HD1027">
            <v>0</v>
          </cell>
          <cell r="HE1027">
            <v>0</v>
          </cell>
          <cell r="HF1027">
            <v>0</v>
          </cell>
          <cell r="HG1027">
            <v>0</v>
          </cell>
          <cell r="HH1027">
            <v>0</v>
          </cell>
          <cell r="HI1027">
            <v>0</v>
          </cell>
          <cell r="HJ1027">
            <v>0</v>
          </cell>
          <cell r="HK1027">
            <v>0</v>
          </cell>
          <cell r="HL1027">
            <v>0</v>
          </cell>
          <cell r="HM1027">
            <v>0</v>
          </cell>
          <cell r="HN1027">
            <v>0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>
            <v>0</v>
          </cell>
          <cell r="HT1027">
            <v>0</v>
          </cell>
          <cell r="HU1027">
            <v>0</v>
          </cell>
          <cell r="HV1027">
            <v>0</v>
          </cell>
          <cell r="HW1027">
            <v>0</v>
          </cell>
          <cell r="HX1027">
            <v>0</v>
          </cell>
          <cell r="HY1027">
            <v>0</v>
          </cell>
          <cell r="HZ1027">
            <v>0</v>
          </cell>
          <cell r="IA1027">
            <v>0</v>
          </cell>
          <cell r="IB1027">
            <v>0</v>
          </cell>
          <cell r="IC1027">
            <v>0</v>
          </cell>
          <cell r="ID1027">
            <v>0</v>
          </cell>
          <cell r="IE1027">
            <v>0</v>
          </cell>
          <cell r="IF1027">
            <v>0</v>
          </cell>
          <cell r="IG1027">
            <v>0</v>
          </cell>
          <cell r="IH1027">
            <v>0</v>
          </cell>
          <cell r="II1027">
            <v>0</v>
          </cell>
          <cell r="IJ1027">
            <v>0</v>
          </cell>
          <cell r="IK1027">
            <v>0</v>
          </cell>
          <cell r="IL1027">
            <v>0</v>
          </cell>
          <cell r="IM1027">
            <v>0</v>
          </cell>
          <cell r="IN1027">
            <v>0</v>
          </cell>
          <cell r="IO1027">
            <v>0</v>
          </cell>
          <cell r="IP1027">
            <v>0</v>
          </cell>
          <cell r="IQ1027">
            <v>0</v>
          </cell>
          <cell r="IR1027">
            <v>0</v>
          </cell>
          <cell r="IS1027">
            <v>0</v>
          </cell>
          <cell r="IT1027">
            <v>0</v>
          </cell>
          <cell r="IU1027">
            <v>0</v>
          </cell>
          <cell r="IV1027">
            <v>0</v>
          </cell>
          <cell r="IW1027">
            <v>0</v>
          </cell>
          <cell r="IX1027">
            <v>0</v>
          </cell>
          <cell r="IY1027">
            <v>0</v>
          </cell>
          <cell r="IZ1027">
            <v>0</v>
          </cell>
          <cell r="JA1027">
            <v>0</v>
          </cell>
          <cell r="JB1027">
            <v>0</v>
          </cell>
          <cell r="JC1027">
            <v>0</v>
          </cell>
          <cell r="JD1027">
            <v>0</v>
          </cell>
          <cell r="JE1027">
            <v>0</v>
          </cell>
          <cell r="JF1027">
            <v>0</v>
          </cell>
          <cell r="JG1027">
            <v>0</v>
          </cell>
          <cell r="JH1027">
            <v>0</v>
          </cell>
          <cell r="JI1027">
            <v>0</v>
          </cell>
          <cell r="JJ1027">
            <v>0</v>
          </cell>
          <cell r="JK1027">
            <v>0</v>
          </cell>
          <cell r="JL1027">
            <v>0</v>
          </cell>
          <cell r="JM1027">
            <v>0</v>
          </cell>
          <cell r="JN1027">
            <v>0</v>
          </cell>
          <cell r="JO1027">
            <v>0</v>
          </cell>
          <cell r="JP1027">
            <v>0</v>
          </cell>
          <cell r="JQ1027">
            <v>0</v>
          </cell>
        </row>
        <row r="1028">
          <cell r="D1028" t="str">
            <v>PV_.QF.SOR._.___.OR2_AgateBay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  <cell r="EN1028">
            <v>0</v>
          </cell>
          <cell r="EO1028">
            <v>0</v>
          </cell>
          <cell r="EP1028">
            <v>0</v>
          </cell>
          <cell r="EQ1028">
            <v>0</v>
          </cell>
          <cell r="ER1028">
            <v>0</v>
          </cell>
          <cell r="ES1028">
            <v>0</v>
          </cell>
          <cell r="ET1028">
            <v>0</v>
          </cell>
          <cell r="EU1028">
            <v>0</v>
          </cell>
          <cell r="EV1028">
            <v>0</v>
          </cell>
          <cell r="EW1028">
            <v>0</v>
          </cell>
          <cell r="EX1028">
            <v>0</v>
          </cell>
          <cell r="EY1028">
            <v>0</v>
          </cell>
          <cell r="EZ1028">
            <v>0</v>
          </cell>
          <cell r="FA1028">
            <v>0</v>
          </cell>
          <cell r="FB1028">
            <v>0</v>
          </cell>
          <cell r="FC1028">
            <v>0</v>
          </cell>
          <cell r="FD1028">
            <v>0</v>
          </cell>
          <cell r="FE1028">
            <v>0</v>
          </cell>
          <cell r="FF1028">
            <v>0</v>
          </cell>
          <cell r="FG1028">
            <v>0</v>
          </cell>
          <cell r="FH1028">
            <v>0</v>
          </cell>
          <cell r="FI1028">
            <v>0</v>
          </cell>
          <cell r="FJ1028">
            <v>0</v>
          </cell>
          <cell r="FK1028">
            <v>0</v>
          </cell>
          <cell r="FL1028">
            <v>0</v>
          </cell>
          <cell r="FM1028">
            <v>0</v>
          </cell>
          <cell r="FN1028">
            <v>0</v>
          </cell>
          <cell r="FO1028">
            <v>0</v>
          </cell>
          <cell r="FP1028">
            <v>0</v>
          </cell>
          <cell r="FQ1028">
            <v>0</v>
          </cell>
          <cell r="FR1028">
            <v>0</v>
          </cell>
          <cell r="FS1028">
            <v>0</v>
          </cell>
          <cell r="FT1028">
            <v>0</v>
          </cell>
          <cell r="FU1028">
            <v>0</v>
          </cell>
          <cell r="FV1028">
            <v>0</v>
          </cell>
          <cell r="FW1028">
            <v>0</v>
          </cell>
          <cell r="FX1028">
            <v>0</v>
          </cell>
          <cell r="FY1028">
            <v>0</v>
          </cell>
          <cell r="FZ1028">
            <v>0</v>
          </cell>
          <cell r="GA1028">
            <v>0</v>
          </cell>
          <cell r="GB1028">
            <v>0</v>
          </cell>
          <cell r="GC1028">
            <v>0</v>
          </cell>
          <cell r="GD1028">
            <v>0</v>
          </cell>
          <cell r="GE1028">
            <v>0</v>
          </cell>
          <cell r="GF1028">
            <v>0</v>
          </cell>
          <cell r="GG1028">
            <v>0</v>
          </cell>
          <cell r="GH1028">
            <v>0</v>
          </cell>
          <cell r="GI1028">
            <v>0</v>
          </cell>
          <cell r="GJ1028">
            <v>0</v>
          </cell>
          <cell r="GK1028">
            <v>0</v>
          </cell>
          <cell r="GL1028">
            <v>0</v>
          </cell>
          <cell r="GM1028">
            <v>0</v>
          </cell>
          <cell r="GN1028">
            <v>0</v>
          </cell>
          <cell r="GO1028">
            <v>0</v>
          </cell>
          <cell r="GP1028">
            <v>0</v>
          </cell>
          <cell r="GQ1028">
            <v>0</v>
          </cell>
          <cell r="GR1028">
            <v>0</v>
          </cell>
          <cell r="GS1028">
            <v>0</v>
          </cell>
          <cell r="GT1028">
            <v>0</v>
          </cell>
          <cell r="GU1028">
            <v>0</v>
          </cell>
          <cell r="GV1028">
            <v>0</v>
          </cell>
          <cell r="GW1028">
            <v>0</v>
          </cell>
          <cell r="GX1028">
            <v>0</v>
          </cell>
          <cell r="GY1028">
            <v>0</v>
          </cell>
          <cell r="GZ1028">
            <v>0</v>
          </cell>
          <cell r="HA1028">
            <v>0</v>
          </cell>
          <cell r="HB1028">
            <v>0</v>
          </cell>
          <cell r="HC1028">
            <v>0</v>
          </cell>
          <cell r="HD1028">
            <v>0</v>
          </cell>
          <cell r="HE1028">
            <v>0</v>
          </cell>
          <cell r="HF1028">
            <v>0</v>
          </cell>
          <cell r="HG1028">
            <v>0</v>
          </cell>
          <cell r="HH1028">
            <v>0</v>
          </cell>
          <cell r="HI1028">
            <v>0</v>
          </cell>
          <cell r="HJ1028">
            <v>0</v>
          </cell>
          <cell r="HK1028">
            <v>0</v>
          </cell>
          <cell r="HL1028">
            <v>0</v>
          </cell>
          <cell r="HM1028">
            <v>0</v>
          </cell>
          <cell r="HN1028">
            <v>0</v>
          </cell>
          <cell r="HO1028">
            <v>0</v>
          </cell>
          <cell r="HP1028">
            <v>0</v>
          </cell>
          <cell r="HQ1028">
            <v>0</v>
          </cell>
          <cell r="HR1028">
            <v>0</v>
          </cell>
          <cell r="HS1028">
            <v>0</v>
          </cell>
          <cell r="HT1028">
            <v>0</v>
          </cell>
          <cell r="HU1028">
            <v>0</v>
          </cell>
          <cell r="HV1028">
            <v>0</v>
          </cell>
          <cell r="HW1028">
            <v>0</v>
          </cell>
          <cell r="HX1028">
            <v>0</v>
          </cell>
          <cell r="HY1028">
            <v>0</v>
          </cell>
          <cell r="HZ1028">
            <v>0</v>
          </cell>
          <cell r="IA1028">
            <v>0</v>
          </cell>
          <cell r="IB1028">
            <v>0</v>
          </cell>
          <cell r="IC1028">
            <v>0</v>
          </cell>
          <cell r="ID1028">
            <v>0</v>
          </cell>
          <cell r="IE1028">
            <v>0</v>
          </cell>
          <cell r="IF1028">
            <v>0</v>
          </cell>
          <cell r="IG1028">
            <v>0</v>
          </cell>
          <cell r="IH1028">
            <v>0</v>
          </cell>
          <cell r="II1028">
            <v>0</v>
          </cell>
          <cell r="IJ1028">
            <v>0</v>
          </cell>
          <cell r="IK1028">
            <v>0</v>
          </cell>
          <cell r="IL1028">
            <v>0</v>
          </cell>
          <cell r="IM1028">
            <v>0</v>
          </cell>
          <cell r="IN1028">
            <v>0</v>
          </cell>
          <cell r="IO1028">
            <v>0</v>
          </cell>
          <cell r="IP1028">
            <v>0</v>
          </cell>
          <cell r="IQ1028">
            <v>0</v>
          </cell>
          <cell r="IR1028">
            <v>0</v>
          </cell>
          <cell r="IS1028">
            <v>0</v>
          </cell>
          <cell r="IT1028">
            <v>0</v>
          </cell>
          <cell r="IU1028">
            <v>0</v>
          </cell>
          <cell r="IV1028">
            <v>0</v>
          </cell>
          <cell r="IW1028">
            <v>0</v>
          </cell>
          <cell r="IX1028">
            <v>0</v>
          </cell>
          <cell r="IY1028">
            <v>0</v>
          </cell>
          <cell r="IZ1028">
            <v>0</v>
          </cell>
          <cell r="JA1028">
            <v>0</v>
          </cell>
          <cell r="JB1028">
            <v>0</v>
          </cell>
          <cell r="JC1028">
            <v>0</v>
          </cell>
          <cell r="JD1028">
            <v>0</v>
          </cell>
          <cell r="JE1028">
            <v>0</v>
          </cell>
          <cell r="JF1028">
            <v>0</v>
          </cell>
          <cell r="JG1028">
            <v>0</v>
          </cell>
          <cell r="JH1028">
            <v>0</v>
          </cell>
          <cell r="JI1028">
            <v>0</v>
          </cell>
          <cell r="JJ1028">
            <v>0</v>
          </cell>
          <cell r="JK1028">
            <v>0</v>
          </cell>
          <cell r="JL1028">
            <v>0</v>
          </cell>
          <cell r="JM1028">
            <v>0</v>
          </cell>
          <cell r="JN1028">
            <v>0</v>
          </cell>
          <cell r="JO1028">
            <v>0</v>
          </cell>
          <cell r="JP1028">
            <v>0</v>
          </cell>
          <cell r="JQ1028">
            <v>0</v>
          </cell>
        </row>
        <row r="1029">
          <cell r="D1029" t="str">
            <v>PV_.QF.SOR._.___.OR3_TurkeyHill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>
            <v>0</v>
          </cell>
          <cell r="EO1029">
            <v>0</v>
          </cell>
          <cell r="EP1029">
            <v>0</v>
          </cell>
          <cell r="EQ1029">
            <v>0</v>
          </cell>
          <cell r="ER1029">
            <v>0</v>
          </cell>
          <cell r="ES1029">
            <v>0</v>
          </cell>
          <cell r="ET1029">
            <v>0</v>
          </cell>
          <cell r="EU1029">
            <v>0</v>
          </cell>
          <cell r="EV1029">
            <v>0</v>
          </cell>
          <cell r="EW1029">
            <v>0</v>
          </cell>
          <cell r="EX1029">
            <v>0</v>
          </cell>
          <cell r="EY1029">
            <v>0</v>
          </cell>
          <cell r="EZ1029">
            <v>0</v>
          </cell>
          <cell r="FA1029">
            <v>0</v>
          </cell>
          <cell r="FB1029">
            <v>0</v>
          </cell>
          <cell r="FC1029">
            <v>0</v>
          </cell>
          <cell r="FD1029">
            <v>0</v>
          </cell>
          <cell r="FE1029">
            <v>0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>
            <v>0</v>
          </cell>
          <cell r="FO1029">
            <v>0</v>
          </cell>
          <cell r="FP1029">
            <v>0</v>
          </cell>
          <cell r="FQ1029">
            <v>0</v>
          </cell>
          <cell r="FR1029">
            <v>0</v>
          </cell>
          <cell r="FS1029">
            <v>0</v>
          </cell>
          <cell r="FT1029">
            <v>0</v>
          </cell>
          <cell r="FU1029">
            <v>0</v>
          </cell>
          <cell r="FV1029">
            <v>0</v>
          </cell>
          <cell r="FW1029">
            <v>0</v>
          </cell>
          <cell r="FX1029">
            <v>0</v>
          </cell>
          <cell r="FY1029">
            <v>0</v>
          </cell>
          <cell r="FZ1029">
            <v>0</v>
          </cell>
          <cell r="GA1029">
            <v>0</v>
          </cell>
          <cell r="GB1029">
            <v>0</v>
          </cell>
          <cell r="GC1029">
            <v>0</v>
          </cell>
          <cell r="GD1029">
            <v>0</v>
          </cell>
          <cell r="GE1029">
            <v>0</v>
          </cell>
          <cell r="GF1029">
            <v>0</v>
          </cell>
          <cell r="GG1029">
            <v>0</v>
          </cell>
          <cell r="GH1029">
            <v>0</v>
          </cell>
          <cell r="GI1029">
            <v>0</v>
          </cell>
          <cell r="GJ1029">
            <v>0</v>
          </cell>
          <cell r="GK1029">
            <v>0</v>
          </cell>
          <cell r="GL1029">
            <v>0</v>
          </cell>
          <cell r="GM1029">
            <v>0</v>
          </cell>
          <cell r="GN1029">
            <v>0</v>
          </cell>
          <cell r="GO1029">
            <v>0</v>
          </cell>
          <cell r="GP1029">
            <v>0</v>
          </cell>
          <cell r="GQ1029">
            <v>0</v>
          </cell>
          <cell r="GR1029">
            <v>0</v>
          </cell>
          <cell r="GS1029">
            <v>0</v>
          </cell>
          <cell r="GT1029">
            <v>0</v>
          </cell>
          <cell r="GU1029">
            <v>0</v>
          </cell>
          <cell r="GV1029">
            <v>0</v>
          </cell>
          <cell r="GW1029">
            <v>0</v>
          </cell>
          <cell r="GX1029">
            <v>0</v>
          </cell>
          <cell r="GY1029">
            <v>0</v>
          </cell>
          <cell r="GZ1029">
            <v>0</v>
          </cell>
          <cell r="HA1029">
            <v>0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G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0</v>
          </cell>
          <cell r="HN1029">
            <v>0</v>
          </cell>
          <cell r="HO1029">
            <v>0</v>
          </cell>
          <cell r="HP1029">
            <v>0</v>
          </cell>
          <cell r="HQ1029">
            <v>0</v>
          </cell>
          <cell r="HR1029">
            <v>0</v>
          </cell>
          <cell r="HS1029">
            <v>0</v>
          </cell>
          <cell r="HT1029">
            <v>0</v>
          </cell>
          <cell r="HU1029">
            <v>0</v>
          </cell>
          <cell r="HV1029">
            <v>0</v>
          </cell>
          <cell r="HW1029">
            <v>0</v>
          </cell>
          <cell r="HX1029">
            <v>0</v>
          </cell>
          <cell r="HY1029">
            <v>0</v>
          </cell>
          <cell r="HZ1029">
            <v>0</v>
          </cell>
          <cell r="IA1029">
            <v>0</v>
          </cell>
          <cell r="IB1029">
            <v>0</v>
          </cell>
          <cell r="IC1029">
            <v>0</v>
          </cell>
          <cell r="ID1029">
            <v>0</v>
          </cell>
          <cell r="IE1029">
            <v>0</v>
          </cell>
          <cell r="IF1029">
            <v>0</v>
          </cell>
          <cell r="IG1029">
            <v>0</v>
          </cell>
          <cell r="IH1029">
            <v>0</v>
          </cell>
          <cell r="II1029">
            <v>0</v>
          </cell>
          <cell r="IJ1029">
            <v>0</v>
          </cell>
          <cell r="IK1029">
            <v>0</v>
          </cell>
          <cell r="IL1029">
            <v>0</v>
          </cell>
          <cell r="IM1029">
            <v>0</v>
          </cell>
          <cell r="IN1029">
            <v>0</v>
          </cell>
          <cell r="IO1029">
            <v>0</v>
          </cell>
          <cell r="IP1029">
            <v>0</v>
          </cell>
          <cell r="IQ1029">
            <v>0</v>
          </cell>
          <cell r="IR1029">
            <v>0</v>
          </cell>
          <cell r="IS1029">
            <v>0</v>
          </cell>
          <cell r="IT1029">
            <v>0</v>
          </cell>
          <cell r="IU1029">
            <v>0</v>
          </cell>
          <cell r="IV1029">
            <v>0</v>
          </cell>
          <cell r="IW1029">
            <v>0</v>
          </cell>
          <cell r="IX1029">
            <v>0</v>
          </cell>
          <cell r="IY1029">
            <v>0</v>
          </cell>
          <cell r="IZ1029">
            <v>0</v>
          </cell>
          <cell r="JA1029">
            <v>0</v>
          </cell>
          <cell r="JB1029">
            <v>0</v>
          </cell>
          <cell r="JC1029">
            <v>0</v>
          </cell>
          <cell r="JD1029">
            <v>0</v>
          </cell>
          <cell r="JE1029">
            <v>0</v>
          </cell>
          <cell r="JF1029">
            <v>0</v>
          </cell>
          <cell r="JG1029">
            <v>0</v>
          </cell>
          <cell r="JH1029">
            <v>0</v>
          </cell>
          <cell r="JI1029">
            <v>0</v>
          </cell>
          <cell r="JJ1029">
            <v>0</v>
          </cell>
          <cell r="JK1029">
            <v>0</v>
          </cell>
          <cell r="JL1029">
            <v>0</v>
          </cell>
          <cell r="JM1029">
            <v>0</v>
          </cell>
          <cell r="JN1029">
            <v>0</v>
          </cell>
          <cell r="JO1029">
            <v>0</v>
          </cell>
          <cell r="JP1029">
            <v>0</v>
          </cell>
          <cell r="JQ1029">
            <v>0</v>
          </cell>
        </row>
        <row r="1030">
          <cell r="D1030" t="str">
            <v>PV_.QF.SOR._.___.OR5_Merril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>
            <v>0</v>
          </cell>
          <cell r="EO1030">
            <v>0</v>
          </cell>
          <cell r="EP1030">
            <v>0</v>
          </cell>
          <cell r="EQ1030">
            <v>0</v>
          </cell>
          <cell r="ER1030">
            <v>0</v>
          </cell>
          <cell r="ES1030">
            <v>0</v>
          </cell>
          <cell r="ET1030">
            <v>0</v>
          </cell>
          <cell r="EU1030">
            <v>0</v>
          </cell>
          <cell r="EV1030">
            <v>0</v>
          </cell>
          <cell r="EW1030">
            <v>0</v>
          </cell>
          <cell r="EX1030">
            <v>0</v>
          </cell>
          <cell r="EY1030">
            <v>0</v>
          </cell>
          <cell r="EZ1030">
            <v>0</v>
          </cell>
          <cell r="FA1030">
            <v>0</v>
          </cell>
          <cell r="FB1030">
            <v>0</v>
          </cell>
          <cell r="FC1030">
            <v>0</v>
          </cell>
          <cell r="FD1030">
            <v>0</v>
          </cell>
          <cell r="FE1030">
            <v>0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>
            <v>0</v>
          </cell>
          <cell r="FO1030">
            <v>0</v>
          </cell>
          <cell r="FP1030">
            <v>0</v>
          </cell>
          <cell r="FQ1030">
            <v>0</v>
          </cell>
          <cell r="FR1030">
            <v>0</v>
          </cell>
          <cell r="FS1030">
            <v>0</v>
          </cell>
          <cell r="FT1030">
            <v>0</v>
          </cell>
          <cell r="FU1030">
            <v>0</v>
          </cell>
          <cell r="FV1030">
            <v>0</v>
          </cell>
          <cell r="FW1030">
            <v>0</v>
          </cell>
          <cell r="FX1030">
            <v>0</v>
          </cell>
          <cell r="FY1030">
            <v>0</v>
          </cell>
          <cell r="FZ1030">
            <v>0</v>
          </cell>
          <cell r="GA1030">
            <v>0</v>
          </cell>
          <cell r="GB1030">
            <v>0</v>
          </cell>
          <cell r="GC1030">
            <v>0</v>
          </cell>
          <cell r="GD1030">
            <v>0</v>
          </cell>
          <cell r="GE1030">
            <v>0</v>
          </cell>
          <cell r="GF1030">
            <v>0</v>
          </cell>
          <cell r="GG1030">
            <v>0</v>
          </cell>
          <cell r="GH1030">
            <v>0</v>
          </cell>
          <cell r="GI1030">
            <v>0</v>
          </cell>
          <cell r="GJ1030">
            <v>0</v>
          </cell>
          <cell r="GK1030">
            <v>0</v>
          </cell>
          <cell r="GL1030">
            <v>0</v>
          </cell>
          <cell r="GM1030">
            <v>0</v>
          </cell>
          <cell r="GN1030">
            <v>0</v>
          </cell>
          <cell r="GO1030">
            <v>0</v>
          </cell>
          <cell r="GP1030">
            <v>0</v>
          </cell>
          <cell r="GQ1030">
            <v>0</v>
          </cell>
          <cell r="GR1030">
            <v>0</v>
          </cell>
          <cell r="GS1030">
            <v>0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0</v>
          </cell>
          <cell r="GZ1030">
            <v>0</v>
          </cell>
          <cell r="HA1030">
            <v>0</v>
          </cell>
          <cell r="HB1030">
            <v>0</v>
          </cell>
          <cell r="HC1030">
            <v>0</v>
          </cell>
          <cell r="HD1030">
            <v>0</v>
          </cell>
          <cell r="HE1030">
            <v>0</v>
          </cell>
          <cell r="HF1030">
            <v>0</v>
          </cell>
          <cell r="HG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0</v>
          </cell>
          <cell r="HN1030">
            <v>0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>
            <v>0</v>
          </cell>
          <cell r="HT1030">
            <v>0</v>
          </cell>
          <cell r="HU1030">
            <v>0</v>
          </cell>
          <cell r="HV1030">
            <v>0</v>
          </cell>
          <cell r="HW1030">
            <v>0</v>
          </cell>
          <cell r="HX1030">
            <v>0</v>
          </cell>
          <cell r="HY1030">
            <v>0</v>
          </cell>
          <cell r="HZ1030">
            <v>0</v>
          </cell>
          <cell r="IA1030">
            <v>0</v>
          </cell>
          <cell r="IB1030">
            <v>0</v>
          </cell>
          <cell r="IC1030">
            <v>0</v>
          </cell>
          <cell r="ID1030">
            <v>0</v>
          </cell>
          <cell r="IE1030">
            <v>0</v>
          </cell>
          <cell r="IF1030">
            <v>0</v>
          </cell>
          <cell r="IG1030">
            <v>0</v>
          </cell>
          <cell r="IH1030">
            <v>0</v>
          </cell>
          <cell r="II1030">
            <v>0</v>
          </cell>
          <cell r="IJ1030">
            <v>0</v>
          </cell>
          <cell r="IK1030">
            <v>0</v>
          </cell>
          <cell r="IL1030">
            <v>0</v>
          </cell>
          <cell r="IM1030">
            <v>0</v>
          </cell>
          <cell r="IN1030">
            <v>0</v>
          </cell>
          <cell r="IO1030">
            <v>0</v>
          </cell>
          <cell r="IP1030">
            <v>0</v>
          </cell>
          <cell r="IQ1030">
            <v>0</v>
          </cell>
          <cell r="IR1030">
            <v>0</v>
          </cell>
          <cell r="IS1030">
            <v>0</v>
          </cell>
          <cell r="IT1030">
            <v>0</v>
          </cell>
          <cell r="IU1030">
            <v>0</v>
          </cell>
          <cell r="IV1030">
            <v>0</v>
          </cell>
          <cell r="IW1030">
            <v>0</v>
          </cell>
          <cell r="IX1030">
            <v>0</v>
          </cell>
          <cell r="IY1030">
            <v>0</v>
          </cell>
          <cell r="IZ1030">
            <v>0</v>
          </cell>
          <cell r="JA1030">
            <v>0</v>
          </cell>
          <cell r="JB1030">
            <v>0</v>
          </cell>
          <cell r="JC1030">
            <v>0</v>
          </cell>
          <cell r="JD1030">
            <v>0</v>
          </cell>
          <cell r="JE1030">
            <v>0</v>
          </cell>
          <cell r="JF1030">
            <v>0</v>
          </cell>
          <cell r="JG1030">
            <v>0</v>
          </cell>
          <cell r="JH1030">
            <v>0</v>
          </cell>
          <cell r="JI1030">
            <v>0</v>
          </cell>
          <cell r="JJ1030">
            <v>0</v>
          </cell>
          <cell r="JK1030">
            <v>0</v>
          </cell>
          <cell r="JL1030">
            <v>0</v>
          </cell>
          <cell r="JM1030">
            <v>0</v>
          </cell>
          <cell r="JN1030">
            <v>0</v>
          </cell>
          <cell r="JO1030">
            <v>0</v>
          </cell>
          <cell r="JP1030">
            <v>0</v>
          </cell>
          <cell r="JQ1030">
            <v>0</v>
          </cell>
        </row>
        <row r="1031">
          <cell r="D1031" t="str">
            <v>PV_.QF.SOR._.___.OR6_Lakeview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>
            <v>0</v>
          </cell>
          <cell r="EO1031">
            <v>0</v>
          </cell>
          <cell r="EP1031">
            <v>0</v>
          </cell>
          <cell r="EQ1031">
            <v>0</v>
          </cell>
          <cell r="ER1031">
            <v>0</v>
          </cell>
          <cell r="ES1031">
            <v>0</v>
          </cell>
          <cell r="ET1031">
            <v>0</v>
          </cell>
          <cell r="EU1031">
            <v>0</v>
          </cell>
          <cell r="EV1031">
            <v>0</v>
          </cell>
          <cell r="EW1031">
            <v>0</v>
          </cell>
          <cell r="EX1031">
            <v>0</v>
          </cell>
          <cell r="EY1031">
            <v>0</v>
          </cell>
          <cell r="EZ1031">
            <v>0</v>
          </cell>
          <cell r="FA1031">
            <v>0</v>
          </cell>
          <cell r="FB1031">
            <v>0</v>
          </cell>
          <cell r="FC1031">
            <v>0</v>
          </cell>
          <cell r="FD1031">
            <v>0</v>
          </cell>
          <cell r="FE1031">
            <v>0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>
            <v>0</v>
          </cell>
          <cell r="FO1031">
            <v>0</v>
          </cell>
          <cell r="FP1031">
            <v>0</v>
          </cell>
          <cell r="FQ1031">
            <v>0</v>
          </cell>
          <cell r="FR1031">
            <v>0</v>
          </cell>
          <cell r="FS1031">
            <v>0</v>
          </cell>
          <cell r="FT1031">
            <v>0</v>
          </cell>
          <cell r="FU1031">
            <v>0</v>
          </cell>
          <cell r="FV1031">
            <v>0</v>
          </cell>
          <cell r="FW1031">
            <v>0</v>
          </cell>
          <cell r="FX1031">
            <v>0</v>
          </cell>
          <cell r="FY1031">
            <v>0</v>
          </cell>
          <cell r="FZ1031">
            <v>0</v>
          </cell>
          <cell r="GA1031">
            <v>0</v>
          </cell>
          <cell r="GB1031">
            <v>0</v>
          </cell>
          <cell r="GC1031">
            <v>0</v>
          </cell>
          <cell r="GD1031">
            <v>0</v>
          </cell>
          <cell r="GE1031">
            <v>0</v>
          </cell>
          <cell r="GF1031">
            <v>0</v>
          </cell>
          <cell r="GG1031">
            <v>0</v>
          </cell>
          <cell r="GH1031">
            <v>0</v>
          </cell>
          <cell r="GI1031">
            <v>0</v>
          </cell>
          <cell r="GJ1031">
            <v>0</v>
          </cell>
          <cell r="GK1031">
            <v>0</v>
          </cell>
          <cell r="GL1031">
            <v>0</v>
          </cell>
          <cell r="GM1031">
            <v>0</v>
          </cell>
          <cell r="GN1031">
            <v>0</v>
          </cell>
          <cell r="GO1031">
            <v>0</v>
          </cell>
          <cell r="GP1031">
            <v>0</v>
          </cell>
          <cell r="GQ1031">
            <v>0</v>
          </cell>
          <cell r="GR1031">
            <v>0</v>
          </cell>
          <cell r="GS1031">
            <v>0</v>
          </cell>
          <cell r="GT1031">
            <v>0</v>
          </cell>
          <cell r="GU1031">
            <v>0</v>
          </cell>
          <cell r="GV1031">
            <v>0</v>
          </cell>
          <cell r="GW1031">
            <v>0</v>
          </cell>
          <cell r="GX1031">
            <v>0</v>
          </cell>
          <cell r="GY1031">
            <v>0</v>
          </cell>
          <cell r="GZ1031">
            <v>0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>
            <v>0</v>
          </cell>
          <cell r="HG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0</v>
          </cell>
          <cell r="HM1031">
            <v>0</v>
          </cell>
          <cell r="HN1031">
            <v>0</v>
          </cell>
          <cell r="HO1031">
            <v>0</v>
          </cell>
          <cell r="HP1031">
            <v>0</v>
          </cell>
          <cell r="HQ1031">
            <v>0</v>
          </cell>
          <cell r="HR1031">
            <v>0</v>
          </cell>
          <cell r="HS1031">
            <v>0</v>
          </cell>
          <cell r="HT1031">
            <v>0</v>
          </cell>
          <cell r="HU1031">
            <v>0</v>
          </cell>
          <cell r="HV1031">
            <v>0</v>
          </cell>
          <cell r="HW1031">
            <v>0</v>
          </cell>
          <cell r="HX1031">
            <v>0</v>
          </cell>
          <cell r="HY1031">
            <v>0</v>
          </cell>
          <cell r="HZ1031">
            <v>0</v>
          </cell>
          <cell r="IA1031">
            <v>0</v>
          </cell>
          <cell r="IB1031">
            <v>0</v>
          </cell>
          <cell r="IC1031">
            <v>0</v>
          </cell>
          <cell r="ID1031">
            <v>0</v>
          </cell>
          <cell r="IE1031">
            <v>0</v>
          </cell>
          <cell r="IF1031">
            <v>0</v>
          </cell>
          <cell r="IG1031">
            <v>0</v>
          </cell>
          <cell r="IH1031">
            <v>0</v>
          </cell>
          <cell r="II1031">
            <v>0</v>
          </cell>
          <cell r="IJ1031">
            <v>0</v>
          </cell>
          <cell r="IK1031">
            <v>0</v>
          </cell>
          <cell r="IL1031">
            <v>0</v>
          </cell>
          <cell r="IM1031">
            <v>0</v>
          </cell>
          <cell r="IN1031">
            <v>0</v>
          </cell>
          <cell r="IO1031">
            <v>0</v>
          </cell>
          <cell r="IP1031">
            <v>0</v>
          </cell>
          <cell r="IQ1031">
            <v>0</v>
          </cell>
          <cell r="IR1031">
            <v>0</v>
          </cell>
          <cell r="IS1031">
            <v>0</v>
          </cell>
          <cell r="IT1031">
            <v>0</v>
          </cell>
          <cell r="IU1031">
            <v>0</v>
          </cell>
          <cell r="IV1031">
            <v>0</v>
          </cell>
          <cell r="IW1031">
            <v>0</v>
          </cell>
          <cell r="IX1031">
            <v>0</v>
          </cell>
          <cell r="IY1031">
            <v>0</v>
          </cell>
          <cell r="IZ1031">
            <v>0</v>
          </cell>
          <cell r="JA1031">
            <v>0</v>
          </cell>
          <cell r="JB1031">
            <v>0</v>
          </cell>
          <cell r="JC1031">
            <v>0</v>
          </cell>
          <cell r="JD1031">
            <v>0</v>
          </cell>
          <cell r="JE1031">
            <v>0</v>
          </cell>
          <cell r="JF1031">
            <v>0</v>
          </cell>
          <cell r="JG1031">
            <v>0</v>
          </cell>
          <cell r="JH1031">
            <v>0</v>
          </cell>
          <cell r="JI1031">
            <v>0</v>
          </cell>
          <cell r="JJ1031">
            <v>0</v>
          </cell>
          <cell r="JK1031">
            <v>0</v>
          </cell>
          <cell r="JL1031">
            <v>0</v>
          </cell>
          <cell r="JM1031">
            <v>0</v>
          </cell>
          <cell r="JN1031">
            <v>0</v>
          </cell>
          <cell r="JO1031">
            <v>0</v>
          </cell>
          <cell r="JP1031">
            <v>0</v>
          </cell>
          <cell r="JQ1031">
            <v>0</v>
          </cell>
        </row>
        <row r="1032">
          <cell r="D1032" t="str">
            <v>PV_.QF.SOR._.___.OR8_Dairy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  <cell r="EN1032">
            <v>0</v>
          </cell>
          <cell r="EO1032">
            <v>0</v>
          </cell>
          <cell r="EP1032">
            <v>0</v>
          </cell>
          <cell r="EQ1032">
            <v>0</v>
          </cell>
          <cell r="ER1032">
            <v>0</v>
          </cell>
          <cell r="ES1032">
            <v>0</v>
          </cell>
          <cell r="ET1032">
            <v>0</v>
          </cell>
          <cell r="EU1032">
            <v>0</v>
          </cell>
          <cell r="EV1032">
            <v>0</v>
          </cell>
          <cell r="EW1032">
            <v>0</v>
          </cell>
          <cell r="EX1032">
            <v>0</v>
          </cell>
          <cell r="EY1032">
            <v>0</v>
          </cell>
          <cell r="EZ1032">
            <v>0</v>
          </cell>
          <cell r="FA1032">
            <v>0</v>
          </cell>
          <cell r="FB1032">
            <v>0</v>
          </cell>
          <cell r="FC1032">
            <v>0</v>
          </cell>
          <cell r="FD1032">
            <v>0</v>
          </cell>
          <cell r="FE1032">
            <v>0</v>
          </cell>
          <cell r="FF1032">
            <v>0</v>
          </cell>
          <cell r="FG1032">
            <v>0</v>
          </cell>
          <cell r="FH1032">
            <v>0</v>
          </cell>
          <cell r="FI1032">
            <v>0</v>
          </cell>
          <cell r="FJ1032">
            <v>0</v>
          </cell>
          <cell r="FK1032">
            <v>0</v>
          </cell>
          <cell r="FL1032">
            <v>0</v>
          </cell>
          <cell r="FM1032">
            <v>0</v>
          </cell>
          <cell r="FN1032">
            <v>0</v>
          </cell>
          <cell r="FO1032">
            <v>0</v>
          </cell>
          <cell r="FP1032">
            <v>0</v>
          </cell>
          <cell r="FQ1032">
            <v>0</v>
          </cell>
          <cell r="FR1032">
            <v>0</v>
          </cell>
          <cell r="FS1032">
            <v>0</v>
          </cell>
          <cell r="FT1032">
            <v>0</v>
          </cell>
          <cell r="FU1032">
            <v>0</v>
          </cell>
          <cell r="FV1032">
            <v>0</v>
          </cell>
          <cell r="FW1032">
            <v>0</v>
          </cell>
          <cell r="FX1032">
            <v>0</v>
          </cell>
          <cell r="FY1032">
            <v>0</v>
          </cell>
          <cell r="FZ1032">
            <v>0</v>
          </cell>
          <cell r="GA1032">
            <v>0</v>
          </cell>
          <cell r="GB1032">
            <v>0</v>
          </cell>
          <cell r="GC1032">
            <v>0</v>
          </cell>
          <cell r="GD1032">
            <v>0</v>
          </cell>
          <cell r="GE1032">
            <v>0</v>
          </cell>
          <cell r="GF1032">
            <v>0</v>
          </cell>
          <cell r="GG1032">
            <v>0</v>
          </cell>
          <cell r="GH1032">
            <v>0</v>
          </cell>
          <cell r="GI1032">
            <v>0</v>
          </cell>
          <cell r="GJ1032">
            <v>0</v>
          </cell>
          <cell r="GK1032">
            <v>0</v>
          </cell>
          <cell r="GL1032">
            <v>0</v>
          </cell>
          <cell r="GM1032">
            <v>0</v>
          </cell>
          <cell r="GN1032">
            <v>0</v>
          </cell>
          <cell r="GO1032">
            <v>0</v>
          </cell>
          <cell r="GP1032">
            <v>0</v>
          </cell>
          <cell r="GQ1032">
            <v>0</v>
          </cell>
          <cell r="GR1032">
            <v>0</v>
          </cell>
          <cell r="GS1032">
            <v>0</v>
          </cell>
          <cell r="GT1032">
            <v>0</v>
          </cell>
          <cell r="GU1032">
            <v>0</v>
          </cell>
          <cell r="GV1032">
            <v>0</v>
          </cell>
          <cell r="GW1032">
            <v>0</v>
          </cell>
          <cell r="GX1032">
            <v>0</v>
          </cell>
          <cell r="GY1032">
            <v>0</v>
          </cell>
          <cell r="GZ1032">
            <v>0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>
            <v>0</v>
          </cell>
          <cell r="HG1032">
            <v>0</v>
          </cell>
          <cell r="HH1032">
            <v>0</v>
          </cell>
          <cell r="HI1032">
            <v>0</v>
          </cell>
          <cell r="HJ1032">
            <v>0</v>
          </cell>
          <cell r="HK1032">
            <v>0</v>
          </cell>
          <cell r="HL1032">
            <v>0</v>
          </cell>
          <cell r="HM1032">
            <v>0</v>
          </cell>
          <cell r="HN1032">
            <v>0</v>
          </cell>
          <cell r="HO1032">
            <v>0</v>
          </cell>
          <cell r="HP1032">
            <v>0</v>
          </cell>
          <cell r="HQ1032">
            <v>0</v>
          </cell>
          <cell r="HR1032">
            <v>0</v>
          </cell>
          <cell r="HS1032">
            <v>0</v>
          </cell>
          <cell r="HT1032">
            <v>0</v>
          </cell>
          <cell r="HU1032">
            <v>0</v>
          </cell>
          <cell r="HV1032">
            <v>0</v>
          </cell>
          <cell r="HW1032">
            <v>0</v>
          </cell>
          <cell r="HX1032">
            <v>0</v>
          </cell>
          <cell r="HY1032">
            <v>0</v>
          </cell>
          <cell r="HZ1032">
            <v>0</v>
          </cell>
          <cell r="IA1032">
            <v>0</v>
          </cell>
          <cell r="IB1032">
            <v>0</v>
          </cell>
          <cell r="IC1032">
            <v>0</v>
          </cell>
          <cell r="ID1032">
            <v>0</v>
          </cell>
          <cell r="IE1032">
            <v>0</v>
          </cell>
          <cell r="IF1032">
            <v>0</v>
          </cell>
          <cell r="IG1032">
            <v>0</v>
          </cell>
          <cell r="IH1032">
            <v>0</v>
          </cell>
          <cell r="II1032">
            <v>0</v>
          </cell>
          <cell r="IJ1032">
            <v>0</v>
          </cell>
          <cell r="IK1032">
            <v>0</v>
          </cell>
          <cell r="IL1032">
            <v>0</v>
          </cell>
          <cell r="IM1032">
            <v>0</v>
          </cell>
          <cell r="IN1032">
            <v>0</v>
          </cell>
          <cell r="IO1032">
            <v>0</v>
          </cell>
          <cell r="IP1032">
            <v>0</v>
          </cell>
          <cell r="IQ1032">
            <v>0</v>
          </cell>
          <cell r="IR1032">
            <v>0</v>
          </cell>
          <cell r="IS1032">
            <v>0</v>
          </cell>
          <cell r="IT1032">
            <v>0</v>
          </cell>
          <cell r="IU1032">
            <v>0</v>
          </cell>
          <cell r="IV1032">
            <v>0</v>
          </cell>
          <cell r="IW1032">
            <v>0</v>
          </cell>
          <cell r="IX1032">
            <v>0</v>
          </cell>
          <cell r="IY1032">
            <v>0</v>
          </cell>
          <cell r="IZ1032">
            <v>0</v>
          </cell>
          <cell r="JA1032">
            <v>0</v>
          </cell>
          <cell r="JB1032">
            <v>0</v>
          </cell>
          <cell r="JC1032">
            <v>0</v>
          </cell>
          <cell r="JD1032">
            <v>0</v>
          </cell>
          <cell r="JE1032">
            <v>0</v>
          </cell>
          <cell r="JF1032">
            <v>0</v>
          </cell>
          <cell r="JG1032">
            <v>0</v>
          </cell>
          <cell r="JH1032">
            <v>0</v>
          </cell>
          <cell r="JI1032">
            <v>0</v>
          </cell>
          <cell r="JJ1032">
            <v>0</v>
          </cell>
          <cell r="JK1032">
            <v>0</v>
          </cell>
          <cell r="JL1032">
            <v>0</v>
          </cell>
          <cell r="JM1032">
            <v>0</v>
          </cell>
          <cell r="JN1032">
            <v>0</v>
          </cell>
          <cell r="JO1032">
            <v>0</v>
          </cell>
          <cell r="JP1032">
            <v>0</v>
          </cell>
          <cell r="JQ1032">
            <v>0</v>
          </cell>
        </row>
        <row r="1033">
          <cell r="D1033" t="str">
            <v>PV_.QF.SOR._.___.OSLHCollier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  <cell r="EN1033">
            <v>0</v>
          </cell>
          <cell r="EO1033">
            <v>0</v>
          </cell>
          <cell r="EP1033">
            <v>0</v>
          </cell>
          <cell r="EQ1033">
            <v>0</v>
          </cell>
          <cell r="ER1033">
            <v>0</v>
          </cell>
          <cell r="ES1033">
            <v>0</v>
          </cell>
          <cell r="ET1033">
            <v>0</v>
          </cell>
          <cell r="EU1033">
            <v>0</v>
          </cell>
          <cell r="EV1033">
            <v>0</v>
          </cell>
          <cell r="EW1033">
            <v>0</v>
          </cell>
          <cell r="EX1033">
            <v>0</v>
          </cell>
          <cell r="EY1033">
            <v>0</v>
          </cell>
          <cell r="EZ1033">
            <v>0</v>
          </cell>
          <cell r="FA1033">
            <v>0</v>
          </cell>
          <cell r="FB1033">
            <v>0</v>
          </cell>
          <cell r="FC1033">
            <v>0</v>
          </cell>
          <cell r="FD1033">
            <v>0</v>
          </cell>
          <cell r="FE1033">
            <v>0</v>
          </cell>
          <cell r="FF1033">
            <v>0</v>
          </cell>
          <cell r="FG1033">
            <v>0</v>
          </cell>
          <cell r="FH1033">
            <v>0</v>
          </cell>
          <cell r="FI1033">
            <v>0</v>
          </cell>
          <cell r="FJ1033">
            <v>0</v>
          </cell>
          <cell r="FK1033">
            <v>0</v>
          </cell>
          <cell r="FL1033">
            <v>0</v>
          </cell>
          <cell r="FM1033">
            <v>0</v>
          </cell>
          <cell r="FN1033">
            <v>0</v>
          </cell>
          <cell r="FO1033">
            <v>0</v>
          </cell>
          <cell r="FP1033">
            <v>0</v>
          </cell>
          <cell r="FQ1033">
            <v>0</v>
          </cell>
          <cell r="FR1033">
            <v>0</v>
          </cell>
          <cell r="FS1033">
            <v>0</v>
          </cell>
          <cell r="FT1033">
            <v>0</v>
          </cell>
          <cell r="FU1033">
            <v>0</v>
          </cell>
          <cell r="FV1033">
            <v>0</v>
          </cell>
          <cell r="FW1033">
            <v>0</v>
          </cell>
          <cell r="FX1033">
            <v>0</v>
          </cell>
          <cell r="FY1033">
            <v>0</v>
          </cell>
          <cell r="FZ1033">
            <v>0</v>
          </cell>
          <cell r="GA1033">
            <v>0</v>
          </cell>
          <cell r="GB1033">
            <v>0</v>
          </cell>
          <cell r="GC1033">
            <v>0</v>
          </cell>
          <cell r="GD1033">
            <v>0</v>
          </cell>
          <cell r="GE1033">
            <v>0</v>
          </cell>
          <cell r="GF1033">
            <v>0</v>
          </cell>
          <cell r="GG1033">
            <v>0</v>
          </cell>
          <cell r="GH1033">
            <v>0</v>
          </cell>
          <cell r="GI1033">
            <v>0</v>
          </cell>
          <cell r="GJ1033">
            <v>0</v>
          </cell>
          <cell r="GK1033">
            <v>0</v>
          </cell>
          <cell r="GL1033">
            <v>0</v>
          </cell>
          <cell r="GM1033">
            <v>0</v>
          </cell>
          <cell r="GN1033">
            <v>0</v>
          </cell>
          <cell r="GO1033">
            <v>0</v>
          </cell>
          <cell r="GP1033">
            <v>0</v>
          </cell>
          <cell r="GQ1033">
            <v>0</v>
          </cell>
          <cell r="GR1033">
            <v>0</v>
          </cell>
          <cell r="GS1033">
            <v>0</v>
          </cell>
          <cell r="GT1033">
            <v>0</v>
          </cell>
          <cell r="GU1033">
            <v>0</v>
          </cell>
          <cell r="GV1033">
            <v>0</v>
          </cell>
          <cell r="GW1033">
            <v>0</v>
          </cell>
          <cell r="GX1033">
            <v>0</v>
          </cell>
          <cell r="GY1033">
            <v>0</v>
          </cell>
          <cell r="GZ1033">
            <v>0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>
            <v>0</v>
          </cell>
          <cell r="HG1033">
            <v>0</v>
          </cell>
          <cell r="HH1033">
            <v>0</v>
          </cell>
          <cell r="HI1033">
            <v>0</v>
          </cell>
          <cell r="HJ1033">
            <v>0</v>
          </cell>
          <cell r="HK1033">
            <v>0</v>
          </cell>
          <cell r="HL1033">
            <v>0</v>
          </cell>
          <cell r="HM1033">
            <v>0</v>
          </cell>
          <cell r="HN1033">
            <v>0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>
            <v>0</v>
          </cell>
          <cell r="HT1033">
            <v>0</v>
          </cell>
          <cell r="HU1033">
            <v>0</v>
          </cell>
          <cell r="HV1033">
            <v>0</v>
          </cell>
          <cell r="HW1033">
            <v>0</v>
          </cell>
          <cell r="HX1033">
            <v>0</v>
          </cell>
          <cell r="HY1033">
            <v>0</v>
          </cell>
          <cell r="HZ1033">
            <v>0</v>
          </cell>
          <cell r="IA1033">
            <v>0</v>
          </cell>
          <cell r="IB1033">
            <v>0</v>
          </cell>
          <cell r="IC1033">
            <v>0</v>
          </cell>
          <cell r="ID1033">
            <v>0</v>
          </cell>
          <cell r="IE1033">
            <v>0</v>
          </cell>
          <cell r="IF1033">
            <v>0</v>
          </cell>
          <cell r="IG1033">
            <v>0</v>
          </cell>
          <cell r="IH1033">
            <v>0</v>
          </cell>
          <cell r="II1033">
            <v>0</v>
          </cell>
          <cell r="IJ1033">
            <v>0</v>
          </cell>
          <cell r="IK1033">
            <v>0</v>
          </cell>
          <cell r="IL1033">
            <v>0</v>
          </cell>
          <cell r="IM1033">
            <v>0</v>
          </cell>
          <cell r="IN1033">
            <v>0</v>
          </cell>
          <cell r="IO1033">
            <v>0</v>
          </cell>
          <cell r="IP1033">
            <v>0</v>
          </cell>
          <cell r="IQ1033">
            <v>0</v>
          </cell>
          <cell r="IR1033">
            <v>0</v>
          </cell>
          <cell r="IS1033">
            <v>0</v>
          </cell>
          <cell r="IT1033">
            <v>0</v>
          </cell>
          <cell r="IU1033">
            <v>0</v>
          </cell>
          <cell r="IV1033">
            <v>0</v>
          </cell>
          <cell r="IW1033">
            <v>0</v>
          </cell>
          <cell r="IX1033">
            <v>0</v>
          </cell>
          <cell r="IY1033">
            <v>0</v>
          </cell>
          <cell r="IZ1033">
            <v>0</v>
          </cell>
          <cell r="JA1033">
            <v>0</v>
          </cell>
          <cell r="JB1033">
            <v>0</v>
          </cell>
          <cell r="JC1033">
            <v>0</v>
          </cell>
          <cell r="JD1033">
            <v>0</v>
          </cell>
          <cell r="JE1033">
            <v>0</v>
          </cell>
          <cell r="JF1033">
            <v>0</v>
          </cell>
          <cell r="JG1033">
            <v>0</v>
          </cell>
          <cell r="JH1033">
            <v>0</v>
          </cell>
          <cell r="JI1033">
            <v>0</v>
          </cell>
          <cell r="JJ1033">
            <v>0</v>
          </cell>
          <cell r="JK1033">
            <v>0</v>
          </cell>
          <cell r="JL1033">
            <v>0</v>
          </cell>
          <cell r="JM1033">
            <v>0</v>
          </cell>
          <cell r="JN1033">
            <v>0</v>
          </cell>
          <cell r="JO1033">
            <v>0</v>
          </cell>
          <cell r="JP1033">
            <v>0</v>
          </cell>
          <cell r="JQ1033">
            <v>0</v>
          </cell>
        </row>
        <row r="1034">
          <cell r="D1034" t="str">
            <v>PV_.QF.SOR._.___.Skysol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  <cell r="EN1034">
            <v>0</v>
          </cell>
          <cell r="EO1034">
            <v>0</v>
          </cell>
          <cell r="EP1034">
            <v>0</v>
          </cell>
          <cell r="EQ1034">
            <v>0</v>
          </cell>
          <cell r="ER1034">
            <v>0</v>
          </cell>
          <cell r="ES1034">
            <v>0</v>
          </cell>
          <cell r="ET1034">
            <v>0</v>
          </cell>
          <cell r="EU1034">
            <v>0</v>
          </cell>
          <cell r="EV1034">
            <v>0</v>
          </cell>
          <cell r="EW1034">
            <v>0</v>
          </cell>
          <cell r="EX1034">
            <v>0</v>
          </cell>
          <cell r="EY1034">
            <v>0</v>
          </cell>
          <cell r="EZ1034">
            <v>0</v>
          </cell>
          <cell r="FA1034">
            <v>0</v>
          </cell>
          <cell r="FB1034">
            <v>0</v>
          </cell>
          <cell r="FC1034">
            <v>0</v>
          </cell>
          <cell r="FD1034">
            <v>0</v>
          </cell>
          <cell r="FE1034">
            <v>0</v>
          </cell>
          <cell r="FF1034">
            <v>0</v>
          </cell>
          <cell r="FG1034">
            <v>0</v>
          </cell>
          <cell r="FH1034">
            <v>0</v>
          </cell>
          <cell r="FI1034">
            <v>0</v>
          </cell>
          <cell r="FJ1034">
            <v>0</v>
          </cell>
          <cell r="FK1034">
            <v>0</v>
          </cell>
          <cell r="FL1034">
            <v>0</v>
          </cell>
          <cell r="FM1034">
            <v>0</v>
          </cell>
          <cell r="FN1034">
            <v>0</v>
          </cell>
          <cell r="FO1034">
            <v>0</v>
          </cell>
          <cell r="FP1034">
            <v>0</v>
          </cell>
          <cell r="FQ1034">
            <v>0</v>
          </cell>
          <cell r="FR1034">
            <v>0</v>
          </cell>
          <cell r="FS1034">
            <v>0</v>
          </cell>
          <cell r="FT1034">
            <v>0</v>
          </cell>
          <cell r="FU1034">
            <v>0</v>
          </cell>
          <cell r="FV1034">
            <v>0</v>
          </cell>
          <cell r="FW1034">
            <v>0</v>
          </cell>
          <cell r="FX1034">
            <v>0</v>
          </cell>
          <cell r="FY1034">
            <v>0</v>
          </cell>
          <cell r="FZ1034">
            <v>0</v>
          </cell>
          <cell r="GA1034">
            <v>0</v>
          </cell>
          <cell r="GB1034">
            <v>0</v>
          </cell>
          <cell r="GC1034">
            <v>0</v>
          </cell>
          <cell r="GD1034">
            <v>0</v>
          </cell>
          <cell r="GE1034">
            <v>0</v>
          </cell>
          <cell r="GF1034">
            <v>0</v>
          </cell>
          <cell r="GG1034">
            <v>0</v>
          </cell>
          <cell r="GH1034">
            <v>0</v>
          </cell>
          <cell r="GI1034">
            <v>0</v>
          </cell>
          <cell r="GJ1034">
            <v>0</v>
          </cell>
          <cell r="GK1034">
            <v>0</v>
          </cell>
          <cell r="GL1034">
            <v>0</v>
          </cell>
          <cell r="GM1034">
            <v>0</v>
          </cell>
          <cell r="GN1034">
            <v>0</v>
          </cell>
          <cell r="GO1034">
            <v>0</v>
          </cell>
          <cell r="GP1034">
            <v>0</v>
          </cell>
          <cell r="GQ1034">
            <v>0</v>
          </cell>
          <cell r="GR1034">
            <v>0</v>
          </cell>
          <cell r="GS1034">
            <v>0</v>
          </cell>
          <cell r="GT1034">
            <v>0</v>
          </cell>
          <cell r="GU1034">
            <v>0</v>
          </cell>
          <cell r="GV1034">
            <v>0</v>
          </cell>
          <cell r="GW1034">
            <v>0</v>
          </cell>
          <cell r="GX1034">
            <v>0</v>
          </cell>
          <cell r="GY1034">
            <v>0</v>
          </cell>
          <cell r="GZ1034">
            <v>0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0</v>
          </cell>
          <cell r="HF1034">
            <v>0</v>
          </cell>
          <cell r="HG1034">
            <v>0</v>
          </cell>
          <cell r="HH1034">
            <v>0</v>
          </cell>
          <cell r="HI1034">
            <v>0</v>
          </cell>
          <cell r="HJ1034">
            <v>0</v>
          </cell>
          <cell r="HK1034">
            <v>0</v>
          </cell>
          <cell r="HL1034">
            <v>0</v>
          </cell>
          <cell r="HM1034">
            <v>0</v>
          </cell>
          <cell r="HN1034">
            <v>0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>
            <v>0</v>
          </cell>
          <cell r="HT1034">
            <v>0</v>
          </cell>
          <cell r="HU1034">
            <v>0</v>
          </cell>
          <cell r="HV1034">
            <v>0</v>
          </cell>
          <cell r="HW1034">
            <v>0</v>
          </cell>
          <cell r="HX1034">
            <v>0</v>
          </cell>
          <cell r="HY1034">
            <v>0</v>
          </cell>
          <cell r="HZ1034">
            <v>0</v>
          </cell>
          <cell r="IA1034">
            <v>0</v>
          </cell>
          <cell r="IB1034">
            <v>0</v>
          </cell>
          <cell r="IC1034">
            <v>0</v>
          </cell>
          <cell r="ID1034">
            <v>0</v>
          </cell>
          <cell r="IE1034">
            <v>0</v>
          </cell>
          <cell r="IF1034">
            <v>0</v>
          </cell>
          <cell r="IG1034">
            <v>0</v>
          </cell>
          <cell r="IH1034">
            <v>0</v>
          </cell>
          <cell r="II1034">
            <v>0</v>
          </cell>
          <cell r="IJ1034">
            <v>0</v>
          </cell>
          <cell r="IK1034">
            <v>0</v>
          </cell>
          <cell r="IL1034">
            <v>0</v>
          </cell>
          <cell r="IM1034">
            <v>0</v>
          </cell>
          <cell r="IN1034">
            <v>0</v>
          </cell>
          <cell r="IO1034">
            <v>0</v>
          </cell>
          <cell r="IP1034">
            <v>0</v>
          </cell>
          <cell r="IQ1034">
            <v>0</v>
          </cell>
          <cell r="IR1034">
            <v>0</v>
          </cell>
          <cell r="IS1034">
            <v>0</v>
          </cell>
          <cell r="IT1034">
            <v>0</v>
          </cell>
          <cell r="IU1034">
            <v>0</v>
          </cell>
          <cell r="IV1034">
            <v>0</v>
          </cell>
          <cell r="IW1034">
            <v>0</v>
          </cell>
          <cell r="IX1034">
            <v>0</v>
          </cell>
          <cell r="IY1034">
            <v>0</v>
          </cell>
          <cell r="IZ1034">
            <v>0</v>
          </cell>
          <cell r="JA1034">
            <v>0</v>
          </cell>
          <cell r="JB1034">
            <v>0</v>
          </cell>
          <cell r="JC1034">
            <v>0</v>
          </cell>
          <cell r="JD1034">
            <v>0</v>
          </cell>
          <cell r="JE1034">
            <v>0</v>
          </cell>
          <cell r="JF1034">
            <v>0</v>
          </cell>
          <cell r="JG1034">
            <v>0</v>
          </cell>
          <cell r="JH1034">
            <v>0</v>
          </cell>
          <cell r="JI1034">
            <v>0</v>
          </cell>
          <cell r="JJ1034">
            <v>0</v>
          </cell>
          <cell r="JK1034">
            <v>0</v>
          </cell>
          <cell r="JL1034">
            <v>0</v>
          </cell>
          <cell r="JM1034">
            <v>0</v>
          </cell>
          <cell r="JN1034">
            <v>0</v>
          </cell>
          <cell r="JO1034">
            <v>0</v>
          </cell>
          <cell r="JP1034">
            <v>0</v>
          </cell>
          <cell r="JQ1034">
            <v>0</v>
          </cell>
        </row>
        <row r="1035">
          <cell r="D1035" t="str">
            <v>PV_.QF.SOR._.___.Woodline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  <cell r="EN1035">
            <v>0</v>
          </cell>
          <cell r="EO1035">
            <v>0</v>
          </cell>
          <cell r="EP1035">
            <v>0</v>
          </cell>
          <cell r="EQ1035">
            <v>0</v>
          </cell>
          <cell r="ER1035">
            <v>0</v>
          </cell>
          <cell r="ES1035">
            <v>0</v>
          </cell>
          <cell r="ET1035">
            <v>0</v>
          </cell>
          <cell r="EU1035">
            <v>0</v>
          </cell>
          <cell r="EV1035">
            <v>0</v>
          </cell>
          <cell r="EW1035">
            <v>0</v>
          </cell>
          <cell r="EX1035">
            <v>0</v>
          </cell>
          <cell r="EY1035">
            <v>0</v>
          </cell>
          <cell r="EZ1035">
            <v>0</v>
          </cell>
          <cell r="FA1035">
            <v>0</v>
          </cell>
          <cell r="FB1035">
            <v>0</v>
          </cell>
          <cell r="FC1035">
            <v>0</v>
          </cell>
          <cell r="FD1035">
            <v>0</v>
          </cell>
          <cell r="FE1035">
            <v>0</v>
          </cell>
          <cell r="FF1035">
            <v>0</v>
          </cell>
          <cell r="FG1035">
            <v>0</v>
          </cell>
          <cell r="FH1035">
            <v>0</v>
          </cell>
          <cell r="FI1035">
            <v>0</v>
          </cell>
          <cell r="FJ1035">
            <v>0</v>
          </cell>
          <cell r="FK1035">
            <v>0</v>
          </cell>
          <cell r="FL1035">
            <v>0</v>
          </cell>
          <cell r="FM1035">
            <v>0</v>
          </cell>
          <cell r="FN1035">
            <v>0</v>
          </cell>
          <cell r="FO1035">
            <v>0</v>
          </cell>
          <cell r="FP1035">
            <v>0</v>
          </cell>
          <cell r="FQ1035">
            <v>0</v>
          </cell>
          <cell r="FR1035">
            <v>0</v>
          </cell>
          <cell r="FS1035">
            <v>0</v>
          </cell>
          <cell r="FT1035">
            <v>0</v>
          </cell>
          <cell r="FU1035">
            <v>0</v>
          </cell>
          <cell r="FV1035">
            <v>0</v>
          </cell>
          <cell r="FW1035">
            <v>0</v>
          </cell>
          <cell r="FX1035">
            <v>0</v>
          </cell>
          <cell r="FY1035">
            <v>0</v>
          </cell>
          <cell r="FZ1035">
            <v>0</v>
          </cell>
          <cell r="GA1035">
            <v>0</v>
          </cell>
          <cell r="GB1035">
            <v>0</v>
          </cell>
          <cell r="GC1035">
            <v>0</v>
          </cell>
          <cell r="GD1035">
            <v>0</v>
          </cell>
          <cell r="GE1035">
            <v>0</v>
          </cell>
          <cell r="GF1035">
            <v>0</v>
          </cell>
          <cell r="GG1035">
            <v>0</v>
          </cell>
          <cell r="GH1035">
            <v>0</v>
          </cell>
          <cell r="GI1035">
            <v>0</v>
          </cell>
          <cell r="GJ1035">
            <v>0</v>
          </cell>
          <cell r="GK1035">
            <v>0</v>
          </cell>
          <cell r="GL1035">
            <v>0</v>
          </cell>
          <cell r="GM1035">
            <v>0</v>
          </cell>
          <cell r="GN1035">
            <v>0</v>
          </cell>
          <cell r="GO1035">
            <v>0</v>
          </cell>
          <cell r="GP1035">
            <v>0</v>
          </cell>
          <cell r="GQ1035">
            <v>0</v>
          </cell>
          <cell r="GR1035">
            <v>0</v>
          </cell>
          <cell r="GS1035">
            <v>0</v>
          </cell>
          <cell r="GT1035">
            <v>0</v>
          </cell>
          <cell r="GU1035">
            <v>0</v>
          </cell>
          <cell r="GV1035">
            <v>0</v>
          </cell>
          <cell r="GW1035">
            <v>0</v>
          </cell>
          <cell r="GX1035">
            <v>0</v>
          </cell>
          <cell r="GY1035">
            <v>0</v>
          </cell>
          <cell r="GZ1035">
            <v>0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>
            <v>0</v>
          </cell>
          <cell r="HG1035">
            <v>0</v>
          </cell>
          <cell r="HH1035">
            <v>0</v>
          </cell>
          <cell r="HI1035">
            <v>0</v>
          </cell>
          <cell r="HJ1035">
            <v>0</v>
          </cell>
          <cell r="HK1035">
            <v>0</v>
          </cell>
          <cell r="HL1035">
            <v>0</v>
          </cell>
          <cell r="HM1035">
            <v>0</v>
          </cell>
          <cell r="HN1035">
            <v>0</v>
          </cell>
          <cell r="HO1035">
            <v>0</v>
          </cell>
          <cell r="HP1035">
            <v>0</v>
          </cell>
          <cell r="HQ1035">
            <v>0</v>
          </cell>
          <cell r="HR1035">
            <v>0</v>
          </cell>
          <cell r="HS1035">
            <v>0</v>
          </cell>
          <cell r="HT1035">
            <v>0</v>
          </cell>
          <cell r="HU1035">
            <v>0</v>
          </cell>
          <cell r="HV1035">
            <v>0</v>
          </cell>
          <cell r="HW1035">
            <v>0</v>
          </cell>
          <cell r="HX1035">
            <v>0</v>
          </cell>
          <cell r="HY1035">
            <v>0</v>
          </cell>
          <cell r="HZ1035">
            <v>0</v>
          </cell>
          <cell r="IA1035">
            <v>0</v>
          </cell>
          <cell r="IB1035">
            <v>0</v>
          </cell>
          <cell r="IC1035">
            <v>0</v>
          </cell>
          <cell r="ID1035">
            <v>0</v>
          </cell>
          <cell r="IE1035">
            <v>0</v>
          </cell>
          <cell r="IF1035">
            <v>0</v>
          </cell>
          <cell r="IG1035">
            <v>0</v>
          </cell>
          <cell r="IH1035">
            <v>0</v>
          </cell>
          <cell r="II1035">
            <v>0</v>
          </cell>
          <cell r="IJ1035">
            <v>0</v>
          </cell>
          <cell r="IK1035">
            <v>0</v>
          </cell>
          <cell r="IL1035">
            <v>0</v>
          </cell>
          <cell r="IM1035">
            <v>0</v>
          </cell>
          <cell r="IN1035">
            <v>0</v>
          </cell>
          <cell r="IO1035">
            <v>0</v>
          </cell>
          <cell r="IP1035">
            <v>0</v>
          </cell>
          <cell r="IQ1035">
            <v>0</v>
          </cell>
          <cell r="IR1035">
            <v>0</v>
          </cell>
          <cell r="IS1035">
            <v>0</v>
          </cell>
          <cell r="IT1035">
            <v>0</v>
          </cell>
          <cell r="IU1035">
            <v>0</v>
          </cell>
          <cell r="IV1035">
            <v>0</v>
          </cell>
          <cell r="IW1035">
            <v>0</v>
          </cell>
          <cell r="IX1035">
            <v>0</v>
          </cell>
          <cell r="IY1035">
            <v>0</v>
          </cell>
          <cell r="IZ1035">
            <v>0</v>
          </cell>
          <cell r="JA1035">
            <v>0</v>
          </cell>
          <cell r="JB1035">
            <v>0</v>
          </cell>
          <cell r="JC1035">
            <v>0</v>
          </cell>
          <cell r="JD1035">
            <v>0</v>
          </cell>
          <cell r="JE1035">
            <v>0</v>
          </cell>
          <cell r="JF1035">
            <v>0</v>
          </cell>
          <cell r="JG1035">
            <v>0</v>
          </cell>
          <cell r="JH1035">
            <v>0</v>
          </cell>
          <cell r="JI1035">
            <v>0</v>
          </cell>
          <cell r="JJ1035">
            <v>0</v>
          </cell>
          <cell r="JK1035">
            <v>0</v>
          </cell>
          <cell r="JL1035">
            <v>0</v>
          </cell>
          <cell r="JM1035">
            <v>0</v>
          </cell>
          <cell r="JN1035">
            <v>0</v>
          </cell>
          <cell r="JO1035">
            <v>0</v>
          </cell>
          <cell r="JP1035">
            <v>0</v>
          </cell>
          <cell r="JQ1035">
            <v>0</v>
          </cell>
        </row>
        <row r="1036">
          <cell r="D1036" t="str">
            <v>PV_.QF.SOR._.CSP.7_Mile_Solar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  <cell r="EN1036">
            <v>0</v>
          </cell>
          <cell r="EO1036">
            <v>0</v>
          </cell>
          <cell r="EP1036">
            <v>0</v>
          </cell>
          <cell r="EQ1036">
            <v>0</v>
          </cell>
          <cell r="ER1036">
            <v>0</v>
          </cell>
          <cell r="ES1036">
            <v>0</v>
          </cell>
          <cell r="ET1036">
            <v>0</v>
          </cell>
          <cell r="EU1036">
            <v>0</v>
          </cell>
          <cell r="EV1036">
            <v>0</v>
          </cell>
          <cell r="EW1036">
            <v>0</v>
          </cell>
          <cell r="EX1036">
            <v>0</v>
          </cell>
          <cell r="EY1036">
            <v>0</v>
          </cell>
          <cell r="EZ1036">
            <v>0</v>
          </cell>
          <cell r="FA1036">
            <v>0</v>
          </cell>
          <cell r="FB1036">
            <v>0</v>
          </cell>
          <cell r="FC1036">
            <v>0</v>
          </cell>
          <cell r="FD1036">
            <v>0</v>
          </cell>
          <cell r="FE1036">
            <v>0</v>
          </cell>
          <cell r="FF1036">
            <v>0</v>
          </cell>
          <cell r="FG1036">
            <v>0</v>
          </cell>
          <cell r="FH1036">
            <v>0</v>
          </cell>
          <cell r="FI1036">
            <v>0</v>
          </cell>
          <cell r="FJ1036">
            <v>0</v>
          </cell>
          <cell r="FK1036">
            <v>0</v>
          </cell>
          <cell r="FL1036">
            <v>0</v>
          </cell>
          <cell r="FM1036">
            <v>0</v>
          </cell>
          <cell r="FN1036">
            <v>0</v>
          </cell>
          <cell r="FO1036">
            <v>0</v>
          </cell>
          <cell r="FP1036">
            <v>0</v>
          </cell>
          <cell r="FQ1036">
            <v>0</v>
          </cell>
          <cell r="FR1036">
            <v>0</v>
          </cell>
          <cell r="FS1036">
            <v>0</v>
          </cell>
          <cell r="FT1036">
            <v>0</v>
          </cell>
          <cell r="FU1036">
            <v>0</v>
          </cell>
          <cell r="FV1036">
            <v>0</v>
          </cell>
          <cell r="FW1036">
            <v>0</v>
          </cell>
          <cell r="FX1036">
            <v>0</v>
          </cell>
          <cell r="FY1036">
            <v>0</v>
          </cell>
          <cell r="FZ1036">
            <v>0</v>
          </cell>
          <cell r="GA1036">
            <v>0</v>
          </cell>
          <cell r="GB1036">
            <v>0</v>
          </cell>
          <cell r="GC1036">
            <v>0</v>
          </cell>
          <cell r="GD1036">
            <v>0</v>
          </cell>
          <cell r="GE1036">
            <v>0</v>
          </cell>
          <cell r="GF1036">
            <v>0</v>
          </cell>
          <cell r="GG1036">
            <v>0</v>
          </cell>
          <cell r="GH1036">
            <v>0</v>
          </cell>
          <cell r="GI1036">
            <v>0</v>
          </cell>
          <cell r="GJ1036">
            <v>0</v>
          </cell>
          <cell r="GK1036">
            <v>0</v>
          </cell>
          <cell r="GL1036">
            <v>0</v>
          </cell>
          <cell r="GM1036">
            <v>0</v>
          </cell>
          <cell r="GN1036">
            <v>0</v>
          </cell>
          <cell r="GO1036">
            <v>0</v>
          </cell>
          <cell r="GP1036">
            <v>0</v>
          </cell>
          <cell r="GQ1036">
            <v>0</v>
          </cell>
          <cell r="GR1036">
            <v>0</v>
          </cell>
          <cell r="GS1036">
            <v>0</v>
          </cell>
          <cell r="GT1036">
            <v>0</v>
          </cell>
          <cell r="GU1036">
            <v>0</v>
          </cell>
          <cell r="GV1036">
            <v>0</v>
          </cell>
          <cell r="GW1036">
            <v>0</v>
          </cell>
          <cell r="GX1036">
            <v>0</v>
          </cell>
          <cell r="GY1036">
            <v>0</v>
          </cell>
          <cell r="GZ1036">
            <v>0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>
            <v>0</v>
          </cell>
          <cell r="HG1036">
            <v>0</v>
          </cell>
          <cell r="HH1036">
            <v>0</v>
          </cell>
          <cell r="HI1036">
            <v>0</v>
          </cell>
          <cell r="HJ1036">
            <v>0</v>
          </cell>
          <cell r="HK1036">
            <v>0</v>
          </cell>
          <cell r="HL1036">
            <v>0</v>
          </cell>
          <cell r="HM1036">
            <v>0</v>
          </cell>
          <cell r="HN1036">
            <v>0</v>
          </cell>
          <cell r="HO1036">
            <v>0</v>
          </cell>
          <cell r="HP1036">
            <v>0</v>
          </cell>
          <cell r="HQ1036">
            <v>0</v>
          </cell>
          <cell r="HR1036">
            <v>0</v>
          </cell>
          <cell r="HS1036">
            <v>0</v>
          </cell>
          <cell r="HT1036">
            <v>0</v>
          </cell>
          <cell r="HU1036">
            <v>0</v>
          </cell>
          <cell r="HV1036">
            <v>0</v>
          </cell>
          <cell r="HW1036">
            <v>0</v>
          </cell>
          <cell r="HX1036">
            <v>0</v>
          </cell>
          <cell r="HY1036">
            <v>0</v>
          </cell>
          <cell r="HZ1036">
            <v>0</v>
          </cell>
          <cell r="IA1036">
            <v>0</v>
          </cell>
          <cell r="IB1036">
            <v>0</v>
          </cell>
          <cell r="IC1036">
            <v>0</v>
          </cell>
          <cell r="ID1036">
            <v>0</v>
          </cell>
          <cell r="IE1036">
            <v>0</v>
          </cell>
          <cell r="IF1036">
            <v>0</v>
          </cell>
          <cell r="IG1036">
            <v>0</v>
          </cell>
          <cell r="IH1036">
            <v>0</v>
          </cell>
          <cell r="II1036">
            <v>0</v>
          </cell>
          <cell r="IJ1036">
            <v>0</v>
          </cell>
          <cell r="IK1036">
            <v>0</v>
          </cell>
          <cell r="IL1036">
            <v>0</v>
          </cell>
          <cell r="IM1036">
            <v>0</v>
          </cell>
          <cell r="IN1036">
            <v>0</v>
          </cell>
          <cell r="IO1036">
            <v>0</v>
          </cell>
          <cell r="IP1036">
            <v>0</v>
          </cell>
          <cell r="IQ1036">
            <v>0</v>
          </cell>
          <cell r="IR1036">
            <v>0</v>
          </cell>
          <cell r="IS1036">
            <v>0</v>
          </cell>
          <cell r="IT1036">
            <v>0</v>
          </cell>
          <cell r="IU1036">
            <v>0</v>
          </cell>
          <cell r="IV1036">
            <v>0</v>
          </cell>
          <cell r="IW1036">
            <v>0</v>
          </cell>
          <cell r="IX1036">
            <v>0</v>
          </cell>
          <cell r="IY1036">
            <v>0</v>
          </cell>
          <cell r="IZ1036">
            <v>0</v>
          </cell>
          <cell r="JA1036">
            <v>0</v>
          </cell>
          <cell r="JB1036">
            <v>0</v>
          </cell>
          <cell r="JC1036">
            <v>0</v>
          </cell>
          <cell r="JD1036">
            <v>0</v>
          </cell>
          <cell r="JE1036">
            <v>0</v>
          </cell>
          <cell r="JF1036">
            <v>0</v>
          </cell>
          <cell r="JG1036">
            <v>0</v>
          </cell>
          <cell r="JH1036">
            <v>0</v>
          </cell>
          <cell r="JI1036">
            <v>0</v>
          </cell>
          <cell r="JJ1036">
            <v>0</v>
          </cell>
          <cell r="JK1036">
            <v>0</v>
          </cell>
          <cell r="JL1036">
            <v>0</v>
          </cell>
          <cell r="JM1036">
            <v>0</v>
          </cell>
          <cell r="JN1036">
            <v>0</v>
          </cell>
          <cell r="JO1036">
            <v>0</v>
          </cell>
          <cell r="JP1036">
            <v>0</v>
          </cell>
          <cell r="JQ1036">
            <v>0</v>
          </cell>
        </row>
        <row r="1037">
          <cell r="D1037" t="str">
            <v>PV_.QF.SOR._.CSP.Antelope_Creek_Solar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>
            <v>0</v>
          </cell>
          <cell r="EO1037">
            <v>0</v>
          </cell>
          <cell r="EP1037">
            <v>0</v>
          </cell>
          <cell r="EQ1037">
            <v>0</v>
          </cell>
          <cell r="ER1037">
            <v>0</v>
          </cell>
          <cell r="ES1037">
            <v>0</v>
          </cell>
          <cell r="ET1037">
            <v>0</v>
          </cell>
          <cell r="EU1037">
            <v>0</v>
          </cell>
          <cell r="EV1037">
            <v>0</v>
          </cell>
          <cell r="EW1037">
            <v>0</v>
          </cell>
          <cell r="EX1037">
            <v>0</v>
          </cell>
          <cell r="EY1037">
            <v>0</v>
          </cell>
          <cell r="EZ1037">
            <v>0</v>
          </cell>
          <cell r="FA1037">
            <v>0</v>
          </cell>
          <cell r="FB1037">
            <v>0</v>
          </cell>
          <cell r="FC1037">
            <v>0</v>
          </cell>
          <cell r="FD1037">
            <v>0</v>
          </cell>
          <cell r="FE1037">
            <v>0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>
            <v>0</v>
          </cell>
          <cell r="FO1037">
            <v>0</v>
          </cell>
          <cell r="FP1037">
            <v>0</v>
          </cell>
          <cell r="FQ1037">
            <v>0</v>
          </cell>
          <cell r="FR1037">
            <v>0</v>
          </cell>
          <cell r="FS1037">
            <v>0</v>
          </cell>
          <cell r="FT1037">
            <v>0</v>
          </cell>
          <cell r="FU1037">
            <v>0</v>
          </cell>
          <cell r="FV1037">
            <v>0</v>
          </cell>
          <cell r="FW1037">
            <v>0</v>
          </cell>
          <cell r="FX1037">
            <v>0</v>
          </cell>
          <cell r="FY1037">
            <v>0</v>
          </cell>
          <cell r="FZ1037">
            <v>0</v>
          </cell>
          <cell r="GA1037">
            <v>0</v>
          </cell>
          <cell r="GB1037">
            <v>0</v>
          </cell>
          <cell r="GC1037">
            <v>0</v>
          </cell>
          <cell r="GD1037">
            <v>0</v>
          </cell>
          <cell r="GE1037">
            <v>0</v>
          </cell>
          <cell r="GF1037">
            <v>0</v>
          </cell>
          <cell r="GG1037">
            <v>0</v>
          </cell>
          <cell r="GH1037">
            <v>0</v>
          </cell>
          <cell r="GI1037">
            <v>0</v>
          </cell>
          <cell r="GJ1037">
            <v>0</v>
          </cell>
          <cell r="GK1037">
            <v>0</v>
          </cell>
          <cell r="GL1037">
            <v>0</v>
          </cell>
          <cell r="GM1037">
            <v>0</v>
          </cell>
          <cell r="GN1037">
            <v>0</v>
          </cell>
          <cell r="GO1037">
            <v>0</v>
          </cell>
          <cell r="GP1037">
            <v>0</v>
          </cell>
          <cell r="GQ1037">
            <v>0</v>
          </cell>
          <cell r="GR1037">
            <v>0</v>
          </cell>
          <cell r="GS1037">
            <v>0</v>
          </cell>
          <cell r="GT1037">
            <v>0</v>
          </cell>
          <cell r="GU1037">
            <v>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0</v>
          </cell>
          <cell r="HN1037">
            <v>0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>
            <v>0</v>
          </cell>
          <cell r="HT1037">
            <v>0</v>
          </cell>
          <cell r="HU1037">
            <v>0</v>
          </cell>
          <cell r="HV1037">
            <v>0</v>
          </cell>
          <cell r="HW1037">
            <v>0</v>
          </cell>
          <cell r="HX1037">
            <v>0</v>
          </cell>
          <cell r="HY1037">
            <v>0</v>
          </cell>
          <cell r="HZ1037">
            <v>0</v>
          </cell>
          <cell r="IA1037">
            <v>0</v>
          </cell>
          <cell r="IB1037">
            <v>0</v>
          </cell>
          <cell r="IC1037">
            <v>0</v>
          </cell>
          <cell r="ID1037">
            <v>0</v>
          </cell>
          <cell r="IE1037">
            <v>0</v>
          </cell>
          <cell r="IF1037">
            <v>0</v>
          </cell>
          <cell r="IG1037">
            <v>0</v>
          </cell>
          <cell r="IH1037">
            <v>0</v>
          </cell>
          <cell r="II1037">
            <v>0</v>
          </cell>
          <cell r="IJ1037">
            <v>0</v>
          </cell>
          <cell r="IK1037">
            <v>0</v>
          </cell>
          <cell r="IL1037">
            <v>0</v>
          </cell>
          <cell r="IM1037">
            <v>0</v>
          </cell>
          <cell r="IN1037">
            <v>0</v>
          </cell>
          <cell r="IO1037">
            <v>0</v>
          </cell>
          <cell r="IP1037">
            <v>0</v>
          </cell>
          <cell r="IQ1037">
            <v>0</v>
          </cell>
          <cell r="IR1037">
            <v>0</v>
          </cell>
          <cell r="IS1037">
            <v>0</v>
          </cell>
          <cell r="IT1037">
            <v>0</v>
          </cell>
          <cell r="IU1037">
            <v>0</v>
          </cell>
          <cell r="IV1037">
            <v>0</v>
          </cell>
          <cell r="IW1037">
            <v>0</v>
          </cell>
          <cell r="IX1037">
            <v>0</v>
          </cell>
          <cell r="IY1037">
            <v>0</v>
          </cell>
          <cell r="IZ1037">
            <v>0</v>
          </cell>
          <cell r="JA1037">
            <v>0</v>
          </cell>
          <cell r="JB1037">
            <v>0</v>
          </cell>
          <cell r="JC1037">
            <v>0</v>
          </cell>
          <cell r="JD1037">
            <v>0</v>
          </cell>
          <cell r="JE1037">
            <v>0</v>
          </cell>
          <cell r="JF1037">
            <v>0</v>
          </cell>
          <cell r="JG1037">
            <v>0</v>
          </cell>
          <cell r="JH1037">
            <v>0</v>
          </cell>
          <cell r="JI1037">
            <v>0</v>
          </cell>
          <cell r="JJ1037">
            <v>0</v>
          </cell>
          <cell r="JK1037">
            <v>0</v>
          </cell>
          <cell r="JL1037">
            <v>0</v>
          </cell>
          <cell r="JM1037">
            <v>0</v>
          </cell>
          <cell r="JN1037">
            <v>0</v>
          </cell>
          <cell r="JO1037">
            <v>0</v>
          </cell>
          <cell r="JP1037">
            <v>0</v>
          </cell>
          <cell r="JQ1037">
            <v>0</v>
          </cell>
        </row>
        <row r="1038">
          <cell r="D1038" t="str">
            <v>PV_.QF.SOR._.CSP.Cherry_Creek_Solar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>
            <v>0</v>
          </cell>
          <cell r="EO1038">
            <v>0</v>
          </cell>
          <cell r="EP1038">
            <v>0</v>
          </cell>
          <cell r="EQ1038">
            <v>0</v>
          </cell>
          <cell r="ER1038">
            <v>0</v>
          </cell>
          <cell r="ES1038">
            <v>0</v>
          </cell>
          <cell r="ET1038">
            <v>0</v>
          </cell>
          <cell r="EU1038">
            <v>0</v>
          </cell>
          <cell r="EV1038">
            <v>0</v>
          </cell>
          <cell r="EW1038">
            <v>0</v>
          </cell>
          <cell r="EX1038">
            <v>0</v>
          </cell>
          <cell r="EY1038">
            <v>0</v>
          </cell>
          <cell r="EZ1038">
            <v>0</v>
          </cell>
          <cell r="FA1038">
            <v>0</v>
          </cell>
          <cell r="FB1038">
            <v>0</v>
          </cell>
          <cell r="FC1038">
            <v>0</v>
          </cell>
          <cell r="FD1038">
            <v>0</v>
          </cell>
          <cell r="FE1038">
            <v>0</v>
          </cell>
          <cell r="FF1038">
            <v>0</v>
          </cell>
          <cell r="FG1038">
            <v>0</v>
          </cell>
          <cell r="FH1038">
            <v>0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>
            <v>0</v>
          </cell>
          <cell r="FO1038">
            <v>0</v>
          </cell>
          <cell r="FP1038">
            <v>0</v>
          </cell>
          <cell r="FQ1038">
            <v>0</v>
          </cell>
          <cell r="FR1038">
            <v>0</v>
          </cell>
          <cell r="FS1038">
            <v>0</v>
          </cell>
          <cell r="FT1038">
            <v>0</v>
          </cell>
          <cell r="FU1038">
            <v>0</v>
          </cell>
          <cell r="FV1038">
            <v>0</v>
          </cell>
          <cell r="FW1038">
            <v>0</v>
          </cell>
          <cell r="FX1038">
            <v>0</v>
          </cell>
          <cell r="FY1038">
            <v>0</v>
          </cell>
          <cell r="FZ1038">
            <v>0</v>
          </cell>
          <cell r="GA1038">
            <v>0</v>
          </cell>
          <cell r="GB1038">
            <v>0</v>
          </cell>
          <cell r="GC1038">
            <v>0</v>
          </cell>
          <cell r="GD1038">
            <v>0</v>
          </cell>
          <cell r="GE1038">
            <v>0</v>
          </cell>
          <cell r="GF1038">
            <v>0</v>
          </cell>
          <cell r="GG1038">
            <v>0</v>
          </cell>
          <cell r="GH1038">
            <v>0</v>
          </cell>
          <cell r="GI1038">
            <v>0</v>
          </cell>
          <cell r="GJ1038">
            <v>0</v>
          </cell>
          <cell r="GK1038">
            <v>0</v>
          </cell>
          <cell r="GL1038">
            <v>0</v>
          </cell>
          <cell r="GM1038">
            <v>0</v>
          </cell>
          <cell r="GN1038">
            <v>0</v>
          </cell>
          <cell r="GO1038">
            <v>0</v>
          </cell>
          <cell r="GP1038">
            <v>0</v>
          </cell>
          <cell r="GQ1038">
            <v>0</v>
          </cell>
          <cell r="GR1038">
            <v>0</v>
          </cell>
          <cell r="GS1038">
            <v>0</v>
          </cell>
          <cell r="GT1038">
            <v>0</v>
          </cell>
          <cell r="GU1038">
            <v>0</v>
          </cell>
          <cell r="GV1038">
            <v>0</v>
          </cell>
          <cell r="GW1038">
            <v>0</v>
          </cell>
          <cell r="GX1038">
            <v>0</v>
          </cell>
          <cell r="GY1038">
            <v>0</v>
          </cell>
          <cell r="GZ1038">
            <v>0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0</v>
          </cell>
          <cell r="HF1038">
            <v>0</v>
          </cell>
          <cell r="HG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0</v>
          </cell>
          <cell r="HN1038">
            <v>0</v>
          </cell>
          <cell r="HO1038">
            <v>0</v>
          </cell>
          <cell r="HP1038">
            <v>0</v>
          </cell>
          <cell r="HQ1038">
            <v>0</v>
          </cell>
          <cell r="HR1038">
            <v>0</v>
          </cell>
          <cell r="HS1038">
            <v>0</v>
          </cell>
          <cell r="HT1038">
            <v>0</v>
          </cell>
          <cell r="HU1038">
            <v>0</v>
          </cell>
          <cell r="HV1038">
            <v>0</v>
          </cell>
          <cell r="HW1038">
            <v>0</v>
          </cell>
          <cell r="HX1038">
            <v>0</v>
          </cell>
          <cell r="HY1038">
            <v>0</v>
          </cell>
          <cell r="HZ1038">
            <v>0</v>
          </cell>
          <cell r="IA1038">
            <v>0</v>
          </cell>
          <cell r="IB1038">
            <v>0</v>
          </cell>
          <cell r="IC1038">
            <v>0</v>
          </cell>
          <cell r="ID1038">
            <v>0</v>
          </cell>
          <cell r="IE1038">
            <v>0</v>
          </cell>
          <cell r="IF1038">
            <v>0</v>
          </cell>
          <cell r="IG1038">
            <v>0</v>
          </cell>
          <cell r="IH1038">
            <v>0</v>
          </cell>
          <cell r="II1038">
            <v>0</v>
          </cell>
          <cell r="IJ1038">
            <v>0</v>
          </cell>
          <cell r="IK1038">
            <v>0</v>
          </cell>
          <cell r="IL1038">
            <v>0</v>
          </cell>
          <cell r="IM1038">
            <v>0</v>
          </cell>
          <cell r="IN1038">
            <v>0</v>
          </cell>
          <cell r="IO1038">
            <v>0</v>
          </cell>
          <cell r="IP1038">
            <v>0</v>
          </cell>
          <cell r="IQ1038">
            <v>0</v>
          </cell>
          <cell r="IR1038">
            <v>0</v>
          </cell>
          <cell r="IS1038">
            <v>0</v>
          </cell>
          <cell r="IT1038">
            <v>0</v>
          </cell>
          <cell r="IU1038">
            <v>0</v>
          </cell>
          <cell r="IV1038">
            <v>0</v>
          </cell>
          <cell r="IW1038">
            <v>0</v>
          </cell>
          <cell r="IX1038">
            <v>0</v>
          </cell>
          <cell r="IY1038">
            <v>0</v>
          </cell>
          <cell r="IZ1038">
            <v>0</v>
          </cell>
          <cell r="JA1038">
            <v>0</v>
          </cell>
          <cell r="JB1038">
            <v>0</v>
          </cell>
          <cell r="JC1038">
            <v>0</v>
          </cell>
          <cell r="JD1038">
            <v>0</v>
          </cell>
          <cell r="JE1038">
            <v>0</v>
          </cell>
          <cell r="JF1038">
            <v>0</v>
          </cell>
          <cell r="JG1038">
            <v>0</v>
          </cell>
          <cell r="JH1038">
            <v>0</v>
          </cell>
          <cell r="JI1038">
            <v>0</v>
          </cell>
          <cell r="JJ1038">
            <v>0</v>
          </cell>
          <cell r="JK1038">
            <v>0</v>
          </cell>
          <cell r="JL1038">
            <v>0</v>
          </cell>
          <cell r="JM1038">
            <v>0</v>
          </cell>
          <cell r="JN1038">
            <v>0</v>
          </cell>
          <cell r="JO1038">
            <v>0</v>
          </cell>
          <cell r="JP1038">
            <v>0</v>
          </cell>
          <cell r="JQ1038">
            <v>0</v>
          </cell>
        </row>
        <row r="1039">
          <cell r="D1039" t="str">
            <v>PV_.QF.SOR._.CSP.Hay_Creek_Solar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  <cell r="GK1039">
            <v>0</v>
          </cell>
          <cell r="GL1039">
            <v>0</v>
          </cell>
          <cell r="GM1039">
            <v>0</v>
          </cell>
          <cell r="GN1039">
            <v>0</v>
          </cell>
          <cell r="GO1039">
            <v>0</v>
          </cell>
          <cell r="GP1039">
            <v>0</v>
          </cell>
          <cell r="GQ1039">
            <v>0</v>
          </cell>
          <cell r="GR1039">
            <v>0</v>
          </cell>
          <cell r="GS1039">
            <v>0</v>
          </cell>
          <cell r="GT1039">
            <v>0</v>
          </cell>
          <cell r="GU1039">
            <v>0</v>
          </cell>
          <cell r="GV1039">
            <v>0</v>
          </cell>
          <cell r="GW1039">
            <v>0</v>
          </cell>
          <cell r="GX1039">
            <v>0</v>
          </cell>
          <cell r="GY1039">
            <v>0</v>
          </cell>
          <cell r="GZ1039">
            <v>0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0</v>
          </cell>
          <cell r="HN1039">
            <v>0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>
            <v>0</v>
          </cell>
          <cell r="HT1039">
            <v>0</v>
          </cell>
          <cell r="HU1039">
            <v>0</v>
          </cell>
          <cell r="HV1039">
            <v>0</v>
          </cell>
          <cell r="HW1039">
            <v>0</v>
          </cell>
          <cell r="HX1039">
            <v>0</v>
          </cell>
          <cell r="HY1039">
            <v>0</v>
          </cell>
          <cell r="HZ1039">
            <v>0</v>
          </cell>
          <cell r="IA1039">
            <v>0</v>
          </cell>
          <cell r="IB1039">
            <v>0</v>
          </cell>
          <cell r="IC1039">
            <v>0</v>
          </cell>
          <cell r="ID1039">
            <v>0</v>
          </cell>
          <cell r="IE1039">
            <v>0</v>
          </cell>
          <cell r="IF1039">
            <v>0</v>
          </cell>
          <cell r="IG1039">
            <v>0</v>
          </cell>
          <cell r="IH1039">
            <v>0</v>
          </cell>
          <cell r="II1039">
            <v>0</v>
          </cell>
          <cell r="IJ1039">
            <v>0</v>
          </cell>
          <cell r="IK1039">
            <v>0</v>
          </cell>
          <cell r="IL1039">
            <v>0</v>
          </cell>
          <cell r="IM1039">
            <v>0</v>
          </cell>
          <cell r="IN1039">
            <v>0</v>
          </cell>
          <cell r="IO1039">
            <v>0</v>
          </cell>
          <cell r="IP1039">
            <v>0</v>
          </cell>
          <cell r="IQ1039">
            <v>0</v>
          </cell>
          <cell r="IR1039">
            <v>0</v>
          </cell>
          <cell r="IS1039">
            <v>0</v>
          </cell>
          <cell r="IT1039">
            <v>0</v>
          </cell>
          <cell r="IU1039">
            <v>0</v>
          </cell>
          <cell r="IV1039">
            <v>0</v>
          </cell>
          <cell r="IW1039">
            <v>0</v>
          </cell>
          <cell r="IX1039">
            <v>0</v>
          </cell>
          <cell r="IY1039">
            <v>0</v>
          </cell>
          <cell r="IZ1039">
            <v>0</v>
          </cell>
          <cell r="JA1039">
            <v>0</v>
          </cell>
          <cell r="JB1039">
            <v>0</v>
          </cell>
          <cell r="JC1039">
            <v>0</v>
          </cell>
          <cell r="JD1039">
            <v>0</v>
          </cell>
          <cell r="JE1039">
            <v>0</v>
          </cell>
          <cell r="JF1039">
            <v>0</v>
          </cell>
          <cell r="JG1039">
            <v>0</v>
          </cell>
          <cell r="JH1039">
            <v>0</v>
          </cell>
          <cell r="JI1039">
            <v>0</v>
          </cell>
          <cell r="JJ1039">
            <v>0</v>
          </cell>
          <cell r="JK1039">
            <v>0</v>
          </cell>
          <cell r="JL1039">
            <v>0</v>
          </cell>
          <cell r="JM1039">
            <v>0</v>
          </cell>
          <cell r="JN1039">
            <v>0</v>
          </cell>
          <cell r="JO1039">
            <v>0</v>
          </cell>
          <cell r="JP1039">
            <v>0</v>
          </cell>
          <cell r="JQ1039">
            <v>0</v>
          </cell>
        </row>
        <row r="1040">
          <cell r="D1040" t="str">
            <v>PV_.QF.SOR._.CSP.Linkville_Solar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>
            <v>0</v>
          </cell>
          <cell r="EO1040">
            <v>0</v>
          </cell>
          <cell r="EP1040">
            <v>0</v>
          </cell>
          <cell r="EQ1040">
            <v>0</v>
          </cell>
          <cell r="ER1040">
            <v>0</v>
          </cell>
          <cell r="ES1040">
            <v>0</v>
          </cell>
          <cell r="ET1040">
            <v>0</v>
          </cell>
          <cell r="EU1040">
            <v>0</v>
          </cell>
          <cell r="EV1040">
            <v>0</v>
          </cell>
          <cell r="EW1040">
            <v>0</v>
          </cell>
          <cell r="EX1040">
            <v>0</v>
          </cell>
          <cell r="EY1040">
            <v>0</v>
          </cell>
          <cell r="EZ1040">
            <v>0</v>
          </cell>
          <cell r="FA1040">
            <v>0</v>
          </cell>
          <cell r="FB1040">
            <v>0</v>
          </cell>
          <cell r="FC1040">
            <v>0</v>
          </cell>
          <cell r="FD1040">
            <v>0</v>
          </cell>
          <cell r="FE1040">
            <v>0</v>
          </cell>
          <cell r="FF1040">
            <v>0</v>
          </cell>
          <cell r="FG1040">
            <v>0</v>
          </cell>
          <cell r="FH1040">
            <v>0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>
            <v>0</v>
          </cell>
          <cell r="FO1040">
            <v>0</v>
          </cell>
          <cell r="FP1040">
            <v>0</v>
          </cell>
          <cell r="FQ1040">
            <v>0</v>
          </cell>
          <cell r="FR1040">
            <v>0</v>
          </cell>
          <cell r="FS1040">
            <v>0</v>
          </cell>
          <cell r="FT1040">
            <v>0</v>
          </cell>
          <cell r="FU1040">
            <v>0</v>
          </cell>
          <cell r="FV1040">
            <v>0</v>
          </cell>
          <cell r="FW1040">
            <v>0</v>
          </cell>
          <cell r="FX1040">
            <v>0</v>
          </cell>
          <cell r="FY1040">
            <v>0</v>
          </cell>
          <cell r="FZ1040">
            <v>0</v>
          </cell>
          <cell r="GA1040">
            <v>0</v>
          </cell>
          <cell r="GB1040">
            <v>0</v>
          </cell>
          <cell r="GC1040">
            <v>0</v>
          </cell>
          <cell r="GD1040">
            <v>0</v>
          </cell>
          <cell r="GE1040">
            <v>0</v>
          </cell>
          <cell r="GF1040">
            <v>0</v>
          </cell>
          <cell r="GG1040">
            <v>0</v>
          </cell>
          <cell r="GH1040">
            <v>0</v>
          </cell>
          <cell r="GI1040">
            <v>0</v>
          </cell>
          <cell r="GJ1040">
            <v>0</v>
          </cell>
          <cell r="GK1040">
            <v>0</v>
          </cell>
          <cell r="GL1040">
            <v>0</v>
          </cell>
          <cell r="GM1040">
            <v>0</v>
          </cell>
          <cell r="GN1040">
            <v>0</v>
          </cell>
          <cell r="GO1040">
            <v>0</v>
          </cell>
          <cell r="GP1040">
            <v>0</v>
          </cell>
          <cell r="GQ1040">
            <v>0</v>
          </cell>
          <cell r="GR1040">
            <v>0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0</v>
          </cell>
          <cell r="GZ1040">
            <v>0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0</v>
          </cell>
          <cell r="HN1040">
            <v>0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>
            <v>0</v>
          </cell>
          <cell r="HT1040">
            <v>0</v>
          </cell>
          <cell r="HU1040">
            <v>0</v>
          </cell>
          <cell r="HV1040">
            <v>0</v>
          </cell>
          <cell r="HW1040">
            <v>0</v>
          </cell>
          <cell r="HX1040">
            <v>0</v>
          </cell>
          <cell r="HY1040">
            <v>0</v>
          </cell>
          <cell r="HZ1040">
            <v>0</v>
          </cell>
          <cell r="IA1040">
            <v>0</v>
          </cell>
          <cell r="IB1040">
            <v>0</v>
          </cell>
          <cell r="IC1040">
            <v>0</v>
          </cell>
          <cell r="ID1040">
            <v>0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>
            <v>0</v>
          </cell>
          <cell r="IJ1040">
            <v>0</v>
          </cell>
          <cell r="IK1040">
            <v>0</v>
          </cell>
          <cell r="IL1040">
            <v>0</v>
          </cell>
          <cell r="IM1040">
            <v>0</v>
          </cell>
          <cell r="IN1040">
            <v>0</v>
          </cell>
          <cell r="IO1040">
            <v>0</v>
          </cell>
          <cell r="IP1040">
            <v>0</v>
          </cell>
          <cell r="IQ1040">
            <v>0</v>
          </cell>
          <cell r="IR1040">
            <v>0</v>
          </cell>
          <cell r="IS1040">
            <v>0</v>
          </cell>
          <cell r="IT1040">
            <v>0</v>
          </cell>
          <cell r="IU1040">
            <v>0</v>
          </cell>
          <cell r="IV1040">
            <v>0</v>
          </cell>
          <cell r="IW1040">
            <v>0</v>
          </cell>
          <cell r="IX1040">
            <v>0</v>
          </cell>
          <cell r="IY1040">
            <v>0</v>
          </cell>
          <cell r="IZ1040">
            <v>0</v>
          </cell>
          <cell r="JA1040">
            <v>0</v>
          </cell>
          <cell r="JB1040">
            <v>0</v>
          </cell>
          <cell r="JC1040">
            <v>0</v>
          </cell>
          <cell r="JD1040">
            <v>0</v>
          </cell>
          <cell r="JE1040">
            <v>0</v>
          </cell>
          <cell r="JF1040">
            <v>0</v>
          </cell>
          <cell r="JG1040">
            <v>0</v>
          </cell>
          <cell r="JH1040">
            <v>0</v>
          </cell>
          <cell r="JI1040">
            <v>0</v>
          </cell>
          <cell r="JJ1040">
            <v>0</v>
          </cell>
          <cell r="JK1040">
            <v>0</v>
          </cell>
          <cell r="JL1040">
            <v>0</v>
          </cell>
          <cell r="JM1040">
            <v>0</v>
          </cell>
          <cell r="JN1040">
            <v>0</v>
          </cell>
          <cell r="JO1040">
            <v>0</v>
          </cell>
          <cell r="JP1040">
            <v>0</v>
          </cell>
          <cell r="JQ1040">
            <v>0</v>
          </cell>
        </row>
        <row r="1041">
          <cell r="D1041" t="str">
            <v>PV_.QF.SOR._.CSP.Pine_Grove_Solar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>
            <v>0</v>
          </cell>
          <cell r="EO1041">
            <v>0</v>
          </cell>
          <cell r="EP1041">
            <v>0</v>
          </cell>
          <cell r="EQ1041">
            <v>0</v>
          </cell>
          <cell r="ER1041">
            <v>0</v>
          </cell>
          <cell r="ES1041">
            <v>0</v>
          </cell>
          <cell r="ET1041">
            <v>0</v>
          </cell>
          <cell r="EU1041">
            <v>0</v>
          </cell>
          <cell r="EV1041">
            <v>0</v>
          </cell>
          <cell r="EW1041">
            <v>0</v>
          </cell>
          <cell r="EX1041">
            <v>0</v>
          </cell>
          <cell r="EY1041">
            <v>0</v>
          </cell>
          <cell r="EZ1041">
            <v>0</v>
          </cell>
          <cell r="FA1041">
            <v>0</v>
          </cell>
          <cell r="FB1041">
            <v>0</v>
          </cell>
          <cell r="FC1041">
            <v>0</v>
          </cell>
          <cell r="FD1041">
            <v>0</v>
          </cell>
          <cell r="FE1041">
            <v>0</v>
          </cell>
          <cell r="FF1041">
            <v>0</v>
          </cell>
          <cell r="FG1041">
            <v>0</v>
          </cell>
          <cell r="FH1041">
            <v>0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>
            <v>0</v>
          </cell>
          <cell r="FO1041">
            <v>0</v>
          </cell>
          <cell r="FP1041">
            <v>0</v>
          </cell>
          <cell r="FQ1041">
            <v>0</v>
          </cell>
          <cell r="FR1041">
            <v>0</v>
          </cell>
          <cell r="FS1041">
            <v>0</v>
          </cell>
          <cell r="FT1041">
            <v>0</v>
          </cell>
          <cell r="FU1041">
            <v>0</v>
          </cell>
          <cell r="FV1041">
            <v>0</v>
          </cell>
          <cell r="FW1041">
            <v>0</v>
          </cell>
          <cell r="FX1041">
            <v>0</v>
          </cell>
          <cell r="FY1041">
            <v>0</v>
          </cell>
          <cell r="FZ1041">
            <v>0</v>
          </cell>
          <cell r="GA1041">
            <v>0</v>
          </cell>
          <cell r="GB1041">
            <v>0</v>
          </cell>
          <cell r="GC1041">
            <v>0</v>
          </cell>
          <cell r="GD1041">
            <v>0</v>
          </cell>
          <cell r="GE1041">
            <v>0</v>
          </cell>
          <cell r="GF1041">
            <v>0</v>
          </cell>
          <cell r="GG1041">
            <v>0</v>
          </cell>
          <cell r="GH1041">
            <v>0</v>
          </cell>
          <cell r="GI1041">
            <v>0</v>
          </cell>
          <cell r="GJ1041">
            <v>0</v>
          </cell>
          <cell r="GK1041">
            <v>0</v>
          </cell>
          <cell r="GL1041">
            <v>0</v>
          </cell>
          <cell r="GM1041">
            <v>0</v>
          </cell>
          <cell r="GN1041">
            <v>0</v>
          </cell>
          <cell r="GO1041">
            <v>0</v>
          </cell>
          <cell r="GP1041">
            <v>0</v>
          </cell>
          <cell r="GQ1041">
            <v>0</v>
          </cell>
          <cell r="GR1041">
            <v>0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0</v>
          </cell>
          <cell r="GX1041">
            <v>0</v>
          </cell>
          <cell r="GY1041">
            <v>0</v>
          </cell>
          <cell r="GZ1041">
            <v>0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0</v>
          </cell>
          <cell r="HG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0</v>
          </cell>
          <cell r="HM1041">
            <v>0</v>
          </cell>
          <cell r="HN1041">
            <v>0</v>
          </cell>
          <cell r="HO1041">
            <v>0</v>
          </cell>
          <cell r="HP1041">
            <v>0</v>
          </cell>
          <cell r="HQ1041">
            <v>0</v>
          </cell>
          <cell r="HR1041">
            <v>0</v>
          </cell>
          <cell r="HS1041">
            <v>0</v>
          </cell>
          <cell r="HT1041">
            <v>0</v>
          </cell>
          <cell r="HU1041">
            <v>0</v>
          </cell>
          <cell r="HV1041">
            <v>0</v>
          </cell>
          <cell r="HW1041">
            <v>0</v>
          </cell>
          <cell r="HX1041">
            <v>0</v>
          </cell>
          <cell r="HY1041">
            <v>0</v>
          </cell>
          <cell r="HZ1041">
            <v>0</v>
          </cell>
          <cell r="IA1041">
            <v>0</v>
          </cell>
          <cell r="IB1041">
            <v>0</v>
          </cell>
          <cell r="IC1041">
            <v>0</v>
          </cell>
          <cell r="ID1041">
            <v>0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>
            <v>0</v>
          </cell>
          <cell r="IJ1041">
            <v>0</v>
          </cell>
          <cell r="IK1041">
            <v>0</v>
          </cell>
          <cell r="IL1041">
            <v>0</v>
          </cell>
          <cell r="IM1041">
            <v>0</v>
          </cell>
          <cell r="IN1041">
            <v>0</v>
          </cell>
          <cell r="IO1041">
            <v>0</v>
          </cell>
          <cell r="IP1041">
            <v>0</v>
          </cell>
          <cell r="IQ1041">
            <v>0</v>
          </cell>
          <cell r="IR1041">
            <v>0</v>
          </cell>
          <cell r="IS1041">
            <v>0</v>
          </cell>
          <cell r="IT1041">
            <v>0</v>
          </cell>
          <cell r="IU1041">
            <v>0</v>
          </cell>
          <cell r="IV1041">
            <v>0</v>
          </cell>
          <cell r="IW1041">
            <v>0</v>
          </cell>
          <cell r="IX1041">
            <v>0</v>
          </cell>
          <cell r="IY1041">
            <v>0</v>
          </cell>
          <cell r="IZ1041">
            <v>0</v>
          </cell>
          <cell r="JA1041">
            <v>0</v>
          </cell>
          <cell r="JB1041">
            <v>0</v>
          </cell>
          <cell r="JC1041">
            <v>0</v>
          </cell>
          <cell r="JD1041">
            <v>0</v>
          </cell>
          <cell r="JE1041">
            <v>0</v>
          </cell>
          <cell r="JF1041">
            <v>0</v>
          </cell>
          <cell r="JG1041">
            <v>0</v>
          </cell>
          <cell r="JH1041">
            <v>0</v>
          </cell>
          <cell r="JI1041">
            <v>0</v>
          </cell>
          <cell r="JJ1041">
            <v>0</v>
          </cell>
          <cell r="JK1041">
            <v>0</v>
          </cell>
          <cell r="JL1041">
            <v>0</v>
          </cell>
          <cell r="JM1041">
            <v>0</v>
          </cell>
          <cell r="JN1041">
            <v>0</v>
          </cell>
          <cell r="JO1041">
            <v>0</v>
          </cell>
          <cell r="JP1041">
            <v>0</v>
          </cell>
          <cell r="JQ1041">
            <v>0</v>
          </cell>
        </row>
        <row r="1042">
          <cell r="D1042" t="str">
            <v>PV_.QF.SOR._.CSP.Round_Lake_Solar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>
            <v>0</v>
          </cell>
          <cell r="EO1042">
            <v>0</v>
          </cell>
          <cell r="EP1042">
            <v>0</v>
          </cell>
          <cell r="EQ1042">
            <v>0</v>
          </cell>
          <cell r="ER1042">
            <v>0</v>
          </cell>
          <cell r="ES1042">
            <v>0</v>
          </cell>
          <cell r="ET1042">
            <v>0</v>
          </cell>
          <cell r="EU1042">
            <v>0</v>
          </cell>
          <cell r="EV1042">
            <v>0</v>
          </cell>
          <cell r="EW1042">
            <v>0</v>
          </cell>
          <cell r="EX1042">
            <v>0</v>
          </cell>
          <cell r="EY1042">
            <v>0</v>
          </cell>
          <cell r="EZ1042">
            <v>0</v>
          </cell>
          <cell r="FA1042">
            <v>0</v>
          </cell>
          <cell r="FB1042">
            <v>0</v>
          </cell>
          <cell r="FC1042">
            <v>0</v>
          </cell>
          <cell r="FD1042">
            <v>0</v>
          </cell>
          <cell r="FE1042">
            <v>0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>
            <v>0</v>
          </cell>
          <cell r="FO1042">
            <v>0</v>
          </cell>
          <cell r="FP1042">
            <v>0</v>
          </cell>
          <cell r="FQ1042">
            <v>0</v>
          </cell>
          <cell r="FR1042">
            <v>0</v>
          </cell>
          <cell r="FS1042">
            <v>0</v>
          </cell>
          <cell r="FT1042">
            <v>0</v>
          </cell>
          <cell r="FU1042">
            <v>0</v>
          </cell>
          <cell r="FV1042">
            <v>0</v>
          </cell>
          <cell r="FW1042">
            <v>0</v>
          </cell>
          <cell r="FX1042">
            <v>0</v>
          </cell>
          <cell r="FY1042">
            <v>0</v>
          </cell>
          <cell r="FZ1042">
            <v>0</v>
          </cell>
          <cell r="GA1042">
            <v>0</v>
          </cell>
          <cell r="GB1042">
            <v>0</v>
          </cell>
          <cell r="GC1042">
            <v>0</v>
          </cell>
          <cell r="GD1042">
            <v>0</v>
          </cell>
          <cell r="GE1042">
            <v>0</v>
          </cell>
          <cell r="GF1042">
            <v>0</v>
          </cell>
          <cell r="GG1042">
            <v>0</v>
          </cell>
          <cell r="GH1042">
            <v>0</v>
          </cell>
          <cell r="GI1042">
            <v>0</v>
          </cell>
          <cell r="GJ1042">
            <v>0</v>
          </cell>
          <cell r="GK1042">
            <v>0</v>
          </cell>
          <cell r="GL1042">
            <v>0</v>
          </cell>
          <cell r="GM1042">
            <v>0</v>
          </cell>
          <cell r="GN1042">
            <v>0</v>
          </cell>
          <cell r="GO1042">
            <v>0</v>
          </cell>
          <cell r="GP1042">
            <v>0</v>
          </cell>
          <cell r="GQ1042">
            <v>0</v>
          </cell>
          <cell r="GR1042">
            <v>0</v>
          </cell>
          <cell r="GS1042">
            <v>0</v>
          </cell>
          <cell r="GT1042">
            <v>0</v>
          </cell>
          <cell r="GU1042">
            <v>0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0</v>
          </cell>
          <cell r="HB1042">
            <v>0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0</v>
          </cell>
          <cell r="HN1042">
            <v>0</v>
          </cell>
          <cell r="HO1042">
            <v>0</v>
          </cell>
          <cell r="HP1042">
            <v>0</v>
          </cell>
          <cell r="HQ1042">
            <v>0</v>
          </cell>
          <cell r="HR1042">
            <v>0</v>
          </cell>
          <cell r="HS1042">
            <v>0</v>
          </cell>
          <cell r="HT1042">
            <v>0</v>
          </cell>
          <cell r="HU1042">
            <v>0</v>
          </cell>
          <cell r="HV1042">
            <v>0</v>
          </cell>
          <cell r="HW1042">
            <v>0</v>
          </cell>
          <cell r="HX1042">
            <v>0</v>
          </cell>
          <cell r="HY1042">
            <v>0</v>
          </cell>
          <cell r="HZ1042">
            <v>0</v>
          </cell>
          <cell r="IA1042">
            <v>0</v>
          </cell>
          <cell r="IB1042">
            <v>0</v>
          </cell>
          <cell r="IC1042">
            <v>0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>
            <v>0</v>
          </cell>
          <cell r="IJ1042">
            <v>0</v>
          </cell>
          <cell r="IK1042">
            <v>0</v>
          </cell>
          <cell r="IL1042">
            <v>0</v>
          </cell>
          <cell r="IM1042">
            <v>0</v>
          </cell>
          <cell r="IN1042">
            <v>0</v>
          </cell>
          <cell r="IO1042">
            <v>0</v>
          </cell>
          <cell r="IP1042">
            <v>0</v>
          </cell>
          <cell r="IQ1042">
            <v>0</v>
          </cell>
          <cell r="IR1042">
            <v>0</v>
          </cell>
          <cell r="IS1042">
            <v>0</v>
          </cell>
          <cell r="IT1042">
            <v>0</v>
          </cell>
          <cell r="IU1042">
            <v>0</v>
          </cell>
          <cell r="IV1042">
            <v>0</v>
          </cell>
          <cell r="IW1042">
            <v>0</v>
          </cell>
          <cell r="IX1042">
            <v>0</v>
          </cell>
          <cell r="IY1042">
            <v>0</v>
          </cell>
          <cell r="IZ1042">
            <v>0</v>
          </cell>
          <cell r="JA1042">
            <v>0</v>
          </cell>
          <cell r="JB1042">
            <v>0</v>
          </cell>
          <cell r="JC1042">
            <v>0</v>
          </cell>
          <cell r="JD1042">
            <v>0</v>
          </cell>
          <cell r="JE1042">
            <v>0</v>
          </cell>
          <cell r="JF1042">
            <v>0</v>
          </cell>
          <cell r="JG1042">
            <v>0</v>
          </cell>
          <cell r="JH1042">
            <v>0</v>
          </cell>
          <cell r="JI1042">
            <v>0</v>
          </cell>
          <cell r="JJ1042">
            <v>0</v>
          </cell>
          <cell r="JK1042">
            <v>0</v>
          </cell>
          <cell r="JL1042">
            <v>0</v>
          </cell>
          <cell r="JM1042">
            <v>0</v>
          </cell>
          <cell r="JN1042">
            <v>0</v>
          </cell>
          <cell r="JO1042">
            <v>0</v>
          </cell>
          <cell r="JP1042">
            <v>0</v>
          </cell>
          <cell r="JQ1042">
            <v>0</v>
          </cell>
        </row>
        <row r="1043">
          <cell r="D1043" t="str">
            <v>PV_.QF.SOR._.CSP.Solorize_Rogue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>
            <v>0</v>
          </cell>
          <cell r="EO1043">
            <v>0</v>
          </cell>
          <cell r="EP1043">
            <v>0</v>
          </cell>
          <cell r="EQ1043">
            <v>0</v>
          </cell>
          <cell r="ER1043">
            <v>0</v>
          </cell>
          <cell r="ES1043">
            <v>0</v>
          </cell>
          <cell r="ET1043">
            <v>0</v>
          </cell>
          <cell r="EU1043">
            <v>0</v>
          </cell>
          <cell r="EV1043">
            <v>0</v>
          </cell>
          <cell r="EW1043">
            <v>0</v>
          </cell>
          <cell r="EX1043">
            <v>0</v>
          </cell>
          <cell r="EY1043">
            <v>0</v>
          </cell>
          <cell r="EZ1043">
            <v>0</v>
          </cell>
          <cell r="FA1043">
            <v>0</v>
          </cell>
          <cell r="FB1043">
            <v>0</v>
          </cell>
          <cell r="FC1043">
            <v>0</v>
          </cell>
          <cell r="FD1043">
            <v>0</v>
          </cell>
          <cell r="FE1043">
            <v>0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>
            <v>0</v>
          </cell>
          <cell r="FO1043">
            <v>0</v>
          </cell>
          <cell r="FP1043">
            <v>0</v>
          </cell>
          <cell r="FQ1043">
            <v>0</v>
          </cell>
          <cell r="FR1043">
            <v>0</v>
          </cell>
          <cell r="FS1043">
            <v>0</v>
          </cell>
          <cell r="FT1043">
            <v>0</v>
          </cell>
          <cell r="FU1043">
            <v>0</v>
          </cell>
          <cell r="FV1043">
            <v>0</v>
          </cell>
          <cell r="FW1043">
            <v>0</v>
          </cell>
          <cell r="FX1043">
            <v>0</v>
          </cell>
          <cell r="FY1043">
            <v>0</v>
          </cell>
          <cell r="FZ1043">
            <v>0</v>
          </cell>
          <cell r="GA1043">
            <v>0</v>
          </cell>
          <cell r="GB1043">
            <v>0</v>
          </cell>
          <cell r="GC1043">
            <v>0</v>
          </cell>
          <cell r="GD1043">
            <v>0</v>
          </cell>
          <cell r="GE1043">
            <v>0</v>
          </cell>
          <cell r="GF1043">
            <v>0</v>
          </cell>
          <cell r="GG1043">
            <v>0</v>
          </cell>
          <cell r="GH1043">
            <v>0</v>
          </cell>
          <cell r="GI1043">
            <v>0</v>
          </cell>
          <cell r="GJ1043">
            <v>0</v>
          </cell>
          <cell r="GK1043">
            <v>0</v>
          </cell>
          <cell r="GL1043">
            <v>0</v>
          </cell>
          <cell r="GM1043">
            <v>0</v>
          </cell>
          <cell r="GN1043">
            <v>0</v>
          </cell>
          <cell r="GO1043">
            <v>0</v>
          </cell>
          <cell r="GP1043">
            <v>0</v>
          </cell>
          <cell r="GQ1043">
            <v>0</v>
          </cell>
          <cell r="GR1043">
            <v>0</v>
          </cell>
          <cell r="GS1043">
            <v>0</v>
          </cell>
          <cell r="GT1043">
            <v>0</v>
          </cell>
          <cell r="GU1043">
            <v>0</v>
          </cell>
          <cell r="GV1043">
            <v>0</v>
          </cell>
          <cell r="GW1043">
            <v>0</v>
          </cell>
          <cell r="GX1043">
            <v>0</v>
          </cell>
          <cell r="GY1043">
            <v>0</v>
          </cell>
          <cell r="GZ1043">
            <v>0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0</v>
          </cell>
          <cell r="HN1043">
            <v>0</v>
          </cell>
          <cell r="HO1043">
            <v>0</v>
          </cell>
          <cell r="HP1043">
            <v>0</v>
          </cell>
          <cell r="HQ1043">
            <v>0</v>
          </cell>
          <cell r="HR1043">
            <v>0</v>
          </cell>
          <cell r="HS1043">
            <v>0</v>
          </cell>
          <cell r="HT1043">
            <v>0</v>
          </cell>
          <cell r="HU1043">
            <v>0</v>
          </cell>
          <cell r="HV1043">
            <v>0</v>
          </cell>
          <cell r="HW1043">
            <v>0</v>
          </cell>
          <cell r="HX1043">
            <v>0</v>
          </cell>
          <cell r="HY1043">
            <v>0</v>
          </cell>
          <cell r="HZ1043">
            <v>0</v>
          </cell>
          <cell r="IA1043">
            <v>0</v>
          </cell>
          <cell r="IB1043">
            <v>0</v>
          </cell>
          <cell r="IC1043">
            <v>0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>
            <v>0</v>
          </cell>
          <cell r="IN1043">
            <v>0</v>
          </cell>
          <cell r="IO1043">
            <v>0</v>
          </cell>
          <cell r="IP1043">
            <v>0</v>
          </cell>
          <cell r="IQ1043">
            <v>0</v>
          </cell>
          <cell r="IR1043">
            <v>0</v>
          </cell>
          <cell r="IS1043">
            <v>0</v>
          </cell>
          <cell r="IT1043">
            <v>0</v>
          </cell>
          <cell r="IU1043">
            <v>0</v>
          </cell>
          <cell r="IV1043">
            <v>0</v>
          </cell>
          <cell r="IW1043">
            <v>0</v>
          </cell>
          <cell r="IX1043">
            <v>0</v>
          </cell>
          <cell r="IY1043">
            <v>0</v>
          </cell>
          <cell r="IZ1043">
            <v>0</v>
          </cell>
          <cell r="JA1043">
            <v>0</v>
          </cell>
          <cell r="JB1043">
            <v>0</v>
          </cell>
          <cell r="JC1043">
            <v>0</v>
          </cell>
          <cell r="JD1043">
            <v>0</v>
          </cell>
          <cell r="JE1043">
            <v>0</v>
          </cell>
          <cell r="JF1043">
            <v>0</v>
          </cell>
          <cell r="JG1043">
            <v>0</v>
          </cell>
          <cell r="JH1043">
            <v>0</v>
          </cell>
          <cell r="JI1043">
            <v>0</v>
          </cell>
          <cell r="JJ1043">
            <v>0</v>
          </cell>
          <cell r="JK1043">
            <v>0</v>
          </cell>
          <cell r="JL1043">
            <v>0</v>
          </cell>
          <cell r="JM1043">
            <v>0</v>
          </cell>
          <cell r="JN1043">
            <v>0</v>
          </cell>
          <cell r="JO1043">
            <v>0</v>
          </cell>
          <cell r="JP1043">
            <v>0</v>
          </cell>
          <cell r="JQ1043">
            <v>0</v>
          </cell>
        </row>
        <row r="1044">
          <cell r="D1044" t="str">
            <v>PV_.QF.SOR._.CSP.Sunset_Ridge_Solar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>
            <v>0</v>
          </cell>
          <cell r="EO1044">
            <v>0</v>
          </cell>
          <cell r="EP1044">
            <v>0</v>
          </cell>
          <cell r="EQ1044">
            <v>0</v>
          </cell>
          <cell r="ER1044">
            <v>0</v>
          </cell>
          <cell r="ES1044">
            <v>0</v>
          </cell>
          <cell r="ET1044">
            <v>0</v>
          </cell>
          <cell r="EU1044">
            <v>0</v>
          </cell>
          <cell r="EV1044">
            <v>0</v>
          </cell>
          <cell r="EW1044">
            <v>0</v>
          </cell>
          <cell r="EX1044">
            <v>0</v>
          </cell>
          <cell r="EY1044">
            <v>0</v>
          </cell>
          <cell r="EZ1044">
            <v>0</v>
          </cell>
          <cell r="FA1044">
            <v>0</v>
          </cell>
          <cell r="FB1044">
            <v>0</v>
          </cell>
          <cell r="FC1044">
            <v>0</v>
          </cell>
          <cell r="FD1044">
            <v>0</v>
          </cell>
          <cell r="FE1044">
            <v>0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>
            <v>0</v>
          </cell>
          <cell r="FO1044">
            <v>0</v>
          </cell>
          <cell r="FP1044">
            <v>0</v>
          </cell>
          <cell r="FQ1044">
            <v>0</v>
          </cell>
          <cell r="FR1044">
            <v>0</v>
          </cell>
          <cell r="FS1044">
            <v>0</v>
          </cell>
          <cell r="FT1044">
            <v>0</v>
          </cell>
          <cell r="FU1044">
            <v>0</v>
          </cell>
          <cell r="FV1044">
            <v>0</v>
          </cell>
          <cell r="FW1044">
            <v>0</v>
          </cell>
          <cell r="FX1044">
            <v>0</v>
          </cell>
          <cell r="FY1044">
            <v>0</v>
          </cell>
          <cell r="FZ1044">
            <v>0</v>
          </cell>
          <cell r="GA1044">
            <v>0</v>
          </cell>
          <cell r="GB1044">
            <v>0</v>
          </cell>
          <cell r="GC1044">
            <v>0</v>
          </cell>
          <cell r="GD1044">
            <v>0</v>
          </cell>
          <cell r="GE1044">
            <v>0</v>
          </cell>
          <cell r="GF1044">
            <v>0</v>
          </cell>
          <cell r="GG1044">
            <v>0</v>
          </cell>
          <cell r="GH1044">
            <v>0</v>
          </cell>
          <cell r="GI1044">
            <v>0</v>
          </cell>
          <cell r="GJ1044">
            <v>0</v>
          </cell>
          <cell r="GK1044">
            <v>0</v>
          </cell>
          <cell r="GL1044">
            <v>0</v>
          </cell>
          <cell r="GM1044">
            <v>0</v>
          </cell>
          <cell r="GN1044">
            <v>0</v>
          </cell>
          <cell r="GO1044">
            <v>0</v>
          </cell>
          <cell r="GP1044">
            <v>0</v>
          </cell>
          <cell r="GQ1044">
            <v>0</v>
          </cell>
          <cell r="GR1044">
            <v>0</v>
          </cell>
          <cell r="GS1044">
            <v>0</v>
          </cell>
          <cell r="GT1044">
            <v>0</v>
          </cell>
          <cell r="GU1044">
            <v>0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0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0</v>
          </cell>
          <cell r="HN1044">
            <v>0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>
            <v>0</v>
          </cell>
          <cell r="HT1044">
            <v>0</v>
          </cell>
          <cell r="HU1044">
            <v>0</v>
          </cell>
          <cell r="HV1044">
            <v>0</v>
          </cell>
          <cell r="HW1044">
            <v>0</v>
          </cell>
          <cell r="HX1044">
            <v>0</v>
          </cell>
          <cell r="HY1044">
            <v>0</v>
          </cell>
          <cell r="HZ1044">
            <v>0</v>
          </cell>
          <cell r="IA1044">
            <v>0</v>
          </cell>
          <cell r="IB1044">
            <v>0</v>
          </cell>
          <cell r="IC1044">
            <v>0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>
            <v>0</v>
          </cell>
          <cell r="IN1044">
            <v>0</v>
          </cell>
          <cell r="IO1044">
            <v>0</v>
          </cell>
          <cell r="IP1044">
            <v>0</v>
          </cell>
          <cell r="IQ1044">
            <v>0</v>
          </cell>
          <cell r="IR1044">
            <v>0</v>
          </cell>
          <cell r="IS1044">
            <v>0</v>
          </cell>
          <cell r="IT1044">
            <v>0</v>
          </cell>
          <cell r="IU1044">
            <v>0</v>
          </cell>
          <cell r="IV1044">
            <v>0</v>
          </cell>
          <cell r="IW1044">
            <v>0</v>
          </cell>
          <cell r="IX1044">
            <v>0</v>
          </cell>
          <cell r="IY1044">
            <v>0</v>
          </cell>
          <cell r="IZ1044">
            <v>0</v>
          </cell>
          <cell r="JA1044">
            <v>0</v>
          </cell>
          <cell r="JB1044">
            <v>0</v>
          </cell>
          <cell r="JC1044">
            <v>0</v>
          </cell>
          <cell r="JD1044">
            <v>0</v>
          </cell>
          <cell r="JE1044">
            <v>0</v>
          </cell>
          <cell r="JF1044">
            <v>0</v>
          </cell>
          <cell r="JG1044">
            <v>0</v>
          </cell>
          <cell r="JH1044">
            <v>0</v>
          </cell>
          <cell r="JI1044">
            <v>0</v>
          </cell>
          <cell r="JJ1044">
            <v>0</v>
          </cell>
          <cell r="JK1044">
            <v>0</v>
          </cell>
          <cell r="JL1044">
            <v>0</v>
          </cell>
          <cell r="JM1044">
            <v>0</v>
          </cell>
          <cell r="JN1044">
            <v>0</v>
          </cell>
          <cell r="JO1044">
            <v>0</v>
          </cell>
          <cell r="JP1044">
            <v>0</v>
          </cell>
          <cell r="JQ1044">
            <v>0</v>
          </cell>
        </row>
        <row r="1045">
          <cell r="D1045" t="str">
            <v>PV_.QF.SOR._.CSP.Whisky_Creek_Solar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>
            <v>0</v>
          </cell>
          <cell r="EO1045">
            <v>0</v>
          </cell>
          <cell r="EP1045">
            <v>0</v>
          </cell>
          <cell r="EQ1045">
            <v>0</v>
          </cell>
          <cell r="ER1045">
            <v>0</v>
          </cell>
          <cell r="ES1045">
            <v>0</v>
          </cell>
          <cell r="ET1045">
            <v>0</v>
          </cell>
          <cell r="EU1045">
            <v>0</v>
          </cell>
          <cell r="EV1045">
            <v>0</v>
          </cell>
          <cell r="EW1045">
            <v>0</v>
          </cell>
          <cell r="EX1045">
            <v>0</v>
          </cell>
          <cell r="EY1045">
            <v>0</v>
          </cell>
          <cell r="EZ1045">
            <v>0</v>
          </cell>
          <cell r="FA1045">
            <v>0</v>
          </cell>
          <cell r="FB1045">
            <v>0</v>
          </cell>
          <cell r="FC1045">
            <v>0</v>
          </cell>
          <cell r="FD1045">
            <v>0</v>
          </cell>
          <cell r="FE1045">
            <v>0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>
            <v>0</v>
          </cell>
          <cell r="FO1045">
            <v>0</v>
          </cell>
          <cell r="FP1045">
            <v>0</v>
          </cell>
          <cell r="FQ1045">
            <v>0</v>
          </cell>
          <cell r="FR1045">
            <v>0</v>
          </cell>
          <cell r="FS1045">
            <v>0</v>
          </cell>
          <cell r="FT1045">
            <v>0</v>
          </cell>
          <cell r="FU1045">
            <v>0</v>
          </cell>
          <cell r="FV1045">
            <v>0</v>
          </cell>
          <cell r="FW1045">
            <v>0</v>
          </cell>
          <cell r="FX1045">
            <v>0</v>
          </cell>
          <cell r="FY1045">
            <v>0</v>
          </cell>
          <cell r="FZ1045">
            <v>0</v>
          </cell>
          <cell r="GA1045">
            <v>0</v>
          </cell>
          <cell r="GB1045">
            <v>0</v>
          </cell>
          <cell r="GC1045">
            <v>0</v>
          </cell>
          <cell r="GD1045">
            <v>0</v>
          </cell>
          <cell r="GE1045">
            <v>0</v>
          </cell>
          <cell r="GF1045">
            <v>0</v>
          </cell>
          <cell r="GG1045">
            <v>0</v>
          </cell>
          <cell r="GH1045">
            <v>0</v>
          </cell>
          <cell r="GI1045">
            <v>0</v>
          </cell>
          <cell r="GJ1045">
            <v>0</v>
          </cell>
          <cell r="GK1045">
            <v>0</v>
          </cell>
          <cell r="GL1045">
            <v>0</v>
          </cell>
          <cell r="GM1045">
            <v>0</v>
          </cell>
          <cell r="GN1045">
            <v>0</v>
          </cell>
          <cell r="GO1045">
            <v>0</v>
          </cell>
          <cell r="GP1045">
            <v>0</v>
          </cell>
          <cell r="GQ1045">
            <v>0</v>
          </cell>
          <cell r="GR1045">
            <v>0</v>
          </cell>
          <cell r="GS1045">
            <v>0</v>
          </cell>
          <cell r="GT1045">
            <v>0</v>
          </cell>
          <cell r="GU1045">
            <v>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0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0</v>
          </cell>
          <cell r="HF1045">
            <v>0</v>
          </cell>
          <cell r="HG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0</v>
          </cell>
          <cell r="HN1045">
            <v>0</v>
          </cell>
          <cell r="HO1045">
            <v>0</v>
          </cell>
          <cell r="HP1045">
            <v>0</v>
          </cell>
          <cell r="HQ1045">
            <v>0</v>
          </cell>
          <cell r="HR1045">
            <v>0</v>
          </cell>
          <cell r="HS1045">
            <v>0</v>
          </cell>
          <cell r="HT1045">
            <v>0</v>
          </cell>
          <cell r="HU1045">
            <v>0</v>
          </cell>
          <cell r="HV1045">
            <v>0</v>
          </cell>
          <cell r="HW1045">
            <v>0</v>
          </cell>
          <cell r="HX1045">
            <v>0</v>
          </cell>
          <cell r="HY1045">
            <v>0</v>
          </cell>
          <cell r="HZ1045">
            <v>0</v>
          </cell>
          <cell r="IA1045">
            <v>0</v>
          </cell>
          <cell r="IB1045">
            <v>0</v>
          </cell>
          <cell r="IC1045">
            <v>0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0</v>
          </cell>
          <cell r="IK1045">
            <v>0</v>
          </cell>
          <cell r="IL1045">
            <v>0</v>
          </cell>
          <cell r="IM1045">
            <v>0</v>
          </cell>
          <cell r="IN1045">
            <v>0</v>
          </cell>
          <cell r="IO1045">
            <v>0</v>
          </cell>
          <cell r="IP1045">
            <v>0</v>
          </cell>
          <cell r="IQ1045">
            <v>0</v>
          </cell>
          <cell r="IR1045">
            <v>0</v>
          </cell>
          <cell r="IS1045">
            <v>0</v>
          </cell>
          <cell r="IT1045">
            <v>0</v>
          </cell>
          <cell r="IU1045">
            <v>0</v>
          </cell>
          <cell r="IV1045">
            <v>0</v>
          </cell>
          <cell r="IW1045">
            <v>0</v>
          </cell>
          <cell r="IX1045">
            <v>0</v>
          </cell>
          <cell r="IY1045">
            <v>0</v>
          </cell>
          <cell r="IZ1045">
            <v>0</v>
          </cell>
          <cell r="JA1045">
            <v>0</v>
          </cell>
          <cell r="JB1045">
            <v>0</v>
          </cell>
          <cell r="JC1045">
            <v>0</v>
          </cell>
          <cell r="JD1045">
            <v>0</v>
          </cell>
          <cell r="JE1045">
            <v>0</v>
          </cell>
          <cell r="JF1045">
            <v>0</v>
          </cell>
          <cell r="JG1045">
            <v>0</v>
          </cell>
          <cell r="JH1045">
            <v>0</v>
          </cell>
          <cell r="JI1045">
            <v>0</v>
          </cell>
          <cell r="JJ1045">
            <v>0</v>
          </cell>
          <cell r="JK1045">
            <v>0</v>
          </cell>
          <cell r="JL1045">
            <v>0</v>
          </cell>
          <cell r="JM1045">
            <v>0</v>
          </cell>
          <cell r="JN1045">
            <v>0</v>
          </cell>
          <cell r="JO1045">
            <v>0</v>
          </cell>
          <cell r="JP1045">
            <v>0</v>
          </cell>
          <cell r="JQ1045">
            <v>0</v>
          </cell>
        </row>
        <row r="1046">
          <cell r="D1046" t="str">
            <v>PV_.QF.SOR._.CSP.Wocus_Marsh_Solar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>
            <v>0</v>
          </cell>
          <cell r="EO1046">
            <v>0</v>
          </cell>
          <cell r="EP1046">
            <v>0</v>
          </cell>
          <cell r="EQ1046">
            <v>0</v>
          </cell>
          <cell r="ER1046">
            <v>0</v>
          </cell>
          <cell r="ES1046">
            <v>0</v>
          </cell>
          <cell r="ET1046">
            <v>0</v>
          </cell>
          <cell r="EU1046">
            <v>0</v>
          </cell>
          <cell r="EV1046">
            <v>0</v>
          </cell>
          <cell r="EW1046">
            <v>0</v>
          </cell>
          <cell r="EX1046">
            <v>0</v>
          </cell>
          <cell r="EY1046">
            <v>0</v>
          </cell>
          <cell r="EZ1046">
            <v>0</v>
          </cell>
          <cell r="FA1046">
            <v>0</v>
          </cell>
          <cell r="FB1046">
            <v>0</v>
          </cell>
          <cell r="FC1046">
            <v>0</v>
          </cell>
          <cell r="FD1046">
            <v>0</v>
          </cell>
          <cell r="FE1046">
            <v>0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>
            <v>0</v>
          </cell>
          <cell r="FO1046">
            <v>0</v>
          </cell>
          <cell r="FP1046">
            <v>0</v>
          </cell>
          <cell r="FQ1046">
            <v>0</v>
          </cell>
          <cell r="FR1046">
            <v>0</v>
          </cell>
          <cell r="FS1046">
            <v>0</v>
          </cell>
          <cell r="FT1046">
            <v>0</v>
          </cell>
          <cell r="FU1046">
            <v>0</v>
          </cell>
          <cell r="FV1046">
            <v>0</v>
          </cell>
          <cell r="FW1046">
            <v>0</v>
          </cell>
          <cell r="FX1046">
            <v>0</v>
          </cell>
          <cell r="FY1046">
            <v>0</v>
          </cell>
          <cell r="FZ1046">
            <v>0</v>
          </cell>
          <cell r="GA1046">
            <v>0</v>
          </cell>
          <cell r="GB1046">
            <v>0</v>
          </cell>
          <cell r="GC1046">
            <v>0</v>
          </cell>
          <cell r="GD1046">
            <v>0</v>
          </cell>
          <cell r="GE1046">
            <v>0</v>
          </cell>
          <cell r="GF1046">
            <v>0</v>
          </cell>
          <cell r="GG1046">
            <v>0</v>
          </cell>
          <cell r="GH1046">
            <v>0</v>
          </cell>
          <cell r="GI1046">
            <v>0</v>
          </cell>
          <cell r="GJ1046">
            <v>0</v>
          </cell>
          <cell r="GK1046">
            <v>0</v>
          </cell>
          <cell r="GL1046">
            <v>0</v>
          </cell>
          <cell r="GM1046">
            <v>0</v>
          </cell>
          <cell r="GN1046">
            <v>0</v>
          </cell>
          <cell r="GO1046">
            <v>0</v>
          </cell>
          <cell r="GP1046">
            <v>0</v>
          </cell>
          <cell r="GQ1046">
            <v>0</v>
          </cell>
          <cell r="GR1046">
            <v>0</v>
          </cell>
          <cell r="GS1046">
            <v>0</v>
          </cell>
          <cell r="GT1046">
            <v>0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0</v>
          </cell>
          <cell r="GZ1046">
            <v>0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0</v>
          </cell>
          <cell r="HF1046">
            <v>0</v>
          </cell>
          <cell r="HG1046">
            <v>0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0</v>
          </cell>
          <cell r="HN1046">
            <v>0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>
            <v>0</v>
          </cell>
          <cell r="HT1046">
            <v>0</v>
          </cell>
          <cell r="HU1046">
            <v>0</v>
          </cell>
          <cell r="HV1046">
            <v>0</v>
          </cell>
          <cell r="HW1046">
            <v>0</v>
          </cell>
          <cell r="HX1046">
            <v>0</v>
          </cell>
          <cell r="HY1046">
            <v>0</v>
          </cell>
          <cell r="HZ1046">
            <v>0</v>
          </cell>
          <cell r="IA1046">
            <v>0</v>
          </cell>
          <cell r="IB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>
            <v>0</v>
          </cell>
          <cell r="IN1046">
            <v>0</v>
          </cell>
          <cell r="IO1046">
            <v>0</v>
          </cell>
          <cell r="IP1046">
            <v>0</v>
          </cell>
          <cell r="IQ1046">
            <v>0</v>
          </cell>
          <cell r="IR1046">
            <v>0</v>
          </cell>
          <cell r="IS1046">
            <v>0</v>
          </cell>
          <cell r="IT1046">
            <v>0</v>
          </cell>
          <cell r="IU1046">
            <v>0</v>
          </cell>
          <cell r="IV1046">
            <v>0</v>
          </cell>
          <cell r="IW1046">
            <v>0</v>
          </cell>
          <cell r="IX1046">
            <v>0</v>
          </cell>
          <cell r="IY1046">
            <v>0</v>
          </cell>
          <cell r="IZ1046">
            <v>0</v>
          </cell>
          <cell r="JA1046">
            <v>0</v>
          </cell>
          <cell r="JB1046">
            <v>0</v>
          </cell>
          <cell r="JC1046">
            <v>0</v>
          </cell>
          <cell r="JD1046">
            <v>0</v>
          </cell>
          <cell r="JE1046">
            <v>0</v>
          </cell>
          <cell r="JF1046">
            <v>0</v>
          </cell>
          <cell r="JG1046">
            <v>0</v>
          </cell>
          <cell r="JH1046">
            <v>0</v>
          </cell>
          <cell r="JI1046">
            <v>0</v>
          </cell>
          <cell r="JJ1046">
            <v>0</v>
          </cell>
          <cell r="JK1046">
            <v>0</v>
          </cell>
          <cell r="JL1046">
            <v>0</v>
          </cell>
          <cell r="JM1046">
            <v>0</v>
          </cell>
          <cell r="JN1046">
            <v>0</v>
          </cell>
          <cell r="JO1046">
            <v>0</v>
          </cell>
          <cell r="JP1046">
            <v>0</v>
          </cell>
          <cell r="JQ1046">
            <v>0</v>
          </cell>
        </row>
        <row r="1047">
          <cell r="D1047" t="str">
            <v>PV_.QF.TRO._.___.Sage I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>
            <v>0</v>
          </cell>
          <cell r="EO1047">
            <v>0</v>
          </cell>
          <cell r="EP1047">
            <v>0</v>
          </cell>
          <cell r="EQ1047">
            <v>0</v>
          </cell>
          <cell r="ER1047">
            <v>0</v>
          </cell>
          <cell r="ES1047">
            <v>0</v>
          </cell>
          <cell r="ET1047">
            <v>0</v>
          </cell>
          <cell r="EU1047">
            <v>0</v>
          </cell>
          <cell r="EV1047">
            <v>0</v>
          </cell>
          <cell r="EW1047">
            <v>0</v>
          </cell>
          <cell r="EX1047">
            <v>0</v>
          </cell>
          <cell r="EY1047">
            <v>0</v>
          </cell>
          <cell r="EZ1047">
            <v>0</v>
          </cell>
          <cell r="FA1047">
            <v>0</v>
          </cell>
          <cell r="FB1047">
            <v>0</v>
          </cell>
          <cell r="FC1047">
            <v>0</v>
          </cell>
          <cell r="FD1047">
            <v>0</v>
          </cell>
          <cell r="FE1047">
            <v>0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>
            <v>0</v>
          </cell>
          <cell r="FO1047">
            <v>0</v>
          </cell>
          <cell r="FP1047">
            <v>0</v>
          </cell>
          <cell r="FQ1047">
            <v>0</v>
          </cell>
          <cell r="FR1047">
            <v>0</v>
          </cell>
          <cell r="FS1047">
            <v>0</v>
          </cell>
          <cell r="FT1047">
            <v>0</v>
          </cell>
          <cell r="FU1047">
            <v>0</v>
          </cell>
          <cell r="FV1047">
            <v>0</v>
          </cell>
          <cell r="FW1047">
            <v>0</v>
          </cell>
          <cell r="FX1047">
            <v>0</v>
          </cell>
          <cell r="FY1047">
            <v>0</v>
          </cell>
          <cell r="FZ1047">
            <v>0</v>
          </cell>
          <cell r="GA1047">
            <v>0</v>
          </cell>
          <cell r="GB1047">
            <v>0</v>
          </cell>
          <cell r="GC1047">
            <v>0</v>
          </cell>
          <cell r="GD1047">
            <v>0</v>
          </cell>
          <cell r="GE1047">
            <v>0</v>
          </cell>
          <cell r="GF1047">
            <v>0</v>
          </cell>
          <cell r="GG1047">
            <v>0</v>
          </cell>
          <cell r="GH1047">
            <v>0</v>
          </cell>
          <cell r="GI1047">
            <v>0</v>
          </cell>
          <cell r="GJ1047">
            <v>0</v>
          </cell>
          <cell r="GK1047">
            <v>0</v>
          </cell>
          <cell r="GL1047">
            <v>0</v>
          </cell>
          <cell r="GM1047">
            <v>0</v>
          </cell>
          <cell r="GN1047">
            <v>0</v>
          </cell>
          <cell r="GO1047">
            <v>0</v>
          </cell>
          <cell r="GP1047">
            <v>0</v>
          </cell>
          <cell r="GQ1047">
            <v>0</v>
          </cell>
          <cell r="GR1047">
            <v>0</v>
          </cell>
          <cell r="GS1047">
            <v>0</v>
          </cell>
          <cell r="GT1047">
            <v>0</v>
          </cell>
          <cell r="GU1047">
            <v>0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0</v>
          </cell>
          <cell r="HN1047">
            <v>0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>
            <v>0</v>
          </cell>
          <cell r="HT1047">
            <v>0</v>
          </cell>
          <cell r="HU1047">
            <v>0</v>
          </cell>
          <cell r="HV1047">
            <v>0</v>
          </cell>
          <cell r="HW1047">
            <v>0</v>
          </cell>
          <cell r="HX1047">
            <v>0</v>
          </cell>
          <cell r="HY1047">
            <v>0</v>
          </cell>
          <cell r="HZ1047">
            <v>0</v>
          </cell>
          <cell r="IA1047">
            <v>0</v>
          </cell>
          <cell r="IB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>
            <v>0</v>
          </cell>
          <cell r="IN1047">
            <v>0</v>
          </cell>
          <cell r="IO1047">
            <v>0</v>
          </cell>
          <cell r="IP1047">
            <v>0</v>
          </cell>
          <cell r="IQ1047">
            <v>0</v>
          </cell>
          <cell r="IR1047">
            <v>0</v>
          </cell>
          <cell r="IS1047">
            <v>0</v>
          </cell>
          <cell r="IT1047">
            <v>0</v>
          </cell>
          <cell r="IU1047">
            <v>0</v>
          </cell>
          <cell r="IV1047">
            <v>0</v>
          </cell>
          <cell r="IW1047">
            <v>0</v>
          </cell>
          <cell r="IX1047">
            <v>0</v>
          </cell>
          <cell r="IY1047">
            <v>0</v>
          </cell>
          <cell r="IZ1047">
            <v>0</v>
          </cell>
          <cell r="JA1047">
            <v>0</v>
          </cell>
          <cell r="JB1047">
            <v>0</v>
          </cell>
          <cell r="JC1047">
            <v>0</v>
          </cell>
          <cell r="JD1047">
            <v>0</v>
          </cell>
          <cell r="JE1047">
            <v>0</v>
          </cell>
          <cell r="JF1047">
            <v>0</v>
          </cell>
          <cell r="JG1047">
            <v>0</v>
          </cell>
          <cell r="JH1047">
            <v>0</v>
          </cell>
          <cell r="JI1047">
            <v>0</v>
          </cell>
          <cell r="JJ1047">
            <v>0</v>
          </cell>
          <cell r="JK1047">
            <v>0</v>
          </cell>
          <cell r="JL1047">
            <v>0</v>
          </cell>
          <cell r="JM1047">
            <v>0</v>
          </cell>
          <cell r="JN1047">
            <v>0</v>
          </cell>
          <cell r="JO1047">
            <v>0</v>
          </cell>
          <cell r="JP1047">
            <v>0</v>
          </cell>
          <cell r="JQ1047">
            <v>0</v>
          </cell>
        </row>
        <row r="1048">
          <cell r="D1048" t="str">
            <v>PV_.QF.TRO._.___.Sage II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>
            <v>0</v>
          </cell>
          <cell r="EO1048">
            <v>0</v>
          </cell>
          <cell r="EP1048">
            <v>0</v>
          </cell>
          <cell r="EQ1048">
            <v>0</v>
          </cell>
          <cell r="ER1048">
            <v>0</v>
          </cell>
          <cell r="ES1048">
            <v>0</v>
          </cell>
          <cell r="ET1048">
            <v>0</v>
          </cell>
          <cell r="EU1048">
            <v>0</v>
          </cell>
          <cell r="EV1048">
            <v>0</v>
          </cell>
          <cell r="EW1048">
            <v>0</v>
          </cell>
          <cell r="EX1048">
            <v>0</v>
          </cell>
          <cell r="EY1048">
            <v>0</v>
          </cell>
          <cell r="EZ1048">
            <v>0</v>
          </cell>
          <cell r="FA1048">
            <v>0</v>
          </cell>
          <cell r="FB1048">
            <v>0</v>
          </cell>
          <cell r="FC1048">
            <v>0</v>
          </cell>
          <cell r="FD1048">
            <v>0</v>
          </cell>
          <cell r="FE1048">
            <v>0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>
            <v>0</v>
          </cell>
          <cell r="FO1048">
            <v>0</v>
          </cell>
          <cell r="FP1048">
            <v>0</v>
          </cell>
          <cell r="FQ1048">
            <v>0</v>
          </cell>
          <cell r="FR1048">
            <v>0</v>
          </cell>
          <cell r="FS1048">
            <v>0</v>
          </cell>
          <cell r="FT1048">
            <v>0</v>
          </cell>
          <cell r="FU1048">
            <v>0</v>
          </cell>
          <cell r="FV1048">
            <v>0</v>
          </cell>
          <cell r="FW1048">
            <v>0</v>
          </cell>
          <cell r="FX1048">
            <v>0</v>
          </cell>
          <cell r="FY1048">
            <v>0</v>
          </cell>
          <cell r="FZ1048">
            <v>0</v>
          </cell>
          <cell r="GA1048">
            <v>0</v>
          </cell>
          <cell r="GB1048">
            <v>0</v>
          </cell>
          <cell r="GC1048">
            <v>0</v>
          </cell>
          <cell r="GD1048">
            <v>0</v>
          </cell>
          <cell r="GE1048">
            <v>0</v>
          </cell>
          <cell r="GF1048">
            <v>0</v>
          </cell>
          <cell r="GG1048">
            <v>0</v>
          </cell>
          <cell r="GH1048">
            <v>0</v>
          </cell>
          <cell r="GI1048">
            <v>0</v>
          </cell>
          <cell r="GJ1048">
            <v>0</v>
          </cell>
          <cell r="GK1048">
            <v>0</v>
          </cell>
          <cell r="GL1048">
            <v>0</v>
          </cell>
          <cell r="GM1048">
            <v>0</v>
          </cell>
          <cell r="GN1048">
            <v>0</v>
          </cell>
          <cell r="GO1048">
            <v>0</v>
          </cell>
          <cell r="GP1048">
            <v>0</v>
          </cell>
          <cell r="GQ1048">
            <v>0</v>
          </cell>
          <cell r="GR1048">
            <v>0</v>
          </cell>
          <cell r="GS1048">
            <v>0</v>
          </cell>
          <cell r="GT1048">
            <v>0</v>
          </cell>
          <cell r="GU1048">
            <v>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0</v>
          </cell>
          <cell r="HN1048">
            <v>0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>
            <v>0</v>
          </cell>
          <cell r="HT1048">
            <v>0</v>
          </cell>
          <cell r="HU1048">
            <v>0</v>
          </cell>
          <cell r="HV1048">
            <v>0</v>
          </cell>
          <cell r="HW1048">
            <v>0</v>
          </cell>
          <cell r="HX1048">
            <v>0</v>
          </cell>
          <cell r="HY1048">
            <v>0</v>
          </cell>
          <cell r="HZ1048">
            <v>0</v>
          </cell>
          <cell r="IA1048">
            <v>0</v>
          </cell>
          <cell r="IB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>
            <v>0</v>
          </cell>
          <cell r="IN1048">
            <v>0</v>
          </cell>
          <cell r="IO1048">
            <v>0</v>
          </cell>
          <cell r="IP1048">
            <v>0</v>
          </cell>
          <cell r="IQ1048">
            <v>0</v>
          </cell>
          <cell r="IR1048">
            <v>0</v>
          </cell>
          <cell r="IS1048">
            <v>0</v>
          </cell>
          <cell r="IT1048">
            <v>0</v>
          </cell>
          <cell r="IU1048">
            <v>0</v>
          </cell>
          <cell r="IV1048">
            <v>0</v>
          </cell>
          <cell r="IW1048">
            <v>0</v>
          </cell>
          <cell r="IX1048">
            <v>0</v>
          </cell>
          <cell r="IY1048">
            <v>0</v>
          </cell>
          <cell r="IZ1048">
            <v>0</v>
          </cell>
          <cell r="JA1048">
            <v>0</v>
          </cell>
          <cell r="JB1048">
            <v>0</v>
          </cell>
          <cell r="JC1048">
            <v>0</v>
          </cell>
          <cell r="JD1048">
            <v>0</v>
          </cell>
          <cell r="JE1048">
            <v>0</v>
          </cell>
          <cell r="JF1048">
            <v>0</v>
          </cell>
          <cell r="JG1048">
            <v>0</v>
          </cell>
          <cell r="JH1048">
            <v>0</v>
          </cell>
          <cell r="JI1048">
            <v>0</v>
          </cell>
          <cell r="JJ1048">
            <v>0</v>
          </cell>
          <cell r="JK1048">
            <v>0</v>
          </cell>
          <cell r="JL1048">
            <v>0</v>
          </cell>
          <cell r="JM1048">
            <v>0</v>
          </cell>
          <cell r="JN1048">
            <v>0</v>
          </cell>
          <cell r="JO1048">
            <v>0</v>
          </cell>
          <cell r="JP1048">
            <v>0</v>
          </cell>
          <cell r="JQ1048">
            <v>0</v>
          </cell>
        </row>
        <row r="1049">
          <cell r="D1049" t="str">
            <v>PV_.QF.TRO._.___.Sage III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>
            <v>0</v>
          </cell>
          <cell r="EO1049">
            <v>0</v>
          </cell>
          <cell r="EP1049">
            <v>0</v>
          </cell>
          <cell r="EQ1049">
            <v>0</v>
          </cell>
          <cell r="ER1049">
            <v>0</v>
          </cell>
          <cell r="ES1049">
            <v>0</v>
          </cell>
          <cell r="ET1049">
            <v>0</v>
          </cell>
          <cell r="EU1049">
            <v>0</v>
          </cell>
          <cell r="EV1049">
            <v>0</v>
          </cell>
          <cell r="EW1049">
            <v>0</v>
          </cell>
          <cell r="EX1049">
            <v>0</v>
          </cell>
          <cell r="EY1049">
            <v>0</v>
          </cell>
          <cell r="EZ1049">
            <v>0</v>
          </cell>
          <cell r="FA1049">
            <v>0</v>
          </cell>
          <cell r="FB1049">
            <v>0</v>
          </cell>
          <cell r="FC1049">
            <v>0</v>
          </cell>
          <cell r="FD1049">
            <v>0</v>
          </cell>
          <cell r="FE1049">
            <v>0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>
            <v>0</v>
          </cell>
          <cell r="FO1049">
            <v>0</v>
          </cell>
          <cell r="FP1049">
            <v>0</v>
          </cell>
          <cell r="FQ1049">
            <v>0</v>
          </cell>
          <cell r="FR1049">
            <v>0</v>
          </cell>
          <cell r="FS1049">
            <v>0</v>
          </cell>
          <cell r="FT1049">
            <v>0</v>
          </cell>
          <cell r="FU1049">
            <v>0</v>
          </cell>
          <cell r="FV1049">
            <v>0</v>
          </cell>
          <cell r="FW1049">
            <v>0</v>
          </cell>
          <cell r="FX1049">
            <v>0</v>
          </cell>
          <cell r="FY1049">
            <v>0</v>
          </cell>
          <cell r="FZ1049">
            <v>0</v>
          </cell>
          <cell r="GA1049">
            <v>0</v>
          </cell>
          <cell r="GB1049">
            <v>0</v>
          </cell>
          <cell r="GC1049">
            <v>0</v>
          </cell>
          <cell r="GD1049">
            <v>0</v>
          </cell>
          <cell r="GE1049">
            <v>0</v>
          </cell>
          <cell r="GF1049">
            <v>0</v>
          </cell>
          <cell r="GG1049">
            <v>0</v>
          </cell>
          <cell r="GH1049">
            <v>0</v>
          </cell>
          <cell r="GI1049">
            <v>0</v>
          </cell>
          <cell r="GJ1049">
            <v>0</v>
          </cell>
          <cell r="GK1049">
            <v>0</v>
          </cell>
          <cell r="GL1049">
            <v>0</v>
          </cell>
          <cell r="GM1049">
            <v>0</v>
          </cell>
          <cell r="GN1049">
            <v>0</v>
          </cell>
          <cell r="GO1049">
            <v>0</v>
          </cell>
          <cell r="GP1049">
            <v>0</v>
          </cell>
          <cell r="GQ1049">
            <v>0</v>
          </cell>
          <cell r="GR1049">
            <v>0</v>
          </cell>
          <cell r="GS1049">
            <v>0</v>
          </cell>
          <cell r="GT1049">
            <v>0</v>
          </cell>
          <cell r="GU1049">
            <v>0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0</v>
          </cell>
          <cell r="HN1049">
            <v>0</v>
          </cell>
          <cell r="HO1049">
            <v>0</v>
          </cell>
          <cell r="HP1049">
            <v>0</v>
          </cell>
          <cell r="HQ1049">
            <v>0</v>
          </cell>
          <cell r="HR1049">
            <v>0</v>
          </cell>
          <cell r="HS1049">
            <v>0</v>
          </cell>
          <cell r="HT1049">
            <v>0</v>
          </cell>
          <cell r="HU1049">
            <v>0</v>
          </cell>
          <cell r="HV1049">
            <v>0</v>
          </cell>
          <cell r="HW1049">
            <v>0</v>
          </cell>
          <cell r="HX1049">
            <v>0</v>
          </cell>
          <cell r="HY1049">
            <v>0</v>
          </cell>
          <cell r="HZ1049">
            <v>0</v>
          </cell>
          <cell r="IA1049">
            <v>0</v>
          </cell>
          <cell r="IB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>
            <v>0</v>
          </cell>
          <cell r="IN1049">
            <v>0</v>
          </cell>
          <cell r="IO1049">
            <v>0</v>
          </cell>
          <cell r="IP1049">
            <v>0</v>
          </cell>
          <cell r="IQ1049">
            <v>0</v>
          </cell>
          <cell r="IR1049">
            <v>0</v>
          </cell>
          <cell r="IS1049">
            <v>0</v>
          </cell>
          <cell r="IT1049">
            <v>0</v>
          </cell>
          <cell r="IU1049">
            <v>0</v>
          </cell>
          <cell r="IV1049">
            <v>0</v>
          </cell>
          <cell r="IW1049">
            <v>0</v>
          </cell>
          <cell r="IX1049">
            <v>0</v>
          </cell>
          <cell r="IY1049">
            <v>0</v>
          </cell>
          <cell r="IZ1049">
            <v>0</v>
          </cell>
          <cell r="JA1049">
            <v>0</v>
          </cell>
          <cell r="JB1049">
            <v>0</v>
          </cell>
          <cell r="JC1049">
            <v>0</v>
          </cell>
          <cell r="JD1049">
            <v>0</v>
          </cell>
          <cell r="JE1049">
            <v>0</v>
          </cell>
          <cell r="JF1049">
            <v>0</v>
          </cell>
          <cell r="JG1049">
            <v>0</v>
          </cell>
          <cell r="JH1049">
            <v>0</v>
          </cell>
          <cell r="JI1049">
            <v>0</v>
          </cell>
          <cell r="JJ1049">
            <v>0</v>
          </cell>
          <cell r="JK1049">
            <v>0</v>
          </cell>
          <cell r="JL1049">
            <v>0</v>
          </cell>
          <cell r="JM1049">
            <v>0</v>
          </cell>
          <cell r="JN1049">
            <v>0</v>
          </cell>
          <cell r="JO1049">
            <v>0</v>
          </cell>
          <cell r="JP1049">
            <v>0</v>
          </cell>
          <cell r="JQ1049">
            <v>0</v>
          </cell>
        </row>
        <row r="1050">
          <cell r="D1050" t="str">
            <v>PV_.QF.TRO._.___.Sweetwater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>
            <v>0</v>
          </cell>
          <cell r="EO1050">
            <v>0</v>
          </cell>
          <cell r="EP1050">
            <v>0</v>
          </cell>
          <cell r="EQ1050">
            <v>0</v>
          </cell>
          <cell r="ER1050">
            <v>0</v>
          </cell>
          <cell r="ES1050">
            <v>0</v>
          </cell>
          <cell r="ET1050">
            <v>0</v>
          </cell>
          <cell r="EU1050">
            <v>0</v>
          </cell>
          <cell r="EV1050">
            <v>0</v>
          </cell>
          <cell r="EW1050">
            <v>0</v>
          </cell>
          <cell r="EX1050">
            <v>0</v>
          </cell>
          <cell r="EY1050">
            <v>0</v>
          </cell>
          <cell r="EZ1050">
            <v>0</v>
          </cell>
          <cell r="FA1050">
            <v>0</v>
          </cell>
          <cell r="FB1050">
            <v>0</v>
          </cell>
          <cell r="FC1050">
            <v>0</v>
          </cell>
          <cell r="FD1050">
            <v>0</v>
          </cell>
          <cell r="FE1050">
            <v>0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>
            <v>0</v>
          </cell>
          <cell r="FO1050">
            <v>0</v>
          </cell>
          <cell r="FP1050">
            <v>0</v>
          </cell>
          <cell r="FQ1050">
            <v>0</v>
          </cell>
          <cell r="FR1050">
            <v>0</v>
          </cell>
          <cell r="FS1050">
            <v>0</v>
          </cell>
          <cell r="FT1050">
            <v>0</v>
          </cell>
          <cell r="FU1050">
            <v>0</v>
          </cell>
          <cell r="FV1050">
            <v>0</v>
          </cell>
          <cell r="FW1050">
            <v>0</v>
          </cell>
          <cell r="FX1050">
            <v>0</v>
          </cell>
          <cell r="FY1050">
            <v>0</v>
          </cell>
          <cell r="FZ1050">
            <v>0</v>
          </cell>
          <cell r="GA1050">
            <v>0</v>
          </cell>
          <cell r="GB1050">
            <v>0</v>
          </cell>
          <cell r="GC1050">
            <v>0</v>
          </cell>
          <cell r="GD1050">
            <v>0</v>
          </cell>
          <cell r="GE1050">
            <v>0</v>
          </cell>
          <cell r="GF1050">
            <v>0</v>
          </cell>
          <cell r="GG1050">
            <v>0</v>
          </cell>
          <cell r="GH1050">
            <v>0</v>
          </cell>
          <cell r="GI1050">
            <v>0</v>
          </cell>
          <cell r="GJ1050">
            <v>0</v>
          </cell>
          <cell r="GK1050">
            <v>0</v>
          </cell>
          <cell r="GL1050">
            <v>0</v>
          </cell>
          <cell r="GM1050">
            <v>0</v>
          </cell>
          <cell r="GN1050">
            <v>0</v>
          </cell>
          <cell r="GO1050">
            <v>0</v>
          </cell>
          <cell r="GP1050">
            <v>0</v>
          </cell>
          <cell r="GQ1050">
            <v>0</v>
          </cell>
          <cell r="GR1050">
            <v>0</v>
          </cell>
          <cell r="GS1050">
            <v>0</v>
          </cell>
          <cell r="GT1050">
            <v>0</v>
          </cell>
          <cell r="GU1050">
            <v>0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0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>
            <v>0</v>
          </cell>
          <cell r="HT1050">
            <v>0</v>
          </cell>
          <cell r="HU1050">
            <v>0</v>
          </cell>
          <cell r="HV1050">
            <v>0</v>
          </cell>
          <cell r="HW1050">
            <v>0</v>
          </cell>
          <cell r="HX1050">
            <v>0</v>
          </cell>
          <cell r="HY1050">
            <v>0</v>
          </cell>
          <cell r="HZ1050">
            <v>0</v>
          </cell>
          <cell r="IA1050">
            <v>0</v>
          </cell>
          <cell r="IB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>
            <v>0</v>
          </cell>
          <cell r="IN1050">
            <v>0</v>
          </cell>
          <cell r="IO1050">
            <v>0</v>
          </cell>
          <cell r="IP1050">
            <v>0</v>
          </cell>
          <cell r="IQ1050">
            <v>0</v>
          </cell>
          <cell r="IR1050">
            <v>0</v>
          </cell>
          <cell r="IS1050">
            <v>0</v>
          </cell>
          <cell r="IT1050">
            <v>0</v>
          </cell>
          <cell r="IU1050">
            <v>0</v>
          </cell>
          <cell r="IV1050">
            <v>0</v>
          </cell>
          <cell r="IW1050">
            <v>0</v>
          </cell>
          <cell r="IX1050">
            <v>0</v>
          </cell>
          <cell r="IY1050">
            <v>0</v>
          </cell>
          <cell r="IZ1050">
            <v>0</v>
          </cell>
          <cell r="JA1050">
            <v>0</v>
          </cell>
          <cell r="JB1050">
            <v>0</v>
          </cell>
          <cell r="JC1050">
            <v>0</v>
          </cell>
          <cell r="JD1050">
            <v>0</v>
          </cell>
          <cell r="JE1050">
            <v>0</v>
          </cell>
          <cell r="JF1050">
            <v>0</v>
          </cell>
          <cell r="JG1050">
            <v>0</v>
          </cell>
          <cell r="JH1050">
            <v>0</v>
          </cell>
          <cell r="JI1050">
            <v>0</v>
          </cell>
          <cell r="JJ1050">
            <v>0</v>
          </cell>
          <cell r="JK1050">
            <v>0</v>
          </cell>
          <cell r="JL1050">
            <v>0</v>
          </cell>
          <cell r="JM1050">
            <v>0</v>
          </cell>
          <cell r="JN1050">
            <v>0</v>
          </cell>
          <cell r="JO1050">
            <v>0</v>
          </cell>
          <cell r="JP1050">
            <v>0</v>
          </cell>
          <cell r="JQ1050">
            <v>0</v>
          </cell>
        </row>
        <row r="1051">
          <cell r="D1051" t="str">
            <v>PV_.QF.UTS._.___.Beryl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>
            <v>0</v>
          </cell>
          <cell r="EO1051">
            <v>0</v>
          </cell>
          <cell r="EP1051">
            <v>0</v>
          </cell>
          <cell r="EQ1051">
            <v>0</v>
          </cell>
          <cell r="ER1051">
            <v>0</v>
          </cell>
          <cell r="ES1051">
            <v>0</v>
          </cell>
          <cell r="ET1051">
            <v>0</v>
          </cell>
          <cell r="EU1051">
            <v>0</v>
          </cell>
          <cell r="EV1051">
            <v>0</v>
          </cell>
          <cell r="EW1051">
            <v>0</v>
          </cell>
          <cell r="EX1051">
            <v>0</v>
          </cell>
          <cell r="EY1051">
            <v>0</v>
          </cell>
          <cell r="EZ1051">
            <v>0</v>
          </cell>
          <cell r="FA1051">
            <v>0</v>
          </cell>
          <cell r="FB1051">
            <v>0</v>
          </cell>
          <cell r="FC1051">
            <v>0</v>
          </cell>
          <cell r="FD1051">
            <v>0</v>
          </cell>
          <cell r="FE1051">
            <v>0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>
            <v>0</v>
          </cell>
          <cell r="FO1051">
            <v>0</v>
          </cell>
          <cell r="FP1051">
            <v>0</v>
          </cell>
          <cell r="FQ1051">
            <v>0</v>
          </cell>
          <cell r="FR1051">
            <v>0</v>
          </cell>
          <cell r="FS1051">
            <v>0</v>
          </cell>
          <cell r="FT1051">
            <v>0</v>
          </cell>
          <cell r="FU1051">
            <v>0</v>
          </cell>
          <cell r="FV1051">
            <v>0</v>
          </cell>
          <cell r="FW1051">
            <v>0</v>
          </cell>
          <cell r="FX1051">
            <v>0</v>
          </cell>
          <cell r="FY1051">
            <v>0</v>
          </cell>
          <cell r="FZ1051">
            <v>0</v>
          </cell>
          <cell r="GA1051">
            <v>0</v>
          </cell>
          <cell r="GB1051">
            <v>0</v>
          </cell>
          <cell r="GC1051">
            <v>0</v>
          </cell>
          <cell r="GD1051">
            <v>0</v>
          </cell>
          <cell r="GE1051">
            <v>0</v>
          </cell>
          <cell r="GF1051">
            <v>0</v>
          </cell>
          <cell r="GG1051">
            <v>0</v>
          </cell>
          <cell r="GH1051">
            <v>0</v>
          </cell>
          <cell r="GI1051">
            <v>0</v>
          </cell>
          <cell r="GJ1051">
            <v>0</v>
          </cell>
          <cell r="GK1051">
            <v>0</v>
          </cell>
          <cell r="GL1051">
            <v>0</v>
          </cell>
          <cell r="GM1051">
            <v>0</v>
          </cell>
          <cell r="GN1051">
            <v>0</v>
          </cell>
          <cell r="GO1051">
            <v>0</v>
          </cell>
          <cell r="GP1051">
            <v>0</v>
          </cell>
          <cell r="GQ1051">
            <v>0</v>
          </cell>
          <cell r="GR1051">
            <v>0</v>
          </cell>
          <cell r="GS1051">
            <v>0</v>
          </cell>
          <cell r="GT1051">
            <v>0</v>
          </cell>
          <cell r="GU1051">
            <v>0</v>
          </cell>
          <cell r="GV1051">
            <v>0</v>
          </cell>
          <cell r="GW1051">
            <v>0</v>
          </cell>
          <cell r="GX1051">
            <v>0</v>
          </cell>
          <cell r="GY1051">
            <v>0</v>
          </cell>
          <cell r="GZ1051">
            <v>0</v>
          </cell>
          <cell r="HA1051">
            <v>0</v>
          </cell>
          <cell r="HB1051">
            <v>0</v>
          </cell>
          <cell r="HC1051">
            <v>0</v>
          </cell>
          <cell r="HD1051">
            <v>0</v>
          </cell>
          <cell r="HE1051">
            <v>0</v>
          </cell>
          <cell r="HF1051">
            <v>0</v>
          </cell>
          <cell r="HG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0</v>
          </cell>
          <cell r="HN1051">
            <v>0</v>
          </cell>
          <cell r="HO1051">
            <v>0</v>
          </cell>
          <cell r="HP1051">
            <v>0</v>
          </cell>
          <cell r="HQ1051">
            <v>0</v>
          </cell>
          <cell r="HR1051">
            <v>0</v>
          </cell>
          <cell r="HS1051">
            <v>0</v>
          </cell>
          <cell r="HT1051">
            <v>0</v>
          </cell>
          <cell r="HU1051">
            <v>0</v>
          </cell>
          <cell r="HV1051">
            <v>0</v>
          </cell>
          <cell r="HW1051">
            <v>0</v>
          </cell>
          <cell r="HX1051">
            <v>0</v>
          </cell>
          <cell r="HY1051">
            <v>0</v>
          </cell>
          <cell r="HZ1051">
            <v>0</v>
          </cell>
          <cell r="IA1051">
            <v>0</v>
          </cell>
          <cell r="IB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>
            <v>0</v>
          </cell>
          <cell r="IN1051">
            <v>0</v>
          </cell>
          <cell r="IO1051">
            <v>0</v>
          </cell>
          <cell r="IP1051">
            <v>0</v>
          </cell>
          <cell r="IQ1051">
            <v>0</v>
          </cell>
          <cell r="IR1051">
            <v>0</v>
          </cell>
          <cell r="IS1051">
            <v>0</v>
          </cell>
          <cell r="IT1051">
            <v>0</v>
          </cell>
          <cell r="IU1051">
            <v>0</v>
          </cell>
          <cell r="IV1051">
            <v>0</v>
          </cell>
          <cell r="IW1051">
            <v>0</v>
          </cell>
          <cell r="IX1051">
            <v>0</v>
          </cell>
          <cell r="IY1051">
            <v>0</v>
          </cell>
          <cell r="IZ1051">
            <v>0</v>
          </cell>
          <cell r="JA1051">
            <v>0</v>
          </cell>
          <cell r="JB1051">
            <v>0</v>
          </cell>
          <cell r="JC1051">
            <v>0</v>
          </cell>
          <cell r="JD1051">
            <v>0</v>
          </cell>
          <cell r="JE1051">
            <v>0</v>
          </cell>
          <cell r="JF1051">
            <v>0</v>
          </cell>
          <cell r="JG1051">
            <v>0</v>
          </cell>
          <cell r="JH1051">
            <v>0</v>
          </cell>
          <cell r="JI1051">
            <v>0</v>
          </cell>
          <cell r="JJ1051">
            <v>0</v>
          </cell>
          <cell r="JK1051">
            <v>0</v>
          </cell>
          <cell r="JL1051">
            <v>0</v>
          </cell>
          <cell r="JM1051">
            <v>0</v>
          </cell>
          <cell r="JN1051">
            <v>0</v>
          </cell>
          <cell r="JO1051">
            <v>0</v>
          </cell>
          <cell r="JP1051">
            <v>0</v>
          </cell>
          <cell r="JQ1051">
            <v>0</v>
          </cell>
        </row>
        <row r="1052">
          <cell r="D1052" t="str">
            <v>PV_.QF.UTS._.___.Buckhorn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>
            <v>0</v>
          </cell>
          <cell r="EO1052">
            <v>0</v>
          </cell>
          <cell r="EP1052">
            <v>0</v>
          </cell>
          <cell r="EQ1052">
            <v>0</v>
          </cell>
          <cell r="ER1052">
            <v>0</v>
          </cell>
          <cell r="ES1052">
            <v>0</v>
          </cell>
          <cell r="ET1052">
            <v>0</v>
          </cell>
          <cell r="EU1052">
            <v>0</v>
          </cell>
          <cell r="EV1052">
            <v>0</v>
          </cell>
          <cell r="EW1052">
            <v>0</v>
          </cell>
          <cell r="EX1052">
            <v>0</v>
          </cell>
          <cell r="EY1052">
            <v>0</v>
          </cell>
          <cell r="EZ1052">
            <v>0</v>
          </cell>
          <cell r="FA1052">
            <v>0</v>
          </cell>
          <cell r="FB1052">
            <v>0</v>
          </cell>
          <cell r="FC1052">
            <v>0</v>
          </cell>
          <cell r="FD1052">
            <v>0</v>
          </cell>
          <cell r="FE1052">
            <v>0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>
            <v>0</v>
          </cell>
          <cell r="FO1052">
            <v>0</v>
          </cell>
          <cell r="FP1052">
            <v>0</v>
          </cell>
          <cell r="FQ1052">
            <v>0</v>
          </cell>
          <cell r="FR1052">
            <v>0</v>
          </cell>
          <cell r="FS1052">
            <v>0</v>
          </cell>
          <cell r="FT1052">
            <v>0</v>
          </cell>
          <cell r="FU1052">
            <v>0</v>
          </cell>
          <cell r="FV1052">
            <v>0</v>
          </cell>
          <cell r="FW1052">
            <v>0</v>
          </cell>
          <cell r="FX1052">
            <v>0</v>
          </cell>
          <cell r="FY1052">
            <v>0</v>
          </cell>
          <cell r="FZ1052">
            <v>0</v>
          </cell>
          <cell r="GA1052">
            <v>0</v>
          </cell>
          <cell r="GB1052">
            <v>0</v>
          </cell>
          <cell r="GC1052">
            <v>0</v>
          </cell>
          <cell r="GD1052">
            <v>0</v>
          </cell>
          <cell r="GE1052">
            <v>0</v>
          </cell>
          <cell r="GF1052">
            <v>0</v>
          </cell>
          <cell r="GG1052">
            <v>0</v>
          </cell>
          <cell r="GH1052">
            <v>0</v>
          </cell>
          <cell r="GI1052">
            <v>0</v>
          </cell>
          <cell r="GJ1052">
            <v>0</v>
          </cell>
          <cell r="GK1052">
            <v>0</v>
          </cell>
          <cell r="GL1052">
            <v>0</v>
          </cell>
          <cell r="GM1052">
            <v>0</v>
          </cell>
          <cell r="GN1052">
            <v>0</v>
          </cell>
          <cell r="GO1052">
            <v>0</v>
          </cell>
          <cell r="GP1052">
            <v>0</v>
          </cell>
          <cell r="GQ1052">
            <v>0</v>
          </cell>
          <cell r="GR1052">
            <v>0</v>
          </cell>
          <cell r="GS1052">
            <v>0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0</v>
          </cell>
          <cell r="GZ1052">
            <v>0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0</v>
          </cell>
          <cell r="HF1052">
            <v>0</v>
          </cell>
          <cell r="HG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0</v>
          </cell>
          <cell r="HN1052">
            <v>0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>
            <v>0</v>
          </cell>
          <cell r="HT1052">
            <v>0</v>
          </cell>
          <cell r="HU1052">
            <v>0</v>
          </cell>
          <cell r="HV1052">
            <v>0</v>
          </cell>
          <cell r="HW1052">
            <v>0</v>
          </cell>
          <cell r="HX1052">
            <v>0</v>
          </cell>
          <cell r="HY1052">
            <v>0</v>
          </cell>
          <cell r="HZ1052">
            <v>0</v>
          </cell>
          <cell r="IA1052">
            <v>0</v>
          </cell>
          <cell r="IB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>
            <v>0</v>
          </cell>
          <cell r="IN1052">
            <v>0</v>
          </cell>
          <cell r="IO1052">
            <v>0</v>
          </cell>
          <cell r="IP1052">
            <v>0</v>
          </cell>
          <cell r="IQ1052">
            <v>0</v>
          </cell>
          <cell r="IR1052">
            <v>0</v>
          </cell>
          <cell r="IS1052">
            <v>0</v>
          </cell>
          <cell r="IT1052">
            <v>0</v>
          </cell>
          <cell r="IU1052">
            <v>0</v>
          </cell>
          <cell r="IV1052">
            <v>0</v>
          </cell>
          <cell r="IW1052">
            <v>0</v>
          </cell>
          <cell r="IX1052">
            <v>0</v>
          </cell>
          <cell r="IY1052">
            <v>0</v>
          </cell>
          <cell r="IZ1052">
            <v>0</v>
          </cell>
          <cell r="JA1052">
            <v>0</v>
          </cell>
          <cell r="JB1052">
            <v>0</v>
          </cell>
          <cell r="JC1052">
            <v>0</v>
          </cell>
          <cell r="JD1052">
            <v>0</v>
          </cell>
          <cell r="JE1052">
            <v>0</v>
          </cell>
          <cell r="JF1052">
            <v>0</v>
          </cell>
          <cell r="JG1052">
            <v>0</v>
          </cell>
          <cell r="JH1052">
            <v>0</v>
          </cell>
          <cell r="JI1052">
            <v>0</v>
          </cell>
          <cell r="JJ1052">
            <v>0</v>
          </cell>
          <cell r="JK1052">
            <v>0</v>
          </cell>
          <cell r="JL1052">
            <v>0</v>
          </cell>
          <cell r="JM1052">
            <v>0</v>
          </cell>
          <cell r="JN1052">
            <v>0</v>
          </cell>
          <cell r="JO1052">
            <v>0</v>
          </cell>
          <cell r="JP1052">
            <v>0</v>
          </cell>
          <cell r="JQ1052">
            <v>0</v>
          </cell>
        </row>
        <row r="1053">
          <cell r="D1053" t="str">
            <v>PV_.QF.UTS._.___.CedarValley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>
            <v>0</v>
          </cell>
          <cell r="EO1053">
            <v>0</v>
          </cell>
          <cell r="EP1053">
            <v>0</v>
          </cell>
          <cell r="EQ1053">
            <v>0</v>
          </cell>
          <cell r="ER1053">
            <v>0</v>
          </cell>
          <cell r="ES1053">
            <v>0</v>
          </cell>
          <cell r="ET1053">
            <v>0</v>
          </cell>
          <cell r="EU1053">
            <v>0</v>
          </cell>
          <cell r="EV1053">
            <v>0</v>
          </cell>
          <cell r="EW1053">
            <v>0</v>
          </cell>
          <cell r="EX1053">
            <v>0</v>
          </cell>
          <cell r="EY1053">
            <v>0</v>
          </cell>
          <cell r="EZ1053">
            <v>0</v>
          </cell>
          <cell r="FA1053">
            <v>0</v>
          </cell>
          <cell r="FB1053">
            <v>0</v>
          </cell>
          <cell r="FC1053">
            <v>0</v>
          </cell>
          <cell r="FD1053">
            <v>0</v>
          </cell>
          <cell r="FE1053">
            <v>0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>
            <v>0</v>
          </cell>
          <cell r="FO1053">
            <v>0</v>
          </cell>
          <cell r="FP1053">
            <v>0</v>
          </cell>
          <cell r="FQ1053">
            <v>0</v>
          </cell>
          <cell r="FR1053">
            <v>0</v>
          </cell>
          <cell r="FS1053">
            <v>0</v>
          </cell>
          <cell r="FT1053">
            <v>0</v>
          </cell>
          <cell r="FU1053">
            <v>0</v>
          </cell>
          <cell r="FV1053">
            <v>0</v>
          </cell>
          <cell r="FW1053">
            <v>0</v>
          </cell>
          <cell r="FX1053">
            <v>0</v>
          </cell>
          <cell r="FY1053">
            <v>0</v>
          </cell>
          <cell r="FZ1053">
            <v>0</v>
          </cell>
          <cell r="GA1053">
            <v>0</v>
          </cell>
          <cell r="GB1053">
            <v>0</v>
          </cell>
          <cell r="GC1053">
            <v>0</v>
          </cell>
          <cell r="GD1053">
            <v>0</v>
          </cell>
          <cell r="GE1053">
            <v>0</v>
          </cell>
          <cell r="GF1053">
            <v>0</v>
          </cell>
          <cell r="GG1053">
            <v>0</v>
          </cell>
          <cell r="GH1053">
            <v>0</v>
          </cell>
          <cell r="GI1053">
            <v>0</v>
          </cell>
          <cell r="GJ1053">
            <v>0</v>
          </cell>
          <cell r="GK1053">
            <v>0</v>
          </cell>
          <cell r="GL1053">
            <v>0</v>
          </cell>
          <cell r="GM1053">
            <v>0</v>
          </cell>
          <cell r="GN1053">
            <v>0</v>
          </cell>
          <cell r="GO1053">
            <v>0</v>
          </cell>
          <cell r="GP1053">
            <v>0</v>
          </cell>
          <cell r="GQ1053">
            <v>0</v>
          </cell>
          <cell r="GR1053">
            <v>0</v>
          </cell>
          <cell r="GS1053">
            <v>0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0</v>
          </cell>
          <cell r="HN1053">
            <v>0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>
            <v>0</v>
          </cell>
          <cell r="HT1053">
            <v>0</v>
          </cell>
          <cell r="HU1053">
            <v>0</v>
          </cell>
          <cell r="HV1053">
            <v>0</v>
          </cell>
          <cell r="HW1053">
            <v>0</v>
          </cell>
          <cell r="HX1053">
            <v>0</v>
          </cell>
          <cell r="HY1053">
            <v>0</v>
          </cell>
          <cell r="HZ1053">
            <v>0</v>
          </cell>
          <cell r="IA1053">
            <v>0</v>
          </cell>
          <cell r="IB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>
            <v>0</v>
          </cell>
          <cell r="IN1053">
            <v>0</v>
          </cell>
          <cell r="IO1053">
            <v>0</v>
          </cell>
          <cell r="IP1053">
            <v>0</v>
          </cell>
          <cell r="IQ1053">
            <v>0</v>
          </cell>
          <cell r="IR1053">
            <v>0</v>
          </cell>
          <cell r="IS1053">
            <v>0</v>
          </cell>
          <cell r="IT1053">
            <v>0</v>
          </cell>
          <cell r="IU1053">
            <v>0</v>
          </cell>
          <cell r="IV1053">
            <v>0</v>
          </cell>
          <cell r="IW1053">
            <v>0</v>
          </cell>
          <cell r="IX1053">
            <v>0</v>
          </cell>
          <cell r="IY1053">
            <v>0</v>
          </cell>
          <cell r="IZ1053">
            <v>0</v>
          </cell>
          <cell r="JA1053">
            <v>0</v>
          </cell>
          <cell r="JB1053">
            <v>0</v>
          </cell>
          <cell r="JC1053">
            <v>0</v>
          </cell>
          <cell r="JD1053">
            <v>0</v>
          </cell>
          <cell r="JE1053">
            <v>0</v>
          </cell>
          <cell r="JF1053">
            <v>0</v>
          </cell>
          <cell r="JG1053">
            <v>0</v>
          </cell>
          <cell r="JH1053">
            <v>0</v>
          </cell>
          <cell r="JI1053">
            <v>0</v>
          </cell>
          <cell r="JJ1053">
            <v>0</v>
          </cell>
          <cell r="JK1053">
            <v>0</v>
          </cell>
          <cell r="JL1053">
            <v>0</v>
          </cell>
          <cell r="JM1053">
            <v>0</v>
          </cell>
          <cell r="JN1053">
            <v>0</v>
          </cell>
          <cell r="JO1053">
            <v>0</v>
          </cell>
          <cell r="JP1053">
            <v>0</v>
          </cell>
          <cell r="JQ1053">
            <v>0</v>
          </cell>
        </row>
        <row r="1054">
          <cell r="D1054" t="str">
            <v>PV_.QF.UTS._.___.Enterprise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>
            <v>0</v>
          </cell>
          <cell r="EO1054">
            <v>0</v>
          </cell>
          <cell r="EP1054">
            <v>0</v>
          </cell>
          <cell r="EQ1054">
            <v>0</v>
          </cell>
          <cell r="ER1054">
            <v>0</v>
          </cell>
          <cell r="ES1054">
            <v>0</v>
          </cell>
          <cell r="ET1054">
            <v>0</v>
          </cell>
          <cell r="EU1054">
            <v>0</v>
          </cell>
          <cell r="EV1054">
            <v>0</v>
          </cell>
          <cell r="EW1054">
            <v>0</v>
          </cell>
          <cell r="EX1054">
            <v>0</v>
          </cell>
          <cell r="EY1054">
            <v>0</v>
          </cell>
          <cell r="EZ1054">
            <v>0</v>
          </cell>
          <cell r="FA1054">
            <v>0</v>
          </cell>
          <cell r="FB1054">
            <v>0</v>
          </cell>
          <cell r="FC1054">
            <v>0</v>
          </cell>
          <cell r="FD1054">
            <v>0</v>
          </cell>
          <cell r="FE1054">
            <v>0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>
            <v>0</v>
          </cell>
          <cell r="FO1054">
            <v>0</v>
          </cell>
          <cell r="FP1054">
            <v>0</v>
          </cell>
          <cell r="FQ1054">
            <v>0</v>
          </cell>
          <cell r="FR1054">
            <v>0</v>
          </cell>
          <cell r="FS1054">
            <v>0</v>
          </cell>
          <cell r="FT1054">
            <v>0</v>
          </cell>
          <cell r="FU1054">
            <v>0</v>
          </cell>
          <cell r="FV1054">
            <v>0</v>
          </cell>
          <cell r="FW1054">
            <v>0</v>
          </cell>
          <cell r="FX1054">
            <v>0</v>
          </cell>
          <cell r="FY1054">
            <v>0</v>
          </cell>
          <cell r="FZ1054">
            <v>0</v>
          </cell>
          <cell r="GA1054">
            <v>0</v>
          </cell>
          <cell r="GB1054">
            <v>0</v>
          </cell>
          <cell r="GC1054">
            <v>0</v>
          </cell>
          <cell r="GD1054">
            <v>0</v>
          </cell>
          <cell r="GE1054">
            <v>0</v>
          </cell>
          <cell r="GF1054">
            <v>0</v>
          </cell>
          <cell r="GG1054">
            <v>0</v>
          </cell>
          <cell r="GH1054">
            <v>0</v>
          </cell>
          <cell r="GI1054">
            <v>0</v>
          </cell>
          <cell r="GJ1054">
            <v>0</v>
          </cell>
          <cell r="GK1054">
            <v>0</v>
          </cell>
          <cell r="GL1054">
            <v>0</v>
          </cell>
          <cell r="GM1054">
            <v>0</v>
          </cell>
          <cell r="GN1054">
            <v>0</v>
          </cell>
          <cell r="GO1054">
            <v>0</v>
          </cell>
          <cell r="GP1054">
            <v>0</v>
          </cell>
          <cell r="GQ1054">
            <v>0</v>
          </cell>
          <cell r="GR1054">
            <v>0</v>
          </cell>
          <cell r="GS1054">
            <v>0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0</v>
          </cell>
          <cell r="GZ1054">
            <v>0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0</v>
          </cell>
          <cell r="HN1054">
            <v>0</v>
          </cell>
          <cell r="HO1054">
            <v>0</v>
          </cell>
          <cell r="HP1054">
            <v>0</v>
          </cell>
          <cell r="HQ1054">
            <v>0</v>
          </cell>
          <cell r="HR1054">
            <v>0</v>
          </cell>
          <cell r="HS1054">
            <v>0</v>
          </cell>
          <cell r="HT1054">
            <v>0</v>
          </cell>
          <cell r="HU1054">
            <v>0</v>
          </cell>
          <cell r="HV1054">
            <v>0</v>
          </cell>
          <cell r="HW1054">
            <v>0</v>
          </cell>
          <cell r="HX1054">
            <v>0</v>
          </cell>
          <cell r="HY1054">
            <v>0</v>
          </cell>
          <cell r="HZ1054">
            <v>0</v>
          </cell>
          <cell r="IA1054">
            <v>0</v>
          </cell>
          <cell r="IB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>
            <v>0</v>
          </cell>
          <cell r="IJ1054">
            <v>0</v>
          </cell>
          <cell r="IK1054">
            <v>0</v>
          </cell>
          <cell r="IL1054">
            <v>0</v>
          </cell>
          <cell r="IM1054">
            <v>0</v>
          </cell>
          <cell r="IN1054">
            <v>0</v>
          </cell>
          <cell r="IO1054">
            <v>0</v>
          </cell>
          <cell r="IP1054">
            <v>0</v>
          </cell>
          <cell r="IQ1054">
            <v>0</v>
          </cell>
          <cell r="IR1054">
            <v>0</v>
          </cell>
          <cell r="IS1054">
            <v>0</v>
          </cell>
          <cell r="IT1054">
            <v>0</v>
          </cell>
          <cell r="IU1054">
            <v>0</v>
          </cell>
          <cell r="IV1054">
            <v>0</v>
          </cell>
          <cell r="IW1054">
            <v>0</v>
          </cell>
          <cell r="IX1054">
            <v>0</v>
          </cell>
          <cell r="IY1054">
            <v>0</v>
          </cell>
          <cell r="IZ1054">
            <v>0</v>
          </cell>
          <cell r="JA1054">
            <v>0</v>
          </cell>
          <cell r="JB1054">
            <v>0</v>
          </cell>
          <cell r="JC1054">
            <v>0</v>
          </cell>
          <cell r="JD1054">
            <v>0</v>
          </cell>
          <cell r="JE1054">
            <v>0</v>
          </cell>
          <cell r="JF1054">
            <v>0</v>
          </cell>
          <cell r="JG1054">
            <v>0</v>
          </cell>
          <cell r="JH1054">
            <v>0</v>
          </cell>
          <cell r="JI1054">
            <v>0</v>
          </cell>
          <cell r="JJ1054">
            <v>0</v>
          </cell>
          <cell r="JK1054">
            <v>0</v>
          </cell>
          <cell r="JL1054">
            <v>0</v>
          </cell>
          <cell r="JM1054">
            <v>0</v>
          </cell>
          <cell r="JN1054">
            <v>0</v>
          </cell>
          <cell r="JO1054">
            <v>0</v>
          </cell>
          <cell r="JP1054">
            <v>0</v>
          </cell>
          <cell r="JQ1054">
            <v>0</v>
          </cell>
        </row>
        <row r="1055">
          <cell r="D1055" t="str">
            <v>PV_.QF.UTS._.___.Escalante I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>
            <v>0</v>
          </cell>
          <cell r="EO1055">
            <v>0</v>
          </cell>
          <cell r="EP1055">
            <v>0</v>
          </cell>
          <cell r="EQ1055">
            <v>0</v>
          </cell>
          <cell r="ER1055">
            <v>0</v>
          </cell>
          <cell r="ES1055">
            <v>0</v>
          </cell>
          <cell r="ET1055">
            <v>0</v>
          </cell>
          <cell r="EU1055">
            <v>0</v>
          </cell>
          <cell r="EV1055">
            <v>0</v>
          </cell>
          <cell r="EW1055">
            <v>0</v>
          </cell>
          <cell r="EX1055">
            <v>0</v>
          </cell>
          <cell r="EY1055">
            <v>0</v>
          </cell>
          <cell r="EZ1055">
            <v>0</v>
          </cell>
          <cell r="FA1055">
            <v>0</v>
          </cell>
          <cell r="FB1055">
            <v>0</v>
          </cell>
          <cell r="FC1055">
            <v>0</v>
          </cell>
          <cell r="FD1055">
            <v>0</v>
          </cell>
          <cell r="FE1055">
            <v>0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>
            <v>0</v>
          </cell>
          <cell r="FO1055">
            <v>0</v>
          </cell>
          <cell r="FP1055">
            <v>0</v>
          </cell>
          <cell r="FQ1055">
            <v>0</v>
          </cell>
          <cell r="FR1055">
            <v>0</v>
          </cell>
          <cell r="FS1055">
            <v>0</v>
          </cell>
          <cell r="FT1055">
            <v>0</v>
          </cell>
          <cell r="FU1055">
            <v>0</v>
          </cell>
          <cell r="FV1055">
            <v>0</v>
          </cell>
          <cell r="FW1055">
            <v>0</v>
          </cell>
          <cell r="FX1055">
            <v>0</v>
          </cell>
          <cell r="FY1055">
            <v>0</v>
          </cell>
          <cell r="FZ1055">
            <v>0</v>
          </cell>
          <cell r="GA1055">
            <v>0</v>
          </cell>
          <cell r="GB1055">
            <v>0</v>
          </cell>
          <cell r="GC1055">
            <v>0</v>
          </cell>
          <cell r="GD1055">
            <v>0</v>
          </cell>
          <cell r="GE1055">
            <v>0</v>
          </cell>
          <cell r="GF1055">
            <v>0</v>
          </cell>
          <cell r="GG1055">
            <v>0</v>
          </cell>
          <cell r="GH1055">
            <v>0</v>
          </cell>
          <cell r="GI1055">
            <v>0</v>
          </cell>
          <cell r="GJ1055">
            <v>0</v>
          </cell>
          <cell r="GK1055">
            <v>0</v>
          </cell>
          <cell r="GL1055">
            <v>0</v>
          </cell>
          <cell r="GM1055">
            <v>0</v>
          </cell>
          <cell r="GN1055">
            <v>0</v>
          </cell>
          <cell r="GO1055">
            <v>0</v>
          </cell>
          <cell r="GP1055">
            <v>0</v>
          </cell>
          <cell r="GQ1055">
            <v>0</v>
          </cell>
          <cell r="GR1055">
            <v>0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0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0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T1055">
            <v>0</v>
          </cell>
          <cell r="HU1055">
            <v>0</v>
          </cell>
          <cell r="HV1055">
            <v>0</v>
          </cell>
          <cell r="HW1055">
            <v>0</v>
          </cell>
          <cell r="HX1055">
            <v>0</v>
          </cell>
          <cell r="HY1055">
            <v>0</v>
          </cell>
          <cell r="HZ1055">
            <v>0</v>
          </cell>
          <cell r="IA1055">
            <v>0</v>
          </cell>
          <cell r="IB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>
            <v>0</v>
          </cell>
          <cell r="IN1055">
            <v>0</v>
          </cell>
          <cell r="IO1055">
            <v>0</v>
          </cell>
          <cell r="IP1055">
            <v>0</v>
          </cell>
          <cell r="IQ1055">
            <v>0</v>
          </cell>
          <cell r="IR1055">
            <v>0</v>
          </cell>
          <cell r="IS1055">
            <v>0</v>
          </cell>
          <cell r="IT1055">
            <v>0</v>
          </cell>
          <cell r="IU1055">
            <v>0</v>
          </cell>
          <cell r="IV1055">
            <v>0</v>
          </cell>
          <cell r="IW1055">
            <v>0</v>
          </cell>
          <cell r="IX1055">
            <v>0</v>
          </cell>
          <cell r="IY1055">
            <v>0</v>
          </cell>
          <cell r="IZ1055">
            <v>0</v>
          </cell>
          <cell r="JA1055">
            <v>0</v>
          </cell>
          <cell r="JB1055">
            <v>0</v>
          </cell>
          <cell r="JC1055">
            <v>0</v>
          </cell>
          <cell r="JD1055">
            <v>0</v>
          </cell>
          <cell r="JE1055">
            <v>0</v>
          </cell>
          <cell r="JF1055">
            <v>0</v>
          </cell>
          <cell r="JG1055">
            <v>0</v>
          </cell>
          <cell r="JH1055">
            <v>0</v>
          </cell>
          <cell r="JI1055">
            <v>0</v>
          </cell>
          <cell r="JJ1055">
            <v>0</v>
          </cell>
          <cell r="JK1055">
            <v>0</v>
          </cell>
          <cell r="JL1055">
            <v>0</v>
          </cell>
          <cell r="JM1055">
            <v>0</v>
          </cell>
          <cell r="JN1055">
            <v>0</v>
          </cell>
          <cell r="JO1055">
            <v>0</v>
          </cell>
          <cell r="JP1055">
            <v>0</v>
          </cell>
          <cell r="JQ1055">
            <v>0</v>
          </cell>
        </row>
        <row r="1056">
          <cell r="D1056" t="str">
            <v>PV_.QF.UTS._.___.Escalante II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  <cell r="GK1056">
            <v>0</v>
          </cell>
          <cell r="GL1056">
            <v>0</v>
          </cell>
          <cell r="GM1056">
            <v>0</v>
          </cell>
          <cell r="GN1056">
            <v>0</v>
          </cell>
          <cell r="GO1056">
            <v>0</v>
          </cell>
          <cell r="GP1056">
            <v>0</v>
          </cell>
          <cell r="GQ1056">
            <v>0</v>
          </cell>
          <cell r="GR1056">
            <v>0</v>
          </cell>
          <cell r="GS1056">
            <v>0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0</v>
          </cell>
          <cell r="HN1056">
            <v>0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T1056">
            <v>0</v>
          </cell>
          <cell r="HU1056">
            <v>0</v>
          </cell>
          <cell r="HV1056">
            <v>0</v>
          </cell>
          <cell r="HW1056">
            <v>0</v>
          </cell>
          <cell r="HX1056">
            <v>0</v>
          </cell>
          <cell r="HY1056">
            <v>0</v>
          </cell>
          <cell r="HZ1056">
            <v>0</v>
          </cell>
          <cell r="IA1056">
            <v>0</v>
          </cell>
          <cell r="IB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>
            <v>0</v>
          </cell>
          <cell r="IN1056">
            <v>0</v>
          </cell>
          <cell r="IO1056">
            <v>0</v>
          </cell>
          <cell r="IP1056">
            <v>0</v>
          </cell>
          <cell r="IQ1056">
            <v>0</v>
          </cell>
          <cell r="IR1056">
            <v>0</v>
          </cell>
          <cell r="IS1056">
            <v>0</v>
          </cell>
          <cell r="IT1056">
            <v>0</v>
          </cell>
          <cell r="IU1056">
            <v>0</v>
          </cell>
          <cell r="IV1056">
            <v>0</v>
          </cell>
          <cell r="IW1056">
            <v>0</v>
          </cell>
          <cell r="IX1056">
            <v>0</v>
          </cell>
          <cell r="IY1056">
            <v>0</v>
          </cell>
          <cell r="IZ1056">
            <v>0</v>
          </cell>
          <cell r="JA1056">
            <v>0</v>
          </cell>
          <cell r="JB1056">
            <v>0</v>
          </cell>
          <cell r="JC1056">
            <v>0</v>
          </cell>
          <cell r="JD1056">
            <v>0</v>
          </cell>
          <cell r="JE1056">
            <v>0</v>
          </cell>
          <cell r="JF1056">
            <v>0</v>
          </cell>
          <cell r="JG1056">
            <v>0</v>
          </cell>
          <cell r="JH1056">
            <v>0</v>
          </cell>
          <cell r="JI1056">
            <v>0</v>
          </cell>
          <cell r="JJ1056">
            <v>0</v>
          </cell>
          <cell r="JK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P1056">
            <v>0</v>
          </cell>
          <cell r="JQ1056">
            <v>0</v>
          </cell>
        </row>
        <row r="1057">
          <cell r="D1057" t="str">
            <v>PV_.QF.UTS._.___.Escalante III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>
            <v>0</v>
          </cell>
          <cell r="EO1057">
            <v>0</v>
          </cell>
          <cell r="EP1057">
            <v>0</v>
          </cell>
          <cell r="EQ1057">
            <v>0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>
            <v>0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>
            <v>0</v>
          </cell>
          <cell r="FD1057">
            <v>0</v>
          </cell>
          <cell r="FE1057">
            <v>0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0</v>
          </cell>
          <cell r="FR1057">
            <v>0</v>
          </cell>
          <cell r="FS1057">
            <v>0</v>
          </cell>
          <cell r="FT1057">
            <v>0</v>
          </cell>
          <cell r="FU1057">
            <v>0</v>
          </cell>
          <cell r="FV1057">
            <v>0</v>
          </cell>
          <cell r="FW1057">
            <v>0</v>
          </cell>
          <cell r="FX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>
            <v>0</v>
          </cell>
          <cell r="GD1057">
            <v>0</v>
          </cell>
          <cell r="GE1057">
            <v>0</v>
          </cell>
          <cell r="GF1057">
            <v>0</v>
          </cell>
          <cell r="GG1057">
            <v>0</v>
          </cell>
          <cell r="GH1057">
            <v>0</v>
          </cell>
          <cell r="GI1057">
            <v>0</v>
          </cell>
          <cell r="GJ1057">
            <v>0</v>
          </cell>
          <cell r="GK1057">
            <v>0</v>
          </cell>
          <cell r="GL1057">
            <v>0</v>
          </cell>
          <cell r="GM1057">
            <v>0</v>
          </cell>
          <cell r="GN1057">
            <v>0</v>
          </cell>
          <cell r="GO1057">
            <v>0</v>
          </cell>
          <cell r="GP1057">
            <v>0</v>
          </cell>
          <cell r="GQ1057">
            <v>0</v>
          </cell>
          <cell r="GR1057">
            <v>0</v>
          </cell>
          <cell r="GS1057">
            <v>0</v>
          </cell>
          <cell r="GT1057">
            <v>0</v>
          </cell>
          <cell r="GU1057">
            <v>0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0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0</v>
          </cell>
          <cell r="HT1057">
            <v>0</v>
          </cell>
          <cell r="HU1057">
            <v>0</v>
          </cell>
          <cell r="HV1057">
            <v>0</v>
          </cell>
          <cell r="HW1057">
            <v>0</v>
          </cell>
          <cell r="HX1057">
            <v>0</v>
          </cell>
          <cell r="HY1057">
            <v>0</v>
          </cell>
          <cell r="HZ1057">
            <v>0</v>
          </cell>
          <cell r="IA1057">
            <v>0</v>
          </cell>
          <cell r="IB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>
            <v>0</v>
          </cell>
          <cell r="IN1057">
            <v>0</v>
          </cell>
          <cell r="IO1057">
            <v>0</v>
          </cell>
          <cell r="IP1057">
            <v>0</v>
          </cell>
          <cell r="IQ1057">
            <v>0</v>
          </cell>
          <cell r="IR1057">
            <v>0</v>
          </cell>
          <cell r="IS1057">
            <v>0</v>
          </cell>
          <cell r="IT1057">
            <v>0</v>
          </cell>
          <cell r="IU1057">
            <v>0</v>
          </cell>
          <cell r="IV1057">
            <v>0</v>
          </cell>
          <cell r="IW1057">
            <v>0</v>
          </cell>
          <cell r="IX1057">
            <v>0</v>
          </cell>
          <cell r="IY1057">
            <v>0</v>
          </cell>
          <cell r="IZ1057">
            <v>0</v>
          </cell>
          <cell r="JA1057">
            <v>0</v>
          </cell>
          <cell r="JB1057">
            <v>0</v>
          </cell>
          <cell r="JC1057">
            <v>0</v>
          </cell>
          <cell r="JD1057">
            <v>0</v>
          </cell>
          <cell r="JE1057">
            <v>0</v>
          </cell>
          <cell r="JF1057">
            <v>0</v>
          </cell>
          <cell r="JG1057">
            <v>0</v>
          </cell>
          <cell r="JH1057">
            <v>0</v>
          </cell>
          <cell r="JI1057">
            <v>0</v>
          </cell>
          <cell r="JJ1057">
            <v>0</v>
          </cell>
          <cell r="JK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P1057">
            <v>0</v>
          </cell>
          <cell r="JQ1057">
            <v>0</v>
          </cell>
        </row>
        <row r="1058">
          <cell r="D1058" t="str">
            <v>PV_.QF.UTS._.___.Granite Mountain - East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  <cell r="EN1058">
            <v>0</v>
          </cell>
          <cell r="EO1058">
            <v>0</v>
          </cell>
          <cell r="EP1058">
            <v>0</v>
          </cell>
          <cell r="EQ1058">
            <v>0</v>
          </cell>
          <cell r="ER1058">
            <v>0</v>
          </cell>
          <cell r="ES1058">
            <v>0</v>
          </cell>
          <cell r="ET1058">
            <v>0</v>
          </cell>
          <cell r="EU1058">
            <v>0</v>
          </cell>
          <cell r="EV1058">
            <v>0</v>
          </cell>
          <cell r="EW1058">
            <v>0</v>
          </cell>
          <cell r="EX1058">
            <v>0</v>
          </cell>
          <cell r="EY1058">
            <v>0</v>
          </cell>
          <cell r="EZ1058">
            <v>0</v>
          </cell>
          <cell r="FA1058">
            <v>0</v>
          </cell>
          <cell r="FB1058">
            <v>0</v>
          </cell>
          <cell r="FC1058">
            <v>0</v>
          </cell>
          <cell r="FD1058">
            <v>0</v>
          </cell>
          <cell r="FE1058">
            <v>0</v>
          </cell>
          <cell r="FF1058">
            <v>0</v>
          </cell>
          <cell r="FG1058">
            <v>0</v>
          </cell>
          <cell r="FH1058">
            <v>0</v>
          </cell>
          <cell r="FI1058">
            <v>0</v>
          </cell>
          <cell r="FJ1058">
            <v>0</v>
          </cell>
          <cell r="FK1058">
            <v>0</v>
          </cell>
          <cell r="FL1058">
            <v>0</v>
          </cell>
          <cell r="FM1058">
            <v>0</v>
          </cell>
          <cell r="FN1058">
            <v>0</v>
          </cell>
          <cell r="FO1058">
            <v>0</v>
          </cell>
          <cell r="FP1058">
            <v>0</v>
          </cell>
          <cell r="FQ1058">
            <v>0</v>
          </cell>
          <cell r="FR1058">
            <v>0</v>
          </cell>
          <cell r="FS1058">
            <v>0</v>
          </cell>
          <cell r="FT1058">
            <v>0</v>
          </cell>
          <cell r="FU1058">
            <v>0</v>
          </cell>
          <cell r="FV1058">
            <v>0</v>
          </cell>
          <cell r="FW1058">
            <v>0</v>
          </cell>
          <cell r="FX1058">
            <v>0</v>
          </cell>
          <cell r="FY1058">
            <v>0</v>
          </cell>
          <cell r="FZ1058">
            <v>0</v>
          </cell>
          <cell r="GA1058">
            <v>0</v>
          </cell>
          <cell r="GB1058">
            <v>0</v>
          </cell>
          <cell r="GC1058">
            <v>0</v>
          </cell>
          <cell r="GD1058">
            <v>0</v>
          </cell>
          <cell r="GE1058">
            <v>0</v>
          </cell>
          <cell r="GF1058">
            <v>0</v>
          </cell>
          <cell r="GG1058">
            <v>0</v>
          </cell>
          <cell r="GH1058">
            <v>0</v>
          </cell>
          <cell r="GI1058">
            <v>0</v>
          </cell>
          <cell r="GJ1058">
            <v>0</v>
          </cell>
          <cell r="GK1058">
            <v>0</v>
          </cell>
          <cell r="GL1058">
            <v>0</v>
          </cell>
          <cell r="GM1058">
            <v>0</v>
          </cell>
          <cell r="GN1058">
            <v>0</v>
          </cell>
          <cell r="GO1058">
            <v>0</v>
          </cell>
          <cell r="GP1058">
            <v>0</v>
          </cell>
          <cell r="GQ1058">
            <v>0</v>
          </cell>
          <cell r="GR1058">
            <v>0</v>
          </cell>
          <cell r="GS1058">
            <v>0</v>
          </cell>
          <cell r="GT1058">
            <v>0</v>
          </cell>
          <cell r="GU1058">
            <v>0</v>
          </cell>
          <cell r="GV1058">
            <v>0</v>
          </cell>
          <cell r="GW1058">
            <v>0</v>
          </cell>
          <cell r="GX1058">
            <v>0</v>
          </cell>
          <cell r="GY1058">
            <v>0</v>
          </cell>
          <cell r="GZ1058">
            <v>0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0</v>
          </cell>
          <cell r="HH1058">
            <v>0</v>
          </cell>
          <cell r="HI1058">
            <v>0</v>
          </cell>
          <cell r="HJ1058">
            <v>0</v>
          </cell>
          <cell r="HK1058">
            <v>0</v>
          </cell>
          <cell r="HL1058">
            <v>0</v>
          </cell>
          <cell r="HM1058">
            <v>0</v>
          </cell>
          <cell r="HN1058">
            <v>0</v>
          </cell>
          <cell r="HO1058">
            <v>0</v>
          </cell>
          <cell r="HP1058">
            <v>0</v>
          </cell>
          <cell r="HQ1058">
            <v>0</v>
          </cell>
          <cell r="HR1058">
            <v>0</v>
          </cell>
          <cell r="HS1058">
            <v>0</v>
          </cell>
          <cell r="HT1058">
            <v>0</v>
          </cell>
          <cell r="HU1058">
            <v>0</v>
          </cell>
          <cell r="HV1058">
            <v>0</v>
          </cell>
          <cell r="HW1058">
            <v>0</v>
          </cell>
          <cell r="HX1058">
            <v>0</v>
          </cell>
          <cell r="HY1058">
            <v>0</v>
          </cell>
          <cell r="HZ1058">
            <v>0</v>
          </cell>
          <cell r="IA1058">
            <v>0</v>
          </cell>
          <cell r="IB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0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P1058">
            <v>0</v>
          </cell>
          <cell r="IQ1058">
            <v>0</v>
          </cell>
          <cell r="IR1058">
            <v>0</v>
          </cell>
          <cell r="IS1058">
            <v>0</v>
          </cell>
          <cell r="IT1058">
            <v>0</v>
          </cell>
          <cell r="IU1058">
            <v>0</v>
          </cell>
          <cell r="IV1058">
            <v>0</v>
          </cell>
          <cell r="IW1058">
            <v>0</v>
          </cell>
          <cell r="IX1058">
            <v>0</v>
          </cell>
          <cell r="IY1058">
            <v>0</v>
          </cell>
          <cell r="IZ1058">
            <v>0</v>
          </cell>
          <cell r="JA1058">
            <v>0</v>
          </cell>
          <cell r="JB1058">
            <v>0</v>
          </cell>
          <cell r="JC1058">
            <v>0</v>
          </cell>
          <cell r="JD1058">
            <v>0</v>
          </cell>
          <cell r="JE1058">
            <v>0</v>
          </cell>
          <cell r="JF1058">
            <v>0</v>
          </cell>
          <cell r="JG1058">
            <v>0</v>
          </cell>
          <cell r="JH1058">
            <v>0</v>
          </cell>
          <cell r="JI1058">
            <v>0</v>
          </cell>
          <cell r="JJ1058">
            <v>0</v>
          </cell>
          <cell r="JK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P1058">
            <v>0</v>
          </cell>
          <cell r="JQ1058">
            <v>0</v>
          </cell>
        </row>
        <row r="1059">
          <cell r="D1059" t="str">
            <v>PV_.QF.UTS._.___.Granite Mountain - West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  <cell r="EN1059">
            <v>0</v>
          </cell>
          <cell r="EO1059">
            <v>0</v>
          </cell>
          <cell r="EP1059">
            <v>0</v>
          </cell>
          <cell r="EQ1059">
            <v>0</v>
          </cell>
          <cell r="ER1059">
            <v>0</v>
          </cell>
          <cell r="ES1059">
            <v>0</v>
          </cell>
          <cell r="ET1059">
            <v>0</v>
          </cell>
          <cell r="EU1059">
            <v>0</v>
          </cell>
          <cell r="EV1059">
            <v>0</v>
          </cell>
          <cell r="EW1059">
            <v>0</v>
          </cell>
          <cell r="EX1059">
            <v>0</v>
          </cell>
          <cell r="EY1059">
            <v>0</v>
          </cell>
          <cell r="EZ1059">
            <v>0</v>
          </cell>
          <cell r="FA1059">
            <v>0</v>
          </cell>
          <cell r="FB1059">
            <v>0</v>
          </cell>
          <cell r="FC1059">
            <v>0</v>
          </cell>
          <cell r="FD1059">
            <v>0</v>
          </cell>
          <cell r="FE1059">
            <v>0</v>
          </cell>
          <cell r="FF1059">
            <v>0</v>
          </cell>
          <cell r="FG1059">
            <v>0</v>
          </cell>
          <cell r="FH1059">
            <v>0</v>
          </cell>
          <cell r="FI1059">
            <v>0</v>
          </cell>
          <cell r="FJ1059">
            <v>0</v>
          </cell>
          <cell r="FK1059">
            <v>0</v>
          </cell>
          <cell r="FL1059">
            <v>0</v>
          </cell>
          <cell r="FM1059">
            <v>0</v>
          </cell>
          <cell r="FN1059">
            <v>0</v>
          </cell>
          <cell r="FO1059">
            <v>0</v>
          </cell>
          <cell r="FP1059">
            <v>0</v>
          </cell>
          <cell r="FQ1059">
            <v>0</v>
          </cell>
          <cell r="FR1059">
            <v>0</v>
          </cell>
          <cell r="FS1059">
            <v>0</v>
          </cell>
          <cell r="FT1059">
            <v>0</v>
          </cell>
          <cell r="FU1059">
            <v>0</v>
          </cell>
          <cell r="FV1059">
            <v>0</v>
          </cell>
          <cell r="FW1059">
            <v>0</v>
          </cell>
          <cell r="FX1059">
            <v>0</v>
          </cell>
          <cell r="FY1059">
            <v>0</v>
          </cell>
          <cell r="FZ1059">
            <v>0</v>
          </cell>
          <cell r="GA1059">
            <v>0</v>
          </cell>
          <cell r="GB1059">
            <v>0</v>
          </cell>
          <cell r="GC1059">
            <v>0</v>
          </cell>
          <cell r="GD1059">
            <v>0</v>
          </cell>
          <cell r="GE1059">
            <v>0</v>
          </cell>
          <cell r="GF1059">
            <v>0</v>
          </cell>
          <cell r="GG1059">
            <v>0</v>
          </cell>
          <cell r="GH1059">
            <v>0</v>
          </cell>
          <cell r="GI1059">
            <v>0</v>
          </cell>
          <cell r="GJ1059">
            <v>0</v>
          </cell>
          <cell r="GK1059">
            <v>0</v>
          </cell>
          <cell r="GL1059">
            <v>0</v>
          </cell>
          <cell r="GM1059">
            <v>0</v>
          </cell>
          <cell r="GN1059">
            <v>0</v>
          </cell>
          <cell r="GO1059">
            <v>0</v>
          </cell>
          <cell r="GP1059">
            <v>0</v>
          </cell>
          <cell r="GQ1059">
            <v>0</v>
          </cell>
          <cell r="GR1059">
            <v>0</v>
          </cell>
          <cell r="GS1059">
            <v>0</v>
          </cell>
          <cell r="GT1059">
            <v>0</v>
          </cell>
          <cell r="GU1059">
            <v>0</v>
          </cell>
          <cell r="GV1059">
            <v>0</v>
          </cell>
          <cell r="GW1059">
            <v>0</v>
          </cell>
          <cell r="GX1059">
            <v>0</v>
          </cell>
          <cell r="GY1059">
            <v>0</v>
          </cell>
          <cell r="GZ1059">
            <v>0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0</v>
          </cell>
          <cell r="HF1059">
            <v>0</v>
          </cell>
          <cell r="HG1059">
            <v>0</v>
          </cell>
          <cell r="HH1059">
            <v>0</v>
          </cell>
          <cell r="HI1059">
            <v>0</v>
          </cell>
          <cell r="HJ1059">
            <v>0</v>
          </cell>
          <cell r="HK1059">
            <v>0</v>
          </cell>
          <cell r="HL1059">
            <v>0</v>
          </cell>
          <cell r="HM1059">
            <v>0</v>
          </cell>
          <cell r="HN1059">
            <v>0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>
            <v>0</v>
          </cell>
          <cell r="HT1059">
            <v>0</v>
          </cell>
          <cell r="HU1059">
            <v>0</v>
          </cell>
          <cell r="HV1059">
            <v>0</v>
          </cell>
          <cell r="HW1059">
            <v>0</v>
          </cell>
          <cell r="HX1059">
            <v>0</v>
          </cell>
          <cell r="HY1059">
            <v>0</v>
          </cell>
          <cell r="HZ1059">
            <v>0</v>
          </cell>
          <cell r="IA1059">
            <v>0</v>
          </cell>
          <cell r="IB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P1059">
            <v>0</v>
          </cell>
          <cell r="IQ1059">
            <v>0</v>
          </cell>
          <cell r="IR1059">
            <v>0</v>
          </cell>
          <cell r="IS1059">
            <v>0</v>
          </cell>
          <cell r="IT1059">
            <v>0</v>
          </cell>
          <cell r="IU1059">
            <v>0</v>
          </cell>
          <cell r="IV1059">
            <v>0</v>
          </cell>
          <cell r="IW1059">
            <v>0</v>
          </cell>
          <cell r="IX1059">
            <v>0</v>
          </cell>
          <cell r="IY1059">
            <v>0</v>
          </cell>
          <cell r="IZ1059">
            <v>0</v>
          </cell>
          <cell r="JA1059">
            <v>0</v>
          </cell>
          <cell r="JB1059">
            <v>0</v>
          </cell>
          <cell r="JC1059">
            <v>0</v>
          </cell>
          <cell r="JD1059">
            <v>0</v>
          </cell>
          <cell r="JE1059">
            <v>0</v>
          </cell>
          <cell r="JF1059">
            <v>0</v>
          </cell>
          <cell r="JG1059">
            <v>0</v>
          </cell>
          <cell r="JH1059">
            <v>0</v>
          </cell>
          <cell r="JI1059">
            <v>0</v>
          </cell>
          <cell r="JJ1059">
            <v>0</v>
          </cell>
          <cell r="JK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P1059">
            <v>0</v>
          </cell>
          <cell r="JQ1059">
            <v>0</v>
          </cell>
        </row>
        <row r="1060">
          <cell r="D1060" t="str">
            <v>PV_.QF.UTS._.___.GranitePeak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>
            <v>0</v>
          </cell>
          <cell r="EO1060">
            <v>0</v>
          </cell>
          <cell r="EP1060">
            <v>0</v>
          </cell>
          <cell r="EQ1060">
            <v>0</v>
          </cell>
          <cell r="ER1060">
            <v>0</v>
          </cell>
          <cell r="ES1060">
            <v>0</v>
          </cell>
          <cell r="ET1060">
            <v>0</v>
          </cell>
          <cell r="EU1060">
            <v>0</v>
          </cell>
          <cell r="EV1060">
            <v>0</v>
          </cell>
          <cell r="EW1060">
            <v>0</v>
          </cell>
          <cell r="EX1060">
            <v>0</v>
          </cell>
          <cell r="EY1060">
            <v>0</v>
          </cell>
          <cell r="EZ1060">
            <v>0</v>
          </cell>
          <cell r="FA1060">
            <v>0</v>
          </cell>
          <cell r="FB1060">
            <v>0</v>
          </cell>
          <cell r="FC1060">
            <v>0</v>
          </cell>
          <cell r="FD1060">
            <v>0</v>
          </cell>
          <cell r="FE1060">
            <v>0</v>
          </cell>
          <cell r="FF1060">
            <v>0</v>
          </cell>
          <cell r="FG1060">
            <v>0</v>
          </cell>
          <cell r="FH1060">
            <v>0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0</v>
          </cell>
          <cell r="FR1060">
            <v>0</v>
          </cell>
          <cell r="FS1060">
            <v>0</v>
          </cell>
          <cell r="FT1060">
            <v>0</v>
          </cell>
          <cell r="FU1060">
            <v>0</v>
          </cell>
          <cell r="FV1060">
            <v>0</v>
          </cell>
          <cell r="FW1060">
            <v>0</v>
          </cell>
          <cell r="FX1060">
            <v>0</v>
          </cell>
          <cell r="FY1060">
            <v>0</v>
          </cell>
          <cell r="FZ1060">
            <v>0</v>
          </cell>
          <cell r="GA1060">
            <v>0</v>
          </cell>
          <cell r="GB1060">
            <v>0</v>
          </cell>
          <cell r="GC1060">
            <v>0</v>
          </cell>
          <cell r="GD1060">
            <v>0</v>
          </cell>
          <cell r="GE1060">
            <v>0</v>
          </cell>
          <cell r="GF1060">
            <v>0</v>
          </cell>
          <cell r="GG1060">
            <v>0</v>
          </cell>
          <cell r="GH1060">
            <v>0</v>
          </cell>
          <cell r="GI1060">
            <v>0</v>
          </cell>
          <cell r="GJ1060">
            <v>0</v>
          </cell>
          <cell r="GK1060">
            <v>0</v>
          </cell>
          <cell r="GL1060">
            <v>0</v>
          </cell>
          <cell r="GM1060">
            <v>0</v>
          </cell>
          <cell r="GN1060">
            <v>0</v>
          </cell>
          <cell r="GO1060">
            <v>0</v>
          </cell>
          <cell r="GP1060">
            <v>0</v>
          </cell>
          <cell r="GQ1060">
            <v>0</v>
          </cell>
          <cell r="GR1060">
            <v>0</v>
          </cell>
          <cell r="GS1060">
            <v>0</v>
          </cell>
          <cell r="GT1060">
            <v>0</v>
          </cell>
          <cell r="GU1060">
            <v>0</v>
          </cell>
          <cell r="GV1060">
            <v>0</v>
          </cell>
          <cell r="GW1060">
            <v>0</v>
          </cell>
          <cell r="GX1060">
            <v>0</v>
          </cell>
          <cell r="GY1060">
            <v>0</v>
          </cell>
          <cell r="GZ1060">
            <v>0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0</v>
          </cell>
          <cell r="HG1060">
            <v>0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0</v>
          </cell>
          <cell r="HN1060">
            <v>0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>
            <v>0</v>
          </cell>
          <cell r="HT1060">
            <v>0</v>
          </cell>
          <cell r="HU1060">
            <v>0</v>
          </cell>
          <cell r="HV1060">
            <v>0</v>
          </cell>
          <cell r="HW1060">
            <v>0</v>
          </cell>
          <cell r="HX1060">
            <v>0</v>
          </cell>
          <cell r="HY1060">
            <v>0</v>
          </cell>
          <cell r="HZ1060">
            <v>0</v>
          </cell>
          <cell r="IA1060">
            <v>0</v>
          </cell>
          <cell r="IB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P1060">
            <v>0</v>
          </cell>
          <cell r="IQ1060">
            <v>0</v>
          </cell>
          <cell r="IR1060">
            <v>0</v>
          </cell>
          <cell r="IS1060">
            <v>0</v>
          </cell>
          <cell r="IT1060">
            <v>0</v>
          </cell>
          <cell r="IU1060">
            <v>0</v>
          </cell>
          <cell r="IV1060">
            <v>0</v>
          </cell>
          <cell r="IW1060">
            <v>0</v>
          </cell>
          <cell r="IX1060">
            <v>0</v>
          </cell>
          <cell r="IY1060">
            <v>0</v>
          </cell>
          <cell r="IZ1060">
            <v>0</v>
          </cell>
          <cell r="JA1060">
            <v>0</v>
          </cell>
          <cell r="JB1060">
            <v>0</v>
          </cell>
          <cell r="JC1060">
            <v>0</v>
          </cell>
          <cell r="JD1060">
            <v>0</v>
          </cell>
          <cell r="JE1060">
            <v>0</v>
          </cell>
          <cell r="JF1060">
            <v>0</v>
          </cell>
          <cell r="JG1060">
            <v>0</v>
          </cell>
          <cell r="JH1060">
            <v>0</v>
          </cell>
          <cell r="JI1060">
            <v>0</v>
          </cell>
          <cell r="JJ1060">
            <v>0</v>
          </cell>
          <cell r="JK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P1060">
            <v>0</v>
          </cell>
          <cell r="JQ1060">
            <v>0</v>
          </cell>
        </row>
        <row r="1061">
          <cell r="D1061" t="str">
            <v>PV_.QF.UTS._.___.Greenville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>
            <v>0</v>
          </cell>
          <cell r="EO1061">
            <v>0</v>
          </cell>
          <cell r="EP1061">
            <v>0</v>
          </cell>
          <cell r="EQ1061">
            <v>0</v>
          </cell>
          <cell r="ER1061">
            <v>0</v>
          </cell>
          <cell r="ES1061">
            <v>0</v>
          </cell>
          <cell r="ET1061">
            <v>0</v>
          </cell>
          <cell r="EU1061">
            <v>0</v>
          </cell>
          <cell r="EV1061">
            <v>0</v>
          </cell>
          <cell r="EW1061">
            <v>0</v>
          </cell>
          <cell r="EX1061">
            <v>0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>
            <v>0</v>
          </cell>
          <cell r="FD1061">
            <v>0</v>
          </cell>
          <cell r="FE1061">
            <v>0</v>
          </cell>
          <cell r="FF1061">
            <v>0</v>
          </cell>
          <cell r="FG1061">
            <v>0</v>
          </cell>
          <cell r="FH1061">
            <v>0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0</v>
          </cell>
          <cell r="FR1061">
            <v>0</v>
          </cell>
          <cell r="FS1061">
            <v>0</v>
          </cell>
          <cell r="FT1061">
            <v>0</v>
          </cell>
          <cell r="FU1061">
            <v>0</v>
          </cell>
          <cell r="FV1061">
            <v>0</v>
          </cell>
          <cell r="FW1061">
            <v>0</v>
          </cell>
          <cell r="FX1061">
            <v>0</v>
          </cell>
          <cell r="FY1061">
            <v>0</v>
          </cell>
          <cell r="FZ1061">
            <v>0</v>
          </cell>
          <cell r="GA1061">
            <v>0</v>
          </cell>
          <cell r="GB1061">
            <v>0</v>
          </cell>
          <cell r="GC1061">
            <v>0</v>
          </cell>
          <cell r="GD1061">
            <v>0</v>
          </cell>
          <cell r="GE1061">
            <v>0</v>
          </cell>
          <cell r="GF1061">
            <v>0</v>
          </cell>
          <cell r="GG1061">
            <v>0</v>
          </cell>
          <cell r="GH1061">
            <v>0</v>
          </cell>
          <cell r="GI1061">
            <v>0</v>
          </cell>
          <cell r="GJ1061">
            <v>0</v>
          </cell>
          <cell r="GK1061">
            <v>0</v>
          </cell>
          <cell r="GL1061">
            <v>0</v>
          </cell>
          <cell r="GM1061">
            <v>0</v>
          </cell>
          <cell r="GN1061">
            <v>0</v>
          </cell>
          <cell r="GO1061">
            <v>0</v>
          </cell>
          <cell r="GP1061">
            <v>0</v>
          </cell>
          <cell r="GQ1061">
            <v>0</v>
          </cell>
          <cell r="GR1061">
            <v>0</v>
          </cell>
          <cell r="GS1061">
            <v>0</v>
          </cell>
          <cell r="GT1061">
            <v>0</v>
          </cell>
          <cell r="GU1061">
            <v>0</v>
          </cell>
          <cell r="GV1061">
            <v>0</v>
          </cell>
          <cell r="GW1061">
            <v>0</v>
          </cell>
          <cell r="GX1061">
            <v>0</v>
          </cell>
          <cell r="GY1061">
            <v>0</v>
          </cell>
          <cell r="GZ1061">
            <v>0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0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0</v>
          </cell>
          <cell r="HN1061">
            <v>0</v>
          </cell>
          <cell r="HO1061">
            <v>0</v>
          </cell>
          <cell r="HP1061">
            <v>0</v>
          </cell>
          <cell r="HQ1061">
            <v>0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0</v>
          </cell>
          <cell r="IK1061">
            <v>0</v>
          </cell>
          <cell r="IL1061">
            <v>0</v>
          </cell>
          <cell r="IM1061">
            <v>0</v>
          </cell>
          <cell r="IN1061">
            <v>0</v>
          </cell>
          <cell r="IO1061">
            <v>0</v>
          </cell>
          <cell r="IP1061">
            <v>0</v>
          </cell>
          <cell r="IQ1061">
            <v>0</v>
          </cell>
          <cell r="IR1061">
            <v>0</v>
          </cell>
          <cell r="IS1061">
            <v>0</v>
          </cell>
          <cell r="IT1061">
            <v>0</v>
          </cell>
          <cell r="IU1061">
            <v>0</v>
          </cell>
          <cell r="IV1061">
            <v>0</v>
          </cell>
          <cell r="IW1061">
            <v>0</v>
          </cell>
          <cell r="IX1061">
            <v>0</v>
          </cell>
          <cell r="IY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  <cell r="JF1061">
            <v>0</v>
          </cell>
          <cell r="JG1061">
            <v>0</v>
          </cell>
          <cell r="JH1061">
            <v>0</v>
          </cell>
          <cell r="JI1061">
            <v>0</v>
          </cell>
          <cell r="JJ1061">
            <v>0</v>
          </cell>
          <cell r="JK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P1061">
            <v>0</v>
          </cell>
          <cell r="JQ1061">
            <v>0</v>
          </cell>
        </row>
        <row r="1062">
          <cell r="D1062" t="str">
            <v>PV_.QF.UTS._.___.Iron Springs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>
            <v>0</v>
          </cell>
          <cell r="EO1062">
            <v>0</v>
          </cell>
          <cell r="EP1062">
            <v>0</v>
          </cell>
          <cell r="EQ1062">
            <v>0</v>
          </cell>
          <cell r="ER1062">
            <v>0</v>
          </cell>
          <cell r="ES1062">
            <v>0</v>
          </cell>
          <cell r="ET1062">
            <v>0</v>
          </cell>
          <cell r="EU1062">
            <v>0</v>
          </cell>
          <cell r="EV1062">
            <v>0</v>
          </cell>
          <cell r="EW1062">
            <v>0</v>
          </cell>
          <cell r="EX1062">
            <v>0</v>
          </cell>
          <cell r="EY1062">
            <v>0</v>
          </cell>
          <cell r="EZ1062">
            <v>0</v>
          </cell>
          <cell r="FA1062">
            <v>0</v>
          </cell>
          <cell r="FB1062">
            <v>0</v>
          </cell>
          <cell r="FC1062">
            <v>0</v>
          </cell>
          <cell r="FD1062">
            <v>0</v>
          </cell>
          <cell r="FE1062">
            <v>0</v>
          </cell>
          <cell r="FF1062">
            <v>0</v>
          </cell>
          <cell r="FG1062">
            <v>0</v>
          </cell>
          <cell r="FH1062">
            <v>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0</v>
          </cell>
          <cell r="FR1062">
            <v>0</v>
          </cell>
          <cell r="FS1062">
            <v>0</v>
          </cell>
          <cell r="FT1062">
            <v>0</v>
          </cell>
          <cell r="FU1062">
            <v>0</v>
          </cell>
          <cell r="FV1062">
            <v>0</v>
          </cell>
          <cell r="FW1062">
            <v>0</v>
          </cell>
          <cell r="FX1062">
            <v>0</v>
          </cell>
          <cell r="FY1062">
            <v>0</v>
          </cell>
          <cell r="FZ1062">
            <v>0</v>
          </cell>
          <cell r="GA1062">
            <v>0</v>
          </cell>
          <cell r="GB1062">
            <v>0</v>
          </cell>
          <cell r="GC1062">
            <v>0</v>
          </cell>
          <cell r="GD1062">
            <v>0</v>
          </cell>
          <cell r="GE1062">
            <v>0</v>
          </cell>
          <cell r="GF1062">
            <v>0</v>
          </cell>
          <cell r="GG1062">
            <v>0</v>
          </cell>
          <cell r="GH1062">
            <v>0</v>
          </cell>
          <cell r="GI1062">
            <v>0</v>
          </cell>
          <cell r="GJ1062">
            <v>0</v>
          </cell>
          <cell r="GK1062">
            <v>0</v>
          </cell>
          <cell r="GL1062">
            <v>0</v>
          </cell>
          <cell r="GM1062">
            <v>0</v>
          </cell>
          <cell r="GN1062">
            <v>0</v>
          </cell>
          <cell r="GO1062">
            <v>0</v>
          </cell>
          <cell r="GP1062">
            <v>0</v>
          </cell>
          <cell r="GQ1062">
            <v>0</v>
          </cell>
          <cell r="GR1062">
            <v>0</v>
          </cell>
          <cell r="GS1062">
            <v>0</v>
          </cell>
          <cell r="GT1062">
            <v>0</v>
          </cell>
          <cell r="GU1062">
            <v>0</v>
          </cell>
          <cell r="GV1062">
            <v>0</v>
          </cell>
          <cell r="GW1062">
            <v>0</v>
          </cell>
          <cell r="GX1062">
            <v>0</v>
          </cell>
          <cell r="GY1062">
            <v>0</v>
          </cell>
          <cell r="GZ1062">
            <v>0</v>
          </cell>
          <cell r="HA1062">
            <v>0</v>
          </cell>
          <cell r="HB1062">
            <v>0</v>
          </cell>
          <cell r="HC1062">
            <v>0</v>
          </cell>
          <cell r="HD1062">
            <v>0</v>
          </cell>
          <cell r="HE1062">
            <v>0</v>
          </cell>
          <cell r="HF1062">
            <v>0</v>
          </cell>
          <cell r="HG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0</v>
          </cell>
          <cell r="HN1062">
            <v>0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P1062">
            <v>0</v>
          </cell>
          <cell r="IQ1062">
            <v>0</v>
          </cell>
          <cell r="IR1062">
            <v>0</v>
          </cell>
          <cell r="IS1062">
            <v>0</v>
          </cell>
          <cell r="IT1062">
            <v>0</v>
          </cell>
          <cell r="IU1062">
            <v>0</v>
          </cell>
          <cell r="IV1062">
            <v>0</v>
          </cell>
          <cell r="IW1062">
            <v>0</v>
          </cell>
          <cell r="IX1062">
            <v>0</v>
          </cell>
          <cell r="IY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  <cell r="JF1062">
            <v>0</v>
          </cell>
          <cell r="JG1062">
            <v>0</v>
          </cell>
          <cell r="JH1062">
            <v>0</v>
          </cell>
          <cell r="JI1062">
            <v>0</v>
          </cell>
          <cell r="JJ1062">
            <v>0</v>
          </cell>
          <cell r="JK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P1062">
            <v>0</v>
          </cell>
          <cell r="JQ1062">
            <v>0</v>
          </cell>
        </row>
        <row r="1063">
          <cell r="D1063" t="str">
            <v>PV_.QF.UTS._.___.Laho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  <cell r="EN1063">
            <v>0</v>
          </cell>
          <cell r="EO1063">
            <v>0</v>
          </cell>
          <cell r="EP1063">
            <v>0</v>
          </cell>
          <cell r="EQ1063">
            <v>0</v>
          </cell>
          <cell r="ER1063">
            <v>0</v>
          </cell>
          <cell r="ES1063">
            <v>0</v>
          </cell>
          <cell r="ET1063">
            <v>0</v>
          </cell>
          <cell r="EU1063">
            <v>0</v>
          </cell>
          <cell r="EV1063">
            <v>0</v>
          </cell>
          <cell r="EW1063">
            <v>0</v>
          </cell>
          <cell r="EX1063">
            <v>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>
            <v>0</v>
          </cell>
          <cell r="FD1063">
            <v>0</v>
          </cell>
          <cell r="FE1063">
            <v>0</v>
          </cell>
          <cell r="FF1063">
            <v>0</v>
          </cell>
          <cell r="FG1063">
            <v>0</v>
          </cell>
          <cell r="FH1063">
            <v>0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0</v>
          </cell>
          <cell r="FR1063">
            <v>0</v>
          </cell>
          <cell r="FS1063">
            <v>0</v>
          </cell>
          <cell r="FT1063">
            <v>0</v>
          </cell>
          <cell r="FU1063">
            <v>0</v>
          </cell>
          <cell r="FV1063">
            <v>0</v>
          </cell>
          <cell r="FW1063">
            <v>0</v>
          </cell>
          <cell r="FX1063">
            <v>0</v>
          </cell>
          <cell r="FY1063">
            <v>0</v>
          </cell>
          <cell r="FZ1063">
            <v>0</v>
          </cell>
          <cell r="GA1063">
            <v>0</v>
          </cell>
          <cell r="GB1063">
            <v>0</v>
          </cell>
          <cell r="GC1063">
            <v>0</v>
          </cell>
          <cell r="GD1063">
            <v>0</v>
          </cell>
          <cell r="GE1063">
            <v>0</v>
          </cell>
          <cell r="GF1063">
            <v>0</v>
          </cell>
          <cell r="GG1063">
            <v>0</v>
          </cell>
          <cell r="GH1063">
            <v>0</v>
          </cell>
          <cell r="GI1063">
            <v>0</v>
          </cell>
          <cell r="GJ1063">
            <v>0</v>
          </cell>
          <cell r="GK1063">
            <v>0</v>
          </cell>
          <cell r="GL1063">
            <v>0</v>
          </cell>
          <cell r="GM1063">
            <v>0</v>
          </cell>
          <cell r="GN1063">
            <v>0</v>
          </cell>
          <cell r="GO1063">
            <v>0</v>
          </cell>
          <cell r="GP1063">
            <v>0</v>
          </cell>
          <cell r="GQ1063">
            <v>0</v>
          </cell>
          <cell r="GR1063">
            <v>0</v>
          </cell>
          <cell r="GS1063">
            <v>0</v>
          </cell>
          <cell r="GT1063">
            <v>0</v>
          </cell>
          <cell r="GU1063">
            <v>0</v>
          </cell>
          <cell r="GV1063">
            <v>0</v>
          </cell>
          <cell r="GW1063">
            <v>0</v>
          </cell>
          <cell r="GX1063">
            <v>0</v>
          </cell>
          <cell r="GY1063">
            <v>0</v>
          </cell>
          <cell r="GZ1063">
            <v>0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0</v>
          </cell>
          <cell r="HF1063">
            <v>0</v>
          </cell>
          <cell r="HG1063">
            <v>0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0</v>
          </cell>
          <cell r="HN1063">
            <v>0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P1063">
            <v>0</v>
          </cell>
          <cell r="IQ1063">
            <v>0</v>
          </cell>
          <cell r="IR1063">
            <v>0</v>
          </cell>
          <cell r="IS1063">
            <v>0</v>
          </cell>
          <cell r="IT1063">
            <v>0</v>
          </cell>
          <cell r="IU1063">
            <v>0</v>
          </cell>
          <cell r="IV1063">
            <v>0</v>
          </cell>
          <cell r="IW1063">
            <v>0</v>
          </cell>
          <cell r="IX1063">
            <v>0</v>
          </cell>
          <cell r="IY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  <cell r="JF1063">
            <v>0</v>
          </cell>
          <cell r="JG1063">
            <v>0</v>
          </cell>
          <cell r="JH1063">
            <v>0</v>
          </cell>
          <cell r="JI1063">
            <v>0</v>
          </cell>
          <cell r="JJ1063">
            <v>0</v>
          </cell>
          <cell r="JK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P1063">
            <v>0</v>
          </cell>
          <cell r="JQ1063">
            <v>0</v>
          </cell>
        </row>
        <row r="1064">
          <cell r="D1064" t="str">
            <v>PV_.QF.UTS._.___.Milford2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  <cell r="EN1064">
            <v>0</v>
          </cell>
          <cell r="EO1064">
            <v>0</v>
          </cell>
          <cell r="EP1064">
            <v>0</v>
          </cell>
          <cell r="EQ1064">
            <v>0</v>
          </cell>
          <cell r="ER1064">
            <v>0</v>
          </cell>
          <cell r="ES1064">
            <v>0</v>
          </cell>
          <cell r="ET1064">
            <v>0</v>
          </cell>
          <cell r="EU1064">
            <v>0</v>
          </cell>
          <cell r="EV1064">
            <v>0</v>
          </cell>
          <cell r="EW1064">
            <v>0</v>
          </cell>
          <cell r="EX1064">
            <v>0</v>
          </cell>
          <cell r="EY1064">
            <v>0</v>
          </cell>
          <cell r="EZ1064">
            <v>0</v>
          </cell>
          <cell r="FA1064">
            <v>0</v>
          </cell>
          <cell r="FB1064">
            <v>0</v>
          </cell>
          <cell r="FC1064">
            <v>0</v>
          </cell>
          <cell r="FD1064">
            <v>0</v>
          </cell>
          <cell r="FE1064">
            <v>0</v>
          </cell>
          <cell r="FF1064">
            <v>0</v>
          </cell>
          <cell r="FG1064">
            <v>0</v>
          </cell>
          <cell r="FH1064">
            <v>0</v>
          </cell>
          <cell r="FI1064">
            <v>0</v>
          </cell>
          <cell r="FJ1064">
            <v>0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O1064">
            <v>0</v>
          </cell>
          <cell r="FP1064">
            <v>0</v>
          </cell>
          <cell r="FQ1064">
            <v>0</v>
          </cell>
          <cell r="FR1064">
            <v>0</v>
          </cell>
          <cell r="FS1064">
            <v>0</v>
          </cell>
          <cell r="FT1064">
            <v>0</v>
          </cell>
          <cell r="FU1064">
            <v>0</v>
          </cell>
          <cell r="FV1064">
            <v>0</v>
          </cell>
          <cell r="FW1064">
            <v>0</v>
          </cell>
          <cell r="FX1064">
            <v>0</v>
          </cell>
          <cell r="FY1064">
            <v>0</v>
          </cell>
          <cell r="FZ1064">
            <v>0</v>
          </cell>
          <cell r="GA1064">
            <v>0</v>
          </cell>
          <cell r="GB1064">
            <v>0</v>
          </cell>
          <cell r="GC1064">
            <v>0</v>
          </cell>
          <cell r="GD1064">
            <v>0</v>
          </cell>
          <cell r="GE1064">
            <v>0</v>
          </cell>
          <cell r="GF1064">
            <v>0</v>
          </cell>
          <cell r="GG1064">
            <v>0</v>
          </cell>
          <cell r="GH1064">
            <v>0</v>
          </cell>
          <cell r="GI1064">
            <v>0</v>
          </cell>
          <cell r="GJ1064">
            <v>0</v>
          </cell>
          <cell r="GK1064">
            <v>0</v>
          </cell>
          <cell r="GL1064">
            <v>0</v>
          </cell>
          <cell r="GM1064">
            <v>0</v>
          </cell>
          <cell r="GN1064">
            <v>0</v>
          </cell>
          <cell r="GO1064">
            <v>0</v>
          </cell>
          <cell r="GP1064">
            <v>0</v>
          </cell>
          <cell r="GQ1064">
            <v>0</v>
          </cell>
          <cell r="GR1064">
            <v>0</v>
          </cell>
          <cell r="GS1064">
            <v>0</v>
          </cell>
          <cell r="GT1064">
            <v>0</v>
          </cell>
          <cell r="GU1064">
            <v>0</v>
          </cell>
          <cell r="GV1064">
            <v>0</v>
          </cell>
          <cell r="GW1064">
            <v>0</v>
          </cell>
          <cell r="GX1064">
            <v>0</v>
          </cell>
          <cell r="GY1064">
            <v>0</v>
          </cell>
          <cell r="GZ1064">
            <v>0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I1064">
            <v>0</v>
          </cell>
          <cell r="HJ1064">
            <v>0</v>
          </cell>
          <cell r="HK1064">
            <v>0</v>
          </cell>
          <cell r="HL1064">
            <v>0</v>
          </cell>
          <cell r="HM1064">
            <v>0</v>
          </cell>
          <cell r="HN1064">
            <v>0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0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0</v>
          </cell>
          <cell r="IB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P1064">
            <v>0</v>
          </cell>
          <cell r="IQ1064">
            <v>0</v>
          </cell>
          <cell r="IR1064">
            <v>0</v>
          </cell>
          <cell r="IS1064">
            <v>0</v>
          </cell>
          <cell r="IT1064">
            <v>0</v>
          </cell>
          <cell r="IU1064">
            <v>0</v>
          </cell>
          <cell r="IV1064">
            <v>0</v>
          </cell>
          <cell r="IW1064">
            <v>0</v>
          </cell>
          <cell r="IX1064">
            <v>0</v>
          </cell>
          <cell r="IY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  <cell r="JF1064">
            <v>0</v>
          </cell>
          <cell r="JG1064">
            <v>0</v>
          </cell>
          <cell r="JH1064">
            <v>0</v>
          </cell>
          <cell r="JI1064">
            <v>0</v>
          </cell>
          <cell r="JJ1064">
            <v>0</v>
          </cell>
          <cell r="JK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P1064">
            <v>0</v>
          </cell>
          <cell r="JQ1064">
            <v>0</v>
          </cell>
        </row>
        <row r="1065">
          <cell r="D1065" t="str">
            <v>PV_.QF.UTS._.___.MilfordFlat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  <cell r="EN1065">
            <v>0</v>
          </cell>
          <cell r="EO1065">
            <v>0</v>
          </cell>
          <cell r="EP1065">
            <v>0</v>
          </cell>
          <cell r="EQ1065">
            <v>0</v>
          </cell>
          <cell r="ER1065">
            <v>0</v>
          </cell>
          <cell r="ES1065">
            <v>0</v>
          </cell>
          <cell r="ET1065">
            <v>0</v>
          </cell>
          <cell r="EU1065">
            <v>0</v>
          </cell>
          <cell r="EV1065">
            <v>0</v>
          </cell>
          <cell r="EW1065">
            <v>0</v>
          </cell>
          <cell r="EX1065">
            <v>0</v>
          </cell>
          <cell r="EY1065">
            <v>0</v>
          </cell>
          <cell r="EZ1065">
            <v>0</v>
          </cell>
          <cell r="FA1065">
            <v>0</v>
          </cell>
          <cell r="FB1065">
            <v>0</v>
          </cell>
          <cell r="FC1065">
            <v>0</v>
          </cell>
          <cell r="FD1065">
            <v>0</v>
          </cell>
          <cell r="FE1065">
            <v>0</v>
          </cell>
          <cell r="FF1065">
            <v>0</v>
          </cell>
          <cell r="FG1065">
            <v>0</v>
          </cell>
          <cell r="FH1065">
            <v>0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O1065">
            <v>0</v>
          </cell>
          <cell r="FP1065">
            <v>0</v>
          </cell>
          <cell r="FQ1065">
            <v>0</v>
          </cell>
          <cell r="FR1065">
            <v>0</v>
          </cell>
          <cell r="FS1065">
            <v>0</v>
          </cell>
          <cell r="FT1065">
            <v>0</v>
          </cell>
          <cell r="FU1065">
            <v>0</v>
          </cell>
          <cell r="FV1065">
            <v>0</v>
          </cell>
          <cell r="FW1065">
            <v>0</v>
          </cell>
          <cell r="FX1065">
            <v>0</v>
          </cell>
          <cell r="FY1065">
            <v>0</v>
          </cell>
          <cell r="FZ1065">
            <v>0</v>
          </cell>
          <cell r="GA1065">
            <v>0</v>
          </cell>
          <cell r="GB1065">
            <v>0</v>
          </cell>
          <cell r="GC1065">
            <v>0</v>
          </cell>
          <cell r="GD1065">
            <v>0</v>
          </cell>
          <cell r="GE1065">
            <v>0</v>
          </cell>
          <cell r="GF1065">
            <v>0</v>
          </cell>
          <cell r="GG1065">
            <v>0</v>
          </cell>
          <cell r="GH1065">
            <v>0</v>
          </cell>
          <cell r="GI1065">
            <v>0</v>
          </cell>
          <cell r="GJ1065">
            <v>0</v>
          </cell>
          <cell r="GK1065">
            <v>0</v>
          </cell>
          <cell r="GL1065">
            <v>0</v>
          </cell>
          <cell r="GM1065">
            <v>0</v>
          </cell>
          <cell r="GN1065">
            <v>0</v>
          </cell>
          <cell r="GO1065">
            <v>0</v>
          </cell>
          <cell r="GP1065">
            <v>0</v>
          </cell>
          <cell r="GQ1065">
            <v>0</v>
          </cell>
          <cell r="GR1065">
            <v>0</v>
          </cell>
          <cell r="GS1065">
            <v>0</v>
          </cell>
          <cell r="GT1065">
            <v>0</v>
          </cell>
          <cell r="GU1065">
            <v>0</v>
          </cell>
          <cell r="GV1065">
            <v>0</v>
          </cell>
          <cell r="GW1065">
            <v>0</v>
          </cell>
          <cell r="GX1065">
            <v>0</v>
          </cell>
          <cell r="GY1065">
            <v>0</v>
          </cell>
          <cell r="GZ1065">
            <v>0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0</v>
          </cell>
          <cell r="HF1065">
            <v>0</v>
          </cell>
          <cell r="HG1065">
            <v>0</v>
          </cell>
          <cell r="HH1065">
            <v>0</v>
          </cell>
          <cell r="HI1065">
            <v>0</v>
          </cell>
          <cell r="HJ1065">
            <v>0</v>
          </cell>
          <cell r="HK1065">
            <v>0</v>
          </cell>
          <cell r="HL1065">
            <v>0</v>
          </cell>
          <cell r="HM1065">
            <v>0</v>
          </cell>
          <cell r="HN1065">
            <v>0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0</v>
          </cell>
          <cell r="HV1065">
            <v>0</v>
          </cell>
          <cell r="HW1065">
            <v>0</v>
          </cell>
          <cell r="HX1065">
            <v>0</v>
          </cell>
          <cell r="HY1065">
            <v>0</v>
          </cell>
          <cell r="HZ1065">
            <v>0</v>
          </cell>
          <cell r="IA1065">
            <v>0</v>
          </cell>
          <cell r="IB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0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P1065">
            <v>0</v>
          </cell>
          <cell r="IQ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V1065">
            <v>0</v>
          </cell>
          <cell r="IW1065">
            <v>0</v>
          </cell>
          <cell r="IX1065">
            <v>0</v>
          </cell>
          <cell r="IY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  <cell r="JF1065">
            <v>0</v>
          </cell>
          <cell r="JG1065">
            <v>0</v>
          </cell>
          <cell r="JH1065">
            <v>0</v>
          </cell>
          <cell r="JI1065">
            <v>0</v>
          </cell>
          <cell r="JJ1065">
            <v>0</v>
          </cell>
          <cell r="JK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P1065">
            <v>0</v>
          </cell>
          <cell r="JQ1065">
            <v>0</v>
          </cell>
        </row>
        <row r="1066">
          <cell r="D1066" t="str">
            <v>PV_.QF.UTS._.___.Pavant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  <cell r="EN1066">
            <v>0</v>
          </cell>
          <cell r="EO1066">
            <v>0</v>
          </cell>
          <cell r="EP1066">
            <v>0</v>
          </cell>
          <cell r="EQ1066">
            <v>0</v>
          </cell>
          <cell r="ER1066">
            <v>0</v>
          </cell>
          <cell r="ES1066">
            <v>0</v>
          </cell>
          <cell r="ET1066">
            <v>0</v>
          </cell>
          <cell r="EU1066">
            <v>0</v>
          </cell>
          <cell r="EV1066">
            <v>0</v>
          </cell>
          <cell r="EW1066">
            <v>0</v>
          </cell>
          <cell r="EX1066">
            <v>0</v>
          </cell>
          <cell r="EY1066">
            <v>0</v>
          </cell>
          <cell r="EZ1066">
            <v>0</v>
          </cell>
          <cell r="FA1066">
            <v>0</v>
          </cell>
          <cell r="FB1066">
            <v>0</v>
          </cell>
          <cell r="FC1066">
            <v>0</v>
          </cell>
          <cell r="FD1066">
            <v>0</v>
          </cell>
          <cell r="FE1066">
            <v>0</v>
          </cell>
          <cell r="FF1066">
            <v>0</v>
          </cell>
          <cell r="FG1066">
            <v>0</v>
          </cell>
          <cell r="FH1066">
            <v>0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O1066">
            <v>0</v>
          </cell>
          <cell r="FP1066">
            <v>0</v>
          </cell>
          <cell r="FQ1066">
            <v>0</v>
          </cell>
          <cell r="FR1066">
            <v>0</v>
          </cell>
          <cell r="FS1066">
            <v>0</v>
          </cell>
          <cell r="FT1066">
            <v>0</v>
          </cell>
          <cell r="FU1066">
            <v>0</v>
          </cell>
          <cell r="FV1066">
            <v>0</v>
          </cell>
          <cell r="FW1066">
            <v>0</v>
          </cell>
          <cell r="FX1066">
            <v>0</v>
          </cell>
          <cell r="FY1066">
            <v>0</v>
          </cell>
          <cell r="FZ1066">
            <v>0</v>
          </cell>
          <cell r="GA1066">
            <v>0</v>
          </cell>
          <cell r="GB1066">
            <v>0</v>
          </cell>
          <cell r="GC1066">
            <v>0</v>
          </cell>
          <cell r="GD1066">
            <v>0</v>
          </cell>
          <cell r="GE1066">
            <v>0</v>
          </cell>
          <cell r="GF1066">
            <v>0</v>
          </cell>
          <cell r="GG1066">
            <v>0</v>
          </cell>
          <cell r="GH1066">
            <v>0</v>
          </cell>
          <cell r="GI1066">
            <v>0</v>
          </cell>
          <cell r="GJ1066">
            <v>0</v>
          </cell>
          <cell r="GK1066">
            <v>0</v>
          </cell>
          <cell r="GL1066">
            <v>0</v>
          </cell>
          <cell r="GM1066">
            <v>0</v>
          </cell>
          <cell r="GN1066">
            <v>0</v>
          </cell>
          <cell r="GO1066">
            <v>0</v>
          </cell>
          <cell r="GP1066">
            <v>0</v>
          </cell>
          <cell r="GQ1066">
            <v>0</v>
          </cell>
          <cell r="GR1066">
            <v>0</v>
          </cell>
          <cell r="GS1066">
            <v>0</v>
          </cell>
          <cell r="GT1066">
            <v>0</v>
          </cell>
          <cell r="GU1066">
            <v>0</v>
          </cell>
          <cell r="GV1066">
            <v>0</v>
          </cell>
          <cell r="GW1066">
            <v>0</v>
          </cell>
          <cell r="GX1066">
            <v>0</v>
          </cell>
          <cell r="GY1066">
            <v>0</v>
          </cell>
          <cell r="GZ1066">
            <v>0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I1066">
            <v>0</v>
          </cell>
          <cell r="HJ1066">
            <v>0</v>
          </cell>
          <cell r="HK1066">
            <v>0</v>
          </cell>
          <cell r="HL1066">
            <v>0</v>
          </cell>
          <cell r="HM1066">
            <v>0</v>
          </cell>
          <cell r="HN1066">
            <v>0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</v>
          </cell>
          <cell r="IB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P1066">
            <v>0</v>
          </cell>
          <cell r="IQ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V1066">
            <v>0</v>
          </cell>
          <cell r="IW1066">
            <v>0</v>
          </cell>
          <cell r="IX1066">
            <v>0</v>
          </cell>
          <cell r="IY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  <cell r="JF1066">
            <v>0</v>
          </cell>
          <cell r="JG1066">
            <v>0</v>
          </cell>
          <cell r="JH1066">
            <v>0</v>
          </cell>
          <cell r="JI1066">
            <v>0</v>
          </cell>
          <cell r="JJ1066">
            <v>0</v>
          </cell>
          <cell r="JK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P1066">
            <v>0</v>
          </cell>
          <cell r="JQ1066">
            <v>0</v>
          </cell>
        </row>
        <row r="1067">
          <cell r="D1067" t="str">
            <v>PV_.QF.UTS._.___.Pavant II LLC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  <cell r="EN1067">
            <v>0</v>
          </cell>
          <cell r="EO1067">
            <v>0</v>
          </cell>
          <cell r="EP1067">
            <v>0</v>
          </cell>
          <cell r="EQ1067">
            <v>0</v>
          </cell>
          <cell r="ER1067">
            <v>0</v>
          </cell>
          <cell r="ES1067">
            <v>0</v>
          </cell>
          <cell r="ET1067">
            <v>0</v>
          </cell>
          <cell r="EU1067">
            <v>0</v>
          </cell>
          <cell r="EV1067">
            <v>0</v>
          </cell>
          <cell r="EW1067">
            <v>0</v>
          </cell>
          <cell r="EX1067">
            <v>0</v>
          </cell>
          <cell r="EY1067">
            <v>0</v>
          </cell>
          <cell r="EZ1067">
            <v>0</v>
          </cell>
          <cell r="FA1067">
            <v>0</v>
          </cell>
          <cell r="FB1067">
            <v>0</v>
          </cell>
          <cell r="FC1067">
            <v>0</v>
          </cell>
          <cell r="FD1067">
            <v>0</v>
          </cell>
          <cell r="FE1067">
            <v>0</v>
          </cell>
          <cell r="FF1067">
            <v>0</v>
          </cell>
          <cell r="FG1067">
            <v>0</v>
          </cell>
          <cell r="FH1067">
            <v>0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O1067">
            <v>0</v>
          </cell>
          <cell r="FP1067">
            <v>0</v>
          </cell>
          <cell r="FQ1067">
            <v>0</v>
          </cell>
          <cell r="FR1067">
            <v>0</v>
          </cell>
          <cell r="FS1067">
            <v>0</v>
          </cell>
          <cell r="FT1067">
            <v>0</v>
          </cell>
          <cell r="FU1067">
            <v>0</v>
          </cell>
          <cell r="FV1067">
            <v>0</v>
          </cell>
          <cell r="FW1067">
            <v>0</v>
          </cell>
          <cell r="FX1067">
            <v>0</v>
          </cell>
          <cell r="FY1067">
            <v>0</v>
          </cell>
          <cell r="FZ1067">
            <v>0</v>
          </cell>
          <cell r="GA1067">
            <v>0</v>
          </cell>
          <cell r="GB1067">
            <v>0</v>
          </cell>
          <cell r="GC1067">
            <v>0</v>
          </cell>
          <cell r="GD1067">
            <v>0</v>
          </cell>
          <cell r="GE1067">
            <v>0</v>
          </cell>
          <cell r="GF1067">
            <v>0</v>
          </cell>
          <cell r="GG1067">
            <v>0</v>
          </cell>
          <cell r="GH1067">
            <v>0</v>
          </cell>
          <cell r="GI1067">
            <v>0</v>
          </cell>
          <cell r="GJ1067">
            <v>0</v>
          </cell>
          <cell r="GK1067">
            <v>0</v>
          </cell>
          <cell r="GL1067">
            <v>0</v>
          </cell>
          <cell r="GM1067">
            <v>0</v>
          </cell>
          <cell r="GN1067">
            <v>0</v>
          </cell>
          <cell r="GO1067">
            <v>0</v>
          </cell>
          <cell r="GP1067">
            <v>0</v>
          </cell>
          <cell r="GQ1067">
            <v>0</v>
          </cell>
          <cell r="GR1067">
            <v>0</v>
          </cell>
          <cell r="GS1067">
            <v>0</v>
          </cell>
          <cell r="GT1067">
            <v>0</v>
          </cell>
          <cell r="GU1067">
            <v>0</v>
          </cell>
          <cell r="GV1067">
            <v>0</v>
          </cell>
          <cell r="GW1067">
            <v>0</v>
          </cell>
          <cell r="GX1067">
            <v>0</v>
          </cell>
          <cell r="GY1067">
            <v>0</v>
          </cell>
          <cell r="GZ1067">
            <v>0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I1067">
            <v>0</v>
          </cell>
          <cell r="HJ1067">
            <v>0</v>
          </cell>
          <cell r="HK1067">
            <v>0</v>
          </cell>
          <cell r="HL1067">
            <v>0</v>
          </cell>
          <cell r="HM1067">
            <v>0</v>
          </cell>
          <cell r="HN1067">
            <v>0</v>
          </cell>
          <cell r="HO1067">
            <v>0</v>
          </cell>
          <cell r="HP1067">
            <v>0</v>
          </cell>
          <cell r="HQ1067">
            <v>0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P1067">
            <v>0</v>
          </cell>
          <cell r="IQ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V1067">
            <v>0</v>
          </cell>
          <cell r="IW1067">
            <v>0</v>
          </cell>
          <cell r="IX1067">
            <v>0</v>
          </cell>
          <cell r="IY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  <cell r="JF1067">
            <v>0</v>
          </cell>
          <cell r="JG1067">
            <v>0</v>
          </cell>
          <cell r="JH1067">
            <v>0</v>
          </cell>
          <cell r="JI1067">
            <v>0</v>
          </cell>
          <cell r="JJ1067">
            <v>0</v>
          </cell>
          <cell r="JK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P1067">
            <v>0</v>
          </cell>
          <cell r="JQ1067">
            <v>0</v>
          </cell>
        </row>
        <row r="1068">
          <cell r="D1068" t="str">
            <v>PV_.QF.UTS._.___.QuichapaI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  <cell r="EN1068">
            <v>0</v>
          </cell>
          <cell r="EO1068">
            <v>0</v>
          </cell>
          <cell r="EP1068">
            <v>0</v>
          </cell>
          <cell r="EQ1068">
            <v>0</v>
          </cell>
          <cell r="ER1068">
            <v>0</v>
          </cell>
          <cell r="ES1068">
            <v>0</v>
          </cell>
          <cell r="ET1068">
            <v>0</v>
          </cell>
          <cell r="EU1068">
            <v>0</v>
          </cell>
          <cell r="EV1068">
            <v>0</v>
          </cell>
          <cell r="EW1068">
            <v>0</v>
          </cell>
          <cell r="EX1068">
            <v>0</v>
          </cell>
          <cell r="EY1068">
            <v>0</v>
          </cell>
          <cell r="EZ1068">
            <v>0</v>
          </cell>
          <cell r="FA1068">
            <v>0</v>
          </cell>
          <cell r="FB1068">
            <v>0</v>
          </cell>
          <cell r="FC1068">
            <v>0</v>
          </cell>
          <cell r="FD1068">
            <v>0</v>
          </cell>
          <cell r="FE1068">
            <v>0</v>
          </cell>
          <cell r="FF1068">
            <v>0</v>
          </cell>
          <cell r="FG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O1068">
            <v>0</v>
          </cell>
          <cell r="FP1068">
            <v>0</v>
          </cell>
          <cell r="FQ1068">
            <v>0</v>
          </cell>
          <cell r="FR1068">
            <v>0</v>
          </cell>
          <cell r="FS1068">
            <v>0</v>
          </cell>
          <cell r="FT1068">
            <v>0</v>
          </cell>
          <cell r="FU1068">
            <v>0</v>
          </cell>
          <cell r="FV1068">
            <v>0</v>
          </cell>
          <cell r="FW1068">
            <v>0</v>
          </cell>
          <cell r="FX1068">
            <v>0</v>
          </cell>
          <cell r="FY1068">
            <v>0</v>
          </cell>
          <cell r="FZ1068">
            <v>0</v>
          </cell>
          <cell r="GA1068">
            <v>0</v>
          </cell>
          <cell r="GB1068">
            <v>0</v>
          </cell>
          <cell r="GC1068">
            <v>0</v>
          </cell>
          <cell r="GD1068">
            <v>0</v>
          </cell>
          <cell r="GE1068">
            <v>0</v>
          </cell>
          <cell r="GF1068">
            <v>0</v>
          </cell>
          <cell r="GG1068">
            <v>0</v>
          </cell>
          <cell r="GH1068">
            <v>0</v>
          </cell>
          <cell r="GI1068">
            <v>0</v>
          </cell>
          <cell r="GJ1068">
            <v>0</v>
          </cell>
          <cell r="GK1068">
            <v>0</v>
          </cell>
          <cell r="GL1068">
            <v>0</v>
          </cell>
          <cell r="GM1068">
            <v>0</v>
          </cell>
          <cell r="GN1068">
            <v>0</v>
          </cell>
          <cell r="GO1068">
            <v>0</v>
          </cell>
          <cell r="GP1068">
            <v>0</v>
          </cell>
          <cell r="GQ1068">
            <v>0</v>
          </cell>
          <cell r="GR1068">
            <v>0</v>
          </cell>
          <cell r="GS1068">
            <v>0</v>
          </cell>
          <cell r="GT1068">
            <v>0</v>
          </cell>
          <cell r="GU1068">
            <v>0</v>
          </cell>
          <cell r="GV1068">
            <v>0</v>
          </cell>
          <cell r="GW1068">
            <v>0</v>
          </cell>
          <cell r="GX1068">
            <v>0</v>
          </cell>
          <cell r="GY1068">
            <v>0</v>
          </cell>
          <cell r="GZ1068">
            <v>0</v>
          </cell>
          <cell r="HA1068">
            <v>0</v>
          </cell>
          <cell r="HB1068">
            <v>0</v>
          </cell>
          <cell r="HC1068">
            <v>0</v>
          </cell>
          <cell r="HD1068">
            <v>0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I1068">
            <v>0</v>
          </cell>
          <cell r="HJ1068">
            <v>0</v>
          </cell>
          <cell r="HK1068">
            <v>0</v>
          </cell>
          <cell r="HL1068">
            <v>0</v>
          </cell>
          <cell r="HM1068">
            <v>0</v>
          </cell>
          <cell r="HN1068">
            <v>0</v>
          </cell>
          <cell r="HO1068">
            <v>0</v>
          </cell>
          <cell r="HP1068">
            <v>0</v>
          </cell>
          <cell r="HQ1068">
            <v>0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0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0</v>
          </cell>
          <cell r="IB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P1068">
            <v>0</v>
          </cell>
          <cell r="IQ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V1068">
            <v>0</v>
          </cell>
          <cell r="IW1068">
            <v>0</v>
          </cell>
          <cell r="IX1068">
            <v>0</v>
          </cell>
          <cell r="IY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  <cell r="JF1068">
            <v>0</v>
          </cell>
          <cell r="JG1068">
            <v>0</v>
          </cell>
          <cell r="JH1068">
            <v>0</v>
          </cell>
          <cell r="JI1068">
            <v>0</v>
          </cell>
          <cell r="JJ1068">
            <v>0</v>
          </cell>
          <cell r="JK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P1068">
            <v>0</v>
          </cell>
          <cell r="JQ1068">
            <v>0</v>
          </cell>
        </row>
        <row r="1069">
          <cell r="D1069" t="str">
            <v>PV_.QF.UTS._.___.QuichapaII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  <cell r="EN1069">
            <v>0</v>
          </cell>
          <cell r="EO1069">
            <v>0</v>
          </cell>
          <cell r="EP1069">
            <v>0</v>
          </cell>
          <cell r="EQ1069">
            <v>0</v>
          </cell>
          <cell r="ER1069">
            <v>0</v>
          </cell>
          <cell r="ES1069">
            <v>0</v>
          </cell>
          <cell r="ET1069">
            <v>0</v>
          </cell>
          <cell r="EU1069">
            <v>0</v>
          </cell>
          <cell r="EV1069">
            <v>0</v>
          </cell>
          <cell r="EW1069">
            <v>0</v>
          </cell>
          <cell r="EX1069">
            <v>0</v>
          </cell>
          <cell r="EY1069">
            <v>0</v>
          </cell>
          <cell r="EZ1069">
            <v>0</v>
          </cell>
          <cell r="FA1069">
            <v>0</v>
          </cell>
          <cell r="FB1069">
            <v>0</v>
          </cell>
          <cell r="FC1069">
            <v>0</v>
          </cell>
          <cell r="FD1069">
            <v>0</v>
          </cell>
          <cell r="FE1069">
            <v>0</v>
          </cell>
          <cell r="FF1069">
            <v>0</v>
          </cell>
          <cell r="FG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O1069">
            <v>0</v>
          </cell>
          <cell r="FP1069">
            <v>0</v>
          </cell>
          <cell r="FQ1069">
            <v>0</v>
          </cell>
          <cell r="FR1069">
            <v>0</v>
          </cell>
          <cell r="FS1069">
            <v>0</v>
          </cell>
          <cell r="FT1069">
            <v>0</v>
          </cell>
          <cell r="FU1069">
            <v>0</v>
          </cell>
          <cell r="FV1069">
            <v>0</v>
          </cell>
          <cell r="FW1069">
            <v>0</v>
          </cell>
          <cell r="FX1069">
            <v>0</v>
          </cell>
          <cell r="FY1069">
            <v>0</v>
          </cell>
          <cell r="FZ1069">
            <v>0</v>
          </cell>
          <cell r="GA1069">
            <v>0</v>
          </cell>
          <cell r="GB1069">
            <v>0</v>
          </cell>
          <cell r="GC1069">
            <v>0</v>
          </cell>
          <cell r="GD1069">
            <v>0</v>
          </cell>
          <cell r="GE1069">
            <v>0</v>
          </cell>
          <cell r="GF1069">
            <v>0</v>
          </cell>
          <cell r="GG1069">
            <v>0</v>
          </cell>
          <cell r="GH1069">
            <v>0</v>
          </cell>
          <cell r="GI1069">
            <v>0</v>
          </cell>
          <cell r="GJ1069">
            <v>0</v>
          </cell>
          <cell r="GK1069">
            <v>0</v>
          </cell>
          <cell r="GL1069">
            <v>0</v>
          </cell>
          <cell r="GM1069">
            <v>0</v>
          </cell>
          <cell r="GN1069">
            <v>0</v>
          </cell>
          <cell r="GO1069">
            <v>0</v>
          </cell>
          <cell r="GP1069">
            <v>0</v>
          </cell>
          <cell r="GQ1069">
            <v>0</v>
          </cell>
          <cell r="GR1069">
            <v>0</v>
          </cell>
          <cell r="GS1069">
            <v>0</v>
          </cell>
          <cell r="GT1069">
            <v>0</v>
          </cell>
          <cell r="GU1069">
            <v>0</v>
          </cell>
          <cell r="GV1069">
            <v>0</v>
          </cell>
          <cell r="GW1069">
            <v>0</v>
          </cell>
          <cell r="GX1069">
            <v>0</v>
          </cell>
          <cell r="GY1069">
            <v>0</v>
          </cell>
          <cell r="GZ1069">
            <v>0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I1069">
            <v>0</v>
          </cell>
          <cell r="HJ1069">
            <v>0</v>
          </cell>
          <cell r="HK1069">
            <v>0</v>
          </cell>
          <cell r="HL1069">
            <v>0</v>
          </cell>
          <cell r="HM1069">
            <v>0</v>
          </cell>
          <cell r="HN1069">
            <v>0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0</v>
          </cell>
          <cell r="HW1069">
            <v>0</v>
          </cell>
          <cell r="HX1069">
            <v>0</v>
          </cell>
          <cell r="HY1069">
            <v>0</v>
          </cell>
          <cell r="HZ1069">
            <v>0</v>
          </cell>
          <cell r="IA1069">
            <v>0</v>
          </cell>
          <cell r="IB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P1069">
            <v>0</v>
          </cell>
          <cell r="IQ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V1069">
            <v>0</v>
          </cell>
          <cell r="IW1069">
            <v>0</v>
          </cell>
          <cell r="IX1069">
            <v>0</v>
          </cell>
          <cell r="IY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  <cell r="JF1069">
            <v>0</v>
          </cell>
          <cell r="JG1069">
            <v>0</v>
          </cell>
          <cell r="JH1069">
            <v>0</v>
          </cell>
          <cell r="JI1069">
            <v>0</v>
          </cell>
          <cell r="JJ1069">
            <v>0</v>
          </cell>
          <cell r="JK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P1069">
            <v>0</v>
          </cell>
          <cell r="JQ1069">
            <v>0</v>
          </cell>
        </row>
        <row r="1070">
          <cell r="D1070" t="str">
            <v>PV_.QF.UTS._.___.QuichapaIII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  <cell r="EN1070">
            <v>0</v>
          </cell>
          <cell r="EO1070">
            <v>0</v>
          </cell>
          <cell r="EP1070">
            <v>0</v>
          </cell>
          <cell r="EQ1070">
            <v>0</v>
          </cell>
          <cell r="ER1070">
            <v>0</v>
          </cell>
          <cell r="ES1070">
            <v>0</v>
          </cell>
          <cell r="ET1070">
            <v>0</v>
          </cell>
          <cell r="EU1070">
            <v>0</v>
          </cell>
          <cell r="EV1070">
            <v>0</v>
          </cell>
          <cell r="EW1070">
            <v>0</v>
          </cell>
          <cell r="EX1070">
            <v>0</v>
          </cell>
          <cell r="EY1070">
            <v>0</v>
          </cell>
          <cell r="EZ1070">
            <v>0</v>
          </cell>
          <cell r="FA1070">
            <v>0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G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O1070">
            <v>0</v>
          </cell>
          <cell r="FP1070">
            <v>0</v>
          </cell>
          <cell r="FQ1070">
            <v>0</v>
          </cell>
          <cell r="FR1070">
            <v>0</v>
          </cell>
          <cell r="FS1070">
            <v>0</v>
          </cell>
          <cell r="FT1070">
            <v>0</v>
          </cell>
          <cell r="FU1070">
            <v>0</v>
          </cell>
          <cell r="FV1070">
            <v>0</v>
          </cell>
          <cell r="FW1070">
            <v>0</v>
          </cell>
          <cell r="FX1070">
            <v>0</v>
          </cell>
          <cell r="FY1070">
            <v>0</v>
          </cell>
          <cell r="FZ1070">
            <v>0</v>
          </cell>
          <cell r="GA1070">
            <v>0</v>
          </cell>
          <cell r="GB1070">
            <v>0</v>
          </cell>
          <cell r="GC1070">
            <v>0</v>
          </cell>
          <cell r="GD1070">
            <v>0</v>
          </cell>
          <cell r="GE1070">
            <v>0</v>
          </cell>
          <cell r="GF1070">
            <v>0</v>
          </cell>
          <cell r="GG1070">
            <v>0</v>
          </cell>
          <cell r="GH1070">
            <v>0</v>
          </cell>
          <cell r="GI1070">
            <v>0</v>
          </cell>
          <cell r="GJ1070">
            <v>0</v>
          </cell>
          <cell r="GK1070">
            <v>0</v>
          </cell>
          <cell r="GL1070">
            <v>0</v>
          </cell>
          <cell r="GM1070">
            <v>0</v>
          </cell>
          <cell r="GN1070">
            <v>0</v>
          </cell>
          <cell r="GO1070">
            <v>0</v>
          </cell>
          <cell r="GP1070">
            <v>0</v>
          </cell>
          <cell r="GQ1070">
            <v>0</v>
          </cell>
          <cell r="GR1070">
            <v>0</v>
          </cell>
          <cell r="GS1070">
            <v>0</v>
          </cell>
          <cell r="GT1070">
            <v>0</v>
          </cell>
          <cell r="GU1070">
            <v>0</v>
          </cell>
          <cell r="GV1070">
            <v>0</v>
          </cell>
          <cell r="GW1070">
            <v>0</v>
          </cell>
          <cell r="GX1070">
            <v>0</v>
          </cell>
          <cell r="GY1070">
            <v>0</v>
          </cell>
          <cell r="GZ1070">
            <v>0</v>
          </cell>
          <cell r="HA1070">
            <v>0</v>
          </cell>
          <cell r="HB1070">
            <v>0</v>
          </cell>
          <cell r="HC1070">
            <v>0</v>
          </cell>
          <cell r="HD1070">
            <v>0</v>
          </cell>
          <cell r="HE1070">
            <v>0</v>
          </cell>
          <cell r="HF1070">
            <v>0</v>
          </cell>
          <cell r="HG1070">
            <v>0</v>
          </cell>
          <cell r="HH1070">
            <v>0</v>
          </cell>
          <cell r="HI1070">
            <v>0</v>
          </cell>
          <cell r="HJ1070">
            <v>0</v>
          </cell>
          <cell r="HK1070">
            <v>0</v>
          </cell>
          <cell r="HL1070">
            <v>0</v>
          </cell>
          <cell r="HM1070">
            <v>0</v>
          </cell>
          <cell r="HN1070">
            <v>0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0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</v>
          </cell>
          <cell r="IB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0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P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W1070">
            <v>0</v>
          </cell>
          <cell r="IX1070">
            <v>0</v>
          </cell>
          <cell r="IY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  <cell r="JF1070">
            <v>0</v>
          </cell>
          <cell r="JG1070">
            <v>0</v>
          </cell>
          <cell r="JH1070">
            <v>0</v>
          </cell>
          <cell r="JI1070">
            <v>0</v>
          </cell>
          <cell r="JJ1070">
            <v>0</v>
          </cell>
          <cell r="JK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P1070">
            <v>0</v>
          </cell>
          <cell r="JQ1070">
            <v>0</v>
          </cell>
        </row>
        <row r="1071">
          <cell r="D1071" t="str">
            <v>PV_.QF.UTS._.___.Red Hill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  <cell r="EN1071">
            <v>0</v>
          </cell>
          <cell r="EO1071">
            <v>0</v>
          </cell>
          <cell r="EP1071">
            <v>0</v>
          </cell>
          <cell r="EQ1071">
            <v>0</v>
          </cell>
          <cell r="ER1071">
            <v>0</v>
          </cell>
          <cell r="ES1071">
            <v>0</v>
          </cell>
          <cell r="ET1071">
            <v>0</v>
          </cell>
          <cell r="EU1071">
            <v>0</v>
          </cell>
          <cell r="EV1071">
            <v>0</v>
          </cell>
          <cell r="EW1071">
            <v>0</v>
          </cell>
          <cell r="EX1071">
            <v>0</v>
          </cell>
          <cell r="EY1071">
            <v>0</v>
          </cell>
          <cell r="EZ1071">
            <v>0</v>
          </cell>
          <cell r="FA1071">
            <v>0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O1071">
            <v>0</v>
          </cell>
          <cell r="FP1071">
            <v>0</v>
          </cell>
          <cell r="FQ1071">
            <v>0</v>
          </cell>
          <cell r="FR1071">
            <v>0</v>
          </cell>
          <cell r="FS1071">
            <v>0</v>
          </cell>
          <cell r="FT1071">
            <v>0</v>
          </cell>
          <cell r="FU1071">
            <v>0</v>
          </cell>
          <cell r="FV1071">
            <v>0</v>
          </cell>
          <cell r="FW1071">
            <v>0</v>
          </cell>
          <cell r="FX1071">
            <v>0</v>
          </cell>
          <cell r="FY1071">
            <v>0</v>
          </cell>
          <cell r="FZ1071">
            <v>0</v>
          </cell>
          <cell r="GA1071">
            <v>0</v>
          </cell>
          <cell r="GB1071">
            <v>0</v>
          </cell>
          <cell r="GC1071">
            <v>0</v>
          </cell>
          <cell r="GD1071">
            <v>0</v>
          </cell>
          <cell r="GE1071">
            <v>0</v>
          </cell>
          <cell r="GF1071">
            <v>0</v>
          </cell>
          <cell r="GG1071">
            <v>0</v>
          </cell>
          <cell r="GH1071">
            <v>0</v>
          </cell>
          <cell r="GI1071">
            <v>0</v>
          </cell>
          <cell r="GJ1071">
            <v>0</v>
          </cell>
          <cell r="GK1071">
            <v>0</v>
          </cell>
          <cell r="GL1071">
            <v>0</v>
          </cell>
          <cell r="GM1071">
            <v>0</v>
          </cell>
          <cell r="GN1071">
            <v>0</v>
          </cell>
          <cell r="GO1071">
            <v>0</v>
          </cell>
          <cell r="GP1071">
            <v>0</v>
          </cell>
          <cell r="GQ1071">
            <v>0</v>
          </cell>
          <cell r="GR1071">
            <v>0</v>
          </cell>
          <cell r="GS1071">
            <v>0</v>
          </cell>
          <cell r="GT1071">
            <v>0</v>
          </cell>
          <cell r="GU1071">
            <v>0</v>
          </cell>
          <cell r="GV1071">
            <v>0</v>
          </cell>
          <cell r="GW1071">
            <v>0</v>
          </cell>
          <cell r="GX1071">
            <v>0</v>
          </cell>
          <cell r="GY1071">
            <v>0</v>
          </cell>
          <cell r="GZ1071">
            <v>0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I1071">
            <v>0</v>
          </cell>
          <cell r="HJ1071">
            <v>0</v>
          </cell>
          <cell r="HK1071">
            <v>0</v>
          </cell>
          <cell r="HL1071">
            <v>0</v>
          </cell>
          <cell r="HM1071">
            <v>0</v>
          </cell>
          <cell r="HN1071">
            <v>0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0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0</v>
          </cell>
          <cell r="IB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P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W1071">
            <v>0</v>
          </cell>
          <cell r="IX1071">
            <v>0</v>
          </cell>
          <cell r="IY1071">
            <v>0</v>
          </cell>
          <cell r="IZ1071">
            <v>0</v>
          </cell>
          <cell r="JA1071">
            <v>0</v>
          </cell>
          <cell r="JB1071">
            <v>0</v>
          </cell>
          <cell r="JC1071">
            <v>0</v>
          </cell>
          <cell r="JD1071">
            <v>0</v>
          </cell>
          <cell r="JE1071">
            <v>0</v>
          </cell>
          <cell r="JF1071">
            <v>0</v>
          </cell>
          <cell r="JG1071">
            <v>0</v>
          </cell>
          <cell r="JH1071">
            <v>0</v>
          </cell>
          <cell r="JI1071">
            <v>0</v>
          </cell>
          <cell r="JJ1071">
            <v>0</v>
          </cell>
          <cell r="JK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P1071">
            <v>0</v>
          </cell>
          <cell r="JQ1071">
            <v>0</v>
          </cell>
        </row>
        <row r="1072">
          <cell r="D1072" t="str">
            <v>PV_.QF.UTS._.___.SouthMilford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  <cell r="EN1072">
            <v>0</v>
          </cell>
          <cell r="EO1072">
            <v>0</v>
          </cell>
          <cell r="EP1072">
            <v>0</v>
          </cell>
          <cell r="EQ1072">
            <v>0</v>
          </cell>
          <cell r="ER1072">
            <v>0</v>
          </cell>
          <cell r="ES1072">
            <v>0</v>
          </cell>
          <cell r="ET1072">
            <v>0</v>
          </cell>
          <cell r="EU1072">
            <v>0</v>
          </cell>
          <cell r="EV1072">
            <v>0</v>
          </cell>
          <cell r="EW1072">
            <v>0</v>
          </cell>
          <cell r="EX1072">
            <v>0</v>
          </cell>
          <cell r="EY1072">
            <v>0</v>
          </cell>
          <cell r="EZ1072">
            <v>0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O1072">
            <v>0</v>
          </cell>
          <cell r="FP1072">
            <v>0</v>
          </cell>
          <cell r="FQ1072">
            <v>0</v>
          </cell>
          <cell r="FR1072">
            <v>0</v>
          </cell>
          <cell r="FS1072">
            <v>0</v>
          </cell>
          <cell r="FT1072">
            <v>0</v>
          </cell>
          <cell r="FU1072">
            <v>0</v>
          </cell>
          <cell r="FV1072">
            <v>0</v>
          </cell>
          <cell r="FW1072">
            <v>0</v>
          </cell>
          <cell r="FX1072">
            <v>0</v>
          </cell>
          <cell r="FY1072">
            <v>0</v>
          </cell>
          <cell r="FZ1072">
            <v>0</v>
          </cell>
          <cell r="GA1072">
            <v>0</v>
          </cell>
          <cell r="GB1072">
            <v>0</v>
          </cell>
          <cell r="GC1072">
            <v>0</v>
          </cell>
          <cell r="GD1072">
            <v>0</v>
          </cell>
          <cell r="GE1072">
            <v>0</v>
          </cell>
          <cell r="GF1072">
            <v>0</v>
          </cell>
          <cell r="GG1072">
            <v>0</v>
          </cell>
          <cell r="GH1072">
            <v>0</v>
          </cell>
          <cell r="GI1072">
            <v>0</v>
          </cell>
          <cell r="GJ1072">
            <v>0</v>
          </cell>
          <cell r="GK1072">
            <v>0</v>
          </cell>
          <cell r="GL1072">
            <v>0</v>
          </cell>
          <cell r="GM1072">
            <v>0</v>
          </cell>
          <cell r="GN1072">
            <v>0</v>
          </cell>
          <cell r="GO1072">
            <v>0</v>
          </cell>
          <cell r="GP1072">
            <v>0</v>
          </cell>
          <cell r="GQ1072">
            <v>0</v>
          </cell>
          <cell r="GR1072">
            <v>0</v>
          </cell>
          <cell r="GS1072">
            <v>0</v>
          </cell>
          <cell r="GT1072">
            <v>0</v>
          </cell>
          <cell r="GU1072">
            <v>0</v>
          </cell>
          <cell r="GV1072">
            <v>0</v>
          </cell>
          <cell r="GW1072">
            <v>0</v>
          </cell>
          <cell r="GX1072">
            <v>0</v>
          </cell>
          <cell r="GY1072">
            <v>0</v>
          </cell>
          <cell r="GZ1072">
            <v>0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I1072">
            <v>0</v>
          </cell>
          <cell r="HJ1072">
            <v>0</v>
          </cell>
          <cell r="HK1072">
            <v>0</v>
          </cell>
          <cell r="HL1072">
            <v>0</v>
          </cell>
          <cell r="HM1072">
            <v>0</v>
          </cell>
          <cell r="HN1072">
            <v>0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0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P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W1072">
            <v>0</v>
          </cell>
          <cell r="IX1072">
            <v>0</v>
          </cell>
          <cell r="IY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  <cell r="JF1072">
            <v>0</v>
          </cell>
          <cell r="JG1072">
            <v>0</v>
          </cell>
          <cell r="JH1072">
            <v>0</v>
          </cell>
          <cell r="JI1072">
            <v>0</v>
          </cell>
          <cell r="JJ1072">
            <v>0</v>
          </cell>
          <cell r="JK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P1072">
            <v>0</v>
          </cell>
          <cell r="JQ1072">
            <v>0</v>
          </cell>
        </row>
        <row r="1073">
          <cell r="D1073" t="str">
            <v>PV_.QF.UTS._.___.SunE1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  <cell r="EN1073">
            <v>0</v>
          </cell>
          <cell r="EO1073">
            <v>0</v>
          </cell>
          <cell r="EP1073">
            <v>0</v>
          </cell>
          <cell r="EQ1073">
            <v>0</v>
          </cell>
          <cell r="ER1073">
            <v>0</v>
          </cell>
          <cell r="ES1073">
            <v>0</v>
          </cell>
          <cell r="ET1073">
            <v>0</v>
          </cell>
          <cell r="EU1073">
            <v>0</v>
          </cell>
          <cell r="EV1073">
            <v>0</v>
          </cell>
          <cell r="EW1073">
            <v>0</v>
          </cell>
          <cell r="EX1073">
            <v>0</v>
          </cell>
          <cell r="EY1073">
            <v>0</v>
          </cell>
          <cell r="EZ1073">
            <v>0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O1073">
            <v>0</v>
          </cell>
          <cell r="FP1073">
            <v>0</v>
          </cell>
          <cell r="FQ1073">
            <v>0</v>
          </cell>
          <cell r="FR1073">
            <v>0</v>
          </cell>
          <cell r="FS1073">
            <v>0</v>
          </cell>
          <cell r="FT1073">
            <v>0</v>
          </cell>
          <cell r="FU1073">
            <v>0</v>
          </cell>
          <cell r="FV1073">
            <v>0</v>
          </cell>
          <cell r="FW1073">
            <v>0</v>
          </cell>
          <cell r="FX1073">
            <v>0</v>
          </cell>
          <cell r="FY1073">
            <v>0</v>
          </cell>
          <cell r="FZ1073">
            <v>0</v>
          </cell>
          <cell r="GA1073">
            <v>0</v>
          </cell>
          <cell r="GB1073">
            <v>0</v>
          </cell>
          <cell r="GC1073">
            <v>0</v>
          </cell>
          <cell r="GD1073">
            <v>0</v>
          </cell>
          <cell r="GE1073">
            <v>0</v>
          </cell>
          <cell r="GF1073">
            <v>0</v>
          </cell>
          <cell r="GG1073">
            <v>0</v>
          </cell>
          <cell r="GH1073">
            <v>0</v>
          </cell>
          <cell r="GI1073">
            <v>0</v>
          </cell>
          <cell r="GJ1073">
            <v>0</v>
          </cell>
          <cell r="GK1073">
            <v>0</v>
          </cell>
          <cell r="GL1073">
            <v>0</v>
          </cell>
          <cell r="GM1073">
            <v>0</v>
          </cell>
          <cell r="GN1073">
            <v>0</v>
          </cell>
          <cell r="GO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T1073">
            <v>0</v>
          </cell>
          <cell r="GU1073">
            <v>0</v>
          </cell>
          <cell r="GV1073">
            <v>0</v>
          </cell>
          <cell r="GW1073">
            <v>0</v>
          </cell>
          <cell r="GX1073">
            <v>0</v>
          </cell>
          <cell r="GY1073">
            <v>0</v>
          </cell>
          <cell r="GZ1073">
            <v>0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I1073">
            <v>0</v>
          </cell>
          <cell r="HJ1073">
            <v>0</v>
          </cell>
          <cell r="HK1073">
            <v>0</v>
          </cell>
          <cell r="HL1073">
            <v>0</v>
          </cell>
          <cell r="HM1073">
            <v>0</v>
          </cell>
          <cell r="HN1073">
            <v>0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P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W1073">
            <v>0</v>
          </cell>
          <cell r="IX1073">
            <v>0</v>
          </cell>
          <cell r="IY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  <cell r="JF1073">
            <v>0</v>
          </cell>
          <cell r="JG1073">
            <v>0</v>
          </cell>
          <cell r="JH1073">
            <v>0</v>
          </cell>
          <cell r="JI1073">
            <v>0</v>
          </cell>
          <cell r="JJ1073">
            <v>0</v>
          </cell>
          <cell r="JK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P1073">
            <v>0</v>
          </cell>
          <cell r="JQ1073">
            <v>0</v>
          </cell>
        </row>
        <row r="1074">
          <cell r="D1074" t="str">
            <v>PV_.QF.UTS._.___.SunE2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  <cell r="EN1074">
            <v>0</v>
          </cell>
          <cell r="EO1074">
            <v>0</v>
          </cell>
          <cell r="EP1074">
            <v>0</v>
          </cell>
          <cell r="EQ1074">
            <v>0</v>
          </cell>
          <cell r="ER1074">
            <v>0</v>
          </cell>
          <cell r="ES1074">
            <v>0</v>
          </cell>
          <cell r="ET1074">
            <v>0</v>
          </cell>
          <cell r="EU1074">
            <v>0</v>
          </cell>
          <cell r="EV1074">
            <v>0</v>
          </cell>
          <cell r="EW1074">
            <v>0</v>
          </cell>
          <cell r="EX1074">
            <v>0</v>
          </cell>
          <cell r="EY1074">
            <v>0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0</v>
          </cell>
          <cell r="FR1074">
            <v>0</v>
          </cell>
          <cell r="FS1074">
            <v>0</v>
          </cell>
          <cell r="FT1074">
            <v>0</v>
          </cell>
          <cell r="FU1074">
            <v>0</v>
          </cell>
          <cell r="FV1074">
            <v>0</v>
          </cell>
          <cell r="FW1074">
            <v>0</v>
          </cell>
          <cell r="FX1074">
            <v>0</v>
          </cell>
          <cell r="FY1074">
            <v>0</v>
          </cell>
          <cell r="FZ1074">
            <v>0</v>
          </cell>
          <cell r="GA1074">
            <v>0</v>
          </cell>
          <cell r="GB1074">
            <v>0</v>
          </cell>
          <cell r="GC1074">
            <v>0</v>
          </cell>
          <cell r="GD1074">
            <v>0</v>
          </cell>
          <cell r="GE1074">
            <v>0</v>
          </cell>
          <cell r="GF1074">
            <v>0</v>
          </cell>
          <cell r="GG1074">
            <v>0</v>
          </cell>
          <cell r="GH1074">
            <v>0</v>
          </cell>
          <cell r="GI1074">
            <v>0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T1074">
            <v>0</v>
          </cell>
          <cell r="GU1074">
            <v>0</v>
          </cell>
          <cell r="GV1074">
            <v>0</v>
          </cell>
          <cell r="GW1074">
            <v>0</v>
          </cell>
          <cell r="GX1074">
            <v>0</v>
          </cell>
          <cell r="GY1074">
            <v>0</v>
          </cell>
          <cell r="GZ1074">
            <v>0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0</v>
          </cell>
          <cell r="HN1074">
            <v>0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>
            <v>0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P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W1074">
            <v>0</v>
          </cell>
          <cell r="IX1074">
            <v>0</v>
          </cell>
          <cell r="IY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  <cell r="JF1074">
            <v>0</v>
          </cell>
          <cell r="JG1074">
            <v>0</v>
          </cell>
          <cell r="JH1074">
            <v>0</v>
          </cell>
          <cell r="JI1074">
            <v>0</v>
          </cell>
          <cell r="JJ1074">
            <v>0</v>
          </cell>
          <cell r="JK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P1074">
            <v>0</v>
          </cell>
          <cell r="JQ1074">
            <v>0</v>
          </cell>
        </row>
        <row r="1075">
          <cell r="D1075" t="str">
            <v>PV_.QF.UTS._.___.SunE3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>
            <v>0</v>
          </cell>
          <cell r="EO1075">
            <v>0</v>
          </cell>
          <cell r="EP1075">
            <v>0</v>
          </cell>
          <cell r="EQ1075">
            <v>0</v>
          </cell>
          <cell r="ER1075">
            <v>0</v>
          </cell>
          <cell r="ES1075">
            <v>0</v>
          </cell>
          <cell r="ET1075">
            <v>0</v>
          </cell>
          <cell r="EU1075">
            <v>0</v>
          </cell>
          <cell r="EV1075">
            <v>0</v>
          </cell>
          <cell r="EW1075">
            <v>0</v>
          </cell>
          <cell r="EX1075">
            <v>0</v>
          </cell>
          <cell r="EY1075">
            <v>0</v>
          </cell>
          <cell r="EZ1075">
            <v>0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0</v>
          </cell>
          <cell r="FR1075">
            <v>0</v>
          </cell>
          <cell r="FS1075">
            <v>0</v>
          </cell>
          <cell r="FT1075">
            <v>0</v>
          </cell>
          <cell r="FU1075">
            <v>0</v>
          </cell>
          <cell r="FV1075">
            <v>0</v>
          </cell>
          <cell r="FW1075">
            <v>0</v>
          </cell>
          <cell r="FX1075">
            <v>0</v>
          </cell>
          <cell r="FY1075">
            <v>0</v>
          </cell>
          <cell r="FZ1075">
            <v>0</v>
          </cell>
          <cell r="GA1075">
            <v>0</v>
          </cell>
          <cell r="GB1075">
            <v>0</v>
          </cell>
          <cell r="GC1075">
            <v>0</v>
          </cell>
          <cell r="GD1075">
            <v>0</v>
          </cell>
          <cell r="GE1075">
            <v>0</v>
          </cell>
          <cell r="GF1075">
            <v>0</v>
          </cell>
          <cell r="GG1075">
            <v>0</v>
          </cell>
          <cell r="GH1075">
            <v>0</v>
          </cell>
          <cell r="GI1075">
            <v>0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T1075">
            <v>0</v>
          </cell>
          <cell r="GU1075">
            <v>0</v>
          </cell>
          <cell r="GV1075">
            <v>0</v>
          </cell>
          <cell r="GW1075">
            <v>0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0</v>
          </cell>
          <cell r="HC1075">
            <v>0</v>
          </cell>
          <cell r="HD1075">
            <v>0</v>
          </cell>
          <cell r="HE1075">
            <v>0</v>
          </cell>
          <cell r="HF1075">
            <v>0</v>
          </cell>
          <cell r="HG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0</v>
          </cell>
          <cell r="HN1075">
            <v>0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>
            <v>0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0</v>
          </cell>
          <cell r="IB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0</v>
          </cell>
          <cell r="IN1075">
            <v>0</v>
          </cell>
          <cell r="IO1075">
            <v>0</v>
          </cell>
          <cell r="IP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W1075">
            <v>0</v>
          </cell>
          <cell r="IX1075">
            <v>0</v>
          </cell>
          <cell r="IY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  <cell r="JF1075">
            <v>0</v>
          </cell>
          <cell r="JG1075">
            <v>0</v>
          </cell>
          <cell r="JH1075">
            <v>0</v>
          </cell>
          <cell r="JI1075">
            <v>0</v>
          </cell>
          <cell r="JJ1075">
            <v>0</v>
          </cell>
          <cell r="JK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P1075">
            <v>0</v>
          </cell>
          <cell r="JQ1075">
            <v>0</v>
          </cell>
        </row>
        <row r="1076">
          <cell r="D1076" t="str">
            <v>PV_.QF.UTS._.___.Three Peaks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  <cell r="GK1076">
            <v>0</v>
          </cell>
          <cell r="GL1076">
            <v>0</v>
          </cell>
          <cell r="GM1076">
            <v>0</v>
          </cell>
          <cell r="GN1076">
            <v>0</v>
          </cell>
          <cell r="GO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T1076">
            <v>0</v>
          </cell>
          <cell r="GU1076">
            <v>0</v>
          </cell>
          <cell r="GV1076">
            <v>0</v>
          </cell>
          <cell r="GW1076">
            <v>0</v>
          </cell>
          <cell r="GX1076">
            <v>0</v>
          </cell>
          <cell r="GY1076">
            <v>0</v>
          </cell>
          <cell r="GZ1076">
            <v>0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0</v>
          </cell>
          <cell r="HF1076">
            <v>0</v>
          </cell>
          <cell r="HG1076">
            <v>0</v>
          </cell>
          <cell r="HH1076">
            <v>0</v>
          </cell>
          <cell r="HI1076">
            <v>0</v>
          </cell>
          <cell r="HJ1076">
            <v>0</v>
          </cell>
          <cell r="HK1076">
            <v>0</v>
          </cell>
          <cell r="HL1076">
            <v>0</v>
          </cell>
          <cell r="HM1076">
            <v>0</v>
          </cell>
          <cell r="HN1076">
            <v>0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0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0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P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W1076">
            <v>0</v>
          </cell>
          <cell r="IX1076">
            <v>0</v>
          </cell>
          <cell r="IY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  <cell r="JF1076">
            <v>0</v>
          </cell>
          <cell r="JG1076">
            <v>0</v>
          </cell>
          <cell r="JH1076">
            <v>0</v>
          </cell>
          <cell r="JI1076">
            <v>0</v>
          </cell>
          <cell r="JJ1076">
            <v>0</v>
          </cell>
          <cell r="JK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P1076">
            <v>0</v>
          </cell>
          <cell r="JQ1076">
            <v>0</v>
          </cell>
        </row>
        <row r="1077">
          <cell r="D1077" t="str">
            <v>PV_.QF.WMV._.CSP.Orchard_Knob_Solar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  <cell r="EZ1077">
            <v>0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0</v>
          </cell>
          <cell r="FR1077">
            <v>0</v>
          </cell>
          <cell r="FS1077">
            <v>0</v>
          </cell>
          <cell r="FT1077">
            <v>0</v>
          </cell>
          <cell r="FU1077">
            <v>0</v>
          </cell>
          <cell r="FV1077">
            <v>0</v>
          </cell>
          <cell r="FW1077">
            <v>0</v>
          </cell>
          <cell r="FX1077">
            <v>0</v>
          </cell>
          <cell r="FY1077">
            <v>0</v>
          </cell>
          <cell r="FZ1077">
            <v>0</v>
          </cell>
          <cell r="GA1077">
            <v>0</v>
          </cell>
          <cell r="GB1077">
            <v>0</v>
          </cell>
          <cell r="GC1077">
            <v>0</v>
          </cell>
          <cell r="GD1077">
            <v>0</v>
          </cell>
          <cell r="GE1077">
            <v>0</v>
          </cell>
          <cell r="GF1077">
            <v>0</v>
          </cell>
          <cell r="GG1077">
            <v>0</v>
          </cell>
          <cell r="GH1077">
            <v>0</v>
          </cell>
          <cell r="GI1077">
            <v>0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T1077">
            <v>0</v>
          </cell>
          <cell r="GU1077">
            <v>0</v>
          </cell>
          <cell r="GV1077">
            <v>0</v>
          </cell>
          <cell r="GW1077">
            <v>0</v>
          </cell>
          <cell r="GX1077">
            <v>0</v>
          </cell>
          <cell r="GY1077">
            <v>0</v>
          </cell>
          <cell r="GZ1077">
            <v>0</v>
          </cell>
          <cell r="HA1077">
            <v>0</v>
          </cell>
          <cell r="HB1077">
            <v>0</v>
          </cell>
          <cell r="HC1077">
            <v>0</v>
          </cell>
          <cell r="HD1077">
            <v>0</v>
          </cell>
          <cell r="HE1077">
            <v>0</v>
          </cell>
          <cell r="HF1077">
            <v>0</v>
          </cell>
          <cell r="HG1077">
            <v>0</v>
          </cell>
          <cell r="HH1077">
            <v>0</v>
          </cell>
          <cell r="HI1077">
            <v>0</v>
          </cell>
          <cell r="HJ1077">
            <v>0</v>
          </cell>
          <cell r="HK1077">
            <v>0</v>
          </cell>
          <cell r="HL1077">
            <v>0</v>
          </cell>
          <cell r="HM1077">
            <v>0</v>
          </cell>
          <cell r="HN1077">
            <v>0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>
            <v>0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P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W1077">
            <v>0</v>
          </cell>
          <cell r="IX1077">
            <v>0</v>
          </cell>
          <cell r="IY1077">
            <v>0</v>
          </cell>
          <cell r="IZ1077">
            <v>0</v>
          </cell>
          <cell r="JA1077">
            <v>0</v>
          </cell>
          <cell r="JB1077">
            <v>0</v>
          </cell>
          <cell r="JC1077">
            <v>0</v>
          </cell>
          <cell r="JD1077">
            <v>0</v>
          </cell>
          <cell r="JE1077">
            <v>0</v>
          </cell>
          <cell r="JF1077">
            <v>0</v>
          </cell>
          <cell r="JG1077">
            <v>0</v>
          </cell>
          <cell r="JH1077">
            <v>0</v>
          </cell>
          <cell r="JI1077">
            <v>0</v>
          </cell>
          <cell r="JJ1077">
            <v>0</v>
          </cell>
          <cell r="JK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P1077">
            <v>0</v>
          </cell>
          <cell r="JQ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0</v>
          </cell>
          <cell r="FR1078">
            <v>0</v>
          </cell>
          <cell r="FS1078">
            <v>0</v>
          </cell>
          <cell r="FT1078">
            <v>0</v>
          </cell>
          <cell r="FU1078">
            <v>0</v>
          </cell>
          <cell r="FV1078">
            <v>0</v>
          </cell>
          <cell r="FW1078">
            <v>0</v>
          </cell>
          <cell r="FX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0</v>
          </cell>
          <cell r="GC1078">
            <v>0</v>
          </cell>
          <cell r="GD1078">
            <v>0</v>
          </cell>
          <cell r="GE1078">
            <v>0</v>
          </cell>
          <cell r="GF1078">
            <v>0</v>
          </cell>
          <cell r="GG1078">
            <v>0</v>
          </cell>
          <cell r="GH1078">
            <v>0</v>
          </cell>
          <cell r="GI1078">
            <v>0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T1078">
            <v>0</v>
          </cell>
          <cell r="GU1078">
            <v>0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0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0</v>
          </cell>
          <cell r="HF1078">
            <v>0</v>
          </cell>
          <cell r="HG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0</v>
          </cell>
          <cell r="HN1078">
            <v>0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>
            <v>0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P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W1078">
            <v>0</v>
          </cell>
          <cell r="IX1078">
            <v>0</v>
          </cell>
          <cell r="IY1078">
            <v>0</v>
          </cell>
          <cell r="IZ1078">
            <v>0</v>
          </cell>
          <cell r="JA1078">
            <v>0</v>
          </cell>
          <cell r="JB1078">
            <v>0</v>
          </cell>
          <cell r="JC1078">
            <v>0</v>
          </cell>
          <cell r="JD1078">
            <v>0</v>
          </cell>
          <cell r="JE1078">
            <v>0</v>
          </cell>
          <cell r="JF1078">
            <v>0</v>
          </cell>
          <cell r="JG1078">
            <v>0</v>
          </cell>
          <cell r="JH1078">
            <v>0</v>
          </cell>
          <cell r="JI1078">
            <v>0</v>
          </cell>
          <cell r="JJ1078">
            <v>0</v>
          </cell>
          <cell r="JK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P1078">
            <v>0</v>
          </cell>
          <cell r="JQ1078">
            <v>0</v>
          </cell>
        </row>
        <row r="1079">
          <cell r="D1079" t="str">
            <v>PV_.QF.UTS._.___.QuichapaIII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0</v>
          </cell>
          <cell r="FR1079">
            <v>0</v>
          </cell>
          <cell r="FS1079">
            <v>0</v>
          </cell>
          <cell r="FT1079">
            <v>0</v>
          </cell>
          <cell r="FU1079">
            <v>0</v>
          </cell>
          <cell r="FV1079">
            <v>0</v>
          </cell>
          <cell r="FW1079">
            <v>0</v>
          </cell>
          <cell r="FX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>
            <v>0</v>
          </cell>
          <cell r="GD1079">
            <v>0</v>
          </cell>
          <cell r="GE1079">
            <v>0</v>
          </cell>
          <cell r="GF1079">
            <v>0</v>
          </cell>
          <cell r="GG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T1079">
            <v>0</v>
          </cell>
          <cell r="GU1079">
            <v>0</v>
          </cell>
          <cell r="GV1079">
            <v>0</v>
          </cell>
          <cell r="GW1079">
            <v>0</v>
          </cell>
          <cell r="GX1079">
            <v>0</v>
          </cell>
          <cell r="GY1079">
            <v>0</v>
          </cell>
          <cell r="GZ1079">
            <v>0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0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0</v>
          </cell>
          <cell r="HV1079">
            <v>0</v>
          </cell>
          <cell r="HW1079">
            <v>0</v>
          </cell>
          <cell r="HX1079">
            <v>0</v>
          </cell>
          <cell r="HY1079">
            <v>0</v>
          </cell>
          <cell r="HZ1079">
            <v>0</v>
          </cell>
          <cell r="IA1079">
            <v>0</v>
          </cell>
          <cell r="IB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0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P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W1079">
            <v>0</v>
          </cell>
          <cell r="IX1079">
            <v>0</v>
          </cell>
          <cell r="IY1079">
            <v>0</v>
          </cell>
          <cell r="IZ1079">
            <v>0</v>
          </cell>
          <cell r="JA1079">
            <v>0</v>
          </cell>
          <cell r="JB1079">
            <v>0</v>
          </cell>
          <cell r="JC1079">
            <v>0</v>
          </cell>
          <cell r="JD1079">
            <v>0</v>
          </cell>
          <cell r="JE1079">
            <v>0</v>
          </cell>
          <cell r="JF1079">
            <v>0</v>
          </cell>
          <cell r="JG1079">
            <v>0</v>
          </cell>
          <cell r="JH1079">
            <v>0</v>
          </cell>
          <cell r="JI1079">
            <v>0</v>
          </cell>
          <cell r="JJ1079">
            <v>0</v>
          </cell>
          <cell r="JK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P1079">
            <v>0</v>
          </cell>
          <cell r="JQ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0</v>
          </cell>
          <cell r="FR1080">
            <v>0</v>
          </cell>
          <cell r="FS1080">
            <v>0</v>
          </cell>
          <cell r="FT1080">
            <v>0</v>
          </cell>
          <cell r="FU1080">
            <v>0</v>
          </cell>
          <cell r="FV1080">
            <v>0</v>
          </cell>
          <cell r="FW1080">
            <v>0</v>
          </cell>
          <cell r="FX1080">
            <v>0</v>
          </cell>
          <cell r="FY1080">
            <v>0</v>
          </cell>
          <cell r="FZ1080">
            <v>0</v>
          </cell>
          <cell r="GA1080">
            <v>0</v>
          </cell>
          <cell r="GB1080">
            <v>0</v>
          </cell>
          <cell r="GC1080">
            <v>0</v>
          </cell>
          <cell r="GD1080">
            <v>0</v>
          </cell>
          <cell r="GE1080">
            <v>0</v>
          </cell>
          <cell r="GF1080">
            <v>0</v>
          </cell>
          <cell r="GG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T1080">
            <v>0</v>
          </cell>
          <cell r="GU1080">
            <v>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0</v>
          </cell>
          <cell r="HN1080">
            <v>0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>
            <v>0</v>
          </cell>
          <cell r="HV1080">
            <v>0</v>
          </cell>
          <cell r="HW1080">
            <v>0</v>
          </cell>
          <cell r="HX1080">
            <v>0</v>
          </cell>
          <cell r="HY1080">
            <v>0</v>
          </cell>
          <cell r="HZ1080">
            <v>0</v>
          </cell>
          <cell r="IA1080">
            <v>0</v>
          </cell>
          <cell r="IB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0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P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W1080">
            <v>0</v>
          </cell>
          <cell r="IX1080">
            <v>0</v>
          </cell>
          <cell r="IY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  <cell r="JF1080">
            <v>0</v>
          </cell>
          <cell r="JG1080">
            <v>0</v>
          </cell>
          <cell r="JH1080">
            <v>0</v>
          </cell>
          <cell r="JI1080">
            <v>0</v>
          </cell>
          <cell r="JJ1080">
            <v>0</v>
          </cell>
          <cell r="JK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P1080">
            <v>0</v>
          </cell>
          <cell r="JQ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  <cell r="EZ1081">
            <v>0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0</v>
          </cell>
          <cell r="FR1081">
            <v>0</v>
          </cell>
          <cell r="FS1081">
            <v>0</v>
          </cell>
          <cell r="FT1081">
            <v>0</v>
          </cell>
          <cell r="FU1081">
            <v>0</v>
          </cell>
          <cell r="FV1081">
            <v>0</v>
          </cell>
          <cell r="FW1081">
            <v>0</v>
          </cell>
          <cell r="FX1081">
            <v>0</v>
          </cell>
          <cell r="FY1081">
            <v>0</v>
          </cell>
          <cell r="FZ1081">
            <v>0</v>
          </cell>
          <cell r="GA1081">
            <v>0</v>
          </cell>
          <cell r="GB1081">
            <v>0</v>
          </cell>
          <cell r="GC1081">
            <v>0</v>
          </cell>
          <cell r="GD1081">
            <v>0</v>
          </cell>
          <cell r="GE1081">
            <v>0</v>
          </cell>
          <cell r="GF1081">
            <v>0</v>
          </cell>
          <cell r="GG1081">
            <v>0</v>
          </cell>
          <cell r="GH1081">
            <v>0</v>
          </cell>
          <cell r="GI1081">
            <v>0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0</v>
          </cell>
          <cell r="GZ1081">
            <v>0</v>
          </cell>
          <cell r="HA1081">
            <v>0</v>
          </cell>
          <cell r="HB1081">
            <v>0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0</v>
          </cell>
          <cell r="HM1081">
            <v>0</v>
          </cell>
          <cell r="HN1081">
            <v>0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0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0</v>
          </cell>
          <cell r="IB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I1081">
            <v>0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P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W1081">
            <v>0</v>
          </cell>
          <cell r="IX1081">
            <v>0</v>
          </cell>
          <cell r="IY1081">
            <v>0</v>
          </cell>
          <cell r="IZ1081">
            <v>0</v>
          </cell>
          <cell r="JA1081">
            <v>0</v>
          </cell>
          <cell r="JB1081">
            <v>0</v>
          </cell>
          <cell r="JC1081">
            <v>0</v>
          </cell>
          <cell r="JD1081">
            <v>0</v>
          </cell>
          <cell r="JE1081">
            <v>0</v>
          </cell>
          <cell r="JF1081">
            <v>0</v>
          </cell>
          <cell r="JG1081">
            <v>0</v>
          </cell>
          <cell r="JH1081">
            <v>0</v>
          </cell>
          <cell r="JI1081">
            <v>0</v>
          </cell>
          <cell r="JJ1081">
            <v>0</v>
          </cell>
          <cell r="JK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P1081">
            <v>0</v>
          </cell>
          <cell r="JQ1081">
            <v>0</v>
          </cell>
        </row>
        <row r="1083">
          <cell r="D1083" t="str">
            <v>HY_.QF.COR._.SML.Central Oregon Irrigation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  <cell r="EZ1083">
            <v>0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O1083">
            <v>0</v>
          </cell>
          <cell r="FP1083">
            <v>0</v>
          </cell>
          <cell r="FQ1083">
            <v>0</v>
          </cell>
          <cell r="FR1083">
            <v>0</v>
          </cell>
          <cell r="FS1083">
            <v>0</v>
          </cell>
          <cell r="FT1083">
            <v>0</v>
          </cell>
          <cell r="FU1083">
            <v>0</v>
          </cell>
          <cell r="FV1083">
            <v>0</v>
          </cell>
          <cell r="FW1083">
            <v>0</v>
          </cell>
          <cell r="FX1083">
            <v>0</v>
          </cell>
          <cell r="FY1083">
            <v>0</v>
          </cell>
          <cell r="FZ1083">
            <v>0</v>
          </cell>
          <cell r="GA1083">
            <v>0</v>
          </cell>
          <cell r="GB1083">
            <v>0</v>
          </cell>
          <cell r="GC1083">
            <v>0</v>
          </cell>
          <cell r="GD1083">
            <v>0</v>
          </cell>
          <cell r="GE1083">
            <v>0</v>
          </cell>
          <cell r="GF1083">
            <v>0</v>
          </cell>
          <cell r="GG1083">
            <v>0</v>
          </cell>
          <cell r="GH1083">
            <v>0</v>
          </cell>
          <cell r="GI1083">
            <v>0</v>
          </cell>
          <cell r="GJ1083">
            <v>0</v>
          </cell>
          <cell r="GK1083">
            <v>0</v>
          </cell>
          <cell r="GL1083">
            <v>0</v>
          </cell>
          <cell r="GM1083">
            <v>0</v>
          </cell>
          <cell r="GN1083">
            <v>0</v>
          </cell>
          <cell r="GO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T1083">
            <v>0</v>
          </cell>
          <cell r="GU1083">
            <v>0</v>
          </cell>
          <cell r="GV1083">
            <v>0</v>
          </cell>
          <cell r="GW1083">
            <v>0</v>
          </cell>
          <cell r="GX1083">
            <v>0</v>
          </cell>
          <cell r="GY1083">
            <v>0</v>
          </cell>
          <cell r="GZ1083">
            <v>0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I1083">
            <v>0</v>
          </cell>
          <cell r="HJ1083">
            <v>0</v>
          </cell>
          <cell r="HK1083">
            <v>0</v>
          </cell>
          <cell r="HL1083">
            <v>0</v>
          </cell>
          <cell r="HM1083">
            <v>0</v>
          </cell>
          <cell r="HN1083">
            <v>0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0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0</v>
          </cell>
          <cell r="IB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P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W1083">
            <v>0</v>
          </cell>
          <cell r="IX1083">
            <v>0</v>
          </cell>
          <cell r="IY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  <cell r="JF1083">
            <v>0</v>
          </cell>
          <cell r="JG1083">
            <v>0</v>
          </cell>
          <cell r="JH1083">
            <v>0</v>
          </cell>
          <cell r="JI1083">
            <v>0</v>
          </cell>
          <cell r="JJ1083">
            <v>0</v>
          </cell>
          <cell r="JK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P1083">
            <v>0</v>
          </cell>
          <cell r="JQ1083">
            <v>0</v>
          </cell>
        </row>
        <row r="1084">
          <cell r="D1084" t="str">
            <v>HY_.QF.COR._.SML.Deschutes Valley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  <cell r="EZ1084">
            <v>0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O1084">
            <v>0</v>
          </cell>
          <cell r="FP1084">
            <v>0</v>
          </cell>
          <cell r="FQ1084">
            <v>0</v>
          </cell>
          <cell r="FR1084">
            <v>0</v>
          </cell>
          <cell r="FS1084">
            <v>0</v>
          </cell>
          <cell r="FT1084">
            <v>0</v>
          </cell>
          <cell r="FU1084">
            <v>0</v>
          </cell>
          <cell r="FV1084">
            <v>0</v>
          </cell>
          <cell r="FW1084">
            <v>0</v>
          </cell>
          <cell r="FX1084">
            <v>0</v>
          </cell>
          <cell r="FY1084">
            <v>0</v>
          </cell>
          <cell r="FZ1084">
            <v>0</v>
          </cell>
          <cell r="GA1084">
            <v>0</v>
          </cell>
          <cell r="GB1084">
            <v>0</v>
          </cell>
          <cell r="GC1084">
            <v>0</v>
          </cell>
          <cell r="GD1084">
            <v>0</v>
          </cell>
          <cell r="GE1084">
            <v>0</v>
          </cell>
          <cell r="GF1084">
            <v>0</v>
          </cell>
          <cell r="GG1084">
            <v>0</v>
          </cell>
          <cell r="GH1084">
            <v>0</v>
          </cell>
          <cell r="GI1084">
            <v>0</v>
          </cell>
          <cell r="GJ1084">
            <v>0</v>
          </cell>
          <cell r="GK1084">
            <v>0</v>
          </cell>
          <cell r="GL1084">
            <v>0</v>
          </cell>
          <cell r="GM1084">
            <v>0</v>
          </cell>
          <cell r="GN1084">
            <v>0</v>
          </cell>
          <cell r="GO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T1084">
            <v>0</v>
          </cell>
          <cell r="GU1084">
            <v>0</v>
          </cell>
          <cell r="GV1084">
            <v>0</v>
          </cell>
          <cell r="GW1084">
            <v>0</v>
          </cell>
          <cell r="GX1084">
            <v>0</v>
          </cell>
          <cell r="GY1084">
            <v>0</v>
          </cell>
          <cell r="GZ1084">
            <v>0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0</v>
          </cell>
          <cell r="HG1084">
            <v>0</v>
          </cell>
          <cell r="HH1084">
            <v>0</v>
          </cell>
          <cell r="HI1084">
            <v>0</v>
          </cell>
          <cell r="HJ1084">
            <v>0</v>
          </cell>
          <cell r="HK1084">
            <v>0</v>
          </cell>
          <cell r="HL1084">
            <v>0</v>
          </cell>
          <cell r="HM1084">
            <v>0</v>
          </cell>
          <cell r="HN1084">
            <v>0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0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P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W1084">
            <v>0</v>
          </cell>
          <cell r="IX1084">
            <v>0</v>
          </cell>
          <cell r="IY1084">
            <v>0</v>
          </cell>
          <cell r="IZ1084">
            <v>0</v>
          </cell>
          <cell r="JA1084">
            <v>0</v>
          </cell>
          <cell r="JB1084">
            <v>0</v>
          </cell>
          <cell r="JC1084">
            <v>0</v>
          </cell>
          <cell r="JD1084">
            <v>0</v>
          </cell>
          <cell r="JE1084">
            <v>0</v>
          </cell>
          <cell r="JF1084">
            <v>0</v>
          </cell>
          <cell r="JG1084">
            <v>0</v>
          </cell>
          <cell r="JH1084">
            <v>0</v>
          </cell>
          <cell r="JI1084">
            <v>0</v>
          </cell>
          <cell r="JJ1084">
            <v>0</v>
          </cell>
          <cell r="JK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P1084">
            <v>0</v>
          </cell>
          <cell r="JQ1084">
            <v>0</v>
          </cell>
        </row>
        <row r="1085">
          <cell r="D1085" t="str">
            <v>HY_.QF.COR._.SML.Dorena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  <cell r="EZ1085">
            <v>0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O1085">
            <v>0</v>
          </cell>
          <cell r="FP1085">
            <v>0</v>
          </cell>
          <cell r="FQ1085">
            <v>0</v>
          </cell>
          <cell r="FR1085">
            <v>0</v>
          </cell>
          <cell r="FS1085">
            <v>0</v>
          </cell>
          <cell r="FT1085">
            <v>0</v>
          </cell>
          <cell r="FU1085">
            <v>0</v>
          </cell>
          <cell r="FV1085">
            <v>0</v>
          </cell>
          <cell r="FW1085">
            <v>0</v>
          </cell>
          <cell r="FX1085">
            <v>0</v>
          </cell>
          <cell r="FY1085">
            <v>0</v>
          </cell>
          <cell r="FZ1085">
            <v>0</v>
          </cell>
          <cell r="GA1085">
            <v>0</v>
          </cell>
          <cell r="GB1085">
            <v>0</v>
          </cell>
          <cell r="GC1085">
            <v>0</v>
          </cell>
          <cell r="GD1085">
            <v>0</v>
          </cell>
          <cell r="GE1085">
            <v>0</v>
          </cell>
          <cell r="GF1085">
            <v>0</v>
          </cell>
          <cell r="GG1085">
            <v>0</v>
          </cell>
          <cell r="GH1085">
            <v>0</v>
          </cell>
          <cell r="GI1085">
            <v>0</v>
          </cell>
          <cell r="GJ1085">
            <v>0</v>
          </cell>
          <cell r="GK1085">
            <v>0</v>
          </cell>
          <cell r="GL1085">
            <v>0</v>
          </cell>
          <cell r="GM1085">
            <v>0</v>
          </cell>
          <cell r="GN1085">
            <v>0</v>
          </cell>
          <cell r="GO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T1085">
            <v>0</v>
          </cell>
          <cell r="GU1085">
            <v>0</v>
          </cell>
          <cell r="GV1085">
            <v>0</v>
          </cell>
          <cell r="GW1085">
            <v>0</v>
          </cell>
          <cell r="GX1085">
            <v>0</v>
          </cell>
          <cell r="GY1085">
            <v>0</v>
          </cell>
          <cell r="GZ1085">
            <v>0</v>
          </cell>
          <cell r="HA1085">
            <v>0</v>
          </cell>
          <cell r="HB1085">
            <v>0</v>
          </cell>
          <cell r="HC1085">
            <v>0</v>
          </cell>
          <cell r="HD1085">
            <v>0</v>
          </cell>
          <cell r="HE1085">
            <v>0</v>
          </cell>
          <cell r="HF1085">
            <v>0</v>
          </cell>
          <cell r="HG1085">
            <v>0</v>
          </cell>
          <cell r="HH1085">
            <v>0</v>
          </cell>
          <cell r="HI1085">
            <v>0</v>
          </cell>
          <cell r="HJ1085">
            <v>0</v>
          </cell>
          <cell r="HK1085">
            <v>0</v>
          </cell>
          <cell r="HL1085">
            <v>0</v>
          </cell>
          <cell r="HM1085">
            <v>0</v>
          </cell>
          <cell r="HN1085">
            <v>0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>
            <v>0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0</v>
          </cell>
          <cell r="IB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0</v>
          </cell>
          <cell r="IN1085">
            <v>0</v>
          </cell>
          <cell r="IO1085">
            <v>0</v>
          </cell>
          <cell r="IP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W1085">
            <v>0</v>
          </cell>
          <cell r="IX1085">
            <v>0</v>
          </cell>
          <cell r="IY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  <cell r="JF1085">
            <v>0</v>
          </cell>
          <cell r="JG1085">
            <v>0</v>
          </cell>
          <cell r="JH1085">
            <v>0</v>
          </cell>
          <cell r="JI1085">
            <v>0</v>
          </cell>
          <cell r="JJ1085">
            <v>0</v>
          </cell>
          <cell r="JK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P1085">
            <v>0</v>
          </cell>
          <cell r="JQ1085">
            <v>0</v>
          </cell>
        </row>
        <row r="1086">
          <cell r="D1086" t="str">
            <v>HY_.QF.COR._.SML.EBD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  <cell r="EZ1086">
            <v>0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O1086">
            <v>0</v>
          </cell>
          <cell r="FP1086">
            <v>0</v>
          </cell>
          <cell r="FQ1086">
            <v>0</v>
          </cell>
          <cell r="FR1086">
            <v>0</v>
          </cell>
          <cell r="FS1086">
            <v>0</v>
          </cell>
          <cell r="FT1086">
            <v>0</v>
          </cell>
          <cell r="FU1086">
            <v>0</v>
          </cell>
          <cell r="FV1086">
            <v>0</v>
          </cell>
          <cell r="FW1086">
            <v>0</v>
          </cell>
          <cell r="FX1086">
            <v>0</v>
          </cell>
          <cell r="FY1086">
            <v>0</v>
          </cell>
          <cell r="FZ1086">
            <v>0</v>
          </cell>
          <cell r="GA1086">
            <v>0</v>
          </cell>
          <cell r="GB1086">
            <v>0</v>
          </cell>
          <cell r="GC1086">
            <v>0</v>
          </cell>
          <cell r="GD1086">
            <v>0</v>
          </cell>
          <cell r="GE1086">
            <v>0</v>
          </cell>
          <cell r="GF1086">
            <v>0</v>
          </cell>
          <cell r="GG1086">
            <v>0</v>
          </cell>
          <cell r="GH1086">
            <v>0</v>
          </cell>
          <cell r="GI1086">
            <v>0</v>
          </cell>
          <cell r="GJ1086">
            <v>0</v>
          </cell>
          <cell r="GK1086">
            <v>0</v>
          </cell>
          <cell r="GL1086">
            <v>0</v>
          </cell>
          <cell r="GM1086">
            <v>0</v>
          </cell>
          <cell r="GN1086">
            <v>0</v>
          </cell>
          <cell r="GO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T1086">
            <v>0</v>
          </cell>
          <cell r="GU1086">
            <v>0</v>
          </cell>
          <cell r="GV1086">
            <v>0</v>
          </cell>
          <cell r="GW1086">
            <v>0</v>
          </cell>
          <cell r="GX1086">
            <v>0</v>
          </cell>
          <cell r="GY1086">
            <v>0</v>
          </cell>
          <cell r="GZ1086">
            <v>0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I1086">
            <v>0</v>
          </cell>
          <cell r="HJ1086">
            <v>0</v>
          </cell>
          <cell r="HK1086">
            <v>0</v>
          </cell>
          <cell r="HL1086">
            <v>0</v>
          </cell>
          <cell r="HM1086">
            <v>0</v>
          </cell>
          <cell r="HN1086">
            <v>0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>
            <v>0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0</v>
          </cell>
          <cell r="IB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0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P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W1086">
            <v>0</v>
          </cell>
          <cell r="IX1086">
            <v>0</v>
          </cell>
          <cell r="IY1086">
            <v>0</v>
          </cell>
          <cell r="IZ1086">
            <v>0</v>
          </cell>
          <cell r="JA1086">
            <v>0</v>
          </cell>
          <cell r="JB1086">
            <v>0</v>
          </cell>
          <cell r="JC1086">
            <v>0</v>
          </cell>
          <cell r="JD1086">
            <v>0</v>
          </cell>
          <cell r="JE1086">
            <v>0</v>
          </cell>
          <cell r="JF1086">
            <v>0</v>
          </cell>
          <cell r="JG1086">
            <v>0</v>
          </cell>
          <cell r="JH1086">
            <v>0</v>
          </cell>
          <cell r="JI1086">
            <v>0</v>
          </cell>
          <cell r="JJ1086">
            <v>0</v>
          </cell>
          <cell r="JK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P1086">
            <v>0</v>
          </cell>
          <cell r="JQ1086">
            <v>0</v>
          </cell>
        </row>
        <row r="1087">
          <cell r="D1087" t="str">
            <v>HY_.QF.COR._.SML.Juniper Ridge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  <cell r="EZ1087">
            <v>0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O1087">
            <v>0</v>
          </cell>
          <cell r="FP1087">
            <v>0</v>
          </cell>
          <cell r="FQ1087">
            <v>0</v>
          </cell>
          <cell r="FR1087">
            <v>0</v>
          </cell>
          <cell r="FS1087">
            <v>0</v>
          </cell>
          <cell r="FT1087">
            <v>0</v>
          </cell>
          <cell r="FU1087">
            <v>0</v>
          </cell>
          <cell r="FV1087">
            <v>0</v>
          </cell>
          <cell r="FW1087">
            <v>0</v>
          </cell>
          <cell r="FX1087">
            <v>0</v>
          </cell>
          <cell r="FY1087">
            <v>0</v>
          </cell>
          <cell r="FZ1087">
            <v>0</v>
          </cell>
          <cell r="GA1087">
            <v>0</v>
          </cell>
          <cell r="GB1087">
            <v>0</v>
          </cell>
          <cell r="GC1087">
            <v>0</v>
          </cell>
          <cell r="GD1087">
            <v>0</v>
          </cell>
          <cell r="GE1087">
            <v>0</v>
          </cell>
          <cell r="GF1087">
            <v>0</v>
          </cell>
          <cell r="GG1087">
            <v>0</v>
          </cell>
          <cell r="GH1087">
            <v>0</v>
          </cell>
          <cell r="GI1087">
            <v>0</v>
          </cell>
          <cell r="GJ1087">
            <v>0</v>
          </cell>
          <cell r="GK1087">
            <v>0</v>
          </cell>
          <cell r="GL1087">
            <v>0</v>
          </cell>
          <cell r="GM1087">
            <v>0</v>
          </cell>
          <cell r="GN1087">
            <v>0</v>
          </cell>
          <cell r="GO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T1087">
            <v>0</v>
          </cell>
          <cell r="GU1087">
            <v>0</v>
          </cell>
          <cell r="GV1087">
            <v>0</v>
          </cell>
          <cell r="GW1087">
            <v>0</v>
          </cell>
          <cell r="GX1087">
            <v>0</v>
          </cell>
          <cell r="GY1087">
            <v>0</v>
          </cell>
          <cell r="GZ1087">
            <v>0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G1087">
            <v>0</v>
          </cell>
          <cell r="HH1087">
            <v>0</v>
          </cell>
          <cell r="HI1087">
            <v>0</v>
          </cell>
          <cell r="HJ1087">
            <v>0</v>
          </cell>
          <cell r="HK1087">
            <v>0</v>
          </cell>
          <cell r="HL1087">
            <v>0</v>
          </cell>
          <cell r="HM1087">
            <v>0</v>
          </cell>
          <cell r="HN1087">
            <v>0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>
            <v>0</v>
          </cell>
          <cell r="HV1087">
            <v>0</v>
          </cell>
          <cell r="HW1087">
            <v>0</v>
          </cell>
          <cell r="HX1087">
            <v>0</v>
          </cell>
          <cell r="HY1087">
            <v>0</v>
          </cell>
          <cell r="HZ1087">
            <v>0</v>
          </cell>
          <cell r="IA1087">
            <v>0</v>
          </cell>
          <cell r="IB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0</v>
          </cell>
          <cell r="IO1087">
            <v>0</v>
          </cell>
          <cell r="IP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W1087">
            <v>0</v>
          </cell>
          <cell r="IX1087">
            <v>0</v>
          </cell>
          <cell r="IY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0</v>
          </cell>
          <cell r="JD1087">
            <v>0</v>
          </cell>
          <cell r="JE1087">
            <v>0</v>
          </cell>
          <cell r="JF1087">
            <v>0</v>
          </cell>
          <cell r="JG1087">
            <v>0</v>
          </cell>
          <cell r="JH1087">
            <v>0</v>
          </cell>
          <cell r="JI1087">
            <v>0</v>
          </cell>
          <cell r="JJ1087">
            <v>0</v>
          </cell>
          <cell r="JK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P1087">
            <v>0</v>
          </cell>
          <cell r="JQ1087">
            <v>0</v>
          </cell>
        </row>
        <row r="1088">
          <cell r="D1088" t="str">
            <v>HY_.QF.COR._.SML.Monroe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  <cell r="EZ1088">
            <v>0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O1088">
            <v>0</v>
          </cell>
          <cell r="FP1088">
            <v>0</v>
          </cell>
          <cell r="FQ1088">
            <v>0</v>
          </cell>
          <cell r="FR1088">
            <v>0</v>
          </cell>
          <cell r="FS1088">
            <v>0</v>
          </cell>
          <cell r="FT1088">
            <v>0</v>
          </cell>
          <cell r="FU1088">
            <v>0</v>
          </cell>
          <cell r="FV1088">
            <v>0</v>
          </cell>
          <cell r="FW1088">
            <v>0</v>
          </cell>
          <cell r="FX1088">
            <v>0</v>
          </cell>
          <cell r="FY1088">
            <v>0</v>
          </cell>
          <cell r="FZ1088">
            <v>0</v>
          </cell>
          <cell r="GA1088">
            <v>0</v>
          </cell>
          <cell r="GB1088">
            <v>0</v>
          </cell>
          <cell r="GC1088">
            <v>0</v>
          </cell>
          <cell r="GD1088">
            <v>0</v>
          </cell>
          <cell r="GE1088">
            <v>0</v>
          </cell>
          <cell r="GF1088">
            <v>0</v>
          </cell>
          <cell r="GG1088">
            <v>0</v>
          </cell>
          <cell r="GH1088">
            <v>0</v>
          </cell>
          <cell r="GI1088">
            <v>0</v>
          </cell>
          <cell r="GJ1088">
            <v>0</v>
          </cell>
          <cell r="GK1088">
            <v>0</v>
          </cell>
          <cell r="GL1088">
            <v>0</v>
          </cell>
          <cell r="GM1088">
            <v>0</v>
          </cell>
          <cell r="GN1088">
            <v>0</v>
          </cell>
          <cell r="GO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T1088">
            <v>0</v>
          </cell>
          <cell r="GU1088">
            <v>0</v>
          </cell>
          <cell r="GV1088">
            <v>0</v>
          </cell>
          <cell r="GW1088">
            <v>0</v>
          </cell>
          <cell r="GX1088">
            <v>0</v>
          </cell>
          <cell r="GY1088">
            <v>0</v>
          </cell>
          <cell r="GZ1088">
            <v>0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I1088">
            <v>0</v>
          </cell>
          <cell r="HJ1088">
            <v>0</v>
          </cell>
          <cell r="HK1088">
            <v>0</v>
          </cell>
          <cell r="HL1088">
            <v>0</v>
          </cell>
          <cell r="HM1088">
            <v>0</v>
          </cell>
          <cell r="HN1088">
            <v>0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>
            <v>0</v>
          </cell>
          <cell r="HV1088">
            <v>0</v>
          </cell>
          <cell r="HW1088">
            <v>0</v>
          </cell>
          <cell r="HX1088">
            <v>0</v>
          </cell>
          <cell r="HY1088">
            <v>0</v>
          </cell>
          <cell r="HZ1088">
            <v>0</v>
          </cell>
          <cell r="IA1088">
            <v>0</v>
          </cell>
          <cell r="IB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0</v>
          </cell>
          <cell r="IJ1088">
            <v>0</v>
          </cell>
          <cell r="IK1088">
            <v>0</v>
          </cell>
          <cell r="IL1088">
            <v>0</v>
          </cell>
          <cell r="IM1088">
            <v>0</v>
          </cell>
          <cell r="IN1088">
            <v>0</v>
          </cell>
          <cell r="IO1088">
            <v>0</v>
          </cell>
          <cell r="IP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W1088">
            <v>0</v>
          </cell>
          <cell r="IX1088">
            <v>0</v>
          </cell>
          <cell r="IY1088">
            <v>0</v>
          </cell>
          <cell r="IZ1088">
            <v>0</v>
          </cell>
          <cell r="JA1088">
            <v>0</v>
          </cell>
          <cell r="JB1088">
            <v>0</v>
          </cell>
          <cell r="JC1088">
            <v>0</v>
          </cell>
          <cell r="JD1088">
            <v>0</v>
          </cell>
          <cell r="JE1088">
            <v>0</v>
          </cell>
          <cell r="JF1088">
            <v>0</v>
          </cell>
          <cell r="JG1088">
            <v>0</v>
          </cell>
          <cell r="JH1088">
            <v>0</v>
          </cell>
          <cell r="JI1088">
            <v>0</v>
          </cell>
          <cell r="JJ1088">
            <v>0</v>
          </cell>
          <cell r="JK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P1088">
            <v>0</v>
          </cell>
          <cell r="JQ1088">
            <v>0</v>
          </cell>
        </row>
        <row r="1089">
          <cell r="D1089" t="str">
            <v>HY_.QF.COR._.SML.Swalley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  <cell r="EZ1089">
            <v>0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O1089">
            <v>0</v>
          </cell>
          <cell r="FP1089">
            <v>0</v>
          </cell>
          <cell r="FQ1089">
            <v>0</v>
          </cell>
          <cell r="FR1089">
            <v>0</v>
          </cell>
          <cell r="FS1089">
            <v>0</v>
          </cell>
          <cell r="FT1089">
            <v>0</v>
          </cell>
          <cell r="FU1089">
            <v>0</v>
          </cell>
          <cell r="FV1089">
            <v>0</v>
          </cell>
          <cell r="FW1089">
            <v>0</v>
          </cell>
          <cell r="FX1089">
            <v>0</v>
          </cell>
          <cell r="FY1089">
            <v>0</v>
          </cell>
          <cell r="FZ1089">
            <v>0</v>
          </cell>
          <cell r="GA1089">
            <v>0</v>
          </cell>
          <cell r="GB1089">
            <v>0</v>
          </cell>
          <cell r="GC1089">
            <v>0</v>
          </cell>
          <cell r="GD1089">
            <v>0</v>
          </cell>
          <cell r="GE1089">
            <v>0</v>
          </cell>
          <cell r="GF1089">
            <v>0</v>
          </cell>
          <cell r="GG1089">
            <v>0</v>
          </cell>
          <cell r="GH1089">
            <v>0</v>
          </cell>
          <cell r="GI1089">
            <v>0</v>
          </cell>
          <cell r="GJ1089">
            <v>0</v>
          </cell>
          <cell r="GK1089">
            <v>0</v>
          </cell>
          <cell r="GL1089">
            <v>0</v>
          </cell>
          <cell r="GM1089">
            <v>0</v>
          </cell>
          <cell r="GN1089">
            <v>0</v>
          </cell>
          <cell r="GO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T1089">
            <v>0</v>
          </cell>
          <cell r="GU1089">
            <v>0</v>
          </cell>
          <cell r="GV1089">
            <v>0</v>
          </cell>
          <cell r="GW1089">
            <v>0</v>
          </cell>
          <cell r="GX1089">
            <v>0</v>
          </cell>
          <cell r="GY1089">
            <v>0</v>
          </cell>
          <cell r="GZ1089">
            <v>0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G1089">
            <v>0</v>
          </cell>
          <cell r="HH1089">
            <v>0</v>
          </cell>
          <cell r="HI1089">
            <v>0</v>
          </cell>
          <cell r="HJ1089">
            <v>0</v>
          </cell>
          <cell r="HK1089">
            <v>0</v>
          </cell>
          <cell r="HL1089">
            <v>0</v>
          </cell>
          <cell r="HM1089">
            <v>0</v>
          </cell>
          <cell r="HN1089">
            <v>0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P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W1089">
            <v>0</v>
          </cell>
          <cell r="IX1089">
            <v>0</v>
          </cell>
          <cell r="IY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  <cell r="JF1089">
            <v>0</v>
          </cell>
          <cell r="JG1089">
            <v>0</v>
          </cell>
          <cell r="JH1089">
            <v>0</v>
          </cell>
          <cell r="JI1089">
            <v>0</v>
          </cell>
          <cell r="JJ1089">
            <v>0</v>
          </cell>
          <cell r="JK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P1089">
            <v>0</v>
          </cell>
          <cell r="JQ1089">
            <v>0</v>
          </cell>
        </row>
        <row r="1090">
          <cell r="D1090" t="str">
            <v>HY_.QF.COR._.SML.Three Sister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  <cell r="EZ1090">
            <v>0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O1090">
            <v>0</v>
          </cell>
          <cell r="FP1090">
            <v>0</v>
          </cell>
          <cell r="FQ1090">
            <v>0</v>
          </cell>
          <cell r="FR1090">
            <v>0</v>
          </cell>
          <cell r="FS1090">
            <v>0</v>
          </cell>
          <cell r="FT1090">
            <v>0</v>
          </cell>
          <cell r="FU1090">
            <v>0</v>
          </cell>
          <cell r="FV1090">
            <v>0</v>
          </cell>
          <cell r="FW1090">
            <v>0</v>
          </cell>
          <cell r="FX1090">
            <v>0</v>
          </cell>
          <cell r="FY1090">
            <v>0</v>
          </cell>
          <cell r="FZ1090">
            <v>0</v>
          </cell>
          <cell r="GA1090">
            <v>0</v>
          </cell>
          <cell r="GB1090">
            <v>0</v>
          </cell>
          <cell r="GC1090">
            <v>0</v>
          </cell>
          <cell r="GD1090">
            <v>0</v>
          </cell>
          <cell r="GE1090">
            <v>0</v>
          </cell>
          <cell r="GF1090">
            <v>0</v>
          </cell>
          <cell r="GG1090">
            <v>0</v>
          </cell>
          <cell r="GH1090">
            <v>0</v>
          </cell>
          <cell r="GI1090">
            <v>0</v>
          </cell>
          <cell r="GJ1090">
            <v>0</v>
          </cell>
          <cell r="GK1090">
            <v>0</v>
          </cell>
          <cell r="GL1090">
            <v>0</v>
          </cell>
          <cell r="GM1090">
            <v>0</v>
          </cell>
          <cell r="GN1090">
            <v>0</v>
          </cell>
          <cell r="GO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T1090">
            <v>0</v>
          </cell>
          <cell r="GU1090">
            <v>0</v>
          </cell>
          <cell r="GV1090">
            <v>0</v>
          </cell>
          <cell r="GW1090">
            <v>0</v>
          </cell>
          <cell r="GX1090">
            <v>0</v>
          </cell>
          <cell r="GY1090">
            <v>0</v>
          </cell>
          <cell r="GZ1090">
            <v>0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I1090">
            <v>0</v>
          </cell>
          <cell r="HJ1090">
            <v>0</v>
          </cell>
          <cell r="HK1090">
            <v>0</v>
          </cell>
          <cell r="HL1090">
            <v>0</v>
          </cell>
          <cell r="HM1090">
            <v>0</v>
          </cell>
          <cell r="HN1090">
            <v>0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0</v>
          </cell>
          <cell r="IO1090">
            <v>0</v>
          </cell>
          <cell r="IP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W1090">
            <v>0</v>
          </cell>
          <cell r="IX1090">
            <v>0</v>
          </cell>
          <cell r="IY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  <cell r="JF1090">
            <v>0</v>
          </cell>
          <cell r="JG1090">
            <v>0</v>
          </cell>
          <cell r="JH1090">
            <v>0</v>
          </cell>
          <cell r="JI1090">
            <v>0</v>
          </cell>
          <cell r="JJ1090">
            <v>0</v>
          </cell>
          <cell r="JK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P1090">
            <v>0</v>
          </cell>
          <cell r="JQ1090">
            <v>0</v>
          </cell>
        </row>
        <row r="1091">
          <cell r="D1091" t="str">
            <v>HY_.QF.COR._.SML.TSID Watson-Mcr1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  <cell r="EZ1091">
            <v>0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O1091">
            <v>0</v>
          </cell>
          <cell r="FP1091">
            <v>0</v>
          </cell>
          <cell r="FQ1091">
            <v>0</v>
          </cell>
          <cell r="FR1091">
            <v>0</v>
          </cell>
          <cell r="FS1091">
            <v>0</v>
          </cell>
          <cell r="FT1091">
            <v>0</v>
          </cell>
          <cell r="FU1091">
            <v>0</v>
          </cell>
          <cell r="FV1091">
            <v>0</v>
          </cell>
          <cell r="FW1091">
            <v>0</v>
          </cell>
          <cell r="FX1091">
            <v>0</v>
          </cell>
          <cell r="FY1091">
            <v>0</v>
          </cell>
          <cell r="FZ1091">
            <v>0</v>
          </cell>
          <cell r="GA1091">
            <v>0</v>
          </cell>
          <cell r="GB1091">
            <v>0</v>
          </cell>
          <cell r="GC1091">
            <v>0</v>
          </cell>
          <cell r="GD1091">
            <v>0</v>
          </cell>
          <cell r="GE1091">
            <v>0</v>
          </cell>
          <cell r="GF1091">
            <v>0</v>
          </cell>
          <cell r="GG1091">
            <v>0</v>
          </cell>
          <cell r="GH1091">
            <v>0</v>
          </cell>
          <cell r="GI1091">
            <v>0</v>
          </cell>
          <cell r="GJ1091">
            <v>0</v>
          </cell>
          <cell r="GK1091">
            <v>0</v>
          </cell>
          <cell r="GL1091">
            <v>0</v>
          </cell>
          <cell r="GM1091">
            <v>0</v>
          </cell>
          <cell r="GN1091">
            <v>0</v>
          </cell>
          <cell r="GO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T1091">
            <v>0</v>
          </cell>
          <cell r="GU1091">
            <v>0</v>
          </cell>
          <cell r="GV1091">
            <v>0</v>
          </cell>
          <cell r="GW1091">
            <v>0</v>
          </cell>
          <cell r="GX1091">
            <v>0</v>
          </cell>
          <cell r="GY1091">
            <v>0</v>
          </cell>
          <cell r="GZ1091">
            <v>0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I1091">
            <v>0</v>
          </cell>
          <cell r="HJ1091">
            <v>0</v>
          </cell>
          <cell r="HK1091">
            <v>0</v>
          </cell>
          <cell r="HL1091">
            <v>0</v>
          </cell>
          <cell r="HM1091">
            <v>0</v>
          </cell>
          <cell r="HN1091">
            <v>0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P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W1091">
            <v>0</v>
          </cell>
          <cell r="IX1091">
            <v>0</v>
          </cell>
          <cell r="IY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  <cell r="JF1091">
            <v>0</v>
          </cell>
          <cell r="JG1091">
            <v>0</v>
          </cell>
          <cell r="JH1091">
            <v>0</v>
          </cell>
          <cell r="JI1091">
            <v>0</v>
          </cell>
          <cell r="JJ1091">
            <v>0</v>
          </cell>
          <cell r="JK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P1091">
            <v>0</v>
          </cell>
          <cell r="JQ1091">
            <v>0</v>
          </cell>
        </row>
        <row r="1092">
          <cell r="D1092" t="str">
            <v>HY_.QF.GOE._.SML.BellM Jake Army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  <cell r="EZ1092">
            <v>0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O1092">
            <v>0</v>
          </cell>
          <cell r="FP1092">
            <v>0</v>
          </cell>
          <cell r="FQ1092">
            <v>0</v>
          </cell>
          <cell r="FR1092">
            <v>0</v>
          </cell>
          <cell r="FS1092">
            <v>0</v>
          </cell>
          <cell r="FT1092">
            <v>0</v>
          </cell>
          <cell r="FU1092">
            <v>0</v>
          </cell>
          <cell r="FV1092">
            <v>0</v>
          </cell>
          <cell r="FW1092">
            <v>0</v>
          </cell>
          <cell r="FX1092">
            <v>0</v>
          </cell>
          <cell r="FY1092">
            <v>0</v>
          </cell>
          <cell r="FZ1092">
            <v>0</v>
          </cell>
          <cell r="GA1092">
            <v>0</v>
          </cell>
          <cell r="GB1092">
            <v>0</v>
          </cell>
          <cell r="GC1092">
            <v>0</v>
          </cell>
          <cell r="GD1092">
            <v>0</v>
          </cell>
          <cell r="GE1092">
            <v>0</v>
          </cell>
          <cell r="GF1092">
            <v>0</v>
          </cell>
          <cell r="GG1092">
            <v>0</v>
          </cell>
          <cell r="GH1092">
            <v>0</v>
          </cell>
          <cell r="GI1092">
            <v>0</v>
          </cell>
          <cell r="GJ1092">
            <v>0</v>
          </cell>
          <cell r="GK1092">
            <v>0</v>
          </cell>
          <cell r="GL1092">
            <v>0</v>
          </cell>
          <cell r="GM1092">
            <v>0</v>
          </cell>
          <cell r="GN1092">
            <v>0</v>
          </cell>
          <cell r="GO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T1092">
            <v>0</v>
          </cell>
          <cell r="GU1092">
            <v>0</v>
          </cell>
          <cell r="GV1092">
            <v>0</v>
          </cell>
          <cell r="GW1092">
            <v>0</v>
          </cell>
          <cell r="GX1092">
            <v>0</v>
          </cell>
          <cell r="GY1092">
            <v>0</v>
          </cell>
          <cell r="GZ1092">
            <v>0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G1092">
            <v>0</v>
          </cell>
          <cell r="HH1092">
            <v>0</v>
          </cell>
          <cell r="HI1092">
            <v>0</v>
          </cell>
          <cell r="HJ1092">
            <v>0</v>
          </cell>
          <cell r="HK1092">
            <v>0</v>
          </cell>
          <cell r="HL1092">
            <v>0</v>
          </cell>
          <cell r="HM1092">
            <v>0</v>
          </cell>
          <cell r="HN1092">
            <v>0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0</v>
          </cell>
          <cell r="IN1092">
            <v>0</v>
          </cell>
          <cell r="IO1092">
            <v>0</v>
          </cell>
          <cell r="IP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W1092">
            <v>0</v>
          </cell>
          <cell r="IX1092">
            <v>0</v>
          </cell>
          <cell r="IY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  <cell r="JF1092">
            <v>0</v>
          </cell>
          <cell r="JG1092">
            <v>0</v>
          </cell>
          <cell r="JH1092">
            <v>0</v>
          </cell>
          <cell r="JI1092">
            <v>0</v>
          </cell>
          <cell r="JJ1092">
            <v>0</v>
          </cell>
          <cell r="JK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P1092">
            <v>0</v>
          </cell>
          <cell r="JQ1092">
            <v>0</v>
          </cell>
        </row>
        <row r="1093">
          <cell r="D1093" t="str">
            <v>HY_.QF.GOE._.SML.BellM Sorenson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  <cell r="EZ1093">
            <v>0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O1093">
            <v>0</v>
          </cell>
          <cell r="FP1093">
            <v>0</v>
          </cell>
          <cell r="FQ1093">
            <v>0</v>
          </cell>
          <cell r="FR1093">
            <v>0</v>
          </cell>
          <cell r="FS1093">
            <v>0</v>
          </cell>
          <cell r="FT1093">
            <v>0</v>
          </cell>
          <cell r="FU1093">
            <v>0</v>
          </cell>
          <cell r="FV1093">
            <v>0</v>
          </cell>
          <cell r="FW1093">
            <v>0</v>
          </cell>
          <cell r="FX1093">
            <v>0</v>
          </cell>
          <cell r="FY1093">
            <v>0</v>
          </cell>
          <cell r="FZ1093">
            <v>0</v>
          </cell>
          <cell r="GA1093">
            <v>0</v>
          </cell>
          <cell r="GB1093">
            <v>0</v>
          </cell>
          <cell r="GC1093">
            <v>0</v>
          </cell>
          <cell r="GD1093">
            <v>0</v>
          </cell>
          <cell r="GE1093">
            <v>0</v>
          </cell>
          <cell r="GF1093">
            <v>0</v>
          </cell>
          <cell r="GG1093">
            <v>0</v>
          </cell>
          <cell r="GH1093">
            <v>0</v>
          </cell>
          <cell r="GI1093">
            <v>0</v>
          </cell>
          <cell r="GJ1093">
            <v>0</v>
          </cell>
          <cell r="GK1093">
            <v>0</v>
          </cell>
          <cell r="GL1093">
            <v>0</v>
          </cell>
          <cell r="GM1093">
            <v>0</v>
          </cell>
          <cell r="GN1093">
            <v>0</v>
          </cell>
          <cell r="GO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T1093">
            <v>0</v>
          </cell>
          <cell r="GU1093">
            <v>0</v>
          </cell>
          <cell r="GV1093">
            <v>0</v>
          </cell>
          <cell r="GW1093">
            <v>0</v>
          </cell>
          <cell r="GX1093">
            <v>0</v>
          </cell>
          <cell r="GY1093">
            <v>0</v>
          </cell>
          <cell r="GZ1093">
            <v>0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I1093">
            <v>0</v>
          </cell>
          <cell r="HJ1093">
            <v>0</v>
          </cell>
          <cell r="HK1093">
            <v>0</v>
          </cell>
          <cell r="HL1093">
            <v>0</v>
          </cell>
          <cell r="HM1093">
            <v>0</v>
          </cell>
          <cell r="HN1093">
            <v>0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>
            <v>0</v>
          </cell>
          <cell r="HV1093">
            <v>0</v>
          </cell>
          <cell r="HW1093">
            <v>0</v>
          </cell>
          <cell r="HX1093">
            <v>0</v>
          </cell>
          <cell r="HY1093">
            <v>0</v>
          </cell>
          <cell r="HZ1093">
            <v>0</v>
          </cell>
          <cell r="IA1093">
            <v>0</v>
          </cell>
          <cell r="IB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P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W1093">
            <v>0</v>
          </cell>
          <cell r="IX1093">
            <v>0</v>
          </cell>
          <cell r="IY1093">
            <v>0</v>
          </cell>
          <cell r="IZ1093">
            <v>0</v>
          </cell>
          <cell r="JA1093">
            <v>0</v>
          </cell>
          <cell r="JB1093">
            <v>0</v>
          </cell>
          <cell r="JC1093">
            <v>0</v>
          </cell>
          <cell r="JD1093">
            <v>0</v>
          </cell>
          <cell r="JE1093">
            <v>0</v>
          </cell>
          <cell r="JF1093">
            <v>0</v>
          </cell>
          <cell r="JG1093">
            <v>0</v>
          </cell>
          <cell r="JH1093">
            <v>0</v>
          </cell>
          <cell r="JI1093">
            <v>0</v>
          </cell>
          <cell r="JJ1093">
            <v>0</v>
          </cell>
          <cell r="JK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P1093">
            <v>0</v>
          </cell>
          <cell r="JQ1093">
            <v>0</v>
          </cell>
        </row>
        <row r="1094">
          <cell r="D1094" t="str">
            <v>HY_.QF.GOE._.SML.Birch_Creek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  <cell r="EZ1094">
            <v>0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O1094">
            <v>0</v>
          </cell>
          <cell r="FP1094">
            <v>0</v>
          </cell>
          <cell r="FQ1094">
            <v>0</v>
          </cell>
          <cell r="FR1094">
            <v>0</v>
          </cell>
          <cell r="FS1094">
            <v>0</v>
          </cell>
          <cell r="FT1094">
            <v>0</v>
          </cell>
          <cell r="FU1094">
            <v>0</v>
          </cell>
          <cell r="FV1094">
            <v>0</v>
          </cell>
          <cell r="FW1094">
            <v>0</v>
          </cell>
          <cell r="FX1094">
            <v>0</v>
          </cell>
          <cell r="FY1094">
            <v>0</v>
          </cell>
          <cell r="FZ1094">
            <v>0</v>
          </cell>
          <cell r="GA1094">
            <v>0</v>
          </cell>
          <cell r="GB1094">
            <v>0</v>
          </cell>
          <cell r="GC1094">
            <v>0</v>
          </cell>
          <cell r="GD1094">
            <v>0</v>
          </cell>
          <cell r="GE1094">
            <v>0</v>
          </cell>
          <cell r="GF1094">
            <v>0</v>
          </cell>
          <cell r="GG1094">
            <v>0</v>
          </cell>
          <cell r="GH1094">
            <v>0</v>
          </cell>
          <cell r="GI1094">
            <v>0</v>
          </cell>
          <cell r="GJ1094">
            <v>0</v>
          </cell>
          <cell r="GK1094">
            <v>0</v>
          </cell>
          <cell r="GL1094">
            <v>0</v>
          </cell>
          <cell r="GM1094">
            <v>0</v>
          </cell>
          <cell r="GN1094">
            <v>0</v>
          </cell>
          <cell r="GO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T1094">
            <v>0</v>
          </cell>
          <cell r="GU1094">
            <v>0</v>
          </cell>
          <cell r="GV1094">
            <v>0</v>
          </cell>
          <cell r="GW1094">
            <v>0</v>
          </cell>
          <cell r="GX1094">
            <v>0</v>
          </cell>
          <cell r="GY1094">
            <v>0</v>
          </cell>
          <cell r="GZ1094">
            <v>0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I1094">
            <v>0</v>
          </cell>
          <cell r="HJ1094">
            <v>0</v>
          </cell>
          <cell r="HK1094">
            <v>0</v>
          </cell>
          <cell r="HL1094">
            <v>0</v>
          </cell>
          <cell r="HM1094">
            <v>0</v>
          </cell>
          <cell r="HN1094">
            <v>0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0</v>
          </cell>
          <cell r="HV1094">
            <v>0</v>
          </cell>
          <cell r="HW1094">
            <v>0</v>
          </cell>
          <cell r="HX1094">
            <v>0</v>
          </cell>
          <cell r="HY1094">
            <v>0</v>
          </cell>
          <cell r="HZ1094">
            <v>0</v>
          </cell>
          <cell r="IA1094">
            <v>0</v>
          </cell>
          <cell r="IB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P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W1094">
            <v>0</v>
          </cell>
          <cell r="IX1094">
            <v>0</v>
          </cell>
          <cell r="IY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  <cell r="JF1094">
            <v>0</v>
          </cell>
          <cell r="JG1094">
            <v>0</v>
          </cell>
          <cell r="JH1094">
            <v>0</v>
          </cell>
          <cell r="JI1094">
            <v>0</v>
          </cell>
          <cell r="JJ1094">
            <v>0</v>
          </cell>
          <cell r="JK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P1094">
            <v>0</v>
          </cell>
          <cell r="JQ1094">
            <v>0</v>
          </cell>
        </row>
        <row r="1095">
          <cell r="D1095" t="str">
            <v>HY_.QF.GOE._.SML.CDM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  <cell r="EZ1095">
            <v>0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O1095">
            <v>0</v>
          </cell>
          <cell r="FP1095">
            <v>0</v>
          </cell>
          <cell r="FQ1095">
            <v>0</v>
          </cell>
          <cell r="FR1095">
            <v>0</v>
          </cell>
          <cell r="FS1095">
            <v>0</v>
          </cell>
          <cell r="FT1095">
            <v>0</v>
          </cell>
          <cell r="FU1095">
            <v>0</v>
          </cell>
          <cell r="FV1095">
            <v>0</v>
          </cell>
          <cell r="FW1095">
            <v>0</v>
          </cell>
          <cell r="FX1095">
            <v>0</v>
          </cell>
          <cell r="FY1095">
            <v>0</v>
          </cell>
          <cell r="FZ1095">
            <v>0</v>
          </cell>
          <cell r="GA1095">
            <v>0</v>
          </cell>
          <cell r="GB1095">
            <v>0</v>
          </cell>
          <cell r="GC1095">
            <v>0</v>
          </cell>
          <cell r="GD1095">
            <v>0</v>
          </cell>
          <cell r="GE1095">
            <v>0</v>
          </cell>
          <cell r="GF1095">
            <v>0</v>
          </cell>
          <cell r="GG1095">
            <v>0</v>
          </cell>
          <cell r="GH1095">
            <v>0</v>
          </cell>
          <cell r="GI1095">
            <v>0</v>
          </cell>
          <cell r="GJ1095">
            <v>0</v>
          </cell>
          <cell r="GK1095">
            <v>0</v>
          </cell>
          <cell r="GL1095">
            <v>0</v>
          </cell>
          <cell r="GM1095">
            <v>0</v>
          </cell>
          <cell r="GN1095">
            <v>0</v>
          </cell>
          <cell r="GO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T1095">
            <v>0</v>
          </cell>
          <cell r="GU1095">
            <v>0</v>
          </cell>
          <cell r="GV1095">
            <v>0</v>
          </cell>
          <cell r="GW1095">
            <v>0</v>
          </cell>
          <cell r="GX1095">
            <v>0</v>
          </cell>
          <cell r="GY1095">
            <v>0</v>
          </cell>
          <cell r="GZ1095">
            <v>0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I1095">
            <v>0</v>
          </cell>
          <cell r="HJ1095">
            <v>0</v>
          </cell>
          <cell r="HK1095">
            <v>0</v>
          </cell>
          <cell r="HL1095">
            <v>0</v>
          </cell>
          <cell r="HM1095">
            <v>0</v>
          </cell>
          <cell r="HN1095">
            <v>0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0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P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W1095">
            <v>0</v>
          </cell>
          <cell r="IX1095">
            <v>0</v>
          </cell>
          <cell r="IY1095">
            <v>0</v>
          </cell>
          <cell r="IZ1095">
            <v>0</v>
          </cell>
          <cell r="JA1095">
            <v>0</v>
          </cell>
          <cell r="JB1095">
            <v>0</v>
          </cell>
          <cell r="JC1095">
            <v>0</v>
          </cell>
          <cell r="JD1095">
            <v>0</v>
          </cell>
          <cell r="JE1095">
            <v>0</v>
          </cell>
          <cell r="JF1095">
            <v>0</v>
          </cell>
          <cell r="JG1095">
            <v>0</v>
          </cell>
          <cell r="JH1095">
            <v>0</v>
          </cell>
          <cell r="JI1095">
            <v>0</v>
          </cell>
          <cell r="JJ1095">
            <v>0</v>
          </cell>
          <cell r="JK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P1095">
            <v>0</v>
          </cell>
          <cell r="JQ1095">
            <v>0</v>
          </cell>
        </row>
        <row r="1096">
          <cell r="D1096" t="str">
            <v>HY_.QF.GOE._.SML.Dry Creek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  <cell r="EZ1096">
            <v>0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O1096">
            <v>0</v>
          </cell>
          <cell r="FP1096">
            <v>0</v>
          </cell>
          <cell r="FQ1096">
            <v>0</v>
          </cell>
          <cell r="FR1096">
            <v>0</v>
          </cell>
          <cell r="FS1096">
            <v>0</v>
          </cell>
          <cell r="FT1096">
            <v>0</v>
          </cell>
          <cell r="FU1096">
            <v>0</v>
          </cell>
          <cell r="FV1096">
            <v>0</v>
          </cell>
          <cell r="FW1096">
            <v>0</v>
          </cell>
          <cell r="FX1096">
            <v>0</v>
          </cell>
          <cell r="FY1096">
            <v>0</v>
          </cell>
          <cell r="FZ1096">
            <v>0</v>
          </cell>
          <cell r="GA1096">
            <v>0</v>
          </cell>
          <cell r="GB1096">
            <v>0</v>
          </cell>
          <cell r="GC1096">
            <v>0</v>
          </cell>
          <cell r="GD1096">
            <v>0</v>
          </cell>
          <cell r="GE1096">
            <v>0</v>
          </cell>
          <cell r="GF1096">
            <v>0</v>
          </cell>
          <cell r="GG1096">
            <v>0</v>
          </cell>
          <cell r="GH1096">
            <v>0</v>
          </cell>
          <cell r="GI1096">
            <v>0</v>
          </cell>
          <cell r="GJ1096">
            <v>0</v>
          </cell>
          <cell r="GK1096">
            <v>0</v>
          </cell>
          <cell r="GL1096">
            <v>0</v>
          </cell>
          <cell r="GM1096">
            <v>0</v>
          </cell>
          <cell r="GN1096">
            <v>0</v>
          </cell>
          <cell r="GO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T1096">
            <v>0</v>
          </cell>
          <cell r="GU1096">
            <v>0</v>
          </cell>
          <cell r="GV1096">
            <v>0</v>
          </cell>
          <cell r="GW1096">
            <v>0</v>
          </cell>
          <cell r="GX1096">
            <v>0</v>
          </cell>
          <cell r="GY1096">
            <v>0</v>
          </cell>
          <cell r="GZ1096">
            <v>0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I1096">
            <v>0</v>
          </cell>
          <cell r="HJ1096">
            <v>0</v>
          </cell>
          <cell r="HK1096">
            <v>0</v>
          </cell>
          <cell r="HL1096">
            <v>0</v>
          </cell>
          <cell r="HM1096">
            <v>0</v>
          </cell>
          <cell r="HN1096">
            <v>0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P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W1096">
            <v>0</v>
          </cell>
          <cell r="IX1096">
            <v>0</v>
          </cell>
          <cell r="IY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  <cell r="JF1096">
            <v>0</v>
          </cell>
          <cell r="JG1096">
            <v>0</v>
          </cell>
          <cell r="JH1096">
            <v>0</v>
          </cell>
          <cell r="JI1096">
            <v>0</v>
          </cell>
          <cell r="JJ1096">
            <v>0</v>
          </cell>
          <cell r="JK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P1096">
            <v>0</v>
          </cell>
          <cell r="JQ1096">
            <v>0</v>
          </cell>
        </row>
        <row r="1097">
          <cell r="D1097" t="str">
            <v>HY_.QF.GOE._.SML.Nicholson Sunnybar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  <cell r="EZ1097">
            <v>0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O1097">
            <v>0</v>
          </cell>
          <cell r="FP1097">
            <v>0</v>
          </cell>
          <cell r="FQ1097">
            <v>0</v>
          </cell>
          <cell r="FR1097">
            <v>0</v>
          </cell>
          <cell r="FS1097">
            <v>0</v>
          </cell>
          <cell r="FT1097">
            <v>0</v>
          </cell>
          <cell r="FU1097">
            <v>0</v>
          </cell>
          <cell r="FV1097">
            <v>0</v>
          </cell>
          <cell r="FW1097">
            <v>0</v>
          </cell>
          <cell r="FX1097">
            <v>0</v>
          </cell>
          <cell r="FY1097">
            <v>0</v>
          </cell>
          <cell r="FZ1097">
            <v>0</v>
          </cell>
          <cell r="GA1097">
            <v>0</v>
          </cell>
          <cell r="GB1097">
            <v>0</v>
          </cell>
          <cell r="GC1097">
            <v>0</v>
          </cell>
          <cell r="GD1097">
            <v>0</v>
          </cell>
          <cell r="GE1097">
            <v>0</v>
          </cell>
          <cell r="GF1097">
            <v>0</v>
          </cell>
          <cell r="GG1097">
            <v>0</v>
          </cell>
          <cell r="GH1097">
            <v>0</v>
          </cell>
          <cell r="GI1097">
            <v>0</v>
          </cell>
          <cell r="GJ1097">
            <v>0</v>
          </cell>
          <cell r="GK1097">
            <v>0</v>
          </cell>
          <cell r="GL1097">
            <v>0</v>
          </cell>
          <cell r="GM1097">
            <v>0</v>
          </cell>
          <cell r="GN1097">
            <v>0</v>
          </cell>
          <cell r="GO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T1097">
            <v>0</v>
          </cell>
          <cell r="GU1097">
            <v>0</v>
          </cell>
          <cell r="GV1097">
            <v>0</v>
          </cell>
          <cell r="GW1097">
            <v>0</v>
          </cell>
          <cell r="GX1097">
            <v>0</v>
          </cell>
          <cell r="GY1097">
            <v>0</v>
          </cell>
          <cell r="GZ1097">
            <v>0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G1097">
            <v>0</v>
          </cell>
          <cell r="HH1097">
            <v>0</v>
          </cell>
          <cell r="HI1097">
            <v>0</v>
          </cell>
          <cell r="HJ1097">
            <v>0</v>
          </cell>
          <cell r="HK1097">
            <v>0</v>
          </cell>
          <cell r="HL1097">
            <v>0</v>
          </cell>
          <cell r="HM1097">
            <v>0</v>
          </cell>
          <cell r="HN1097">
            <v>0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P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W1097">
            <v>0</v>
          </cell>
          <cell r="IX1097">
            <v>0</v>
          </cell>
          <cell r="IY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  <cell r="JF1097">
            <v>0</v>
          </cell>
          <cell r="JG1097">
            <v>0</v>
          </cell>
          <cell r="JH1097">
            <v>0</v>
          </cell>
          <cell r="JI1097">
            <v>0</v>
          </cell>
          <cell r="JJ1097">
            <v>0</v>
          </cell>
          <cell r="JK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P1097">
            <v>0</v>
          </cell>
          <cell r="JQ1097">
            <v>0</v>
          </cell>
        </row>
        <row r="1098">
          <cell r="D1098" t="str">
            <v>HY_.QF.GOE._.SML.OJ Power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  <cell r="EZ1098">
            <v>0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O1098">
            <v>0</v>
          </cell>
          <cell r="FP1098">
            <v>0</v>
          </cell>
          <cell r="FQ1098">
            <v>0</v>
          </cell>
          <cell r="FR1098">
            <v>0</v>
          </cell>
          <cell r="FS1098">
            <v>0</v>
          </cell>
          <cell r="FT1098">
            <v>0</v>
          </cell>
          <cell r="FU1098">
            <v>0</v>
          </cell>
          <cell r="FV1098">
            <v>0</v>
          </cell>
          <cell r="FW1098">
            <v>0</v>
          </cell>
          <cell r="FX1098">
            <v>0</v>
          </cell>
          <cell r="FY1098">
            <v>0</v>
          </cell>
          <cell r="FZ1098">
            <v>0</v>
          </cell>
          <cell r="GA1098">
            <v>0</v>
          </cell>
          <cell r="GB1098">
            <v>0</v>
          </cell>
          <cell r="GC1098">
            <v>0</v>
          </cell>
          <cell r="GD1098">
            <v>0</v>
          </cell>
          <cell r="GE1098">
            <v>0</v>
          </cell>
          <cell r="GF1098">
            <v>0</v>
          </cell>
          <cell r="GG1098">
            <v>0</v>
          </cell>
          <cell r="GH1098">
            <v>0</v>
          </cell>
          <cell r="GI1098">
            <v>0</v>
          </cell>
          <cell r="GJ1098">
            <v>0</v>
          </cell>
          <cell r="GK1098">
            <v>0</v>
          </cell>
          <cell r="GL1098">
            <v>0</v>
          </cell>
          <cell r="GM1098">
            <v>0</v>
          </cell>
          <cell r="GN1098">
            <v>0</v>
          </cell>
          <cell r="GO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T1098">
            <v>0</v>
          </cell>
          <cell r="GU1098">
            <v>0</v>
          </cell>
          <cell r="GV1098">
            <v>0</v>
          </cell>
          <cell r="GW1098">
            <v>0</v>
          </cell>
          <cell r="GX1098">
            <v>0</v>
          </cell>
          <cell r="GY1098">
            <v>0</v>
          </cell>
          <cell r="GZ1098">
            <v>0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I1098">
            <v>0</v>
          </cell>
          <cell r="HJ1098">
            <v>0</v>
          </cell>
          <cell r="HK1098">
            <v>0</v>
          </cell>
          <cell r="HL1098">
            <v>0</v>
          </cell>
          <cell r="HM1098">
            <v>0</v>
          </cell>
          <cell r="HN1098">
            <v>0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0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P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W1098">
            <v>0</v>
          </cell>
          <cell r="IX1098">
            <v>0</v>
          </cell>
          <cell r="IY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  <cell r="JF1098">
            <v>0</v>
          </cell>
          <cell r="JG1098">
            <v>0</v>
          </cell>
          <cell r="JH1098">
            <v>0</v>
          </cell>
          <cell r="JI1098">
            <v>0</v>
          </cell>
          <cell r="JJ1098">
            <v>0</v>
          </cell>
          <cell r="JK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P1098">
            <v>0</v>
          </cell>
          <cell r="JQ1098">
            <v>0</v>
          </cell>
        </row>
        <row r="1099">
          <cell r="D1099" t="str">
            <v>HY_.QF.GOE._.SML.St. Anthony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  <cell r="EZ1099">
            <v>0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O1099">
            <v>0</v>
          </cell>
          <cell r="FP1099">
            <v>0</v>
          </cell>
          <cell r="FQ1099">
            <v>0</v>
          </cell>
          <cell r="FR1099">
            <v>0</v>
          </cell>
          <cell r="FS1099">
            <v>0</v>
          </cell>
          <cell r="FT1099">
            <v>0</v>
          </cell>
          <cell r="FU1099">
            <v>0</v>
          </cell>
          <cell r="FV1099">
            <v>0</v>
          </cell>
          <cell r="FW1099">
            <v>0</v>
          </cell>
          <cell r="FX1099">
            <v>0</v>
          </cell>
          <cell r="FY1099">
            <v>0</v>
          </cell>
          <cell r="FZ1099">
            <v>0</v>
          </cell>
          <cell r="GA1099">
            <v>0</v>
          </cell>
          <cell r="GB1099">
            <v>0</v>
          </cell>
          <cell r="GC1099">
            <v>0</v>
          </cell>
          <cell r="GD1099">
            <v>0</v>
          </cell>
          <cell r="GE1099">
            <v>0</v>
          </cell>
          <cell r="GF1099">
            <v>0</v>
          </cell>
          <cell r="GG1099">
            <v>0</v>
          </cell>
          <cell r="GH1099">
            <v>0</v>
          </cell>
          <cell r="GI1099">
            <v>0</v>
          </cell>
          <cell r="GJ1099">
            <v>0</v>
          </cell>
          <cell r="GK1099">
            <v>0</v>
          </cell>
          <cell r="GL1099">
            <v>0</v>
          </cell>
          <cell r="GM1099">
            <v>0</v>
          </cell>
          <cell r="GN1099">
            <v>0</v>
          </cell>
          <cell r="GO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T1099">
            <v>0</v>
          </cell>
          <cell r="GU1099">
            <v>0</v>
          </cell>
          <cell r="GV1099">
            <v>0</v>
          </cell>
          <cell r="GW1099">
            <v>0</v>
          </cell>
          <cell r="GX1099">
            <v>0</v>
          </cell>
          <cell r="GY1099">
            <v>0</v>
          </cell>
          <cell r="GZ1099">
            <v>0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I1099">
            <v>0</v>
          </cell>
          <cell r="HJ1099">
            <v>0</v>
          </cell>
          <cell r="HK1099">
            <v>0</v>
          </cell>
          <cell r="HL1099">
            <v>0</v>
          </cell>
          <cell r="HM1099">
            <v>0</v>
          </cell>
          <cell r="HN1099">
            <v>0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0</v>
          </cell>
          <cell r="IM1099">
            <v>0</v>
          </cell>
          <cell r="IN1099">
            <v>0</v>
          </cell>
          <cell r="IO1099">
            <v>0</v>
          </cell>
          <cell r="IP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W1099">
            <v>0</v>
          </cell>
          <cell r="IX1099">
            <v>0</v>
          </cell>
          <cell r="IY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  <cell r="JF1099">
            <v>0</v>
          </cell>
          <cell r="JG1099">
            <v>0</v>
          </cell>
          <cell r="JH1099">
            <v>0</v>
          </cell>
          <cell r="JI1099">
            <v>0</v>
          </cell>
          <cell r="JJ1099">
            <v>0</v>
          </cell>
          <cell r="JK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P1099">
            <v>0</v>
          </cell>
          <cell r="JQ1099">
            <v>0</v>
          </cell>
        </row>
        <row r="1100">
          <cell r="D1100" t="str">
            <v>HY_.QF.NCA._.SML.Bogus Creek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  <cell r="EZ1100">
            <v>0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0</v>
          </cell>
          <cell r="FR1100">
            <v>0</v>
          </cell>
          <cell r="FS1100">
            <v>0</v>
          </cell>
          <cell r="FT1100">
            <v>0</v>
          </cell>
          <cell r="FU1100">
            <v>0</v>
          </cell>
          <cell r="FV1100">
            <v>0</v>
          </cell>
          <cell r="FW1100">
            <v>0</v>
          </cell>
          <cell r="FX1100">
            <v>0</v>
          </cell>
          <cell r="FY1100">
            <v>0</v>
          </cell>
          <cell r="FZ1100">
            <v>0</v>
          </cell>
          <cell r="GA1100">
            <v>0</v>
          </cell>
          <cell r="GB1100">
            <v>0</v>
          </cell>
          <cell r="GC1100">
            <v>0</v>
          </cell>
          <cell r="GD1100">
            <v>0</v>
          </cell>
          <cell r="GE1100">
            <v>0</v>
          </cell>
          <cell r="GF1100">
            <v>0</v>
          </cell>
          <cell r="GG1100">
            <v>0</v>
          </cell>
          <cell r="GH1100">
            <v>0</v>
          </cell>
          <cell r="GI1100">
            <v>0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T1100">
            <v>0</v>
          </cell>
          <cell r="GU1100">
            <v>0</v>
          </cell>
          <cell r="GV1100">
            <v>0</v>
          </cell>
          <cell r="GW1100">
            <v>0</v>
          </cell>
          <cell r="GX1100">
            <v>0</v>
          </cell>
          <cell r="GY1100">
            <v>0</v>
          </cell>
          <cell r="GZ1100">
            <v>0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0</v>
          </cell>
          <cell r="HN1100">
            <v>0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0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P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W1100">
            <v>0</v>
          </cell>
          <cell r="IX1100">
            <v>0</v>
          </cell>
          <cell r="IY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  <cell r="JF1100">
            <v>0</v>
          </cell>
          <cell r="JG1100">
            <v>0</v>
          </cell>
          <cell r="JH1100">
            <v>0</v>
          </cell>
          <cell r="JI1100">
            <v>0</v>
          </cell>
          <cell r="JJ1100">
            <v>0</v>
          </cell>
          <cell r="JK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P1100">
            <v>0</v>
          </cell>
          <cell r="JQ1100">
            <v>0</v>
          </cell>
        </row>
        <row r="1101">
          <cell r="D1101" t="str">
            <v>HY_.QF.NCA._.SML.Box Canyon / Lake S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  <cell r="EZ1101">
            <v>0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0</v>
          </cell>
          <cell r="FR1101">
            <v>0</v>
          </cell>
          <cell r="FS1101">
            <v>0</v>
          </cell>
          <cell r="FT1101">
            <v>0</v>
          </cell>
          <cell r="FU1101">
            <v>0</v>
          </cell>
          <cell r="FV1101">
            <v>0</v>
          </cell>
          <cell r="FW1101">
            <v>0</v>
          </cell>
          <cell r="FX1101">
            <v>0</v>
          </cell>
          <cell r="FY1101">
            <v>0</v>
          </cell>
          <cell r="FZ1101">
            <v>0</v>
          </cell>
          <cell r="GA1101">
            <v>0</v>
          </cell>
          <cell r="GB1101">
            <v>0</v>
          </cell>
          <cell r="GC1101">
            <v>0</v>
          </cell>
          <cell r="GD1101">
            <v>0</v>
          </cell>
          <cell r="GE1101">
            <v>0</v>
          </cell>
          <cell r="GF1101">
            <v>0</v>
          </cell>
          <cell r="GG1101">
            <v>0</v>
          </cell>
          <cell r="GH1101">
            <v>0</v>
          </cell>
          <cell r="GI1101">
            <v>0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T1101">
            <v>0</v>
          </cell>
          <cell r="GU1101">
            <v>0</v>
          </cell>
          <cell r="GV1101">
            <v>0</v>
          </cell>
          <cell r="GW1101">
            <v>0</v>
          </cell>
          <cell r="GX1101">
            <v>0</v>
          </cell>
          <cell r="GY1101">
            <v>0</v>
          </cell>
          <cell r="GZ1101">
            <v>0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G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0</v>
          </cell>
          <cell r="HN1101">
            <v>0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>
            <v>0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0</v>
          </cell>
          <cell r="IB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P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W1101">
            <v>0</v>
          </cell>
          <cell r="IX1101">
            <v>0</v>
          </cell>
          <cell r="IY1101">
            <v>0</v>
          </cell>
          <cell r="IZ1101">
            <v>0</v>
          </cell>
          <cell r="JA1101">
            <v>0</v>
          </cell>
          <cell r="JB1101">
            <v>0</v>
          </cell>
          <cell r="JC1101">
            <v>0</v>
          </cell>
          <cell r="JD1101">
            <v>0</v>
          </cell>
          <cell r="JE1101">
            <v>0</v>
          </cell>
          <cell r="JF1101">
            <v>0</v>
          </cell>
          <cell r="JG1101">
            <v>0</v>
          </cell>
          <cell r="JH1101">
            <v>0</v>
          </cell>
          <cell r="JI1101">
            <v>0</v>
          </cell>
          <cell r="JJ1101">
            <v>0</v>
          </cell>
          <cell r="JK1101">
            <v>0</v>
          </cell>
          <cell r="JL1101">
            <v>0</v>
          </cell>
          <cell r="JM1101">
            <v>0</v>
          </cell>
          <cell r="JN1101">
            <v>0</v>
          </cell>
          <cell r="JO1101">
            <v>0</v>
          </cell>
          <cell r="JP1101">
            <v>0</v>
          </cell>
          <cell r="JQ1101">
            <v>0</v>
          </cell>
        </row>
        <row r="1102">
          <cell r="D1102" t="str">
            <v>HY_.QF.NCA._.SML.Lucky, Paul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  <cell r="EZ1102">
            <v>0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O1102">
            <v>0</v>
          </cell>
          <cell r="FP1102">
            <v>0</v>
          </cell>
          <cell r="FQ1102">
            <v>0</v>
          </cell>
          <cell r="FR1102">
            <v>0</v>
          </cell>
          <cell r="FS1102">
            <v>0</v>
          </cell>
          <cell r="FT1102">
            <v>0</v>
          </cell>
          <cell r="FU1102">
            <v>0</v>
          </cell>
          <cell r="FV1102">
            <v>0</v>
          </cell>
          <cell r="FW1102">
            <v>0</v>
          </cell>
          <cell r="FX1102">
            <v>0</v>
          </cell>
          <cell r="FY1102">
            <v>0</v>
          </cell>
          <cell r="FZ1102">
            <v>0</v>
          </cell>
          <cell r="GA1102">
            <v>0</v>
          </cell>
          <cell r="GB1102">
            <v>0</v>
          </cell>
          <cell r="GC1102">
            <v>0</v>
          </cell>
          <cell r="GD1102">
            <v>0</v>
          </cell>
          <cell r="GE1102">
            <v>0</v>
          </cell>
          <cell r="GF1102">
            <v>0</v>
          </cell>
          <cell r="GG1102">
            <v>0</v>
          </cell>
          <cell r="GH1102">
            <v>0</v>
          </cell>
          <cell r="GI1102">
            <v>0</v>
          </cell>
          <cell r="GJ1102">
            <v>0</v>
          </cell>
          <cell r="GK1102">
            <v>0</v>
          </cell>
          <cell r="GL1102">
            <v>0</v>
          </cell>
          <cell r="GM1102">
            <v>0</v>
          </cell>
          <cell r="GN1102">
            <v>0</v>
          </cell>
          <cell r="GO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T1102">
            <v>0</v>
          </cell>
          <cell r="GU1102">
            <v>0</v>
          </cell>
          <cell r="GV1102">
            <v>0</v>
          </cell>
          <cell r="GW1102">
            <v>0</v>
          </cell>
          <cell r="GX1102">
            <v>0</v>
          </cell>
          <cell r="GY1102">
            <v>0</v>
          </cell>
          <cell r="GZ1102">
            <v>0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G1102">
            <v>0</v>
          </cell>
          <cell r="HH1102">
            <v>0</v>
          </cell>
          <cell r="HI1102">
            <v>0</v>
          </cell>
          <cell r="HJ1102">
            <v>0</v>
          </cell>
          <cell r="HK1102">
            <v>0</v>
          </cell>
          <cell r="HL1102">
            <v>0</v>
          </cell>
          <cell r="HM1102">
            <v>0</v>
          </cell>
          <cell r="HN1102">
            <v>0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>
            <v>0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0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P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W1102">
            <v>0</v>
          </cell>
          <cell r="IX1102">
            <v>0</v>
          </cell>
          <cell r="IY1102">
            <v>0</v>
          </cell>
          <cell r="IZ1102">
            <v>0</v>
          </cell>
          <cell r="JA1102">
            <v>0</v>
          </cell>
          <cell r="JB1102">
            <v>0</v>
          </cell>
          <cell r="JC1102">
            <v>0</v>
          </cell>
          <cell r="JD1102">
            <v>0</v>
          </cell>
          <cell r="JE1102">
            <v>0</v>
          </cell>
          <cell r="JF1102">
            <v>0</v>
          </cell>
          <cell r="JG1102">
            <v>0</v>
          </cell>
          <cell r="JH1102">
            <v>0</v>
          </cell>
          <cell r="JI1102">
            <v>0</v>
          </cell>
          <cell r="JJ1102">
            <v>0</v>
          </cell>
          <cell r="JK1102">
            <v>0</v>
          </cell>
          <cell r="JL1102">
            <v>0</v>
          </cell>
          <cell r="JM1102">
            <v>0</v>
          </cell>
          <cell r="JN1102">
            <v>0</v>
          </cell>
          <cell r="JO1102">
            <v>0</v>
          </cell>
          <cell r="JP1102">
            <v>0</v>
          </cell>
          <cell r="JQ1102">
            <v>0</v>
          </cell>
        </row>
        <row r="1103">
          <cell r="D1103" t="str">
            <v>HY_.QF.NCA._.SML.SLATE CREEK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  <cell r="EZ1103">
            <v>0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O1103">
            <v>0</v>
          </cell>
          <cell r="FP1103">
            <v>0</v>
          </cell>
          <cell r="FQ1103">
            <v>0</v>
          </cell>
          <cell r="FR1103">
            <v>0</v>
          </cell>
          <cell r="FS1103">
            <v>0</v>
          </cell>
          <cell r="FT1103">
            <v>0</v>
          </cell>
          <cell r="FU1103">
            <v>0</v>
          </cell>
          <cell r="FV1103">
            <v>0</v>
          </cell>
          <cell r="FW1103">
            <v>0</v>
          </cell>
          <cell r="FX1103">
            <v>0</v>
          </cell>
          <cell r="FY1103">
            <v>0</v>
          </cell>
          <cell r="FZ1103">
            <v>0</v>
          </cell>
          <cell r="GA1103">
            <v>0</v>
          </cell>
          <cell r="GB1103">
            <v>0</v>
          </cell>
          <cell r="GC1103">
            <v>0</v>
          </cell>
          <cell r="GD1103">
            <v>0</v>
          </cell>
          <cell r="GE1103">
            <v>0</v>
          </cell>
          <cell r="GF1103">
            <v>0</v>
          </cell>
          <cell r="GG1103">
            <v>0</v>
          </cell>
          <cell r="GH1103">
            <v>0</v>
          </cell>
          <cell r="GI1103">
            <v>0</v>
          </cell>
          <cell r="GJ1103">
            <v>0</v>
          </cell>
          <cell r="GK1103">
            <v>0</v>
          </cell>
          <cell r="GL1103">
            <v>0</v>
          </cell>
          <cell r="GM1103">
            <v>0</v>
          </cell>
          <cell r="GN1103">
            <v>0</v>
          </cell>
          <cell r="GO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T1103">
            <v>0</v>
          </cell>
          <cell r="GU1103">
            <v>0</v>
          </cell>
          <cell r="GV1103">
            <v>0</v>
          </cell>
          <cell r="GW1103">
            <v>0</v>
          </cell>
          <cell r="GX1103">
            <v>0</v>
          </cell>
          <cell r="GY1103">
            <v>0</v>
          </cell>
          <cell r="GZ1103">
            <v>0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I1103">
            <v>0</v>
          </cell>
          <cell r="HJ1103">
            <v>0</v>
          </cell>
          <cell r="HK1103">
            <v>0</v>
          </cell>
          <cell r="HL1103">
            <v>0</v>
          </cell>
          <cell r="HM1103">
            <v>0</v>
          </cell>
          <cell r="HN1103">
            <v>0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0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0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P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W1103">
            <v>0</v>
          </cell>
          <cell r="IX1103">
            <v>0</v>
          </cell>
          <cell r="IY1103">
            <v>0</v>
          </cell>
          <cell r="IZ1103">
            <v>0</v>
          </cell>
          <cell r="JA1103">
            <v>0</v>
          </cell>
          <cell r="JB1103">
            <v>0</v>
          </cell>
          <cell r="JC1103">
            <v>0</v>
          </cell>
          <cell r="JD1103">
            <v>0</v>
          </cell>
          <cell r="JE1103">
            <v>0</v>
          </cell>
          <cell r="JF1103">
            <v>0</v>
          </cell>
          <cell r="JG1103">
            <v>0</v>
          </cell>
          <cell r="JH1103">
            <v>0</v>
          </cell>
          <cell r="JI1103">
            <v>0</v>
          </cell>
          <cell r="JJ1103">
            <v>0</v>
          </cell>
          <cell r="JK1103">
            <v>0</v>
          </cell>
          <cell r="JL1103">
            <v>0</v>
          </cell>
          <cell r="JM1103">
            <v>0</v>
          </cell>
          <cell r="JN1103">
            <v>0</v>
          </cell>
          <cell r="JO1103">
            <v>0</v>
          </cell>
          <cell r="JP1103">
            <v>0</v>
          </cell>
          <cell r="JQ1103">
            <v>0</v>
          </cell>
        </row>
        <row r="1104">
          <cell r="D1104" t="str">
            <v>HY_.QF.PNC._.SML.Astoria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  <cell r="EZ1104">
            <v>0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O1104">
            <v>0</v>
          </cell>
          <cell r="FP1104">
            <v>0</v>
          </cell>
          <cell r="FQ1104">
            <v>0</v>
          </cell>
          <cell r="FR1104">
            <v>0</v>
          </cell>
          <cell r="FS1104">
            <v>0</v>
          </cell>
          <cell r="FT1104">
            <v>0</v>
          </cell>
          <cell r="FU1104">
            <v>0</v>
          </cell>
          <cell r="FV1104">
            <v>0</v>
          </cell>
          <cell r="FW1104">
            <v>0</v>
          </cell>
          <cell r="FX1104">
            <v>0</v>
          </cell>
          <cell r="FY1104">
            <v>0</v>
          </cell>
          <cell r="FZ1104">
            <v>0</v>
          </cell>
          <cell r="GA1104">
            <v>0</v>
          </cell>
          <cell r="GB1104">
            <v>0</v>
          </cell>
          <cell r="GC1104">
            <v>0</v>
          </cell>
          <cell r="GD1104">
            <v>0</v>
          </cell>
          <cell r="GE1104">
            <v>0</v>
          </cell>
          <cell r="GF1104">
            <v>0</v>
          </cell>
          <cell r="GG1104">
            <v>0</v>
          </cell>
          <cell r="GH1104">
            <v>0</v>
          </cell>
          <cell r="GI1104">
            <v>0</v>
          </cell>
          <cell r="GJ1104">
            <v>0</v>
          </cell>
          <cell r="GK1104">
            <v>0</v>
          </cell>
          <cell r="GL1104">
            <v>0</v>
          </cell>
          <cell r="GM1104">
            <v>0</v>
          </cell>
          <cell r="GN1104">
            <v>0</v>
          </cell>
          <cell r="GO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T1104">
            <v>0</v>
          </cell>
          <cell r="GU1104">
            <v>0</v>
          </cell>
          <cell r="GV1104">
            <v>0</v>
          </cell>
          <cell r="GW1104">
            <v>0</v>
          </cell>
          <cell r="GX1104">
            <v>0</v>
          </cell>
          <cell r="GY1104">
            <v>0</v>
          </cell>
          <cell r="GZ1104">
            <v>0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I1104">
            <v>0</v>
          </cell>
          <cell r="HJ1104">
            <v>0</v>
          </cell>
          <cell r="HK1104">
            <v>0</v>
          </cell>
          <cell r="HL1104">
            <v>0</v>
          </cell>
          <cell r="HM1104">
            <v>0</v>
          </cell>
          <cell r="HN1104">
            <v>0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P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W1104">
            <v>0</v>
          </cell>
          <cell r="IX1104">
            <v>0</v>
          </cell>
          <cell r="IY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  <cell r="JF1104">
            <v>0</v>
          </cell>
          <cell r="JG1104">
            <v>0</v>
          </cell>
          <cell r="JH1104">
            <v>0</v>
          </cell>
          <cell r="JI1104">
            <v>0</v>
          </cell>
          <cell r="JJ1104">
            <v>0</v>
          </cell>
          <cell r="JK1104">
            <v>0</v>
          </cell>
          <cell r="JL1104">
            <v>0</v>
          </cell>
          <cell r="JM1104">
            <v>0</v>
          </cell>
          <cell r="JN1104">
            <v>0</v>
          </cell>
          <cell r="JO1104">
            <v>0</v>
          </cell>
          <cell r="JP1104">
            <v>0</v>
          </cell>
          <cell r="JQ1104">
            <v>0</v>
          </cell>
        </row>
        <row r="1105">
          <cell r="D1105" t="str">
            <v>HY_.QF.PNC._.SML.Farmers Irrigation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  <cell r="EZ1105">
            <v>0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O1105">
            <v>0</v>
          </cell>
          <cell r="FP1105">
            <v>0</v>
          </cell>
          <cell r="FQ1105">
            <v>0</v>
          </cell>
          <cell r="FR1105">
            <v>0</v>
          </cell>
          <cell r="FS1105">
            <v>0</v>
          </cell>
          <cell r="FT1105">
            <v>0</v>
          </cell>
          <cell r="FU1105">
            <v>0</v>
          </cell>
          <cell r="FV1105">
            <v>0</v>
          </cell>
          <cell r="FW1105">
            <v>0</v>
          </cell>
          <cell r="FX1105">
            <v>0</v>
          </cell>
          <cell r="FY1105">
            <v>0</v>
          </cell>
          <cell r="FZ1105">
            <v>0</v>
          </cell>
          <cell r="GA1105">
            <v>0</v>
          </cell>
          <cell r="GB1105">
            <v>0</v>
          </cell>
          <cell r="GC1105">
            <v>0</v>
          </cell>
          <cell r="GD1105">
            <v>0</v>
          </cell>
          <cell r="GE1105">
            <v>0</v>
          </cell>
          <cell r="GF1105">
            <v>0</v>
          </cell>
          <cell r="GG1105">
            <v>0</v>
          </cell>
          <cell r="GH1105">
            <v>0</v>
          </cell>
          <cell r="GI1105">
            <v>0</v>
          </cell>
          <cell r="GJ1105">
            <v>0</v>
          </cell>
          <cell r="GK1105">
            <v>0</v>
          </cell>
          <cell r="GL1105">
            <v>0</v>
          </cell>
          <cell r="GM1105">
            <v>0</v>
          </cell>
          <cell r="GN1105">
            <v>0</v>
          </cell>
          <cell r="GO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T1105">
            <v>0</v>
          </cell>
          <cell r="GU1105">
            <v>0</v>
          </cell>
          <cell r="GV1105">
            <v>0</v>
          </cell>
          <cell r="GW1105">
            <v>0</v>
          </cell>
          <cell r="GX1105">
            <v>0</v>
          </cell>
          <cell r="GY1105">
            <v>0</v>
          </cell>
          <cell r="GZ1105">
            <v>0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G1105">
            <v>0</v>
          </cell>
          <cell r="HH1105">
            <v>0</v>
          </cell>
          <cell r="HI1105">
            <v>0</v>
          </cell>
          <cell r="HJ1105">
            <v>0</v>
          </cell>
          <cell r="HK1105">
            <v>0</v>
          </cell>
          <cell r="HL1105">
            <v>0</v>
          </cell>
          <cell r="HM1105">
            <v>0</v>
          </cell>
          <cell r="HN1105">
            <v>0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0</v>
          </cell>
          <cell r="HZ1105">
            <v>0</v>
          </cell>
          <cell r="IA1105">
            <v>0</v>
          </cell>
          <cell r="IB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P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W1105">
            <v>0</v>
          </cell>
          <cell r="IX1105">
            <v>0</v>
          </cell>
          <cell r="IY1105">
            <v>0</v>
          </cell>
          <cell r="IZ1105">
            <v>0</v>
          </cell>
          <cell r="JA1105">
            <v>0</v>
          </cell>
          <cell r="JB1105">
            <v>0</v>
          </cell>
          <cell r="JC1105">
            <v>0</v>
          </cell>
          <cell r="JD1105">
            <v>0</v>
          </cell>
          <cell r="JE1105">
            <v>0</v>
          </cell>
          <cell r="JF1105">
            <v>0</v>
          </cell>
          <cell r="JG1105">
            <v>0</v>
          </cell>
          <cell r="JH1105">
            <v>0</v>
          </cell>
          <cell r="JI1105">
            <v>0</v>
          </cell>
          <cell r="JJ1105">
            <v>0</v>
          </cell>
          <cell r="JK1105">
            <v>0</v>
          </cell>
          <cell r="JL1105">
            <v>0</v>
          </cell>
          <cell r="JM1105">
            <v>0</v>
          </cell>
          <cell r="JN1105">
            <v>0</v>
          </cell>
          <cell r="JO1105">
            <v>0</v>
          </cell>
          <cell r="JP1105">
            <v>0</v>
          </cell>
          <cell r="JQ1105">
            <v>0</v>
          </cell>
        </row>
        <row r="1106">
          <cell r="D1106" t="str">
            <v>HY_.QF.PNC._.SML.Middlefork Irrigation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  <cell r="EZ1106">
            <v>0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O1106">
            <v>0</v>
          </cell>
          <cell r="FP1106">
            <v>0</v>
          </cell>
          <cell r="FQ1106">
            <v>0</v>
          </cell>
          <cell r="FR1106">
            <v>0</v>
          </cell>
          <cell r="FS1106">
            <v>0</v>
          </cell>
          <cell r="FT1106">
            <v>0</v>
          </cell>
          <cell r="FU1106">
            <v>0</v>
          </cell>
          <cell r="FV1106">
            <v>0</v>
          </cell>
          <cell r="FW1106">
            <v>0</v>
          </cell>
          <cell r="FX1106">
            <v>0</v>
          </cell>
          <cell r="FY1106">
            <v>0</v>
          </cell>
          <cell r="FZ1106">
            <v>0</v>
          </cell>
          <cell r="GA1106">
            <v>0</v>
          </cell>
          <cell r="GB1106">
            <v>0</v>
          </cell>
          <cell r="GC1106">
            <v>0</v>
          </cell>
          <cell r="GD1106">
            <v>0</v>
          </cell>
          <cell r="GE1106">
            <v>0</v>
          </cell>
          <cell r="GF1106">
            <v>0</v>
          </cell>
          <cell r="GG1106">
            <v>0</v>
          </cell>
          <cell r="GH1106">
            <v>0</v>
          </cell>
          <cell r="GI1106">
            <v>0</v>
          </cell>
          <cell r="GJ1106">
            <v>0</v>
          </cell>
          <cell r="GK1106">
            <v>0</v>
          </cell>
          <cell r="GL1106">
            <v>0</v>
          </cell>
          <cell r="GM1106">
            <v>0</v>
          </cell>
          <cell r="GN1106">
            <v>0</v>
          </cell>
          <cell r="GO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T1106">
            <v>0</v>
          </cell>
          <cell r="GU1106">
            <v>0</v>
          </cell>
          <cell r="GV1106">
            <v>0</v>
          </cell>
          <cell r="GW1106">
            <v>0</v>
          </cell>
          <cell r="GX1106">
            <v>0</v>
          </cell>
          <cell r="GY1106">
            <v>0</v>
          </cell>
          <cell r="GZ1106">
            <v>0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I1106">
            <v>0</v>
          </cell>
          <cell r="HJ1106">
            <v>0</v>
          </cell>
          <cell r="HK1106">
            <v>0</v>
          </cell>
          <cell r="HL1106">
            <v>0</v>
          </cell>
          <cell r="HM1106">
            <v>0</v>
          </cell>
          <cell r="HN1106">
            <v>0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>
            <v>0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0</v>
          </cell>
          <cell r="IJ1106">
            <v>0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P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W1106">
            <v>0</v>
          </cell>
          <cell r="IX1106">
            <v>0</v>
          </cell>
          <cell r="IY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  <cell r="JF1106">
            <v>0</v>
          </cell>
          <cell r="JG1106">
            <v>0</v>
          </cell>
          <cell r="JH1106">
            <v>0</v>
          </cell>
          <cell r="JI1106">
            <v>0</v>
          </cell>
          <cell r="JJ1106">
            <v>0</v>
          </cell>
          <cell r="JK1106">
            <v>0</v>
          </cell>
          <cell r="JL1106">
            <v>0</v>
          </cell>
          <cell r="JM1106">
            <v>0</v>
          </cell>
          <cell r="JN1106">
            <v>0</v>
          </cell>
          <cell r="JO1106">
            <v>0</v>
          </cell>
          <cell r="JP1106">
            <v>0</v>
          </cell>
          <cell r="JQ1106">
            <v>0</v>
          </cell>
        </row>
        <row r="1107">
          <cell r="D1107" t="str">
            <v>HY_.QF.PNC._.SML.Portland Water Bureau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  <cell r="EZ1107">
            <v>0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O1107">
            <v>0</v>
          </cell>
          <cell r="FP1107">
            <v>0</v>
          </cell>
          <cell r="FQ1107">
            <v>0</v>
          </cell>
          <cell r="FR1107">
            <v>0</v>
          </cell>
          <cell r="FS1107">
            <v>0</v>
          </cell>
          <cell r="FT1107">
            <v>0</v>
          </cell>
          <cell r="FU1107">
            <v>0</v>
          </cell>
          <cell r="FV1107">
            <v>0</v>
          </cell>
          <cell r="FW1107">
            <v>0</v>
          </cell>
          <cell r="FX1107">
            <v>0</v>
          </cell>
          <cell r="FY1107">
            <v>0</v>
          </cell>
          <cell r="FZ1107">
            <v>0</v>
          </cell>
          <cell r="GA1107">
            <v>0</v>
          </cell>
          <cell r="GB1107">
            <v>0</v>
          </cell>
          <cell r="GC1107">
            <v>0</v>
          </cell>
          <cell r="GD1107">
            <v>0</v>
          </cell>
          <cell r="GE1107">
            <v>0</v>
          </cell>
          <cell r="GF1107">
            <v>0</v>
          </cell>
          <cell r="GG1107">
            <v>0</v>
          </cell>
          <cell r="GH1107">
            <v>0</v>
          </cell>
          <cell r="GI1107">
            <v>0</v>
          </cell>
          <cell r="GJ1107">
            <v>0</v>
          </cell>
          <cell r="GK1107">
            <v>0</v>
          </cell>
          <cell r="GL1107">
            <v>0</v>
          </cell>
          <cell r="GM1107">
            <v>0</v>
          </cell>
          <cell r="GN1107">
            <v>0</v>
          </cell>
          <cell r="GO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T1107">
            <v>0</v>
          </cell>
          <cell r="GU1107">
            <v>0</v>
          </cell>
          <cell r="GV1107">
            <v>0</v>
          </cell>
          <cell r="GW1107">
            <v>0</v>
          </cell>
          <cell r="GX1107">
            <v>0</v>
          </cell>
          <cell r="GY1107">
            <v>0</v>
          </cell>
          <cell r="GZ1107">
            <v>0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I1107">
            <v>0</v>
          </cell>
          <cell r="HJ1107">
            <v>0</v>
          </cell>
          <cell r="HK1107">
            <v>0</v>
          </cell>
          <cell r="HL1107">
            <v>0</v>
          </cell>
          <cell r="HM1107">
            <v>0</v>
          </cell>
          <cell r="HN1107">
            <v>0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P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W1107">
            <v>0</v>
          </cell>
          <cell r="IX1107">
            <v>0</v>
          </cell>
          <cell r="IY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  <cell r="JF1107">
            <v>0</v>
          </cell>
          <cell r="JG1107">
            <v>0</v>
          </cell>
          <cell r="JH1107">
            <v>0</v>
          </cell>
          <cell r="JI1107">
            <v>0</v>
          </cell>
          <cell r="JJ1107">
            <v>0</v>
          </cell>
          <cell r="JK1107">
            <v>0</v>
          </cell>
          <cell r="JL1107">
            <v>0</v>
          </cell>
          <cell r="JM1107">
            <v>0</v>
          </cell>
          <cell r="JN1107">
            <v>0</v>
          </cell>
          <cell r="JO1107">
            <v>0</v>
          </cell>
          <cell r="JP1107">
            <v>0</v>
          </cell>
          <cell r="JQ1107">
            <v>0</v>
          </cell>
        </row>
        <row r="1108">
          <cell r="D1108" t="str">
            <v>HY_.QF.SOR._.SML.C-Drop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  <cell r="EZ1108">
            <v>0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O1108">
            <v>0</v>
          </cell>
          <cell r="FP1108">
            <v>0</v>
          </cell>
          <cell r="FQ1108">
            <v>0</v>
          </cell>
          <cell r="FR1108">
            <v>0</v>
          </cell>
          <cell r="FS1108">
            <v>0</v>
          </cell>
          <cell r="FT1108">
            <v>0</v>
          </cell>
          <cell r="FU1108">
            <v>0</v>
          </cell>
          <cell r="FV1108">
            <v>0</v>
          </cell>
          <cell r="FW1108">
            <v>0</v>
          </cell>
          <cell r="FX1108">
            <v>0</v>
          </cell>
          <cell r="FY1108">
            <v>0</v>
          </cell>
          <cell r="FZ1108">
            <v>0</v>
          </cell>
          <cell r="GA1108">
            <v>0</v>
          </cell>
          <cell r="GB1108">
            <v>0</v>
          </cell>
          <cell r="GC1108">
            <v>0</v>
          </cell>
          <cell r="GD1108">
            <v>0</v>
          </cell>
          <cell r="GE1108">
            <v>0</v>
          </cell>
          <cell r="GF1108">
            <v>0</v>
          </cell>
          <cell r="GG1108">
            <v>0</v>
          </cell>
          <cell r="GH1108">
            <v>0</v>
          </cell>
          <cell r="GI1108">
            <v>0</v>
          </cell>
          <cell r="GJ1108">
            <v>0</v>
          </cell>
          <cell r="GK1108">
            <v>0</v>
          </cell>
          <cell r="GL1108">
            <v>0</v>
          </cell>
          <cell r="GM1108">
            <v>0</v>
          </cell>
          <cell r="GN1108">
            <v>0</v>
          </cell>
          <cell r="GO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T1108">
            <v>0</v>
          </cell>
          <cell r="GU1108">
            <v>0</v>
          </cell>
          <cell r="GV1108">
            <v>0</v>
          </cell>
          <cell r="GW1108">
            <v>0</v>
          </cell>
          <cell r="GX1108">
            <v>0</v>
          </cell>
          <cell r="GY1108">
            <v>0</v>
          </cell>
          <cell r="GZ1108">
            <v>0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I1108">
            <v>0</v>
          </cell>
          <cell r="HJ1108">
            <v>0</v>
          </cell>
          <cell r="HK1108">
            <v>0</v>
          </cell>
          <cell r="HL1108">
            <v>0</v>
          </cell>
          <cell r="HM1108">
            <v>0</v>
          </cell>
          <cell r="HN1108">
            <v>0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>
            <v>0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0</v>
          </cell>
          <cell r="IJ1108">
            <v>0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P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W1108">
            <v>0</v>
          </cell>
          <cell r="IX1108">
            <v>0</v>
          </cell>
          <cell r="IY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  <cell r="JF1108">
            <v>0</v>
          </cell>
          <cell r="JG1108">
            <v>0</v>
          </cell>
          <cell r="JH1108">
            <v>0</v>
          </cell>
          <cell r="JI1108">
            <v>0</v>
          </cell>
          <cell r="JJ1108">
            <v>0</v>
          </cell>
          <cell r="JK1108">
            <v>0</v>
          </cell>
          <cell r="JL1108">
            <v>0</v>
          </cell>
          <cell r="JM1108">
            <v>0</v>
          </cell>
          <cell r="JN1108">
            <v>0</v>
          </cell>
          <cell r="JO1108">
            <v>0</v>
          </cell>
          <cell r="JP1108">
            <v>0</v>
          </cell>
          <cell r="JQ1108">
            <v>0</v>
          </cell>
        </row>
        <row r="1109">
          <cell r="D1109" t="str">
            <v>HY_.QF.SOR._.SML.Galesville Dam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  <cell r="EZ1109">
            <v>0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O1109">
            <v>0</v>
          </cell>
          <cell r="FP1109">
            <v>0</v>
          </cell>
          <cell r="FQ1109">
            <v>0</v>
          </cell>
          <cell r="FR1109">
            <v>0</v>
          </cell>
          <cell r="FS1109">
            <v>0</v>
          </cell>
          <cell r="FT1109">
            <v>0</v>
          </cell>
          <cell r="FU1109">
            <v>0</v>
          </cell>
          <cell r="FV1109">
            <v>0</v>
          </cell>
          <cell r="FW1109">
            <v>0</v>
          </cell>
          <cell r="FX1109">
            <v>0</v>
          </cell>
          <cell r="FY1109">
            <v>0</v>
          </cell>
          <cell r="FZ1109">
            <v>0</v>
          </cell>
          <cell r="GA1109">
            <v>0</v>
          </cell>
          <cell r="GB1109">
            <v>0</v>
          </cell>
          <cell r="GC1109">
            <v>0</v>
          </cell>
          <cell r="GD1109">
            <v>0</v>
          </cell>
          <cell r="GE1109">
            <v>0</v>
          </cell>
          <cell r="GF1109">
            <v>0</v>
          </cell>
          <cell r="GG1109">
            <v>0</v>
          </cell>
          <cell r="GH1109">
            <v>0</v>
          </cell>
          <cell r="GI1109">
            <v>0</v>
          </cell>
          <cell r="GJ1109">
            <v>0</v>
          </cell>
          <cell r="GK1109">
            <v>0</v>
          </cell>
          <cell r="GL1109">
            <v>0</v>
          </cell>
          <cell r="GM1109">
            <v>0</v>
          </cell>
          <cell r="GN1109">
            <v>0</v>
          </cell>
          <cell r="GO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T1109">
            <v>0</v>
          </cell>
          <cell r="GU1109">
            <v>0</v>
          </cell>
          <cell r="GV1109">
            <v>0</v>
          </cell>
          <cell r="GW1109">
            <v>0</v>
          </cell>
          <cell r="GX1109">
            <v>0</v>
          </cell>
          <cell r="GY1109">
            <v>0</v>
          </cell>
          <cell r="GZ1109">
            <v>0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I1109">
            <v>0</v>
          </cell>
          <cell r="HJ1109">
            <v>0</v>
          </cell>
          <cell r="HK1109">
            <v>0</v>
          </cell>
          <cell r="HL1109">
            <v>0</v>
          </cell>
          <cell r="HM1109">
            <v>0</v>
          </cell>
          <cell r="HN1109">
            <v>0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0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P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W1109">
            <v>0</v>
          </cell>
          <cell r="IX1109">
            <v>0</v>
          </cell>
          <cell r="IY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  <cell r="JF1109">
            <v>0</v>
          </cell>
          <cell r="JG1109">
            <v>0</v>
          </cell>
          <cell r="JH1109">
            <v>0</v>
          </cell>
          <cell r="JI1109">
            <v>0</v>
          </cell>
          <cell r="JJ1109">
            <v>0</v>
          </cell>
          <cell r="JK1109">
            <v>0</v>
          </cell>
          <cell r="JL1109">
            <v>0</v>
          </cell>
          <cell r="JM1109">
            <v>0</v>
          </cell>
          <cell r="JN1109">
            <v>0</v>
          </cell>
          <cell r="JO1109">
            <v>0</v>
          </cell>
          <cell r="JP1109">
            <v>0</v>
          </cell>
          <cell r="JQ1109">
            <v>0</v>
          </cell>
        </row>
        <row r="1110">
          <cell r="D1110" t="str">
            <v>HY_.QF.SOR._.SML.NORTH FORK SPRAGUE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  <cell r="EZ1110">
            <v>0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O1110">
            <v>0</v>
          </cell>
          <cell r="FP1110">
            <v>0</v>
          </cell>
          <cell r="FQ1110">
            <v>0</v>
          </cell>
          <cell r="FR1110">
            <v>0</v>
          </cell>
          <cell r="FS1110">
            <v>0</v>
          </cell>
          <cell r="FT1110">
            <v>0</v>
          </cell>
          <cell r="FU1110">
            <v>0</v>
          </cell>
          <cell r="FV1110">
            <v>0</v>
          </cell>
          <cell r="FW1110">
            <v>0</v>
          </cell>
          <cell r="FX1110">
            <v>0</v>
          </cell>
          <cell r="FY1110">
            <v>0</v>
          </cell>
          <cell r="FZ1110">
            <v>0</v>
          </cell>
          <cell r="GA1110">
            <v>0</v>
          </cell>
          <cell r="GB1110">
            <v>0</v>
          </cell>
          <cell r="GC1110">
            <v>0</v>
          </cell>
          <cell r="GD1110">
            <v>0</v>
          </cell>
          <cell r="GE1110">
            <v>0</v>
          </cell>
          <cell r="GF1110">
            <v>0</v>
          </cell>
          <cell r="GG1110">
            <v>0</v>
          </cell>
          <cell r="GH1110">
            <v>0</v>
          </cell>
          <cell r="GI1110">
            <v>0</v>
          </cell>
          <cell r="GJ1110">
            <v>0</v>
          </cell>
          <cell r="GK1110">
            <v>0</v>
          </cell>
          <cell r="GL1110">
            <v>0</v>
          </cell>
          <cell r="GM1110">
            <v>0</v>
          </cell>
          <cell r="GN1110">
            <v>0</v>
          </cell>
          <cell r="GO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T1110">
            <v>0</v>
          </cell>
          <cell r="GU1110">
            <v>0</v>
          </cell>
          <cell r="GV1110">
            <v>0</v>
          </cell>
          <cell r="GW1110">
            <v>0</v>
          </cell>
          <cell r="GX1110">
            <v>0</v>
          </cell>
          <cell r="GY1110">
            <v>0</v>
          </cell>
          <cell r="GZ1110">
            <v>0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I1110">
            <v>0</v>
          </cell>
          <cell r="HJ1110">
            <v>0</v>
          </cell>
          <cell r="HK1110">
            <v>0</v>
          </cell>
          <cell r="HL1110">
            <v>0</v>
          </cell>
          <cell r="HM1110">
            <v>0</v>
          </cell>
          <cell r="HN1110">
            <v>0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I1110">
            <v>0</v>
          </cell>
          <cell r="IJ1110">
            <v>0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P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W1110">
            <v>0</v>
          </cell>
          <cell r="IX1110">
            <v>0</v>
          </cell>
          <cell r="IY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  <cell r="JF1110">
            <v>0</v>
          </cell>
          <cell r="JG1110">
            <v>0</v>
          </cell>
          <cell r="JH1110">
            <v>0</v>
          </cell>
          <cell r="JI1110">
            <v>0</v>
          </cell>
          <cell r="JJ1110">
            <v>0</v>
          </cell>
          <cell r="JK1110">
            <v>0</v>
          </cell>
          <cell r="JL1110">
            <v>0</v>
          </cell>
          <cell r="JM1110">
            <v>0</v>
          </cell>
          <cell r="JN1110">
            <v>0</v>
          </cell>
          <cell r="JO1110">
            <v>0</v>
          </cell>
          <cell r="JP1110">
            <v>0</v>
          </cell>
          <cell r="JQ1110">
            <v>0</v>
          </cell>
        </row>
        <row r="1111">
          <cell r="D1111" t="str">
            <v>HY_.QF.UTN._.SML.COMMERCIAL ENERGY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0</v>
          </cell>
          <cell r="FR1111">
            <v>0</v>
          </cell>
          <cell r="FS1111">
            <v>0</v>
          </cell>
          <cell r="FT1111">
            <v>0</v>
          </cell>
          <cell r="FU1111">
            <v>0</v>
          </cell>
          <cell r="FV1111">
            <v>0</v>
          </cell>
          <cell r="FW1111">
            <v>0</v>
          </cell>
          <cell r="FX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0</v>
          </cell>
          <cell r="GC1111">
            <v>0</v>
          </cell>
          <cell r="GD1111">
            <v>0</v>
          </cell>
          <cell r="GE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T1111">
            <v>0</v>
          </cell>
          <cell r="GU1111">
            <v>0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0</v>
          </cell>
          <cell r="HN1111">
            <v>0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P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W1111">
            <v>0</v>
          </cell>
          <cell r="IX1111">
            <v>0</v>
          </cell>
          <cell r="IY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  <cell r="JF1111">
            <v>0</v>
          </cell>
          <cell r="JG1111">
            <v>0</v>
          </cell>
          <cell r="JH1111">
            <v>0</v>
          </cell>
          <cell r="JI1111">
            <v>0</v>
          </cell>
          <cell r="JJ1111">
            <v>0</v>
          </cell>
          <cell r="JK1111">
            <v>0</v>
          </cell>
          <cell r="JL1111">
            <v>0</v>
          </cell>
          <cell r="JM1111">
            <v>0</v>
          </cell>
          <cell r="JN1111">
            <v>0</v>
          </cell>
          <cell r="JO1111">
            <v>0</v>
          </cell>
          <cell r="JP1111">
            <v>0</v>
          </cell>
          <cell r="JQ1111">
            <v>0</v>
          </cell>
        </row>
        <row r="1112">
          <cell r="D1112" t="str">
            <v>HY_.QF.UTN._.SML.Consolidated Irrigation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0</v>
          </cell>
          <cell r="FR1112">
            <v>0</v>
          </cell>
          <cell r="FS1112">
            <v>0</v>
          </cell>
          <cell r="FT1112">
            <v>0</v>
          </cell>
          <cell r="FU1112">
            <v>0</v>
          </cell>
          <cell r="FV1112">
            <v>0</v>
          </cell>
          <cell r="FW1112">
            <v>0</v>
          </cell>
          <cell r="FX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0</v>
          </cell>
          <cell r="GC1112">
            <v>0</v>
          </cell>
          <cell r="GD1112">
            <v>0</v>
          </cell>
          <cell r="GE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T1112">
            <v>0</v>
          </cell>
          <cell r="GU1112">
            <v>0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0</v>
          </cell>
          <cell r="HM1112">
            <v>0</v>
          </cell>
          <cell r="HN1112">
            <v>0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0</v>
          </cell>
          <cell r="IJ1112">
            <v>0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P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W1112">
            <v>0</v>
          </cell>
          <cell r="IX1112">
            <v>0</v>
          </cell>
          <cell r="IY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  <cell r="JF1112">
            <v>0</v>
          </cell>
          <cell r="JG1112">
            <v>0</v>
          </cell>
          <cell r="JH1112">
            <v>0</v>
          </cell>
          <cell r="JI1112">
            <v>0</v>
          </cell>
          <cell r="JJ1112">
            <v>0</v>
          </cell>
          <cell r="JK1112">
            <v>0</v>
          </cell>
          <cell r="JL1112">
            <v>0</v>
          </cell>
          <cell r="JM1112">
            <v>0</v>
          </cell>
          <cell r="JN1112">
            <v>0</v>
          </cell>
          <cell r="JO1112">
            <v>0</v>
          </cell>
          <cell r="JP1112">
            <v>0</v>
          </cell>
          <cell r="JQ1112">
            <v>0</v>
          </cell>
        </row>
        <row r="1113">
          <cell r="D1113" t="str">
            <v>HY_.QF.UTN._.SML.Draper Irrigation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  <cell r="EZ1113">
            <v>0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O1113">
            <v>0</v>
          </cell>
          <cell r="FP1113">
            <v>0</v>
          </cell>
          <cell r="FQ1113">
            <v>0</v>
          </cell>
          <cell r="FR1113">
            <v>0</v>
          </cell>
          <cell r="FS1113">
            <v>0</v>
          </cell>
          <cell r="FT1113">
            <v>0</v>
          </cell>
          <cell r="FU1113">
            <v>0</v>
          </cell>
          <cell r="FV1113">
            <v>0</v>
          </cell>
          <cell r="FW1113">
            <v>0</v>
          </cell>
          <cell r="FX1113">
            <v>0</v>
          </cell>
          <cell r="FY1113">
            <v>0</v>
          </cell>
          <cell r="FZ1113">
            <v>0</v>
          </cell>
          <cell r="GA1113">
            <v>0</v>
          </cell>
          <cell r="GB1113">
            <v>0</v>
          </cell>
          <cell r="GC1113">
            <v>0</v>
          </cell>
          <cell r="GD1113">
            <v>0</v>
          </cell>
          <cell r="GE1113">
            <v>0</v>
          </cell>
          <cell r="GF1113">
            <v>0</v>
          </cell>
          <cell r="GG1113">
            <v>0</v>
          </cell>
          <cell r="GH1113">
            <v>0</v>
          </cell>
          <cell r="GI1113">
            <v>0</v>
          </cell>
          <cell r="GJ1113">
            <v>0</v>
          </cell>
          <cell r="GK1113">
            <v>0</v>
          </cell>
          <cell r="GL1113">
            <v>0</v>
          </cell>
          <cell r="GM1113">
            <v>0</v>
          </cell>
          <cell r="GN1113">
            <v>0</v>
          </cell>
          <cell r="GO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T1113">
            <v>0</v>
          </cell>
          <cell r="GU1113">
            <v>0</v>
          </cell>
          <cell r="GV1113">
            <v>0</v>
          </cell>
          <cell r="GW1113">
            <v>0</v>
          </cell>
          <cell r="GX1113">
            <v>0</v>
          </cell>
          <cell r="GY1113">
            <v>0</v>
          </cell>
          <cell r="GZ1113">
            <v>0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G1113">
            <v>0</v>
          </cell>
          <cell r="HH1113">
            <v>0</v>
          </cell>
          <cell r="HI1113">
            <v>0</v>
          </cell>
          <cell r="HJ1113">
            <v>0</v>
          </cell>
          <cell r="HK1113">
            <v>0</v>
          </cell>
          <cell r="HL1113">
            <v>0</v>
          </cell>
          <cell r="HM1113">
            <v>0</v>
          </cell>
          <cell r="HN1113">
            <v>0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0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0</v>
          </cell>
          <cell r="IB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0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P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W1113">
            <v>0</v>
          </cell>
          <cell r="IX1113">
            <v>0</v>
          </cell>
          <cell r="IY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  <cell r="JF1113">
            <v>0</v>
          </cell>
          <cell r="JG1113">
            <v>0</v>
          </cell>
          <cell r="JH1113">
            <v>0</v>
          </cell>
          <cell r="JI1113">
            <v>0</v>
          </cell>
          <cell r="JJ1113">
            <v>0</v>
          </cell>
          <cell r="JK1113">
            <v>0</v>
          </cell>
          <cell r="JL1113">
            <v>0</v>
          </cell>
          <cell r="JM1113">
            <v>0</v>
          </cell>
          <cell r="JN1113">
            <v>0</v>
          </cell>
          <cell r="JO1113">
            <v>0</v>
          </cell>
          <cell r="JP1113">
            <v>0</v>
          </cell>
          <cell r="JQ1113">
            <v>0</v>
          </cell>
        </row>
        <row r="1114">
          <cell r="D1114" t="str">
            <v>HY_.QF.UTN._.SML.Georgetown Power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  <cell r="EZ1114">
            <v>0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O1114">
            <v>0</v>
          </cell>
          <cell r="FP1114">
            <v>0</v>
          </cell>
          <cell r="FQ1114">
            <v>0</v>
          </cell>
          <cell r="FR1114">
            <v>0</v>
          </cell>
          <cell r="FS1114">
            <v>0</v>
          </cell>
          <cell r="FT1114">
            <v>0</v>
          </cell>
          <cell r="FU1114">
            <v>0</v>
          </cell>
          <cell r="FV1114">
            <v>0</v>
          </cell>
          <cell r="FW1114">
            <v>0</v>
          </cell>
          <cell r="FX1114">
            <v>0</v>
          </cell>
          <cell r="FY1114">
            <v>0</v>
          </cell>
          <cell r="FZ1114">
            <v>0</v>
          </cell>
          <cell r="GA1114">
            <v>0</v>
          </cell>
          <cell r="GB1114">
            <v>0</v>
          </cell>
          <cell r="GC1114">
            <v>0</v>
          </cell>
          <cell r="GD1114">
            <v>0</v>
          </cell>
          <cell r="GE1114">
            <v>0</v>
          </cell>
          <cell r="GF1114">
            <v>0</v>
          </cell>
          <cell r="GG1114">
            <v>0</v>
          </cell>
          <cell r="GH1114">
            <v>0</v>
          </cell>
          <cell r="GI1114">
            <v>0</v>
          </cell>
          <cell r="GJ1114">
            <v>0</v>
          </cell>
          <cell r="GK1114">
            <v>0</v>
          </cell>
          <cell r="GL1114">
            <v>0</v>
          </cell>
          <cell r="GM1114">
            <v>0</v>
          </cell>
          <cell r="GN1114">
            <v>0</v>
          </cell>
          <cell r="GO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T1114">
            <v>0</v>
          </cell>
          <cell r="GU1114">
            <v>0</v>
          </cell>
          <cell r="GV1114">
            <v>0</v>
          </cell>
          <cell r="GW1114">
            <v>0</v>
          </cell>
          <cell r="GX1114">
            <v>0</v>
          </cell>
          <cell r="GY1114">
            <v>0</v>
          </cell>
          <cell r="GZ1114">
            <v>0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I1114">
            <v>0</v>
          </cell>
          <cell r="HJ1114">
            <v>0</v>
          </cell>
          <cell r="HK1114">
            <v>0</v>
          </cell>
          <cell r="HL1114">
            <v>0</v>
          </cell>
          <cell r="HM1114">
            <v>0</v>
          </cell>
          <cell r="HN1114">
            <v>0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0</v>
          </cell>
          <cell r="IB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P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W1114">
            <v>0</v>
          </cell>
          <cell r="IX1114">
            <v>0</v>
          </cell>
          <cell r="IY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  <cell r="JF1114">
            <v>0</v>
          </cell>
          <cell r="JG1114">
            <v>0</v>
          </cell>
          <cell r="JH1114">
            <v>0</v>
          </cell>
          <cell r="JI1114">
            <v>0</v>
          </cell>
          <cell r="JJ1114">
            <v>0</v>
          </cell>
          <cell r="JK1114">
            <v>0</v>
          </cell>
          <cell r="JL1114">
            <v>0</v>
          </cell>
          <cell r="JM1114">
            <v>0</v>
          </cell>
          <cell r="JN1114">
            <v>0</v>
          </cell>
          <cell r="JO1114">
            <v>0</v>
          </cell>
          <cell r="JP1114">
            <v>0</v>
          </cell>
          <cell r="JQ1114">
            <v>0</v>
          </cell>
        </row>
        <row r="1115">
          <cell r="D1115" t="str">
            <v>HY_.QF.UTN._.SML.Marsh Valley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  <cell r="EZ1115">
            <v>0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O1115">
            <v>0</v>
          </cell>
          <cell r="FP1115">
            <v>0</v>
          </cell>
          <cell r="FQ1115">
            <v>0</v>
          </cell>
          <cell r="FR1115">
            <v>0</v>
          </cell>
          <cell r="FS1115">
            <v>0</v>
          </cell>
          <cell r="FT1115">
            <v>0</v>
          </cell>
          <cell r="FU1115">
            <v>0</v>
          </cell>
          <cell r="FV1115">
            <v>0</v>
          </cell>
          <cell r="FW1115">
            <v>0</v>
          </cell>
          <cell r="FX1115">
            <v>0</v>
          </cell>
          <cell r="FY1115">
            <v>0</v>
          </cell>
          <cell r="FZ1115">
            <v>0</v>
          </cell>
          <cell r="GA1115">
            <v>0</v>
          </cell>
          <cell r="GB1115">
            <v>0</v>
          </cell>
          <cell r="GC1115">
            <v>0</v>
          </cell>
          <cell r="GD1115">
            <v>0</v>
          </cell>
          <cell r="GE1115">
            <v>0</v>
          </cell>
          <cell r="GF1115">
            <v>0</v>
          </cell>
          <cell r="GG1115">
            <v>0</v>
          </cell>
          <cell r="GH1115">
            <v>0</v>
          </cell>
          <cell r="GI1115">
            <v>0</v>
          </cell>
          <cell r="GJ1115">
            <v>0</v>
          </cell>
          <cell r="GK1115">
            <v>0</v>
          </cell>
          <cell r="GL1115">
            <v>0</v>
          </cell>
          <cell r="GM1115">
            <v>0</v>
          </cell>
          <cell r="GN1115">
            <v>0</v>
          </cell>
          <cell r="GO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T1115">
            <v>0</v>
          </cell>
          <cell r="GU1115">
            <v>0</v>
          </cell>
          <cell r="GV1115">
            <v>0</v>
          </cell>
          <cell r="GW1115">
            <v>0</v>
          </cell>
          <cell r="GX1115">
            <v>0</v>
          </cell>
          <cell r="GY1115">
            <v>0</v>
          </cell>
          <cell r="GZ1115">
            <v>0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G1115">
            <v>0</v>
          </cell>
          <cell r="HH1115">
            <v>0</v>
          </cell>
          <cell r="HI1115">
            <v>0</v>
          </cell>
          <cell r="HJ1115">
            <v>0</v>
          </cell>
          <cell r="HK1115">
            <v>0</v>
          </cell>
          <cell r="HL1115">
            <v>0</v>
          </cell>
          <cell r="HM1115">
            <v>0</v>
          </cell>
          <cell r="HN1115">
            <v>0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0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0</v>
          </cell>
          <cell r="IB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P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W1115">
            <v>0</v>
          </cell>
          <cell r="IX1115">
            <v>0</v>
          </cell>
          <cell r="IY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  <cell r="JF1115">
            <v>0</v>
          </cell>
          <cell r="JG1115">
            <v>0</v>
          </cell>
          <cell r="JH1115">
            <v>0</v>
          </cell>
          <cell r="JI1115">
            <v>0</v>
          </cell>
          <cell r="JJ1115">
            <v>0</v>
          </cell>
          <cell r="JK1115">
            <v>0</v>
          </cell>
          <cell r="JL1115">
            <v>0</v>
          </cell>
          <cell r="JM1115">
            <v>0</v>
          </cell>
          <cell r="JN1115">
            <v>0</v>
          </cell>
          <cell r="JO1115">
            <v>0</v>
          </cell>
          <cell r="JP1115">
            <v>0</v>
          </cell>
          <cell r="JQ1115">
            <v>0</v>
          </cell>
        </row>
        <row r="1116">
          <cell r="D1116" t="str">
            <v>HY_.QF.UTN._.SML.Mink Creek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  <cell r="EZ1116">
            <v>0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O1116">
            <v>0</v>
          </cell>
          <cell r="FP1116">
            <v>0</v>
          </cell>
          <cell r="FQ1116">
            <v>0</v>
          </cell>
          <cell r="FR1116">
            <v>0</v>
          </cell>
          <cell r="FS1116">
            <v>0</v>
          </cell>
          <cell r="FT1116">
            <v>0</v>
          </cell>
          <cell r="FU1116">
            <v>0</v>
          </cell>
          <cell r="FV1116">
            <v>0</v>
          </cell>
          <cell r="FW1116">
            <v>0</v>
          </cell>
          <cell r="FX1116">
            <v>0</v>
          </cell>
          <cell r="FY1116">
            <v>0</v>
          </cell>
          <cell r="FZ1116">
            <v>0</v>
          </cell>
          <cell r="GA1116">
            <v>0</v>
          </cell>
          <cell r="GB1116">
            <v>0</v>
          </cell>
          <cell r="GC1116">
            <v>0</v>
          </cell>
          <cell r="GD1116">
            <v>0</v>
          </cell>
          <cell r="GE1116">
            <v>0</v>
          </cell>
          <cell r="GF1116">
            <v>0</v>
          </cell>
          <cell r="GG1116">
            <v>0</v>
          </cell>
          <cell r="GH1116">
            <v>0</v>
          </cell>
          <cell r="GI1116">
            <v>0</v>
          </cell>
          <cell r="GJ1116">
            <v>0</v>
          </cell>
          <cell r="GK1116">
            <v>0</v>
          </cell>
          <cell r="GL1116">
            <v>0</v>
          </cell>
          <cell r="GM1116">
            <v>0</v>
          </cell>
          <cell r="GN1116">
            <v>0</v>
          </cell>
          <cell r="GO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T1116">
            <v>0</v>
          </cell>
          <cell r="GU1116">
            <v>0</v>
          </cell>
          <cell r="GV1116">
            <v>0</v>
          </cell>
          <cell r="GW1116">
            <v>0</v>
          </cell>
          <cell r="GX1116">
            <v>0</v>
          </cell>
          <cell r="GY1116">
            <v>0</v>
          </cell>
          <cell r="GZ1116">
            <v>0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I1116">
            <v>0</v>
          </cell>
          <cell r="HJ1116">
            <v>0</v>
          </cell>
          <cell r="HK1116">
            <v>0</v>
          </cell>
          <cell r="HL1116">
            <v>0</v>
          </cell>
          <cell r="HM1116">
            <v>0</v>
          </cell>
          <cell r="HN1116">
            <v>0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P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W1116">
            <v>0</v>
          </cell>
          <cell r="IX1116">
            <v>0</v>
          </cell>
          <cell r="IY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  <cell r="JF1116">
            <v>0</v>
          </cell>
          <cell r="JG1116">
            <v>0</v>
          </cell>
          <cell r="JH1116">
            <v>0</v>
          </cell>
          <cell r="JI1116">
            <v>0</v>
          </cell>
          <cell r="JJ1116">
            <v>0</v>
          </cell>
          <cell r="JK1116">
            <v>0</v>
          </cell>
          <cell r="JL1116">
            <v>0</v>
          </cell>
          <cell r="JM1116">
            <v>0</v>
          </cell>
          <cell r="JN1116">
            <v>0</v>
          </cell>
          <cell r="JO1116">
            <v>0</v>
          </cell>
          <cell r="JP1116">
            <v>0</v>
          </cell>
          <cell r="JQ1116">
            <v>0</v>
          </cell>
        </row>
        <row r="1117">
          <cell r="D1117" t="str">
            <v>HY_.QF.UTN._.SML.Preston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  <cell r="EZ1117">
            <v>0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O1117">
            <v>0</v>
          </cell>
          <cell r="FP1117">
            <v>0</v>
          </cell>
          <cell r="FQ1117">
            <v>0</v>
          </cell>
          <cell r="FR1117">
            <v>0</v>
          </cell>
          <cell r="FS1117">
            <v>0</v>
          </cell>
          <cell r="FT1117">
            <v>0</v>
          </cell>
          <cell r="FU1117">
            <v>0</v>
          </cell>
          <cell r="FV1117">
            <v>0</v>
          </cell>
          <cell r="FW1117">
            <v>0</v>
          </cell>
          <cell r="FX1117">
            <v>0</v>
          </cell>
          <cell r="FY1117">
            <v>0</v>
          </cell>
          <cell r="FZ1117">
            <v>0</v>
          </cell>
          <cell r="GA1117">
            <v>0</v>
          </cell>
          <cell r="GB1117">
            <v>0</v>
          </cell>
          <cell r="GC1117">
            <v>0</v>
          </cell>
          <cell r="GD1117">
            <v>0</v>
          </cell>
          <cell r="GE1117">
            <v>0</v>
          </cell>
          <cell r="GF1117">
            <v>0</v>
          </cell>
          <cell r="GG1117">
            <v>0</v>
          </cell>
          <cell r="GH1117">
            <v>0</v>
          </cell>
          <cell r="GI1117">
            <v>0</v>
          </cell>
          <cell r="GJ1117">
            <v>0</v>
          </cell>
          <cell r="GK1117">
            <v>0</v>
          </cell>
          <cell r="GL1117">
            <v>0</v>
          </cell>
          <cell r="GM1117">
            <v>0</v>
          </cell>
          <cell r="GN1117">
            <v>0</v>
          </cell>
          <cell r="GO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T1117">
            <v>0</v>
          </cell>
          <cell r="GU1117">
            <v>0</v>
          </cell>
          <cell r="GV1117">
            <v>0</v>
          </cell>
          <cell r="GW1117">
            <v>0</v>
          </cell>
          <cell r="GX1117">
            <v>0</v>
          </cell>
          <cell r="GY1117">
            <v>0</v>
          </cell>
          <cell r="GZ1117">
            <v>0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I1117">
            <v>0</v>
          </cell>
          <cell r="HJ1117">
            <v>0</v>
          </cell>
          <cell r="HK1117">
            <v>0</v>
          </cell>
          <cell r="HL1117">
            <v>0</v>
          </cell>
          <cell r="HM1117">
            <v>0</v>
          </cell>
          <cell r="HN1117">
            <v>0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>
            <v>0</v>
          </cell>
          <cell r="HV1117">
            <v>0</v>
          </cell>
          <cell r="HW1117">
            <v>0</v>
          </cell>
          <cell r="HX1117">
            <v>0</v>
          </cell>
          <cell r="HY1117">
            <v>0</v>
          </cell>
          <cell r="HZ1117">
            <v>0</v>
          </cell>
          <cell r="IA1117">
            <v>0</v>
          </cell>
          <cell r="IB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0</v>
          </cell>
          <cell r="IJ1117">
            <v>0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P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W1117">
            <v>0</v>
          </cell>
          <cell r="IX1117">
            <v>0</v>
          </cell>
          <cell r="IY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  <cell r="JF1117">
            <v>0</v>
          </cell>
          <cell r="JG1117">
            <v>0</v>
          </cell>
          <cell r="JH1117">
            <v>0</v>
          </cell>
          <cell r="JI1117">
            <v>0</v>
          </cell>
          <cell r="JJ1117">
            <v>0</v>
          </cell>
          <cell r="JK1117">
            <v>0</v>
          </cell>
          <cell r="JL1117">
            <v>0</v>
          </cell>
          <cell r="JM1117">
            <v>0</v>
          </cell>
          <cell r="JN1117">
            <v>0</v>
          </cell>
          <cell r="JO1117">
            <v>0</v>
          </cell>
          <cell r="JP1117">
            <v>0</v>
          </cell>
          <cell r="JQ1117">
            <v>0</v>
          </cell>
        </row>
        <row r="1118">
          <cell r="D1118" t="str">
            <v>HY_.QF.UTS._.SML.Cottonwood Lower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  <cell r="EZ1118">
            <v>0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O1118">
            <v>0</v>
          </cell>
          <cell r="FP1118">
            <v>0</v>
          </cell>
          <cell r="FQ1118">
            <v>0</v>
          </cell>
          <cell r="FR1118">
            <v>0</v>
          </cell>
          <cell r="FS1118">
            <v>0</v>
          </cell>
          <cell r="FT1118">
            <v>0</v>
          </cell>
          <cell r="FU1118">
            <v>0</v>
          </cell>
          <cell r="FV1118">
            <v>0</v>
          </cell>
          <cell r="FW1118">
            <v>0</v>
          </cell>
          <cell r="FX1118">
            <v>0</v>
          </cell>
          <cell r="FY1118">
            <v>0</v>
          </cell>
          <cell r="FZ1118">
            <v>0</v>
          </cell>
          <cell r="GA1118">
            <v>0</v>
          </cell>
          <cell r="GB1118">
            <v>0</v>
          </cell>
          <cell r="GC1118">
            <v>0</v>
          </cell>
          <cell r="GD1118">
            <v>0</v>
          </cell>
          <cell r="GE1118">
            <v>0</v>
          </cell>
          <cell r="GF1118">
            <v>0</v>
          </cell>
          <cell r="GG1118">
            <v>0</v>
          </cell>
          <cell r="GH1118">
            <v>0</v>
          </cell>
          <cell r="GI1118">
            <v>0</v>
          </cell>
          <cell r="GJ1118">
            <v>0</v>
          </cell>
          <cell r="GK1118">
            <v>0</v>
          </cell>
          <cell r="GL1118">
            <v>0</v>
          </cell>
          <cell r="GM1118">
            <v>0</v>
          </cell>
          <cell r="GN1118">
            <v>0</v>
          </cell>
          <cell r="GO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T1118">
            <v>0</v>
          </cell>
          <cell r="GU1118">
            <v>0</v>
          </cell>
          <cell r="GV1118">
            <v>0</v>
          </cell>
          <cell r="GW1118">
            <v>0</v>
          </cell>
          <cell r="GX1118">
            <v>0</v>
          </cell>
          <cell r="GY1118">
            <v>0</v>
          </cell>
          <cell r="GZ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I1118">
            <v>0</v>
          </cell>
          <cell r="HJ1118">
            <v>0</v>
          </cell>
          <cell r="HK1118">
            <v>0</v>
          </cell>
          <cell r="HL1118">
            <v>0</v>
          </cell>
          <cell r="HM1118">
            <v>0</v>
          </cell>
          <cell r="HN1118">
            <v>0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P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W1118">
            <v>0</v>
          </cell>
          <cell r="IX1118">
            <v>0</v>
          </cell>
          <cell r="IY1118">
            <v>0</v>
          </cell>
          <cell r="IZ1118">
            <v>0</v>
          </cell>
          <cell r="JA1118">
            <v>0</v>
          </cell>
          <cell r="JB1118">
            <v>0</v>
          </cell>
          <cell r="JC1118">
            <v>0</v>
          </cell>
          <cell r="JD1118">
            <v>0</v>
          </cell>
          <cell r="JE1118">
            <v>0</v>
          </cell>
          <cell r="JF1118">
            <v>0</v>
          </cell>
          <cell r="JG1118">
            <v>0</v>
          </cell>
          <cell r="JH1118">
            <v>0</v>
          </cell>
          <cell r="JI1118">
            <v>0</v>
          </cell>
          <cell r="JJ1118">
            <v>0</v>
          </cell>
          <cell r="JK1118">
            <v>0</v>
          </cell>
          <cell r="JL1118">
            <v>0</v>
          </cell>
          <cell r="JM1118">
            <v>0</v>
          </cell>
          <cell r="JN1118">
            <v>0</v>
          </cell>
          <cell r="JO1118">
            <v>0</v>
          </cell>
          <cell r="JP1118">
            <v>0</v>
          </cell>
          <cell r="JQ1118">
            <v>0</v>
          </cell>
        </row>
        <row r="1119">
          <cell r="D1119" t="str">
            <v>HY_.QF.UTS._.SML.Cottonwood Upper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  <cell r="EZ1119">
            <v>0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O1119">
            <v>0</v>
          </cell>
          <cell r="FP1119">
            <v>0</v>
          </cell>
          <cell r="FQ1119">
            <v>0</v>
          </cell>
          <cell r="FR1119">
            <v>0</v>
          </cell>
          <cell r="FS1119">
            <v>0</v>
          </cell>
          <cell r="FT1119">
            <v>0</v>
          </cell>
          <cell r="FU1119">
            <v>0</v>
          </cell>
          <cell r="FV1119">
            <v>0</v>
          </cell>
          <cell r="FW1119">
            <v>0</v>
          </cell>
          <cell r="FX1119">
            <v>0</v>
          </cell>
          <cell r="FY1119">
            <v>0</v>
          </cell>
          <cell r="FZ1119">
            <v>0</v>
          </cell>
          <cell r="GA1119">
            <v>0</v>
          </cell>
          <cell r="GB1119">
            <v>0</v>
          </cell>
          <cell r="GC1119">
            <v>0</v>
          </cell>
          <cell r="GD1119">
            <v>0</v>
          </cell>
          <cell r="GE1119">
            <v>0</v>
          </cell>
          <cell r="GF1119">
            <v>0</v>
          </cell>
          <cell r="GG1119">
            <v>0</v>
          </cell>
          <cell r="GH1119">
            <v>0</v>
          </cell>
          <cell r="GI1119">
            <v>0</v>
          </cell>
          <cell r="GJ1119">
            <v>0</v>
          </cell>
          <cell r="GK1119">
            <v>0</v>
          </cell>
          <cell r="GL1119">
            <v>0</v>
          </cell>
          <cell r="GM1119">
            <v>0</v>
          </cell>
          <cell r="GN1119">
            <v>0</v>
          </cell>
          <cell r="GO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T1119">
            <v>0</v>
          </cell>
          <cell r="GU1119">
            <v>0</v>
          </cell>
          <cell r="GV1119">
            <v>0</v>
          </cell>
          <cell r="GW1119">
            <v>0</v>
          </cell>
          <cell r="GX1119">
            <v>0</v>
          </cell>
          <cell r="GY1119">
            <v>0</v>
          </cell>
          <cell r="GZ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I1119">
            <v>0</v>
          </cell>
          <cell r="HJ1119">
            <v>0</v>
          </cell>
          <cell r="HK1119">
            <v>0</v>
          </cell>
          <cell r="HL1119">
            <v>0</v>
          </cell>
          <cell r="HM1119">
            <v>0</v>
          </cell>
          <cell r="HN1119">
            <v>0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0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P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W1119">
            <v>0</v>
          </cell>
          <cell r="IX1119">
            <v>0</v>
          </cell>
          <cell r="IY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0</v>
          </cell>
          <cell r="JD1119">
            <v>0</v>
          </cell>
          <cell r="JE1119">
            <v>0</v>
          </cell>
          <cell r="JF1119">
            <v>0</v>
          </cell>
          <cell r="JG1119">
            <v>0</v>
          </cell>
          <cell r="JH1119">
            <v>0</v>
          </cell>
          <cell r="JI1119">
            <v>0</v>
          </cell>
          <cell r="JJ1119">
            <v>0</v>
          </cell>
          <cell r="JK1119">
            <v>0</v>
          </cell>
          <cell r="JL1119">
            <v>0</v>
          </cell>
          <cell r="JM1119">
            <v>0</v>
          </cell>
          <cell r="JN1119">
            <v>0</v>
          </cell>
          <cell r="JO1119">
            <v>0</v>
          </cell>
          <cell r="JP1119">
            <v>0</v>
          </cell>
          <cell r="JQ1119">
            <v>0</v>
          </cell>
        </row>
        <row r="1120">
          <cell r="D1120" t="str">
            <v>HY_.QF.UTS._.SML.Thayn Ranch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  <cell r="EZ1120">
            <v>0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O1120">
            <v>0</v>
          </cell>
          <cell r="FP1120">
            <v>0</v>
          </cell>
          <cell r="FQ1120">
            <v>0</v>
          </cell>
          <cell r="FR1120">
            <v>0</v>
          </cell>
          <cell r="FS1120">
            <v>0</v>
          </cell>
          <cell r="FT1120">
            <v>0</v>
          </cell>
          <cell r="FU1120">
            <v>0</v>
          </cell>
          <cell r="FV1120">
            <v>0</v>
          </cell>
          <cell r="FW1120">
            <v>0</v>
          </cell>
          <cell r="FX1120">
            <v>0</v>
          </cell>
          <cell r="FY1120">
            <v>0</v>
          </cell>
          <cell r="FZ1120">
            <v>0</v>
          </cell>
          <cell r="GA1120">
            <v>0</v>
          </cell>
          <cell r="GB1120">
            <v>0</v>
          </cell>
          <cell r="GC1120">
            <v>0</v>
          </cell>
          <cell r="GD1120">
            <v>0</v>
          </cell>
          <cell r="GE1120">
            <v>0</v>
          </cell>
          <cell r="GF1120">
            <v>0</v>
          </cell>
          <cell r="GG1120">
            <v>0</v>
          </cell>
          <cell r="GH1120">
            <v>0</v>
          </cell>
          <cell r="GI1120">
            <v>0</v>
          </cell>
          <cell r="GJ1120">
            <v>0</v>
          </cell>
          <cell r="GK1120">
            <v>0</v>
          </cell>
          <cell r="GL1120">
            <v>0</v>
          </cell>
          <cell r="GM1120">
            <v>0</v>
          </cell>
          <cell r="GN1120">
            <v>0</v>
          </cell>
          <cell r="GO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T1120">
            <v>0</v>
          </cell>
          <cell r="GU1120">
            <v>0</v>
          </cell>
          <cell r="GV1120">
            <v>0</v>
          </cell>
          <cell r="GW1120">
            <v>0</v>
          </cell>
          <cell r="GX1120">
            <v>0</v>
          </cell>
          <cell r="GY1120">
            <v>0</v>
          </cell>
          <cell r="GZ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G1120">
            <v>0</v>
          </cell>
          <cell r="HH1120">
            <v>0</v>
          </cell>
          <cell r="HI1120">
            <v>0</v>
          </cell>
          <cell r="HJ1120">
            <v>0</v>
          </cell>
          <cell r="HK1120">
            <v>0</v>
          </cell>
          <cell r="HL1120">
            <v>0</v>
          </cell>
          <cell r="HM1120">
            <v>0</v>
          </cell>
          <cell r="HN1120">
            <v>0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>
            <v>0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0</v>
          </cell>
          <cell r="IA1120">
            <v>0</v>
          </cell>
          <cell r="IB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P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W1120">
            <v>0</v>
          </cell>
          <cell r="IX1120">
            <v>0</v>
          </cell>
          <cell r="IY1120">
            <v>0</v>
          </cell>
          <cell r="IZ1120">
            <v>0</v>
          </cell>
          <cell r="JA1120">
            <v>0</v>
          </cell>
          <cell r="JB1120">
            <v>0</v>
          </cell>
          <cell r="JC1120">
            <v>0</v>
          </cell>
          <cell r="JD1120">
            <v>0</v>
          </cell>
          <cell r="JE1120">
            <v>0</v>
          </cell>
          <cell r="JF1120">
            <v>0</v>
          </cell>
          <cell r="JG1120">
            <v>0</v>
          </cell>
          <cell r="JH1120">
            <v>0</v>
          </cell>
          <cell r="JI1120">
            <v>0</v>
          </cell>
          <cell r="JJ1120">
            <v>0</v>
          </cell>
          <cell r="JK1120">
            <v>0</v>
          </cell>
          <cell r="JL1120">
            <v>0</v>
          </cell>
          <cell r="JM1120">
            <v>0</v>
          </cell>
          <cell r="JN1120">
            <v>0</v>
          </cell>
          <cell r="JO1120">
            <v>0</v>
          </cell>
          <cell r="JP1120">
            <v>0</v>
          </cell>
          <cell r="JQ1120">
            <v>0</v>
          </cell>
        </row>
        <row r="1121">
          <cell r="D1121" t="str">
            <v>HY_.QF.WMV._.SML.Lacomb Irrigation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O1121">
            <v>0</v>
          </cell>
          <cell r="FP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0</v>
          </cell>
          <cell r="FV1121">
            <v>0</v>
          </cell>
          <cell r="FW1121">
            <v>0</v>
          </cell>
          <cell r="FX1121">
            <v>0</v>
          </cell>
          <cell r="FY1121">
            <v>0</v>
          </cell>
          <cell r="FZ1121">
            <v>0</v>
          </cell>
          <cell r="GA1121">
            <v>0</v>
          </cell>
          <cell r="GB1121">
            <v>0</v>
          </cell>
          <cell r="GC1121">
            <v>0</v>
          </cell>
          <cell r="GD1121">
            <v>0</v>
          </cell>
          <cell r="GE1121">
            <v>0</v>
          </cell>
          <cell r="GF1121">
            <v>0</v>
          </cell>
          <cell r="GG1121">
            <v>0</v>
          </cell>
          <cell r="GH1121">
            <v>0</v>
          </cell>
          <cell r="GI1121">
            <v>0</v>
          </cell>
          <cell r="GJ1121">
            <v>0</v>
          </cell>
          <cell r="GK1121">
            <v>0</v>
          </cell>
          <cell r="GL1121">
            <v>0</v>
          </cell>
          <cell r="GM1121">
            <v>0</v>
          </cell>
          <cell r="GN1121">
            <v>0</v>
          </cell>
          <cell r="GO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T1121">
            <v>0</v>
          </cell>
          <cell r="GU1121">
            <v>0</v>
          </cell>
          <cell r="GV1121">
            <v>0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I1121">
            <v>0</v>
          </cell>
          <cell r="HJ1121">
            <v>0</v>
          </cell>
          <cell r="HK1121">
            <v>0</v>
          </cell>
          <cell r="HL1121">
            <v>0</v>
          </cell>
          <cell r="HM1121">
            <v>0</v>
          </cell>
          <cell r="HN1121">
            <v>0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P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W1121">
            <v>0</v>
          </cell>
          <cell r="IX1121">
            <v>0</v>
          </cell>
          <cell r="IY1121">
            <v>0</v>
          </cell>
          <cell r="IZ1121">
            <v>0</v>
          </cell>
          <cell r="JA1121">
            <v>0</v>
          </cell>
          <cell r="JB1121">
            <v>0</v>
          </cell>
          <cell r="JC1121">
            <v>0</v>
          </cell>
          <cell r="JD1121">
            <v>0</v>
          </cell>
          <cell r="JE1121">
            <v>0</v>
          </cell>
          <cell r="JF1121">
            <v>0</v>
          </cell>
          <cell r="JG1121">
            <v>0</v>
          </cell>
          <cell r="JH1121">
            <v>0</v>
          </cell>
          <cell r="JI1121">
            <v>0</v>
          </cell>
          <cell r="JJ1121">
            <v>0</v>
          </cell>
          <cell r="JK1121">
            <v>0</v>
          </cell>
          <cell r="JL1121">
            <v>0</v>
          </cell>
          <cell r="JM1121">
            <v>0</v>
          </cell>
          <cell r="JN1121">
            <v>0</v>
          </cell>
          <cell r="JO1121">
            <v>0</v>
          </cell>
          <cell r="JP1121">
            <v>0</v>
          </cell>
          <cell r="JQ1121">
            <v>0</v>
          </cell>
        </row>
        <row r="1122">
          <cell r="D1122" t="str">
            <v>HY_.QF.YAK._.SML.Yakima Cowiche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O1122">
            <v>0</v>
          </cell>
          <cell r="FP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0</v>
          </cell>
          <cell r="FU1122">
            <v>0</v>
          </cell>
          <cell r="FV1122">
            <v>0</v>
          </cell>
          <cell r="FW1122">
            <v>0</v>
          </cell>
          <cell r="FX1122">
            <v>0</v>
          </cell>
          <cell r="FY1122">
            <v>0</v>
          </cell>
          <cell r="FZ1122">
            <v>0</v>
          </cell>
          <cell r="GA1122">
            <v>0</v>
          </cell>
          <cell r="GB1122">
            <v>0</v>
          </cell>
          <cell r="GC1122">
            <v>0</v>
          </cell>
          <cell r="GD1122">
            <v>0</v>
          </cell>
          <cell r="GE1122">
            <v>0</v>
          </cell>
          <cell r="GF1122">
            <v>0</v>
          </cell>
          <cell r="GG1122">
            <v>0</v>
          </cell>
          <cell r="GH1122">
            <v>0</v>
          </cell>
          <cell r="GI1122">
            <v>0</v>
          </cell>
          <cell r="GJ1122">
            <v>0</v>
          </cell>
          <cell r="GK1122">
            <v>0</v>
          </cell>
          <cell r="GL1122">
            <v>0</v>
          </cell>
          <cell r="GM1122">
            <v>0</v>
          </cell>
          <cell r="GN1122">
            <v>0</v>
          </cell>
          <cell r="GO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T1122">
            <v>0</v>
          </cell>
          <cell r="GU1122">
            <v>0</v>
          </cell>
          <cell r="GV1122">
            <v>0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I1122">
            <v>0</v>
          </cell>
          <cell r="HJ1122">
            <v>0</v>
          </cell>
          <cell r="HK1122">
            <v>0</v>
          </cell>
          <cell r="HL1122">
            <v>0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0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0</v>
          </cell>
          <cell r="IA1122">
            <v>0</v>
          </cell>
          <cell r="IB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P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W1122">
            <v>0</v>
          </cell>
          <cell r="IX1122">
            <v>0</v>
          </cell>
          <cell r="IY1122">
            <v>0</v>
          </cell>
          <cell r="IZ1122">
            <v>0</v>
          </cell>
          <cell r="JA1122">
            <v>0</v>
          </cell>
          <cell r="JB1122">
            <v>0</v>
          </cell>
          <cell r="JC1122">
            <v>0</v>
          </cell>
          <cell r="JD1122">
            <v>0</v>
          </cell>
          <cell r="JE1122">
            <v>0</v>
          </cell>
          <cell r="JF1122">
            <v>0</v>
          </cell>
          <cell r="JG1122">
            <v>0</v>
          </cell>
          <cell r="JH1122">
            <v>0</v>
          </cell>
          <cell r="JI1122">
            <v>0</v>
          </cell>
          <cell r="JJ1122">
            <v>0</v>
          </cell>
          <cell r="JK1122">
            <v>0</v>
          </cell>
          <cell r="JL1122">
            <v>0</v>
          </cell>
          <cell r="JM1122">
            <v>0</v>
          </cell>
          <cell r="JN1122">
            <v>0</v>
          </cell>
          <cell r="JO1122">
            <v>0</v>
          </cell>
          <cell r="JP1122">
            <v>0</v>
          </cell>
          <cell r="JQ1122">
            <v>0</v>
          </cell>
        </row>
        <row r="1123">
          <cell r="D1123" t="str">
            <v>HY_.QF.YAK._.SML.Yakima Orchard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O1123">
            <v>0</v>
          </cell>
          <cell r="FP1123">
            <v>0</v>
          </cell>
          <cell r="FQ1123">
            <v>0</v>
          </cell>
          <cell r="FR1123">
            <v>0</v>
          </cell>
          <cell r="FS1123">
            <v>0</v>
          </cell>
          <cell r="FT1123">
            <v>0</v>
          </cell>
          <cell r="FU1123">
            <v>0</v>
          </cell>
          <cell r="FV1123">
            <v>0</v>
          </cell>
          <cell r="FW1123">
            <v>0</v>
          </cell>
          <cell r="FX1123">
            <v>0</v>
          </cell>
          <cell r="FY1123">
            <v>0</v>
          </cell>
          <cell r="FZ1123">
            <v>0</v>
          </cell>
          <cell r="GA1123">
            <v>0</v>
          </cell>
          <cell r="GB1123">
            <v>0</v>
          </cell>
          <cell r="GC1123">
            <v>0</v>
          </cell>
          <cell r="GD1123">
            <v>0</v>
          </cell>
          <cell r="GE1123">
            <v>0</v>
          </cell>
          <cell r="GF1123">
            <v>0</v>
          </cell>
          <cell r="GG1123">
            <v>0</v>
          </cell>
          <cell r="GH1123">
            <v>0</v>
          </cell>
          <cell r="GI1123">
            <v>0</v>
          </cell>
          <cell r="GJ1123">
            <v>0</v>
          </cell>
          <cell r="GK1123">
            <v>0</v>
          </cell>
          <cell r="GL1123">
            <v>0</v>
          </cell>
          <cell r="GM1123">
            <v>0</v>
          </cell>
          <cell r="GN1123">
            <v>0</v>
          </cell>
          <cell r="GO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T1123">
            <v>0</v>
          </cell>
          <cell r="GU1123">
            <v>0</v>
          </cell>
          <cell r="GV1123">
            <v>0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I1123">
            <v>0</v>
          </cell>
          <cell r="HJ1123">
            <v>0</v>
          </cell>
          <cell r="HK1123">
            <v>0</v>
          </cell>
          <cell r="HL1123">
            <v>0</v>
          </cell>
          <cell r="HM1123">
            <v>0</v>
          </cell>
          <cell r="HN1123">
            <v>0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0</v>
          </cell>
          <cell r="HV1123">
            <v>0</v>
          </cell>
          <cell r="HW1123">
            <v>0</v>
          </cell>
          <cell r="HX1123">
            <v>0</v>
          </cell>
          <cell r="HY1123">
            <v>0</v>
          </cell>
          <cell r="HZ1123">
            <v>0</v>
          </cell>
          <cell r="IA1123">
            <v>0</v>
          </cell>
          <cell r="IB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P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W1123">
            <v>0</v>
          </cell>
          <cell r="IX1123">
            <v>0</v>
          </cell>
          <cell r="IY1123">
            <v>0</v>
          </cell>
          <cell r="IZ1123">
            <v>0</v>
          </cell>
          <cell r="JA1123">
            <v>0</v>
          </cell>
          <cell r="JB1123">
            <v>0</v>
          </cell>
          <cell r="JC1123">
            <v>0</v>
          </cell>
          <cell r="JD1123">
            <v>0</v>
          </cell>
          <cell r="JE1123">
            <v>0</v>
          </cell>
          <cell r="JF1123">
            <v>0</v>
          </cell>
          <cell r="JG1123">
            <v>0</v>
          </cell>
          <cell r="JH1123">
            <v>0</v>
          </cell>
          <cell r="JI1123">
            <v>0</v>
          </cell>
          <cell r="JJ1123">
            <v>0</v>
          </cell>
          <cell r="JK1123">
            <v>0</v>
          </cell>
          <cell r="JL1123">
            <v>0</v>
          </cell>
          <cell r="JM1123">
            <v>0</v>
          </cell>
          <cell r="JN1123">
            <v>0</v>
          </cell>
          <cell r="JO1123">
            <v>0</v>
          </cell>
          <cell r="JP1123">
            <v>0</v>
          </cell>
          <cell r="JQ1123">
            <v>0</v>
          </cell>
        </row>
        <row r="1124">
          <cell r="D1124" t="str">
            <v>HY_.QF.COR._.SML.TSID Watson-Mcr2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O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V1124">
            <v>0</v>
          </cell>
          <cell r="FW1124">
            <v>0</v>
          </cell>
          <cell r="FX1124">
            <v>0</v>
          </cell>
          <cell r="FY1124">
            <v>0</v>
          </cell>
          <cell r="FZ1124">
            <v>0</v>
          </cell>
          <cell r="GA1124">
            <v>0</v>
          </cell>
          <cell r="GB1124">
            <v>0</v>
          </cell>
          <cell r="GC1124">
            <v>0</v>
          </cell>
          <cell r="GD1124">
            <v>0</v>
          </cell>
          <cell r="GE1124">
            <v>0</v>
          </cell>
          <cell r="GF1124">
            <v>0</v>
          </cell>
          <cell r="GG1124">
            <v>0</v>
          </cell>
          <cell r="GH1124">
            <v>0</v>
          </cell>
          <cell r="GI1124">
            <v>0</v>
          </cell>
          <cell r="GJ1124">
            <v>0</v>
          </cell>
          <cell r="GK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T1124">
            <v>0</v>
          </cell>
          <cell r="GU1124">
            <v>0</v>
          </cell>
          <cell r="GV1124">
            <v>0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I1124">
            <v>0</v>
          </cell>
          <cell r="HJ1124">
            <v>0</v>
          </cell>
          <cell r="HK1124">
            <v>0</v>
          </cell>
          <cell r="HL1124">
            <v>0</v>
          </cell>
          <cell r="HM1124">
            <v>0</v>
          </cell>
          <cell r="HN1124">
            <v>0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0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P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W1124">
            <v>0</v>
          </cell>
          <cell r="IX1124">
            <v>0</v>
          </cell>
          <cell r="IY1124">
            <v>0</v>
          </cell>
          <cell r="IZ1124">
            <v>0</v>
          </cell>
          <cell r="JA1124">
            <v>0</v>
          </cell>
          <cell r="JB1124">
            <v>0</v>
          </cell>
          <cell r="JC1124">
            <v>0</v>
          </cell>
          <cell r="JD1124">
            <v>0</v>
          </cell>
          <cell r="JE1124">
            <v>0</v>
          </cell>
          <cell r="JF1124">
            <v>0</v>
          </cell>
          <cell r="JG1124">
            <v>0</v>
          </cell>
          <cell r="JH1124">
            <v>0</v>
          </cell>
          <cell r="JI1124">
            <v>0</v>
          </cell>
          <cell r="JJ1124">
            <v>0</v>
          </cell>
          <cell r="JK1124">
            <v>0</v>
          </cell>
          <cell r="JL1124">
            <v>0</v>
          </cell>
          <cell r="JM1124">
            <v>0</v>
          </cell>
          <cell r="JN1124">
            <v>0</v>
          </cell>
          <cell r="JO1124">
            <v>0</v>
          </cell>
          <cell r="JP1124">
            <v>0</v>
          </cell>
          <cell r="JQ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V1125">
            <v>0</v>
          </cell>
          <cell r="FW1125">
            <v>0</v>
          </cell>
          <cell r="FX1125">
            <v>0</v>
          </cell>
          <cell r="FY1125">
            <v>0</v>
          </cell>
          <cell r="FZ1125">
            <v>0</v>
          </cell>
          <cell r="GA1125">
            <v>0</v>
          </cell>
          <cell r="GB1125">
            <v>0</v>
          </cell>
          <cell r="GC1125">
            <v>0</v>
          </cell>
          <cell r="GD1125">
            <v>0</v>
          </cell>
          <cell r="GE1125">
            <v>0</v>
          </cell>
          <cell r="GF1125">
            <v>0</v>
          </cell>
          <cell r="GG1125">
            <v>0</v>
          </cell>
          <cell r="GH1125">
            <v>0</v>
          </cell>
          <cell r="GI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T1125">
            <v>0</v>
          </cell>
          <cell r="GU1125">
            <v>0</v>
          </cell>
          <cell r="GV1125">
            <v>0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I1125">
            <v>0</v>
          </cell>
          <cell r="HJ1125">
            <v>0</v>
          </cell>
          <cell r="HK1125">
            <v>0</v>
          </cell>
          <cell r="HL1125">
            <v>0</v>
          </cell>
          <cell r="HM1125">
            <v>0</v>
          </cell>
          <cell r="HN1125">
            <v>0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0</v>
          </cell>
          <cell r="IO1125">
            <v>0</v>
          </cell>
          <cell r="IP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W1125">
            <v>0</v>
          </cell>
          <cell r="IX1125">
            <v>0</v>
          </cell>
          <cell r="IY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  <cell r="JF1125">
            <v>0</v>
          </cell>
          <cell r="JG1125">
            <v>0</v>
          </cell>
          <cell r="JH1125">
            <v>0</v>
          </cell>
          <cell r="JI1125">
            <v>0</v>
          </cell>
          <cell r="JJ1125">
            <v>0</v>
          </cell>
          <cell r="JK1125">
            <v>0</v>
          </cell>
          <cell r="JL1125">
            <v>0</v>
          </cell>
          <cell r="JM1125">
            <v>0</v>
          </cell>
          <cell r="JN1125">
            <v>0</v>
          </cell>
          <cell r="JO1125">
            <v>0</v>
          </cell>
          <cell r="JP1125">
            <v>0</v>
          </cell>
          <cell r="JQ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V1126">
            <v>0</v>
          </cell>
          <cell r="FW1126">
            <v>0</v>
          </cell>
          <cell r="FX1126">
            <v>0</v>
          </cell>
          <cell r="FY1126">
            <v>0</v>
          </cell>
          <cell r="FZ1126">
            <v>0</v>
          </cell>
          <cell r="GA1126">
            <v>0</v>
          </cell>
          <cell r="GB1126">
            <v>0</v>
          </cell>
          <cell r="GC1126">
            <v>0</v>
          </cell>
          <cell r="GD1126">
            <v>0</v>
          </cell>
          <cell r="GE1126">
            <v>0</v>
          </cell>
          <cell r="GF1126">
            <v>0</v>
          </cell>
          <cell r="GG1126">
            <v>0</v>
          </cell>
          <cell r="GH1126">
            <v>0</v>
          </cell>
          <cell r="GI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T1126">
            <v>0</v>
          </cell>
          <cell r="GU1126">
            <v>0</v>
          </cell>
          <cell r="GV1126">
            <v>0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G1126">
            <v>0</v>
          </cell>
          <cell r="HH1126">
            <v>0</v>
          </cell>
          <cell r="HI1126">
            <v>0</v>
          </cell>
          <cell r="HJ1126">
            <v>0</v>
          </cell>
          <cell r="HK1126">
            <v>0</v>
          </cell>
          <cell r="HL1126">
            <v>0</v>
          </cell>
          <cell r="HM1126">
            <v>0</v>
          </cell>
          <cell r="HN1126">
            <v>0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P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W1126">
            <v>0</v>
          </cell>
          <cell r="IX1126">
            <v>0</v>
          </cell>
          <cell r="IY1126">
            <v>0</v>
          </cell>
          <cell r="IZ1126">
            <v>0</v>
          </cell>
          <cell r="JA1126">
            <v>0</v>
          </cell>
          <cell r="JB1126">
            <v>0</v>
          </cell>
          <cell r="JC1126">
            <v>0</v>
          </cell>
          <cell r="JD1126">
            <v>0</v>
          </cell>
          <cell r="JE1126">
            <v>0</v>
          </cell>
          <cell r="JF1126">
            <v>0</v>
          </cell>
          <cell r="JG1126">
            <v>0</v>
          </cell>
          <cell r="JH1126">
            <v>0</v>
          </cell>
          <cell r="JI1126">
            <v>0</v>
          </cell>
          <cell r="JJ1126">
            <v>0</v>
          </cell>
          <cell r="JK1126">
            <v>0</v>
          </cell>
          <cell r="JL1126">
            <v>0</v>
          </cell>
          <cell r="JM1126">
            <v>0</v>
          </cell>
          <cell r="JN1126">
            <v>0</v>
          </cell>
          <cell r="JO1126">
            <v>0</v>
          </cell>
          <cell r="JP1126">
            <v>0</v>
          </cell>
          <cell r="JQ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V1127">
            <v>0</v>
          </cell>
          <cell r="FW1127">
            <v>0</v>
          </cell>
          <cell r="FX1127">
            <v>0</v>
          </cell>
          <cell r="FY1127">
            <v>0</v>
          </cell>
          <cell r="FZ1127">
            <v>0</v>
          </cell>
          <cell r="GA1127">
            <v>0</v>
          </cell>
          <cell r="GB1127">
            <v>0</v>
          </cell>
          <cell r="GC1127">
            <v>0</v>
          </cell>
          <cell r="GD1127">
            <v>0</v>
          </cell>
          <cell r="GE1127">
            <v>0</v>
          </cell>
          <cell r="GF1127">
            <v>0</v>
          </cell>
          <cell r="GG1127">
            <v>0</v>
          </cell>
          <cell r="GH1127">
            <v>0</v>
          </cell>
          <cell r="GI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T1127">
            <v>0</v>
          </cell>
          <cell r="GU1127">
            <v>0</v>
          </cell>
          <cell r="GV1127">
            <v>0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I1127">
            <v>0</v>
          </cell>
          <cell r="HJ1127">
            <v>0</v>
          </cell>
          <cell r="HK1127">
            <v>0</v>
          </cell>
          <cell r="HL1127">
            <v>0</v>
          </cell>
          <cell r="HM1127">
            <v>0</v>
          </cell>
          <cell r="HN1127">
            <v>0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P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W1127">
            <v>0</v>
          </cell>
          <cell r="IX1127">
            <v>0</v>
          </cell>
          <cell r="IY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  <cell r="JF1127">
            <v>0</v>
          </cell>
          <cell r="JG1127">
            <v>0</v>
          </cell>
          <cell r="JH1127">
            <v>0</v>
          </cell>
          <cell r="JI1127">
            <v>0</v>
          </cell>
          <cell r="JJ1127">
            <v>0</v>
          </cell>
          <cell r="JK1127">
            <v>0</v>
          </cell>
          <cell r="JL1127">
            <v>0</v>
          </cell>
          <cell r="JM1127">
            <v>0</v>
          </cell>
          <cell r="JN1127">
            <v>0</v>
          </cell>
          <cell r="JO1127">
            <v>0</v>
          </cell>
          <cell r="JP1127">
            <v>0</v>
          </cell>
          <cell r="JQ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V1128">
            <v>0</v>
          </cell>
          <cell r="FW1128">
            <v>0</v>
          </cell>
          <cell r="FX1128">
            <v>0</v>
          </cell>
          <cell r="FY1128">
            <v>0</v>
          </cell>
          <cell r="FZ1128">
            <v>0</v>
          </cell>
          <cell r="GA1128">
            <v>0</v>
          </cell>
          <cell r="GB1128">
            <v>0</v>
          </cell>
          <cell r="GC1128">
            <v>0</v>
          </cell>
          <cell r="GD1128">
            <v>0</v>
          </cell>
          <cell r="GE1128">
            <v>0</v>
          </cell>
          <cell r="GF1128">
            <v>0</v>
          </cell>
          <cell r="GG1128">
            <v>0</v>
          </cell>
          <cell r="GH1128">
            <v>0</v>
          </cell>
          <cell r="GI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T1128">
            <v>0</v>
          </cell>
          <cell r="GU1128">
            <v>0</v>
          </cell>
          <cell r="GV1128">
            <v>0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I1128">
            <v>0</v>
          </cell>
          <cell r="HJ1128">
            <v>0</v>
          </cell>
          <cell r="HK1128">
            <v>0</v>
          </cell>
          <cell r="HL1128">
            <v>0</v>
          </cell>
          <cell r="HM1128">
            <v>0</v>
          </cell>
          <cell r="HN1128">
            <v>0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P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W1128">
            <v>0</v>
          </cell>
          <cell r="IX1128">
            <v>0</v>
          </cell>
          <cell r="IY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  <cell r="JF1128">
            <v>0</v>
          </cell>
          <cell r="JG1128">
            <v>0</v>
          </cell>
          <cell r="JH1128">
            <v>0</v>
          </cell>
          <cell r="JI1128">
            <v>0</v>
          </cell>
          <cell r="JJ1128">
            <v>0</v>
          </cell>
          <cell r="JK1128">
            <v>0</v>
          </cell>
          <cell r="JL1128">
            <v>0</v>
          </cell>
          <cell r="JM1128">
            <v>0</v>
          </cell>
          <cell r="JN1128">
            <v>0</v>
          </cell>
          <cell r="JO1128">
            <v>0</v>
          </cell>
          <cell r="JP1128">
            <v>0</v>
          </cell>
          <cell r="JQ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V1129">
            <v>0</v>
          </cell>
          <cell r="FW1129">
            <v>0</v>
          </cell>
          <cell r="FX1129">
            <v>0</v>
          </cell>
          <cell r="FY1129">
            <v>0</v>
          </cell>
          <cell r="FZ1129">
            <v>0</v>
          </cell>
          <cell r="GA1129">
            <v>0</v>
          </cell>
          <cell r="GB1129">
            <v>0</v>
          </cell>
          <cell r="GC1129">
            <v>0</v>
          </cell>
          <cell r="GD1129">
            <v>0</v>
          </cell>
          <cell r="GE1129">
            <v>0</v>
          </cell>
          <cell r="GF1129">
            <v>0</v>
          </cell>
          <cell r="GG1129">
            <v>0</v>
          </cell>
          <cell r="GH1129">
            <v>0</v>
          </cell>
          <cell r="GI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T1129">
            <v>0</v>
          </cell>
          <cell r="GU1129">
            <v>0</v>
          </cell>
          <cell r="GV1129">
            <v>0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I1129">
            <v>0</v>
          </cell>
          <cell r="HJ1129">
            <v>0</v>
          </cell>
          <cell r="HK1129">
            <v>0</v>
          </cell>
          <cell r="HL1129">
            <v>0</v>
          </cell>
          <cell r="HM1129">
            <v>0</v>
          </cell>
          <cell r="HN1129">
            <v>0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0</v>
          </cell>
          <cell r="IO1129">
            <v>0</v>
          </cell>
          <cell r="IP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W1129">
            <v>0</v>
          </cell>
          <cell r="IX1129">
            <v>0</v>
          </cell>
          <cell r="IY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  <cell r="JF1129">
            <v>0</v>
          </cell>
          <cell r="JG1129">
            <v>0</v>
          </cell>
          <cell r="JH1129">
            <v>0</v>
          </cell>
          <cell r="JI1129">
            <v>0</v>
          </cell>
          <cell r="JJ1129">
            <v>0</v>
          </cell>
          <cell r="JK1129">
            <v>0</v>
          </cell>
          <cell r="JL1129">
            <v>0</v>
          </cell>
          <cell r="JM1129">
            <v>0</v>
          </cell>
          <cell r="JN1129">
            <v>0</v>
          </cell>
          <cell r="JO1129">
            <v>0</v>
          </cell>
          <cell r="JP1129">
            <v>0</v>
          </cell>
          <cell r="JQ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U1130">
            <v>0</v>
          </cell>
          <cell r="FV1130">
            <v>0</v>
          </cell>
          <cell r="FW1130">
            <v>0</v>
          </cell>
          <cell r="FX1130">
            <v>0</v>
          </cell>
          <cell r="FY1130">
            <v>0</v>
          </cell>
          <cell r="FZ1130">
            <v>0</v>
          </cell>
          <cell r="GA1130">
            <v>0</v>
          </cell>
          <cell r="GB1130">
            <v>0</v>
          </cell>
          <cell r="GC1130">
            <v>0</v>
          </cell>
          <cell r="GD1130">
            <v>0</v>
          </cell>
          <cell r="GE1130">
            <v>0</v>
          </cell>
          <cell r="GF1130">
            <v>0</v>
          </cell>
          <cell r="GG1130">
            <v>0</v>
          </cell>
          <cell r="GH1130">
            <v>0</v>
          </cell>
          <cell r="GI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T1130">
            <v>0</v>
          </cell>
          <cell r="GU1130">
            <v>0</v>
          </cell>
          <cell r="GV1130">
            <v>0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I1130">
            <v>0</v>
          </cell>
          <cell r="HJ1130">
            <v>0</v>
          </cell>
          <cell r="HK1130">
            <v>0</v>
          </cell>
          <cell r="HL1130">
            <v>0</v>
          </cell>
          <cell r="HM1130">
            <v>0</v>
          </cell>
          <cell r="HN1130">
            <v>0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P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W1130">
            <v>0</v>
          </cell>
          <cell r="IX1130">
            <v>0</v>
          </cell>
          <cell r="IY1130">
            <v>0</v>
          </cell>
          <cell r="IZ1130">
            <v>0</v>
          </cell>
          <cell r="JA1130">
            <v>0</v>
          </cell>
          <cell r="JB1130">
            <v>0</v>
          </cell>
          <cell r="JC1130">
            <v>0</v>
          </cell>
          <cell r="JD1130">
            <v>0</v>
          </cell>
          <cell r="JE1130">
            <v>0</v>
          </cell>
          <cell r="JF1130">
            <v>0</v>
          </cell>
          <cell r="JG1130">
            <v>0</v>
          </cell>
          <cell r="JH1130">
            <v>0</v>
          </cell>
          <cell r="JI1130">
            <v>0</v>
          </cell>
          <cell r="JJ1130">
            <v>0</v>
          </cell>
          <cell r="JK1130">
            <v>0</v>
          </cell>
          <cell r="JL1130">
            <v>0</v>
          </cell>
          <cell r="JM1130">
            <v>0</v>
          </cell>
          <cell r="JN1130">
            <v>0</v>
          </cell>
          <cell r="JO1130">
            <v>0</v>
          </cell>
          <cell r="JP1130">
            <v>0</v>
          </cell>
          <cell r="JQ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U1131">
            <v>0</v>
          </cell>
          <cell r="FV1131">
            <v>0</v>
          </cell>
          <cell r="FW1131">
            <v>0</v>
          </cell>
          <cell r="FX1131">
            <v>0</v>
          </cell>
          <cell r="FY1131">
            <v>0</v>
          </cell>
          <cell r="FZ1131">
            <v>0</v>
          </cell>
          <cell r="GA1131">
            <v>0</v>
          </cell>
          <cell r="GB1131">
            <v>0</v>
          </cell>
          <cell r="GC1131">
            <v>0</v>
          </cell>
          <cell r="GD1131">
            <v>0</v>
          </cell>
          <cell r="GE1131">
            <v>0</v>
          </cell>
          <cell r="GF1131">
            <v>0</v>
          </cell>
          <cell r="GG1131">
            <v>0</v>
          </cell>
          <cell r="GH1131">
            <v>0</v>
          </cell>
          <cell r="GI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T1131">
            <v>0</v>
          </cell>
          <cell r="GU1131">
            <v>0</v>
          </cell>
          <cell r="GV1131">
            <v>0</v>
          </cell>
          <cell r="GW1131">
            <v>0</v>
          </cell>
          <cell r="GX1131">
            <v>0</v>
          </cell>
          <cell r="GY1131">
            <v>0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I1131">
            <v>0</v>
          </cell>
          <cell r="HJ1131">
            <v>0</v>
          </cell>
          <cell r="HK1131">
            <v>0</v>
          </cell>
          <cell r="HL1131">
            <v>0</v>
          </cell>
          <cell r="HM1131">
            <v>0</v>
          </cell>
          <cell r="HN1131">
            <v>0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P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W1131">
            <v>0</v>
          </cell>
          <cell r="IX1131">
            <v>0</v>
          </cell>
          <cell r="IY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  <cell r="JF1131">
            <v>0</v>
          </cell>
          <cell r="JG1131">
            <v>0</v>
          </cell>
          <cell r="JH1131">
            <v>0</v>
          </cell>
          <cell r="JI1131">
            <v>0</v>
          </cell>
          <cell r="JJ1131">
            <v>0</v>
          </cell>
          <cell r="JK1131">
            <v>0</v>
          </cell>
          <cell r="JL1131">
            <v>0</v>
          </cell>
          <cell r="JM1131">
            <v>0</v>
          </cell>
          <cell r="JN1131">
            <v>0</v>
          </cell>
          <cell r="JO1131">
            <v>0</v>
          </cell>
          <cell r="JP1131">
            <v>0</v>
          </cell>
          <cell r="JQ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U1132">
            <v>0</v>
          </cell>
          <cell r="FV1132">
            <v>0</v>
          </cell>
          <cell r="FW1132">
            <v>0</v>
          </cell>
          <cell r="FX1132">
            <v>0</v>
          </cell>
          <cell r="FY1132">
            <v>0</v>
          </cell>
          <cell r="FZ1132">
            <v>0</v>
          </cell>
          <cell r="GA1132">
            <v>0</v>
          </cell>
          <cell r="GB1132">
            <v>0</v>
          </cell>
          <cell r="GC1132">
            <v>0</v>
          </cell>
          <cell r="GD1132">
            <v>0</v>
          </cell>
          <cell r="GE1132">
            <v>0</v>
          </cell>
          <cell r="GF1132">
            <v>0</v>
          </cell>
          <cell r="GG1132">
            <v>0</v>
          </cell>
          <cell r="GH1132">
            <v>0</v>
          </cell>
          <cell r="GI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T1132">
            <v>0</v>
          </cell>
          <cell r="GU1132">
            <v>0</v>
          </cell>
          <cell r="GV1132">
            <v>0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G1132">
            <v>0</v>
          </cell>
          <cell r="HH1132">
            <v>0</v>
          </cell>
          <cell r="HI1132">
            <v>0</v>
          </cell>
          <cell r="HJ1132">
            <v>0</v>
          </cell>
          <cell r="HK1132">
            <v>0</v>
          </cell>
          <cell r="HL1132">
            <v>0</v>
          </cell>
          <cell r="HM1132">
            <v>0</v>
          </cell>
          <cell r="HN1132">
            <v>0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P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W1132">
            <v>0</v>
          </cell>
          <cell r="IX1132">
            <v>0</v>
          </cell>
          <cell r="IY1132">
            <v>0</v>
          </cell>
          <cell r="IZ1132">
            <v>0</v>
          </cell>
          <cell r="JA1132">
            <v>0</v>
          </cell>
          <cell r="JB1132">
            <v>0</v>
          </cell>
          <cell r="JC1132">
            <v>0</v>
          </cell>
          <cell r="JD1132">
            <v>0</v>
          </cell>
          <cell r="JE1132">
            <v>0</v>
          </cell>
          <cell r="JF1132">
            <v>0</v>
          </cell>
          <cell r="JG1132">
            <v>0</v>
          </cell>
          <cell r="JH1132">
            <v>0</v>
          </cell>
          <cell r="JI1132">
            <v>0</v>
          </cell>
          <cell r="JJ1132">
            <v>0</v>
          </cell>
          <cell r="JK1132">
            <v>0</v>
          </cell>
          <cell r="JL1132">
            <v>0</v>
          </cell>
          <cell r="JM1132">
            <v>0</v>
          </cell>
          <cell r="JN1132">
            <v>0</v>
          </cell>
          <cell r="JO1132">
            <v>0</v>
          </cell>
          <cell r="JP1132">
            <v>0</v>
          </cell>
          <cell r="JQ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U1133">
            <v>0</v>
          </cell>
          <cell r="FV1133">
            <v>0</v>
          </cell>
          <cell r="FW1133">
            <v>0</v>
          </cell>
          <cell r="FX1133">
            <v>0</v>
          </cell>
          <cell r="FY1133">
            <v>0</v>
          </cell>
          <cell r="FZ1133">
            <v>0</v>
          </cell>
          <cell r="GA1133">
            <v>0</v>
          </cell>
          <cell r="GB1133">
            <v>0</v>
          </cell>
          <cell r="GC1133">
            <v>0</v>
          </cell>
          <cell r="GD1133">
            <v>0</v>
          </cell>
          <cell r="GE1133">
            <v>0</v>
          </cell>
          <cell r="GF1133">
            <v>0</v>
          </cell>
          <cell r="GG1133">
            <v>0</v>
          </cell>
          <cell r="GH1133">
            <v>0</v>
          </cell>
          <cell r="GI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T1133">
            <v>0</v>
          </cell>
          <cell r="GU1133">
            <v>0</v>
          </cell>
          <cell r="GV1133">
            <v>0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0</v>
          </cell>
          <cell r="HM1133">
            <v>0</v>
          </cell>
          <cell r="HN1133">
            <v>0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P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W1133">
            <v>0</v>
          </cell>
          <cell r="IX1133">
            <v>0</v>
          </cell>
          <cell r="IY1133">
            <v>0</v>
          </cell>
          <cell r="IZ1133">
            <v>0</v>
          </cell>
          <cell r="JA1133">
            <v>0</v>
          </cell>
          <cell r="JB1133">
            <v>0</v>
          </cell>
          <cell r="JC1133">
            <v>0</v>
          </cell>
          <cell r="JD1133">
            <v>0</v>
          </cell>
          <cell r="JE1133">
            <v>0</v>
          </cell>
          <cell r="JF1133">
            <v>0</v>
          </cell>
          <cell r="JG1133">
            <v>0</v>
          </cell>
          <cell r="JH1133">
            <v>0</v>
          </cell>
          <cell r="JI1133">
            <v>0</v>
          </cell>
          <cell r="JJ1133">
            <v>0</v>
          </cell>
          <cell r="JK1133">
            <v>0</v>
          </cell>
          <cell r="JL1133">
            <v>0</v>
          </cell>
          <cell r="JM1133">
            <v>0</v>
          </cell>
          <cell r="JN1133">
            <v>0</v>
          </cell>
          <cell r="JO1133">
            <v>0</v>
          </cell>
          <cell r="JP1133">
            <v>0</v>
          </cell>
          <cell r="JQ1133">
            <v>0</v>
          </cell>
        </row>
        <row r="1135">
          <cell r="D1135" t="str">
            <v>THM.QF.PNC._.SML.Farm Misty Meadows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U1135">
            <v>0</v>
          </cell>
          <cell r="FV1135">
            <v>0</v>
          </cell>
          <cell r="FW1135">
            <v>0</v>
          </cell>
          <cell r="FX1135">
            <v>0</v>
          </cell>
          <cell r="FY1135">
            <v>0</v>
          </cell>
          <cell r="FZ1135">
            <v>0</v>
          </cell>
          <cell r="GA1135">
            <v>0</v>
          </cell>
          <cell r="GB1135">
            <v>0</v>
          </cell>
          <cell r="GC1135">
            <v>0</v>
          </cell>
          <cell r="GD1135">
            <v>0</v>
          </cell>
          <cell r="GE1135">
            <v>0</v>
          </cell>
          <cell r="GF1135">
            <v>0</v>
          </cell>
          <cell r="GG1135">
            <v>0</v>
          </cell>
          <cell r="GH1135">
            <v>0</v>
          </cell>
          <cell r="GI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T1135">
            <v>0</v>
          </cell>
          <cell r="GU1135">
            <v>0</v>
          </cell>
          <cell r="GV1135">
            <v>0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G1135">
            <v>0</v>
          </cell>
          <cell r="HH1135">
            <v>0</v>
          </cell>
          <cell r="HI1135">
            <v>0</v>
          </cell>
          <cell r="HJ1135">
            <v>0</v>
          </cell>
          <cell r="HK1135">
            <v>0</v>
          </cell>
          <cell r="HL1135">
            <v>0</v>
          </cell>
          <cell r="HM1135">
            <v>0</v>
          </cell>
          <cell r="HN1135">
            <v>0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P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W1135">
            <v>0</v>
          </cell>
          <cell r="IX1135">
            <v>0</v>
          </cell>
          <cell r="IY1135">
            <v>0</v>
          </cell>
          <cell r="IZ1135">
            <v>0</v>
          </cell>
          <cell r="JA1135">
            <v>0</v>
          </cell>
          <cell r="JB1135">
            <v>0</v>
          </cell>
          <cell r="JC1135">
            <v>0</v>
          </cell>
          <cell r="JD1135">
            <v>0</v>
          </cell>
          <cell r="JE1135">
            <v>0</v>
          </cell>
          <cell r="JF1135">
            <v>0</v>
          </cell>
          <cell r="JG1135">
            <v>0</v>
          </cell>
          <cell r="JH1135">
            <v>0</v>
          </cell>
          <cell r="JI1135">
            <v>0</v>
          </cell>
          <cell r="JJ1135">
            <v>0</v>
          </cell>
          <cell r="JK1135">
            <v>0</v>
          </cell>
          <cell r="JL1135">
            <v>0</v>
          </cell>
          <cell r="JM1135">
            <v>0</v>
          </cell>
          <cell r="JN1135">
            <v>0</v>
          </cell>
          <cell r="JO1135">
            <v>0</v>
          </cell>
          <cell r="JP1135">
            <v>0</v>
          </cell>
          <cell r="JQ1135">
            <v>0</v>
          </cell>
        </row>
        <row r="1136">
          <cell r="D1136" t="str">
            <v>THM.QF.TRO._.SML.Tata Chemical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U1136">
            <v>0</v>
          </cell>
          <cell r="FV1136">
            <v>0</v>
          </cell>
          <cell r="FW1136">
            <v>0</v>
          </cell>
          <cell r="FX1136">
            <v>0</v>
          </cell>
          <cell r="FY1136">
            <v>0</v>
          </cell>
          <cell r="FZ1136">
            <v>0</v>
          </cell>
          <cell r="GA1136">
            <v>0</v>
          </cell>
          <cell r="GB1136">
            <v>0</v>
          </cell>
          <cell r="GC1136">
            <v>0</v>
          </cell>
          <cell r="GD1136">
            <v>0</v>
          </cell>
          <cell r="GE1136">
            <v>0</v>
          </cell>
          <cell r="GF1136">
            <v>0</v>
          </cell>
          <cell r="GG1136">
            <v>0</v>
          </cell>
          <cell r="GH1136">
            <v>0</v>
          </cell>
          <cell r="GI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T1136">
            <v>0</v>
          </cell>
          <cell r="GU1136">
            <v>0</v>
          </cell>
          <cell r="GV1136">
            <v>0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I1136">
            <v>0</v>
          </cell>
          <cell r="HJ1136">
            <v>0</v>
          </cell>
          <cell r="HK1136">
            <v>0</v>
          </cell>
          <cell r="HL1136">
            <v>0</v>
          </cell>
          <cell r="HM1136">
            <v>0</v>
          </cell>
          <cell r="HN1136">
            <v>0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P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W1136">
            <v>0</v>
          </cell>
          <cell r="IX1136">
            <v>0</v>
          </cell>
          <cell r="IY1136">
            <v>0</v>
          </cell>
          <cell r="IZ1136">
            <v>0</v>
          </cell>
          <cell r="JA1136">
            <v>0</v>
          </cell>
          <cell r="JB1136">
            <v>0</v>
          </cell>
          <cell r="JC1136">
            <v>0</v>
          </cell>
          <cell r="JD1136">
            <v>0</v>
          </cell>
          <cell r="JE1136">
            <v>0</v>
          </cell>
          <cell r="JF1136">
            <v>0</v>
          </cell>
          <cell r="JG1136">
            <v>0</v>
          </cell>
          <cell r="JH1136">
            <v>0</v>
          </cell>
          <cell r="JI1136">
            <v>0</v>
          </cell>
          <cell r="JJ1136">
            <v>0</v>
          </cell>
          <cell r="JK1136">
            <v>0</v>
          </cell>
          <cell r="JL1136">
            <v>0</v>
          </cell>
          <cell r="JM1136">
            <v>0</v>
          </cell>
          <cell r="JN1136">
            <v>0</v>
          </cell>
          <cell r="JO1136">
            <v>0</v>
          </cell>
          <cell r="JP1136">
            <v>0</v>
          </cell>
          <cell r="JQ1136">
            <v>0</v>
          </cell>
        </row>
        <row r="1137">
          <cell r="D1137" t="str">
            <v>THM.QF.UTN._.___.Tesoro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U1137">
            <v>0</v>
          </cell>
          <cell r="FV1137">
            <v>0</v>
          </cell>
          <cell r="FW1137">
            <v>0</v>
          </cell>
          <cell r="FX1137">
            <v>0</v>
          </cell>
          <cell r="FY1137">
            <v>0</v>
          </cell>
          <cell r="FZ1137">
            <v>0</v>
          </cell>
          <cell r="GA1137">
            <v>0</v>
          </cell>
          <cell r="GB1137">
            <v>0</v>
          </cell>
          <cell r="GC1137">
            <v>0</v>
          </cell>
          <cell r="GD1137">
            <v>0</v>
          </cell>
          <cell r="GE1137">
            <v>0</v>
          </cell>
          <cell r="GF1137">
            <v>0</v>
          </cell>
          <cell r="GG1137">
            <v>0</v>
          </cell>
          <cell r="GH1137">
            <v>0</v>
          </cell>
          <cell r="GI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T1137">
            <v>0</v>
          </cell>
          <cell r="GU1137">
            <v>0</v>
          </cell>
          <cell r="GV1137">
            <v>0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G1137">
            <v>0</v>
          </cell>
          <cell r="HH1137">
            <v>0</v>
          </cell>
          <cell r="HI1137">
            <v>0</v>
          </cell>
          <cell r="HJ1137">
            <v>0</v>
          </cell>
          <cell r="HK1137">
            <v>0</v>
          </cell>
          <cell r="HL1137">
            <v>0</v>
          </cell>
          <cell r="HM1137">
            <v>0</v>
          </cell>
          <cell r="HN1137">
            <v>0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P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W1137">
            <v>0</v>
          </cell>
          <cell r="IX1137">
            <v>0</v>
          </cell>
          <cell r="IY1137">
            <v>0</v>
          </cell>
          <cell r="IZ1137">
            <v>0</v>
          </cell>
          <cell r="JA1137">
            <v>0</v>
          </cell>
          <cell r="JB1137">
            <v>0</v>
          </cell>
          <cell r="JC1137">
            <v>0</v>
          </cell>
          <cell r="JD1137">
            <v>0</v>
          </cell>
          <cell r="JE1137">
            <v>0</v>
          </cell>
          <cell r="JF1137">
            <v>0</v>
          </cell>
          <cell r="JG1137">
            <v>0</v>
          </cell>
          <cell r="JH1137">
            <v>0</v>
          </cell>
          <cell r="JI1137">
            <v>0</v>
          </cell>
          <cell r="JJ1137">
            <v>0</v>
          </cell>
          <cell r="JK1137">
            <v>0</v>
          </cell>
          <cell r="JL1137">
            <v>0</v>
          </cell>
          <cell r="JM1137">
            <v>0</v>
          </cell>
          <cell r="JN1137">
            <v>0</v>
          </cell>
          <cell r="JO1137">
            <v>0</v>
          </cell>
          <cell r="JP1137">
            <v>0</v>
          </cell>
          <cell r="JQ1137">
            <v>0</v>
          </cell>
        </row>
        <row r="1138">
          <cell r="D1138" t="str">
            <v>THM.QF.UTS._.SML.Hill AFB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U1138">
            <v>0</v>
          </cell>
          <cell r="FV1138">
            <v>0</v>
          </cell>
          <cell r="FW1138">
            <v>0</v>
          </cell>
          <cell r="FX1138">
            <v>0</v>
          </cell>
          <cell r="FY1138">
            <v>0</v>
          </cell>
          <cell r="FZ1138">
            <v>0</v>
          </cell>
          <cell r="GA1138">
            <v>0</v>
          </cell>
          <cell r="GB1138">
            <v>0</v>
          </cell>
          <cell r="GC1138">
            <v>0</v>
          </cell>
          <cell r="GD1138">
            <v>0</v>
          </cell>
          <cell r="GE1138">
            <v>0</v>
          </cell>
          <cell r="GF1138">
            <v>0</v>
          </cell>
          <cell r="GG1138">
            <v>0</v>
          </cell>
          <cell r="GH1138">
            <v>0</v>
          </cell>
          <cell r="GI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T1138">
            <v>0</v>
          </cell>
          <cell r="GU1138">
            <v>0</v>
          </cell>
          <cell r="GV1138">
            <v>0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G1138">
            <v>0</v>
          </cell>
          <cell r="HH1138">
            <v>0</v>
          </cell>
          <cell r="HI1138">
            <v>0</v>
          </cell>
          <cell r="HJ1138">
            <v>0</v>
          </cell>
          <cell r="HK1138">
            <v>0</v>
          </cell>
          <cell r="HL1138">
            <v>0</v>
          </cell>
          <cell r="HM1138">
            <v>0</v>
          </cell>
          <cell r="HN1138">
            <v>0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P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W1138">
            <v>0</v>
          </cell>
          <cell r="IX1138">
            <v>0</v>
          </cell>
          <cell r="IY1138">
            <v>0</v>
          </cell>
          <cell r="IZ1138">
            <v>0</v>
          </cell>
          <cell r="JA1138">
            <v>0</v>
          </cell>
          <cell r="JB1138">
            <v>0</v>
          </cell>
          <cell r="JC1138">
            <v>0</v>
          </cell>
          <cell r="JD1138">
            <v>0</v>
          </cell>
          <cell r="JE1138">
            <v>0</v>
          </cell>
          <cell r="JF1138">
            <v>0</v>
          </cell>
          <cell r="JG1138">
            <v>0</v>
          </cell>
          <cell r="JH1138">
            <v>0</v>
          </cell>
          <cell r="JI1138">
            <v>0</v>
          </cell>
          <cell r="JJ1138">
            <v>0</v>
          </cell>
          <cell r="JK1138">
            <v>0</v>
          </cell>
          <cell r="JL1138">
            <v>0</v>
          </cell>
          <cell r="JM1138">
            <v>0</v>
          </cell>
          <cell r="JN1138">
            <v>0</v>
          </cell>
          <cell r="JO1138">
            <v>0</v>
          </cell>
          <cell r="JP1138">
            <v>0</v>
          </cell>
          <cell r="JQ1138">
            <v>0</v>
          </cell>
        </row>
        <row r="1139">
          <cell r="D1139" t="str">
            <v>THM.QF.WMV._.SML.RES Ag-Oak Lea BG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U1139">
            <v>0</v>
          </cell>
          <cell r="FV1139">
            <v>0</v>
          </cell>
          <cell r="FW1139">
            <v>0</v>
          </cell>
          <cell r="FX1139">
            <v>0</v>
          </cell>
          <cell r="FY1139">
            <v>0</v>
          </cell>
          <cell r="FZ1139">
            <v>0</v>
          </cell>
          <cell r="GA1139">
            <v>0</v>
          </cell>
          <cell r="GB1139">
            <v>0</v>
          </cell>
          <cell r="GC1139">
            <v>0</v>
          </cell>
          <cell r="GD1139">
            <v>0</v>
          </cell>
          <cell r="GE1139">
            <v>0</v>
          </cell>
          <cell r="GF1139">
            <v>0</v>
          </cell>
          <cell r="GG1139">
            <v>0</v>
          </cell>
          <cell r="GH1139">
            <v>0</v>
          </cell>
          <cell r="GI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T1139">
            <v>0</v>
          </cell>
          <cell r="GU1139">
            <v>0</v>
          </cell>
          <cell r="GV1139">
            <v>0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I1139">
            <v>0</v>
          </cell>
          <cell r="HJ1139">
            <v>0</v>
          </cell>
          <cell r="HK1139">
            <v>0</v>
          </cell>
          <cell r="HL1139">
            <v>0</v>
          </cell>
          <cell r="HM1139">
            <v>0</v>
          </cell>
          <cell r="HN1139">
            <v>0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P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W1139">
            <v>0</v>
          </cell>
          <cell r="IX1139">
            <v>0</v>
          </cell>
          <cell r="IY1139">
            <v>0</v>
          </cell>
          <cell r="IZ1139">
            <v>0</v>
          </cell>
          <cell r="JA1139">
            <v>0</v>
          </cell>
          <cell r="JB1139">
            <v>0</v>
          </cell>
          <cell r="JC1139">
            <v>0</v>
          </cell>
          <cell r="JD1139">
            <v>0</v>
          </cell>
          <cell r="JE1139">
            <v>0</v>
          </cell>
          <cell r="JF1139">
            <v>0</v>
          </cell>
          <cell r="JG1139">
            <v>0</v>
          </cell>
          <cell r="JH1139">
            <v>0</v>
          </cell>
          <cell r="JI1139">
            <v>0</v>
          </cell>
          <cell r="JJ1139">
            <v>0</v>
          </cell>
          <cell r="JK1139">
            <v>0</v>
          </cell>
          <cell r="JL1139">
            <v>0</v>
          </cell>
          <cell r="JM1139">
            <v>0</v>
          </cell>
          <cell r="JN1139">
            <v>0</v>
          </cell>
          <cell r="JO1139">
            <v>0</v>
          </cell>
          <cell r="JP1139">
            <v>0</v>
          </cell>
          <cell r="JQ1139">
            <v>0</v>
          </cell>
        </row>
        <row r="1140">
          <cell r="D1140" t="str">
            <v>THM.QF.WOR._.SML.TMF BioF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U1140">
            <v>0</v>
          </cell>
          <cell r="FV1140">
            <v>0</v>
          </cell>
          <cell r="FW1140">
            <v>0</v>
          </cell>
          <cell r="FX1140">
            <v>0</v>
          </cell>
          <cell r="FY1140">
            <v>0</v>
          </cell>
          <cell r="FZ1140">
            <v>0</v>
          </cell>
          <cell r="GA1140">
            <v>0</v>
          </cell>
          <cell r="GB1140">
            <v>0</v>
          </cell>
          <cell r="GC1140">
            <v>0</v>
          </cell>
          <cell r="GD1140">
            <v>0</v>
          </cell>
          <cell r="GE1140">
            <v>0</v>
          </cell>
          <cell r="GF1140">
            <v>0</v>
          </cell>
          <cell r="GG1140">
            <v>0</v>
          </cell>
          <cell r="GH1140">
            <v>0</v>
          </cell>
          <cell r="GI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T1140">
            <v>0</v>
          </cell>
          <cell r="GU1140">
            <v>0</v>
          </cell>
          <cell r="GV1140">
            <v>0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G1140">
            <v>0</v>
          </cell>
          <cell r="HH1140">
            <v>0</v>
          </cell>
          <cell r="HI1140">
            <v>0</v>
          </cell>
          <cell r="HJ1140">
            <v>0</v>
          </cell>
          <cell r="HK1140">
            <v>0</v>
          </cell>
          <cell r="HL1140">
            <v>0</v>
          </cell>
          <cell r="HM1140">
            <v>0</v>
          </cell>
          <cell r="HN1140">
            <v>0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P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W1140">
            <v>0</v>
          </cell>
          <cell r="IX1140">
            <v>0</v>
          </cell>
          <cell r="IY1140">
            <v>0</v>
          </cell>
          <cell r="IZ1140">
            <v>0</v>
          </cell>
          <cell r="JA1140">
            <v>0</v>
          </cell>
          <cell r="JB1140">
            <v>0</v>
          </cell>
          <cell r="JC1140">
            <v>0</v>
          </cell>
          <cell r="JD1140">
            <v>0</v>
          </cell>
          <cell r="JE1140">
            <v>0</v>
          </cell>
          <cell r="JF1140">
            <v>0</v>
          </cell>
          <cell r="JG1140">
            <v>0</v>
          </cell>
          <cell r="JH1140">
            <v>0</v>
          </cell>
          <cell r="JI1140">
            <v>0</v>
          </cell>
          <cell r="JJ1140">
            <v>0</v>
          </cell>
          <cell r="JK1140">
            <v>0</v>
          </cell>
          <cell r="JL1140">
            <v>0</v>
          </cell>
          <cell r="JM1140">
            <v>0</v>
          </cell>
          <cell r="JN1140">
            <v>0</v>
          </cell>
          <cell r="JO1140">
            <v>0</v>
          </cell>
          <cell r="JP1140">
            <v>0</v>
          </cell>
          <cell r="JQ1140">
            <v>0</v>
          </cell>
        </row>
        <row r="1141">
          <cell r="D1141" t="str">
            <v>GEO.QF.GOE._.SML.BYU-Idaho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U1141">
            <v>0</v>
          </cell>
          <cell r="FV1141">
            <v>0</v>
          </cell>
          <cell r="FW1141">
            <v>0</v>
          </cell>
          <cell r="FX1141">
            <v>0</v>
          </cell>
          <cell r="FY1141">
            <v>0</v>
          </cell>
          <cell r="FZ1141">
            <v>0</v>
          </cell>
          <cell r="GA1141">
            <v>0</v>
          </cell>
          <cell r="GB1141">
            <v>0</v>
          </cell>
          <cell r="GC1141">
            <v>0</v>
          </cell>
          <cell r="GD1141">
            <v>0</v>
          </cell>
          <cell r="GE1141">
            <v>0</v>
          </cell>
          <cell r="GF1141">
            <v>0</v>
          </cell>
          <cell r="GG1141">
            <v>0</v>
          </cell>
          <cell r="GH1141">
            <v>0</v>
          </cell>
          <cell r="GI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T1141">
            <v>0</v>
          </cell>
          <cell r="GU1141">
            <v>0</v>
          </cell>
          <cell r="GV1141">
            <v>0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I1141">
            <v>0</v>
          </cell>
          <cell r="HJ1141">
            <v>0</v>
          </cell>
          <cell r="HK1141">
            <v>0</v>
          </cell>
          <cell r="HL1141">
            <v>0</v>
          </cell>
          <cell r="HM1141">
            <v>0</v>
          </cell>
          <cell r="HN1141">
            <v>0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I1141">
            <v>0</v>
          </cell>
          <cell r="IJ1141">
            <v>0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P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W1141">
            <v>0</v>
          </cell>
          <cell r="IX1141">
            <v>0</v>
          </cell>
          <cell r="IY1141">
            <v>0</v>
          </cell>
          <cell r="IZ1141">
            <v>0</v>
          </cell>
          <cell r="JA1141">
            <v>0</v>
          </cell>
          <cell r="JB1141">
            <v>0</v>
          </cell>
          <cell r="JC1141">
            <v>0</v>
          </cell>
          <cell r="JD1141">
            <v>0</v>
          </cell>
          <cell r="JE1141">
            <v>0</v>
          </cell>
          <cell r="JF1141">
            <v>0</v>
          </cell>
          <cell r="JG1141">
            <v>0</v>
          </cell>
          <cell r="JH1141">
            <v>0</v>
          </cell>
          <cell r="JI1141">
            <v>0</v>
          </cell>
          <cell r="JJ1141">
            <v>0</v>
          </cell>
          <cell r="JK1141">
            <v>0</v>
          </cell>
          <cell r="JL1141">
            <v>0</v>
          </cell>
          <cell r="JM1141">
            <v>0</v>
          </cell>
          <cell r="JN1141">
            <v>0</v>
          </cell>
          <cell r="JO1141">
            <v>0</v>
          </cell>
          <cell r="JP1141">
            <v>0</v>
          </cell>
          <cell r="JQ1141">
            <v>0</v>
          </cell>
        </row>
        <row r="1142">
          <cell r="D1142" t="str">
            <v>GEO.QF.SOR._.SML.OIT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U1142">
            <v>0</v>
          </cell>
          <cell r="FV1142">
            <v>0</v>
          </cell>
          <cell r="FW1142">
            <v>0</v>
          </cell>
          <cell r="FX1142">
            <v>0</v>
          </cell>
          <cell r="FY1142">
            <v>0</v>
          </cell>
          <cell r="FZ1142">
            <v>0</v>
          </cell>
          <cell r="GA1142">
            <v>0</v>
          </cell>
          <cell r="GB1142">
            <v>0</v>
          </cell>
          <cell r="GC1142">
            <v>0</v>
          </cell>
          <cell r="GD1142">
            <v>0</v>
          </cell>
          <cell r="GE1142">
            <v>0</v>
          </cell>
          <cell r="GF1142">
            <v>0</v>
          </cell>
          <cell r="GG1142">
            <v>0</v>
          </cell>
          <cell r="GH1142">
            <v>0</v>
          </cell>
          <cell r="GI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T1142">
            <v>0</v>
          </cell>
          <cell r="GU1142">
            <v>0</v>
          </cell>
          <cell r="GV1142">
            <v>0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I1142">
            <v>0</v>
          </cell>
          <cell r="HJ1142">
            <v>0</v>
          </cell>
          <cell r="HK1142">
            <v>0</v>
          </cell>
          <cell r="HL1142">
            <v>0</v>
          </cell>
          <cell r="HM1142">
            <v>0</v>
          </cell>
          <cell r="HN1142">
            <v>0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P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W1142">
            <v>0</v>
          </cell>
          <cell r="IX1142">
            <v>0</v>
          </cell>
          <cell r="IY1142">
            <v>0</v>
          </cell>
          <cell r="IZ1142">
            <v>0</v>
          </cell>
          <cell r="JA1142">
            <v>0</v>
          </cell>
          <cell r="JB1142">
            <v>0</v>
          </cell>
          <cell r="JC1142">
            <v>0</v>
          </cell>
          <cell r="JD1142">
            <v>0</v>
          </cell>
          <cell r="JE1142">
            <v>0</v>
          </cell>
          <cell r="JF1142">
            <v>0</v>
          </cell>
          <cell r="JG1142">
            <v>0</v>
          </cell>
          <cell r="JH1142">
            <v>0</v>
          </cell>
          <cell r="JI1142">
            <v>0</v>
          </cell>
          <cell r="JJ1142">
            <v>0</v>
          </cell>
          <cell r="JK1142">
            <v>0</v>
          </cell>
          <cell r="JL1142">
            <v>0</v>
          </cell>
          <cell r="JM1142">
            <v>0</v>
          </cell>
          <cell r="JN1142">
            <v>0</v>
          </cell>
          <cell r="JO1142">
            <v>0</v>
          </cell>
          <cell r="JP1142">
            <v>0</v>
          </cell>
          <cell r="JQ1142">
            <v>0</v>
          </cell>
        </row>
        <row r="1143">
          <cell r="D1143" t="str">
            <v>GEO.QF.WMV._.SML.OSU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T1143">
            <v>0</v>
          </cell>
          <cell r="GU1143">
            <v>0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0</v>
          </cell>
          <cell r="HN1143">
            <v>0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P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W1143">
            <v>0</v>
          </cell>
          <cell r="IX1143">
            <v>0</v>
          </cell>
          <cell r="IY1143">
            <v>0</v>
          </cell>
          <cell r="IZ1143">
            <v>0</v>
          </cell>
          <cell r="JA1143">
            <v>0</v>
          </cell>
          <cell r="JB1143">
            <v>0</v>
          </cell>
          <cell r="JC1143">
            <v>0</v>
          </cell>
          <cell r="JD1143">
            <v>0</v>
          </cell>
          <cell r="JE1143">
            <v>0</v>
          </cell>
          <cell r="JF1143">
            <v>0</v>
          </cell>
          <cell r="JG1143">
            <v>0</v>
          </cell>
          <cell r="JH1143">
            <v>0</v>
          </cell>
          <cell r="JI1143">
            <v>0</v>
          </cell>
          <cell r="JJ1143">
            <v>0</v>
          </cell>
          <cell r="JK1143">
            <v>0</v>
          </cell>
          <cell r="JL1143">
            <v>0</v>
          </cell>
          <cell r="JM1143">
            <v>0</v>
          </cell>
          <cell r="JN1143">
            <v>0</v>
          </cell>
          <cell r="JO1143">
            <v>0</v>
          </cell>
          <cell r="JP1143">
            <v>0</v>
          </cell>
          <cell r="JQ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T1144">
            <v>0</v>
          </cell>
          <cell r="GU1144">
            <v>0</v>
          </cell>
          <cell r="GV1144">
            <v>0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I1144">
            <v>0</v>
          </cell>
          <cell r="HJ1144">
            <v>0</v>
          </cell>
          <cell r="HK1144">
            <v>0</v>
          </cell>
          <cell r="HL1144">
            <v>0</v>
          </cell>
          <cell r="HM1144">
            <v>0</v>
          </cell>
          <cell r="HN1144">
            <v>0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P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W1144">
            <v>0</v>
          </cell>
          <cell r="IX1144">
            <v>0</v>
          </cell>
          <cell r="IY1144">
            <v>0</v>
          </cell>
          <cell r="IZ1144">
            <v>0</v>
          </cell>
          <cell r="JA1144">
            <v>0</v>
          </cell>
          <cell r="JB1144">
            <v>0</v>
          </cell>
          <cell r="JC1144">
            <v>0</v>
          </cell>
          <cell r="JD1144">
            <v>0</v>
          </cell>
          <cell r="JE1144">
            <v>0</v>
          </cell>
          <cell r="JF1144">
            <v>0</v>
          </cell>
          <cell r="JG1144">
            <v>0</v>
          </cell>
          <cell r="JH1144">
            <v>0</v>
          </cell>
          <cell r="JI1144">
            <v>0</v>
          </cell>
          <cell r="JJ1144">
            <v>0</v>
          </cell>
          <cell r="JK1144">
            <v>0</v>
          </cell>
          <cell r="JL1144">
            <v>0</v>
          </cell>
          <cell r="JM1144">
            <v>0</v>
          </cell>
          <cell r="JN1144">
            <v>0</v>
          </cell>
          <cell r="JO1144">
            <v>0</v>
          </cell>
          <cell r="JP1144">
            <v>0</v>
          </cell>
          <cell r="JQ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T1145">
            <v>0</v>
          </cell>
          <cell r="GU1145">
            <v>0</v>
          </cell>
          <cell r="GV1145">
            <v>0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I1145">
            <v>0</v>
          </cell>
          <cell r="HJ1145">
            <v>0</v>
          </cell>
          <cell r="HK1145">
            <v>0</v>
          </cell>
          <cell r="HL1145">
            <v>0</v>
          </cell>
          <cell r="HM1145">
            <v>0</v>
          </cell>
          <cell r="HN1145">
            <v>0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P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W1145">
            <v>0</v>
          </cell>
          <cell r="IX1145">
            <v>0</v>
          </cell>
          <cell r="IY1145">
            <v>0</v>
          </cell>
          <cell r="IZ1145">
            <v>0</v>
          </cell>
          <cell r="JA1145">
            <v>0</v>
          </cell>
          <cell r="JB1145">
            <v>0</v>
          </cell>
          <cell r="JC1145">
            <v>0</v>
          </cell>
          <cell r="JD1145">
            <v>0</v>
          </cell>
          <cell r="JE1145">
            <v>0</v>
          </cell>
          <cell r="JF1145">
            <v>0</v>
          </cell>
          <cell r="JG1145">
            <v>0</v>
          </cell>
          <cell r="JH1145">
            <v>0</v>
          </cell>
          <cell r="JI1145">
            <v>0</v>
          </cell>
          <cell r="JJ1145">
            <v>0</v>
          </cell>
          <cell r="JK1145">
            <v>0</v>
          </cell>
          <cell r="JL1145">
            <v>0</v>
          </cell>
          <cell r="JM1145">
            <v>0</v>
          </cell>
          <cell r="JN1145">
            <v>0</v>
          </cell>
          <cell r="JO1145">
            <v>0</v>
          </cell>
          <cell r="JP1145">
            <v>0</v>
          </cell>
          <cell r="JQ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T1146">
            <v>0</v>
          </cell>
          <cell r="GU1146">
            <v>0</v>
          </cell>
          <cell r="GV1146">
            <v>0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I1146">
            <v>0</v>
          </cell>
          <cell r="HJ1146">
            <v>0</v>
          </cell>
          <cell r="HK1146">
            <v>0</v>
          </cell>
          <cell r="HL1146">
            <v>0</v>
          </cell>
          <cell r="HM1146">
            <v>0</v>
          </cell>
          <cell r="HN1146">
            <v>0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P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W1146">
            <v>0</v>
          </cell>
          <cell r="IX1146">
            <v>0</v>
          </cell>
          <cell r="IY1146">
            <v>0</v>
          </cell>
          <cell r="IZ1146">
            <v>0</v>
          </cell>
          <cell r="JA1146">
            <v>0</v>
          </cell>
          <cell r="JB1146">
            <v>0</v>
          </cell>
          <cell r="JC1146">
            <v>0</v>
          </cell>
          <cell r="JD1146">
            <v>0</v>
          </cell>
          <cell r="JE1146">
            <v>0</v>
          </cell>
          <cell r="JF1146">
            <v>0</v>
          </cell>
          <cell r="JG1146">
            <v>0</v>
          </cell>
          <cell r="JH1146">
            <v>0</v>
          </cell>
          <cell r="JI1146">
            <v>0</v>
          </cell>
          <cell r="JJ1146">
            <v>0</v>
          </cell>
          <cell r="JK1146">
            <v>0</v>
          </cell>
          <cell r="JL1146">
            <v>0</v>
          </cell>
          <cell r="JM1146">
            <v>0</v>
          </cell>
          <cell r="JN1146">
            <v>0</v>
          </cell>
          <cell r="JO1146">
            <v>0</v>
          </cell>
          <cell r="JP1146">
            <v>0</v>
          </cell>
          <cell r="JQ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T1147">
            <v>0</v>
          </cell>
          <cell r="GU1147">
            <v>0</v>
          </cell>
          <cell r="GV1147">
            <v>0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I1147">
            <v>0</v>
          </cell>
          <cell r="HJ1147">
            <v>0</v>
          </cell>
          <cell r="HK1147">
            <v>0</v>
          </cell>
          <cell r="HL1147">
            <v>0</v>
          </cell>
          <cell r="HM1147">
            <v>0</v>
          </cell>
          <cell r="HN1147">
            <v>0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P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W1147">
            <v>0</v>
          </cell>
          <cell r="IX1147">
            <v>0</v>
          </cell>
          <cell r="IY1147">
            <v>0</v>
          </cell>
          <cell r="IZ1147">
            <v>0</v>
          </cell>
          <cell r="JA1147">
            <v>0</v>
          </cell>
          <cell r="JB1147">
            <v>0</v>
          </cell>
          <cell r="JC1147">
            <v>0</v>
          </cell>
          <cell r="JD1147">
            <v>0</v>
          </cell>
          <cell r="JE1147">
            <v>0</v>
          </cell>
          <cell r="JF1147">
            <v>0</v>
          </cell>
          <cell r="JG1147">
            <v>0</v>
          </cell>
          <cell r="JH1147">
            <v>0</v>
          </cell>
          <cell r="JI1147">
            <v>0</v>
          </cell>
          <cell r="JJ1147">
            <v>0</v>
          </cell>
          <cell r="JK1147">
            <v>0</v>
          </cell>
          <cell r="JL1147">
            <v>0</v>
          </cell>
          <cell r="JM1147">
            <v>0</v>
          </cell>
          <cell r="JN1147">
            <v>0</v>
          </cell>
          <cell r="JO1147">
            <v>0</v>
          </cell>
          <cell r="JP1147">
            <v>0</v>
          </cell>
          <cell r="JQ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T1148">
            <v>0</v>
          </cell>
          <cell r="GU1148">
            <v>0</v>
          </cell>
          <cell r="GV1148">
            <v>0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0</v>
          </cell>
          <cell r="HN1148">
            <v>0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0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P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W1148">
            <v>0</v>
          </cell>
          <cell r="IX1148">
            <v>0</v>
          </cell>
          <cell r="IY1148">
            <v>0</v>
          </cell>
          <cell r="IZ1148">
            <v>0</v>
          </cell>
          <cell r="JA1148">
            <v>0</v>
          </cell>
          <cell r="JB1148">
            <v>0</v>
          </cell>
          <cell r="JC1148">
            <v>0</v>
          </cell>
          <cell r="JD1148">
            <v>0</v>
          </cell>
          <cell r="JE1148">
            <v>0</v>
          </cell>
          <cell r="JF1148">
            <v>0</v>
          </cell>
          <cell r="JG1148">
            <v>0</v>
          </cell>
          <cell r="JH1148">
            <v>0</v>
          </cell>
          <cell r="JI1148">
            <v>0</v>
          </cell>
          <cell r="JJ1148">
            <v>0</v>
          </cell>
          <cell r="JK1148">
            <v>0</v>
          </cell>
          <cell r="JL1148">
            <v>0</v>
          </cell>
          <cell r="JM1148">
            <v>0</v>
          </cell>
          <cell r="JN1148">
            <v>0</v>
          </cell>
          <cell r="JO1148">
            <v>0</v>
          </cell>
          <cell r="JP1148">
            <v>0</v>
          </cell>
          <cell r="JQ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T1149">
            <v>0</v>
          </cell>
          <cell r="GU1149">
            <v>0</v>
          </cell>
          <cell r="GV1149">
            <v>0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I1149">
            <v>0</v>
          </cell>
          <cell r="HJ1149">
            <v>0</v>
          </cell>
          <cell r="HK1149">
            <v>0</v>
          </cell>
          <cell r="HL1149">
            <v>0</v>
          </cell>
          <cell r="HM1149">
            <v>0</v>
          </cell>
          <cell r="HN1149">
            <v>0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0</v>
          </cell>
          <cell r="IN1149">
            <v>0</v>
          </cell>
          <cell r="IO1149">
            <v>0</v>
          </cell>
          <cell r="IP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W1149">
            <v>0</v>
          </cell>
          <cell r="IX1149">
            <v>0</v>
          </cell>
          <cell r="IY1149">
            <v>0</v>
          </cell>
          <cell r="IZ1149">
            <v>0</v>
          </cell>
          <cell r="JA1149">
            <v>0</v>
          </cell>
          <cell r="JB1149">
            <v>0</v>
          </cell>
          <cell r="JC1149">
            <v>0</v>
          </cell>
          <cell r="JD1149">
            <v>0</v>
          </cell>
          <cell r="JE1149">
            <v>0</v>
          </cell>
          <cell r="JF1149">
            <v>0</v>
          </cell>
          <cell r="JG1149">
            <v>0</v>
          </cell>
          <cell r="JH1149">
            <v>0</v>
          </cell>
          <cell r="JI1149">
            <v>0</v>
          </cell>
          <cell r="JJ1149">
            <v>0</v>
          </cell>
          <cell r="JK1149">
            <v>0</v>
          </cell>
          <cell r="JL1149">
            <v>0</v>
          </cell>
          <cell r="JM1149">
            <v>0</v>
          </cell>
          <cell r="JN1149">
            <v>0</v>
          </cell>
          <cell r="JO1149">
            <v>0</v>
          </cell>
          <cell r="JP1149">
            <v>0</v>
          </cell>
          <cell r="JQ1149">
            <v>0</v>
          </cell>
        </row>
        <row r="1151">
          <cell r="D1151" t="str">
            <v>WD_QF_UTN_QF_Sch38_UT</v>
          </cell>
          <cell r="F1151">
            <v>16962.172302200001</v>
          </cell>
          <cell r="G1151">
            <v>20624.67032782</v>
          </cell>
          <cell r="H1151">
            <v>18952.858266089999</v>
          </cell>
          <cell r="I1151">
            <v>19742.419320159999</v>
          </cell>
          <cell r="J1151">
            <v>22480.287469800009</v>
          </cell>
          <cell r="K1151">
            <v>21828.513316659995</v>
          </cell>
          <cell r="L1151">
            <v>15662.846689080001</v>
          </cell>
          <cell r="M1151">
            <v>11824.751846509998</v>
          </cell>
          <cell r="N1151">
            <v>12170.57831556</v>
          </cell>
          <cell r="O1151">
            <v>23527.343133190003</v>
          </cell>
          <cell r="P1151">
            <v>13776.181571250001</v>
          </cell>
          <cell r="Q1151">
            <v>15062.96191575</v>
          </cell>
          <cell r="R1151">
            <v>212573.17494002005</v>
          </cell>
          <cell r="S1151">
            <v>17943.308888460004</v>
          </cell>
          <cell r="T1151">
            <v>20134.57358511</v>
          </cell>
          <cell r="U1151">
            <v>18349.125429259999</v>
          </cell>
          <cell r="V1151">
            <v>20661.518720159998</v>
          </cell>
          <cell r="W1151">
            <v>22464.29332414001</v>
          </cell>
          <cell r="X1151">
            <v>21524.017336009998</v>
          </cell>
          <cell r="Y1151">
            <v>15147.51103519</v>
          </cell>
          <cell r="Z1151">
            <v>12548.558045939999</v>
          </cell>
          <cell r="AA1151">
            <v>12296.434959349997</v>
          </cell>
          <cell r="AB1151">
            <v>22788.968736790001</v>
          </cell>
          <cell r="AC1151">
            <v>13895.100906430001</v>
          </cell>
          <cell r="AD1151">
            <v>14819.763973179999</v>
          </cell>
          <cell r="AE1151">
            <v>212240.34906478002</v>
          </cell>
          <cell r="AF1151">
            <v>18859.187018470002</v>
          </cell>
          <cell r="AG1151">
            <v>19028.330878009998</v>
          </cell>
          <cell r="AH1151">
            <v>18220.792456949996</v>
          </cell>
          <cell r="AI1151">
            <v>21563.636811889999</v>
          </cell>
          <cell r="AJ1151">
            <v>22851.848039540004</v>
          </cell>
          <cell r="AK1151">
            <v>21964.394641799998</v>
          </cell>
          <cell r="AL1151">
            <v>13744.05520639</v>
          </cell>
          <cell r="AM1151">
            <v>12918.0700767</v>
          </cell>
          <cell r="AN1151">
            <v>11871.487103879999</v>
          </cell>
          <cell r="AO1151">
            <v>23100.34310405</v>
          </cell>
          <cell r="AP1151">
            <v>13580.216540810003</v>
          </cell>
          <cell r="AQ1151">
            <v>14537.987186290002</v>
          </cell>
          <cell r="AR1151">
            <v>212236.90876235004</v>
          </cell>
          <cell r="AS1151">
            <v>19018.897428480002</v>
          </cell>
          <cell r="AT1151">
            <v>19877.56870222</v>
          </cell>
          <cell r="AU1151">
            <v>17408.180495410001</v>
          </cell>
          <cell r="AV1151">
            <v>23588.34631157</v>
          </cell>
          <cell r="AW1151">
            <v>21850.675363670001</v>
          </cell>
          <cell r="AX1151">
            <v>21727.221439299999</v>
          </cell>
          <cell r="AY1151">
            <v>13087.66273665</v>
          </cell>
          <cell r="AZ1151">
            <v>13352.837596360001</v>
          </cell>
          <cell r="BA1151">
            <v>11306.15984007</v>
          </cell>
          <cell r="BB1151">
            <v>23404.872506280004</v>
          </cell>
          <cell r="BC1151">
            <v>14273.345559230002</v>
          </cell>
          <cell r="BD1151">
            <v>13341.14078311</v>
          </cell>
          <cell r="BE1151">
            <v>212172.09844156998</v>
          </cell>
          <cell r="BF1151">
            <v>20955.288234849999</v>
          </cell>
          <cell r="BG1151">
            <v>17419.669062789999</v>
          </cell>
          <cell r="BH1151">
            <v>17461.912206590001</v>
          </cell>
          <cell r="BI1151">
            <v>23966.333635690004</v>
          </cell>
          <cell r="BJ1151">
            <v>22571.998863140001</v>
          </cell>
          <cell r="BK1151">
            <v>21093.46980789</v>
          </cell>
          <cell r="BL1151">
            <v>12599.71663126</v>
          </cell>
          <cell r="BM1151">
            <v>13274.537031640002</v>
          </cell>
          <cell r="BN1151">
            <v>11262.100543829998</v>
          </cell>
          <cell r="BO1151">
            <v>23306.767880120002</v>
          </cell>
          <cell r="BP1151">
            <v>15087.522923910003</v>
          </cell>
          <cell r="BQ1151">
            <v>13172.781619860001</v>
          </cell>
          <cell r="BR1151">
            <v>212496.24264709</v>
          </cell>
          <cell r="BS1151">
            <v>21721.678344020002</v>
          </cell>
          <cell r="BT1151">
            <v>17114.06280498</v>
          </cell>
          <cell r="BU1151">
            <v>18128.276000130001</v>
          </cell>
          <cell r="BV1151">
            <v>22846.704080700001</v>
          </cell>
          <cell r="BW1151">
            <v>23562.79290335</v>
          </cell>
          <cell r="BX1151">
            <v>20755.61726345</v>
          </cell>
          <cell r="BY1151">
            <v>11919.739425549998</v>
          </cell>
          <cell r="BZ1151">
            <v>13400.009111429999</v>
          </cell>
          <cell r="CA1151">
            <v>11326.96957904</v>
          </cell>
          <cell r="CB1151">
            <v>23084.924245520004</v>
          </cell>
          <cell r="CC1151">
            <v>16305.06483669</v>
          </cell>
          <cell r="CD1151">
            <v>12330.404052230002</v>
          </cell>
          <cell r="CE1151">
            <v>212615.58447407</v>
          </cell>
          <cell r="CF1151">
            <v>16962.172302200001</v>
          </cell>
          <cell r="CG1151">
            <v>20624.67032782</v>
          </cell>
          <cell r="CH1151">
            <v>18952.858266089999</v>
          </cell>
          <cell r="CI1151">
            <v>19742.419320159999</v>
          </cell>
          <cell r="CJ1151">
            <v>22480.287469800009</v>
          </cell>
          <cell r="CK1151">
            <v>21828.513316659995</v>
          </cell>
          <cell r="CL1151">
            <v>15662.846689080001</v>
          </cell>
          <cell r="CM1151">
            <v>11824.751846509998</v>
          </cell>
          <cell r="CN1151">
            <v>12170.57831556</v>
          </cell>
          <cell r="CO1151">
            <v>23527.343133190003</v>
          </cell>
          <cell r="CP1151">
            <v>13776.181571250001</v>
          </cell>
          <cell r="CQ1151">
            <v>15062.96191575</v>
          </cell>
          <cell r="CR1151">
            <v>212573.17494002002</v>
          </cell>
          <cell r="CS1151">
            <v>17943.308888460004</v>
          </cell>
          <cell r="CT1151">
            <v>20298.237131269998</v>
          </cell>
          <cell r="CU1151">
            <v>18220.792456949996</v>
          </cell>
          <cell r="CV1151">
            <v>21563.636811889999</v>
          </cell>
          <cell r="CW1151">
            <v>22851.848039540004</v>
          </cell>
          <cell r="CX1151">
            <v>21964.394641799998</v>
          </cell>
          <cell r="CY1151">
            <v>13744.05520639</v>
          </cell>
          <cell r="CZ1151">
            <v>12918.0700767</v>
          </cell>
          <cell r="DA1151">
            <v>11871.487103879999</v>
          </cell>
          <cell r="DB1151">
            <v>23100.34310405</v>
          </cell>
          <cell r="DC1151">
            <v>13580.216540810003</v>
          </cell>
          <cell r="DD1151">
            <v>14516.784938280001</v>
          </cell>
          <cell r="DE1151">
            <v>212236.90876234998</v>
          </cell>
          <cell r="DF1151">
            <v>19018.897428480002</v>
          </cell>
          <cell r="DG1151">
            <v>19008.25200674</v>
          </cell>
          <cell r="DH1151">
            <v>17956.003675159998</v>
          </cell>
          <cell r="DI1151">
            <v>22296.220530250001</v>
          </cell>
          <cell r="DJ1151">
            <v>22706.788430020009</v>
          </cell>
          <cell r="DK1151">
            <v>21745.812183619997</v>
          </cell>
          <cell r="DL1151">
            <v>13611.277785999999</v>
          </cell>
          <cell r="DM1151">
            <v>13189.19712069</v>
          </cell>
          <cell r="DN1151">
            <v>11582.931032570001</v>
          </cell>
          <cell r="DO1151">
            <v>23195.825556000003</v>
          </cell>
          <cell r="DP1151">
            <v>14022.606174700002</v>
          </cell>
          <cell r="DQ1151">
            <v>13903.096838120002</v>
          </cell>
          <cell r="DR1151">
            <v>212290.18377245998</v>
          </cell>
          <cell r="DS1151">
            <v>20415.319112959998</v>
          </cell>
          <cell r="DT1151">
            <v>18180.393904599998</v>
          </cell>
          <cell r="DU1151">
            <v>17408.180495410001</v>
          </cell>
          <cell r="DV1151">
            <v>23588.34631157</v>
          </cell>
          <cell r="DW1151">
            <v>21850.675363670001</v>
          </cell>
          <cell r="DX1151">
            <v>21727.221439299999</v>
          </cell>
          <cell r="DY1151">
            <v>13087.66273665</v>
          </cell>
          <cell r="DZ1151">
            <v>13352.837596360001</v>
          </cell>
          <cell r="EA1151">
            <v>11306.15984007</v>
          </cell>
          <cell r="EB1151">
            <v>23404.872506280004</v>
          </cell>
          <cell r="EC1151">
            <v>14273.345559230002</v>
          </cell>
          <cell r="ED1151">
            <v>13695.168906360001</v>
          </cell>
          <cell r="EE1151">
            <v>212172.09844156998</v>
          </cell>
          <cell r="EF1151">
            <v>20955.288234849999</v>
          </cell>
          <cell r="EG1151">
            <v>17419.669062789999</v>
          </cell>
          <cell r="EH1151">
            <v>17461.912206590001</v>
          </cell>
          <cell r="EI1151">
            <v>23966.333635690004</v>
          </cell>
          <cell r="EJ1151">
            <v>22571.998863140001</v>
          </cell>
          <cell r="EK1151">
            <v>21093.46980789</v>
          </cell>
          <cell r="EL1151">
            <v>12599.71663126</v>
          </cell>
          <cell r="EM1151">
            <v>13274.537031640002</v>
          </cell>
          <cell r="EN1151">
            <v>11262.100543829998</v>
          </cell>
          <cell r="EO1151">
            <v>23306.767880120002</v>
          </cell>
          <cell r="EP1151">
            <v>15087.522923910003</v>
          </cell>
          <cell r="EQ1151">
            <v>13172.781619860001</v>
          </cell>
          <cell r="ER1151">
            <v>212213.58007860999</v>
          </cell>
          <cell r="ES1151">
            <v>21721.678344020002</v>
          </cell>
          <cell r="ET1151">
            <v>17718.82888628</v>
          </cell>
          <cell r="EU1151">
            <v>17909.724190320005</v>
          </cell>
          <cell r="EV1151">
            <v>23616.093099490001</v>
          </cell>
          <cell r="EW1151">
            <v>22436.177659589997</v>
          </cell>
          <cell r="EX1151">
            <v>20786.51227843</v>
          </cell>
          <cell r="EY1151">
            <v>12715.397384190001</v>
          </cell>
          <cell r="EZ1151">
            <v>12547.135885460002</v>
          </cell>
          <cell r="FA1151">
            <v>12479.20163089</v>
          </cell>
          <cell r="FB1151">
            <v>21932.780513570004</v>
          </cell>
          <cell r="FC1151">
            <v>16323.957363990001</v>
          </cell>
          <cell r="FD1151">
            <v>12026.092842380003</v>
          </cell>
          <cell r="FE1151">
            <v>212573.17494002005</v>
          </cell>
          <cell r="FF1151">
            <v>17943.308888460004</v>
          </cell>
          <cell r="FG1151">
            <v>20134.57358511</v>
          </cell>
          <cell r="FH1151">
            <v>18349.125429259999</v>
          </cell>
          <cell r="FI1151">
            <v>20661.518720159998</v>
          </cell>
          <cell r="FJ1151">
            <v>22464.29332414001</v>
          </cell>
          <cell r="FK1151">
            <v>21524.017336009998</v>
          </cell>
          <cell r="FL1151">
            <v>15147.51103519</v>
          </cell>
          <cell r="FM1151">
            <v>12548.558045939999</v>
          </cell>
          <cell r="FN1151">
            <v>12296.434959349997</v>
          </cell>
          <cell r="FO1151">
            <v>22788.968736790001</v>
          </cell>
          <cell r="FP1151">
            <v>13895.100906430001</v>
          </cell>
          <cell r="FQ1151">
            <v>14819.763973179999</v>
          </cell>
          <cell r="FR1151">
            <v>212240.34906478002</v>
          </cell>
          <cell r="FS1151">
            <v>18859.187018470002</v>
          </cell>
          <cell r="FT1151">
            <v>19028.330878009998</v>
          </cell>
          <cell r="FU1151">
            <v>18220.792456949996</v>
          </cell>
          <cell r="FV1151">
            <v>21563.636811889999</v>
          </cell>
          <cell r="FW1151">
            <v>22851.848039540004</v>
          </cell>
          <cell r="FX1151">
            <v>21964.394641799998</v>
          </cell>
          <cell r="FY1151">
            <v>13744.05520639</v>
          </cell>
          <cell r="FZ1151">
            <v>12918.0700767</v>
          </cell>
          <cell r="GA1151">
            <v>11871.487103879999</v>
          </cell>
          <cell r="GB1151">
            <v>23100.34310405</v>
          </cell>
          <cell r="GC1151">
            <v>13580.216540810003</v>
          </cell>
          <cell r="GD1151">
            <v>14537.987186290002</v>
          </cell>
          <cell r="GE1151">
            <v>212236.90876234998</v>
          </cell>
          <cell r="GF1151">
            <v>19018.897428480002</v>
          </cell>
          <cell r="GG1151">
            <v>19008.25200674</v>
          </cell>
          <cell r="GH1151">
            <v>17956.003675159998</v>
          </cell>
          <cell r="GI1151">
            <v>22296.220530250001</v>
          </cell>
          <cell r="GJ1151">
            <v>22706.788430020009</v>
          </cell>
          <cell r="GK1151">
            <v>21745.812183619997</v>
          </cell>
          <cell r="GL1151">
            <v>13611.277785999999</v>
          </cell>
          <cell r="GM1151">
            <v>13189.19712069</v>
          </cell>
          <cell r="GN1151">
            <v>11582.931032570001</v>
          </cell>
          <cell r="GO1151">
            <v>23195.825556000003</v>
          </cell>
          <cell r="GP1151">
            <v>14022.606174700002</v>
          </cell>
          <cell r="GQ1151">
            <v>13903.096838120002</v>
          </cell>
          <cell r="GR1151">
            <v>212290.18377245998</v>
          </cell>
          <cell r="GS1151">
            <v>20415.319112959998</v>
          </cell>
          <cell r="GT1151">
            <v>18378.476628709999</v>
          </cell>
          <cell r="GU1151">
            <v>17461.912206590001</v>
          </cell>
          <cell r="GV1151">
            <v>23966.333635690004</v>
          </cell>
          <cell r="GW1151">
            <v>22571.998863140001</v>
          </cell>
          <cell r="GX1151">
            <v>21093.46980789</v>
          </cell>
          <cell r="GY1151">
            <v>12599.71663126</v>
          </cell>
          <cell r="GZ1151">
            <v>13274.537031640002</v>
          </cell>
          <cell r="HA1151">
            <v>11262.100543829998</v>
          </cell>
          <cell r="HB1151">
            <v>23306.767880120002</v>
          </cell>
          <cell r="HC1151">
            <v>15087.522923910003</v>
          </cell>
          <cell r="HD1151">
            <v>12872.028506720002</v>
          </cell>
          <cell r="HE1151">
            <v>212496.24264709</v>
          </cell>
          <cell r="HF1151">
            <v>21721.678344020002</v>
          </cell>
          <cell r="HG1151">
            <v>17114.06280498</v>
          </cell>
          <cell r="HH1151">
            <v>18128.276000130001</v>
          </cell>
          <cell r="HI1151">
            <v>22846.704080700001</v>
          </cell>
          <cell r="HJ1151">
            <v>23562.79290335</v>
          </cell>
          <cell r="HK1151">
            <v>20755.61726345</v>
          </cell>
          <cell r="HL1151">
            <v>11919.739425549998</v>
          </cell>
          <cell r="HM1151">
            <v>13400.009111429999</v>
          </cell>
          <cell r="HN1151">
            <v>11326.96957904</v>
          </cell>
          <cell r="HO1151">
            <v>23084.924245520004</v>
          </cell>
          <cell r="HP1151">
            <v>16305.06483669</v>
          </cell>
          <cell r="HQ1151">
            <v>12330.404052230002</v>
          </cell>
          <cell r="HR1151">
            <v>212615.58447407</v>
          </cell>
          <cell r="HS1151">
            <v>16962.172302200001</v>
          </cell>
          <cell r="HT1151">
            <v>20624.67032782</v>
          </cell>
          <cell r="HU1151">
            <v>18952.858266089999</v>
          </cell>
          <cell r="HV1151">
            <v>19742.419320159999</v>
          </cell>
          <cell r="HW1151">
            <v>22480.287469800009</v>
          </cell>
          <cell r="HX1151">
            <v>21828.513316659995</v>
          </cell>
          <cell r="HY1151">
            <v>15662.846689080001</v>
          </cell>
          <cell r="HZ1151">
            <v>11824.751846509998</v>
          </cell>
          <cell r="IA1151">
            <v>12170.57831556</v>
          </cell>
          <cell r="IB1151">
            <v>23527.343133190003</v>
          </cell>
          <cell r="IC1151">
            <v>13776.181571250001</v>
          </cell>
          <cell r="ID1151">
            <v>15062.96191575</v>
          </cell>
          <cell r="IE1151">
            <v>212573.17494002005</v>
          </cell>
          <cell r="IF1151">
            <v>17943.308888460004</v>
          </cell>
          <cell r="IG1151">
            <v>20134.57358511</v>
          </cell>
          <cell r="IH1151">
            <v>18349.125429259999</v>
          </cell>
          <cell r="II1151">
            <v>20661.518720159998</v>
          </cell>
          <cell r="IJ1151">
            <v>22464.29332414001</v>
          </cell>
          <cell r="IK1151">
            <v>21524.017336009998</v>
          </cell>
          <cell r="IL1151">
            <v>15147.51103519</v>
          </cell>
          <cell r="IM1151">
            <v>12548.558045939999</v>
          </cell>
          <cell r="IN1151">
            <v>12296.434959349997</v>
          </cell>
          <cell r="IO1151">
            <v>22788.968736790001</v>
          </cell>
          <cell r="IP1151">
            <v>13895.100906430001</v>
          </cell>
          <cell r="IQ1151">
            <v>14819.763973179999</v>
          </cell>
          <cell r="IR1151">
            <v>212240.34906477999</v>
          </cell>
          <cell r="IS1151">
            <v>18859.187018470002</v>
          </cell>
          <cell r="IT1151">
            <v>19304.138292299998</v>
          </cell>
          <cell r="IU1151">
            <v>17956.003675159998</v>
          </cell>
          <cell r="IV1151">
            <v>22296.220530250001</v>
          </cell>
          <cell r="IW1151">
            <v>22706.788430020009</v>
          </cell>
          <cell r="IX1151">
            <v>21745.812183619997</v>
          </cell>
          <cell r="IY1151">
            <v>13611.277785999999</v>
          </cell>
          <cell r="IZ1151">
            <v>13189.19712069</v>
          </cell>
          <cell r="JA1151">
            <v>11582.931032570001</v>
          </cell>
          <cell r="JB1151">
            <v>23195.825556000003</v>
          </cell>
          <cell r="JC1151">
            <v>14022.606174700002</v>
          </cell>
          <cell r="JD1151">
            <v>13770.361265000001</v>
          </cell>
          <cell r="JE1151">
            <v>418.83844403000006</v>
          </cell>
          <cell r="JF1151">
            <v>418.83844403000006</v>
          </cell>
          <cell r="JG1151">
            <v>0</v>
          </cell>
          <cell r="JH1151">
            <v>0</v>
          </cell>
          <cell r="JI1151">
            <v>0</v>
          </cell>
          <cell r="JJ1151">
            <v>0</v>
          </cell>
          <cell r="JK1151">
            <v>0</v>
          </cell>
          <cell r="JL1151">
            <v>0</v>
          </cell>
          <cell r="JM1151">
            <v>0</v>
          </cell>
          <cell r="JN1151">
            <v>0</v>
          </cell>
          <cell r="JO1151">
            <v>0</v>
          </cell>
          <cell r="JP1151">
            <v>0</v>
          </cell>
          <cell r="JQ1151">
            <v>0</v>
          </cell>
        </row>
        <row r="1152">
          <cell r="D1152" t="str">
            <v>Curtailment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T1152">
            <v>0</v>
          </cell>
          <cell r="GU1152">
            <v>0</v>
          </cell>
          <cell r="GV1152">
            <v>0</v>
          </cell>
          <cell r="GW1152">
            <v>0</v>
          </cell>
          <cell r="GX1152">
            <v>0</v>
          </cell>
          <cell r="GY1152">
            <v>0</v>
          </cell>
          <cell r="GZ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I1152">
            <v>0</v>
          </cell>
          <cell r="HJ1152">
            <v>0</v>
          </cell>
          <cell r="HK1152">
            <v>0</v>
          </cell>
          <cell r="HL1152">
            <v>0</v>
          </cell>
          <cell r="HM1152">
            <v>0</v>
          </cell>
          <cell r="HN1152">
            <v>0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0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P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W1152">
            <v>0</v>
          </cell>
          <cell r="IX1152">
            <v>0</v>
          </cell>
          <cell r="IY1152">
            <v>0</v>
          </cell>
          <cell r="IZ1152">
            <v>0</v>
          </cell>
          <cell r="JA1152">
            <v>0</v>
          </cell>
          <cell r="JB1152">
            <v>0</v>
          </cell>
          <cell r="JC1152">
            <v>0</v>
          </cell>
          <cell r="JD1152">
            <v>0</v>
          </cell>
          <cell r="JE1152">
            <v>0</v>
          </cell>
          <cell r="JF1152">
            <v>0</v>
          </cell>
          <cell r="JG1152">
            <v>0</v>
          </cell>
          <cell r="JH1152">
            <v>0</v>
          </cell>
          <cell r="JI1152">
            <v>0</v>
          </cell>
          <cell r="JJ1152">
            <v>0</v>
          </cell>
          <cell r="JK1152">
            <v>0</v>
          </cell>
          <cell r="JL1152">
            <v>0</v>
          </cell>
          <cell r="JM1152">
            <v>0</v>
          </cell>
          <cell r="JN1152">
            <v>0</v>
          </cell>
          <cell r="JO1152">
            <v>0</v>
          </cell>
          <cell r="JP1152">
            <v>0</v>
          </cell>
          <cell r="JQ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T1153">
            <v>0</v>
          </cell>
          <cell r="GU1153">
            <v>0</v>
          </cell>
          <cell r="GV1153">
            <v>0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G1153">
            <v>0</v>
          </cell>
          <cell r="HH1153">
            <v>0</v>
          </cell>
          <cell r="HI1153">
            <v>0</v>
          </cell>
          <cell r="HJ1153">
            <v>0</v>
          </cell>
          <cell r="HK1153">
            <v>0</v>
          </cell>
          <cell r="HL1153">
            <v>0</v>
          </cell>
          <cell r="HM1153">
            <v>0</v>
          </cell>
          <cell r="HN1153">
            <v>0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P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W1153">
            <v>0</v>
          </cell>
          <cell r="IX1153">
            <v>0</v>
          </cell>
          <cell r="IY1153">
            <v>0</v>
          </cell>
          <cell r="IZ1153">
            <v>0</v>
          </cell>
          <cell r="JA1153">
            <v>0</v>
          </cell>
          <cell r="JB1153">
            <v>0</v>
          </cell>
          <cell r="JC1153">
            <v>0</v>
          </cell>
          <cell r="JD1153">
            <v>0</v>
          </cell>
          <cell r="JE1153">
            <v>0</v>
          </cell>
          <cell r="JF1153">
            <v>0</v>
          </cell>
          <cell r="JG1153">
            <v>0</v>
          </cell>
          <cell r="JH1153">
            <v>0</v>
          </cell>
          <cell r="JI1153">
            <v>0</v>
          </cell>
          <cell r="JJ1153">
            <v>0</v>
          </cell>
          <cell r="JK1153">
            <v>0</v>
          </cell>
          <cell r="JL1153">
            <v>0</v>
          </cell>
          <cell r="JM1153">
            <v>0</v>
          </cell>
          <cell r="JN1153">
            <v>0</v>
          </cell>
          <cell r="JO1153">
            <v>0</v>
          </cell>
          <cell r="JP1153">
            <v>0</v>
          </cell>
          <cell r="JQ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T1154">
            <v>0</v>
          </cell>
          <cell r="GU1154">
            <v>0</v>
          </cell>
          <cell r="GV1154">
            <v>0</v>
          </cell>
          <cell r="GW1154">
            <v>0</v>
          </cell>
          <cell r="GX1154">
            <v>0</v>
          </cell>
          <cell r="GY1154">
            <v>0</v>
          </cell>
          <cell r="GZ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I1154">
            <v>0</v>
          </cell>
          <cell r="HJ1154">
            <v>0</v>
          </cell>
          <cell r="HK1154">
            <v>0</v>
          </cell>
          <cell r="HL1154">
            <v>0</v>
          </cell>
          <cell r="HM1154">
            <v>0</v>
          </cell>
          <cell r="HN1154">
            <v>0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0</v>
          </cell>
          <cell r="IN1154">
            <v>0</v>
          </cell>
          <cell r="IO1154">
            <v>0</v>
          </cell>
          <cell r="IP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W1154">
            <v>0</v>
          </cell>
          <cell r="IX1154">
            <v>0</v>
          </cell>
          <cell r="IY1154">
            <v>0</v>
          </cell>
          <cell r="IZ1154">
            <v>0</v>
          </cell>
          <cell r="JA1154">
            <v>0</v>
          </cell>
          <cell r="JB1154">
            <v>0</v>
          </cell>
          <cell r="JC1154">
            <v>0</v>
          </cell>
          <cell r="JD1154">
            <v>0</v>
          </cell>
          <cell r="JE1154">
            <v>0</v>
          </cell>
          <cell r="JF1154">
            <v>0</v>
          </cell>
          <cell r="JG1154">
            <v>0</v>
          </cell>
          <cell r="JH1154">
            <v>0</v>
          </cell>
          <cell r="JI1154">
            <v>0</v>
          </cell>
          <cell r="JJ1154">
            <v>0</v>
          </cell>
          <cell r="JK1154">
            <v>0</v>
          </cell>
          <cell r="JL1154">
            <v>0</v>
          </cell>
          <cell r="JM1154">
            <v>0</v>
          </cell>
          <cell r="JN1154">
            <v>0</v>
          </cell>
          <cell r="JO1154">
            <v>0</v>
          </cell>
          <cell r="JP1154">
            <v>0</v>
          </cell>
          <cell r="JQ1154">
            <v>0</v>
          </cell>
        </row>
        <row r="1155">
          <cell r="D1155" t="str">
            <v>PV_QF_YAK_PV_QF_675_WA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T1155">
            <v>0</v>
          </cell>
          <cell r="GU1155">
            <v>0</v>
          </cell>
          <cell r="GV1155">
            <v>0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I1155">
            <v>0</v>
          </cell>
          <cell r="HJ1155">
            <v>0</v>
          </cell>
          <cell r="HK1155">
            <v>0</v>
          </cell>
          <cell r="HL1155">
            <v>0</v>
          </cell>
          <cell r="HM1155">
            <v>0</v>
          </cell>
          <cell r="HN1155">
            <v>0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P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W1155">
            <v>0</v>
          </cell>
          <cell r="IX1155">
            <v>0</v>
          </cell>
          <cell r="IY1155">
            <v>0</v>
          </cell>
          <cell r="IZ1155">
            <v>0</v>
          </cell>
          <cell r="JA1155">
            <v>0</v>
          </cell>
          <cell r="JB1155">
            <v>0</v>
          </cell>
          <cell r="JC1155">
            <v>0</v>
          </cell>
          <cell r="JD1155">
            <v>0</v>
          </cell>
          <cell r="JE1155">
            <v>0</v>
          </cell>
          <cell r="JF1155">
            <v>0</v>
          </cell>
          <cell r="JG1155">
            <v>0</v>
          </cell>
          <cell r="JH1155">
            <v>0</v>
          </cell>
          <cell r="JI1155">
            <v>0</v>
          </cell>
          <cell r="JJ1155">
            <v>0</v>
          </cell>
          <cell r="JK1155">
            <v>0</v>
          </cell>
          <cell r="JL1155">
            <v>0</v>
          </cell>
          <cell r="JM1155">
            <v>0</v>
          </cell>
          <cell r="JN1155">
            <v>0</v>
          </cell>
          <cell r="JO1155">
            <v>0</v>
          </cell>
          <cell r="JP1155">
            <v>0</v>
          </cell>
          <cell r="JQ1155">
            <v>0</v>
          </cell>
        </row>
        <row r="1156">
          <cell r="D1156" t="str">
            <v>PV_QF_SOR_PV_QF_667_OR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T1156">
            <v>0</v>
          </cell>
          <cell r="GU1156">
            <v>0</v>
          </cell>
          <cell r="GV1156">
            <v>0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G1156">
            <v>0</v>
          </cell>
          <cell r="HH1156">
            <v>0</v>
          </cell>
          <cell r="HI1156">
            <v>0</v>
          </cell>
          <cell r="HJ1156">
            <v>0</v>
          </cell>
          <cell r="HK1156">
            <v>0</v>
          </cell>
          <cell r="HL1156">
            <v>0</v>
          </cell>
          <cell r="HM1156">
            <v>0</v>
          </cell>
          <cell r="HN1156">
            <v>0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P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W1156">
            <v>0</v>
          </cell>
          <cell r="IX1156">
            <v>0</v>
          </cell>
          <cell r="IY1156">
            <v>0</v>
          </cell>
          <cell r="IZ1156">
            <v>0</v>
          </cell>
          <cell r="JA1156">
            <v>0</v>
          </cell>
          <cell r="JB1156">
            <v>0</v>
          </cell>
          <cell r="JC1156">
            <v>0</v>
          </cell>
          <cell r="JD1156">
            <v>0</v>
          </cell>
          <cell r="JE1156">
            <v>0</v>
          </cell>
          <cell r="JF1156">
            <v>0</v>
          </cell>
          <cell r="JG1156">
            <v>0</v>
          </cell>
          <cell r="JH1156">
            <v>0</v>
          </cell>
          <cell r="JI1156">
            <v>0</v>
          </cell>
          <cell r="JJ1156">
            <v>0</v>
          </cell>
          <cell r="JK1156">
            <v>0</v>
          </cell>
          <cell r="JL1156">
            <v>0</v>
          </cell>
          <cell r="JM1156">
            <v>0</v>
          </cell>
          <cell r="JN1156">
            <v>0</v>
          </cell>
          <cell r="JO1156">
            <v>0</v>
          </cell>
          <cell r="JP1156">
            <v>0</v>
          </cell>
          <cell r="JQ1156">
            <v>0</v>
          </cell>
        </row>
        <row r="1157">
          <cell r="D1157" t="str">
            <v>PVS_QF_UTS_PV_QF_674_UT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T1157">
            <v>0</v>
          </cell>
          <cell r="GU1157">
            <v>0</v>
          </cell>
          <cell r="GV1157">
            <v>0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I1157">
            <v>0</v>
          </cell>
          <cell r="HJ1157">
            <v>0</v>
          </cell>
          <cell r="HK1157">
            <v>0</v>
          </cell>
          <cell r="HL1157">
            <v>0</v>
          </cell>
          <cell r="HM1157">
            <v>0</v>
          </cell>
          <cell r="HN1157">
            <v>0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P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W1157">
            <v>0</v>
          </cell>
          <cell r="IX1157">
            <v>0</v>
          </cell>
          <cell r="IY1157">
            <v>0</v>
          </cell>
          <cell r="IZ1157">
            <v>0</v>
          </cell>
          <cell r="JA1157">
            <v>0</v>
          </cell>
          <cell r="JB1157">
            <v>0</v>
          </cell>
          <cell r="JC1157">
            <v>0</v>
          </cell>
          <cell r="JD1157">
            <v>0</v>
          </cell>
          <cell r="JE1157">
            <v>0</v>
          </cell>
          <cell r="JF1157">
            <v>0</v>
          </cell>
          <cell r="JG1157">
            <v>0</v>
          </cell>
          <cell r="JH1157">
            <v>0</v>
          </cell>
          <cell r="JI1157">
            <v>0</v>
          </cell>
          <cell r="JJ1157">
            <v>0</v>
          </cell>
          <cell r="JK1157">
            <v>0</v>
          </cell>
          <cell r="JL1157">
            <v>0</v>
          </cell>
          <cell r="JM1157">
            <v>0</v>
          </cell>
          <cell r="JN1157">
            <v>0</v>
          </cell>
          <cell r="JO1157">
            <v>0</v>
          </cell>
          <cell r="JP1157">
            <v>0</v>
          </cell>
          <cell r="JQ1157">
            <v>0</v>
          </cell>
        </row>
        <row r="1158">
          <cell r="D1158" t="str">
            <v>PVS_QF_WYE_PV_QF_671_WY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T1158">
            <v>0</v>
          </cell>
          <cell r="GU1158">
            <v>0</v>
          </cell>
          <cell r="GV1158">
            <v>0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I1158">
            <v>0</v>
          </cell>
          <cell r="HJ1158">
            <v>0</v>
          </cell>
          <cell r="HK1158">
            <v>0</v>
          </cell>
          <cell r="HL1158">
            <v>0</v>
          </cell>
          <cell r="HM1158">
            <v>0</v>
          </cell>
          <cell r="HN1158">
            <v>0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P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W1158">
            <v>0</v>
          </cell>
          <cell r="IX1158">
            <v>0</v>
          </cell>
          <cell r="IY1158">
            <v>0</v>
          </cell>
          <cell r="IZ1158">
            <v>0</v>
          </cell>
          <cell r="JA1158">
            <v>0</v>
          </cell>
          <cell r="JB1158">
            <v>0</v>
          </cell>
          <cell r="JC1158">
            <v>0</v>
          </cell>
          <cell r="JD1158">
            <v>0</v>
          </cell>
          <cell r="JE1158">
            <v>0</v>
          </cell>
          <cell r="JF1158">
            <v>0</v>
          </cell>
          <cell r="JG1158">
            <v>0</v>
          </cell>
          <cell r="JH1158">
            <v>0</v>
          </cell>
          <cell r="JI1158">
            <v>0</v>
          </cell>
          <cell r="JJ1158">
            <v>0</v>
          </cell>
          <cell r="JK1158">
            <v>0</v>
          </cell>
          <cell r="JL1158">
            <v>0</v>
          </cell>
          <cell r="JM1158">
            <v>0</v>
          </cell>
          <cell r="JN1158">
            <v>0</v>
          </cell>
          <cell r="JO1158">
            <v>0</v>
          </cell>
          <cell r="JP1158">
            <v>0</v>
          </cell>
          <cell r="JQ1158">
            <v>0</v>
          </cell>
        </row>
        <row r="1159">
          <cell r="D1159" t="str">
            <v>PVS_QF_SOR_PV_QF_676_OR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T1159">
            <v>0</v>
          </cell>
          <cell r="GU1159">
            <v>0</v>
          </cell>
          <cell r="GV1159">
            <v>0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G1159">
            <v>0</v>
          </cell>
          <cell r="HH1159">
            <v>0</v>
          </cell>
          <cell r="HI1159">
            <v>0</v>
          </cell>
          <cell r="HJ1159">
            <v>0</v>
          </cell>
          <cell r="HK1159">
            <v>0</v>
          </cell>
          <cell r="HL1159">
            <v>0</v>
          </cell>
          <cell r="HM1159">
            <v>0</v>
          </cell>
          <cell r="HN1159">
            <v>0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P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W1159">
            <v>0</v>
          </cell>
          <cell r="IX1159">
            <v>0</v>
          </cell>
          <cell r="IY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  <cell r="JF1159">
            <v>0</v>
          </cell>
          <cell r="JG1159">
            <v>0</v>
          </cell>
          <cell r="JH1159">
            <v>0</v>
          </cell>
          <cell r="JI1159">
            <v>0</v>
          </cell>
          <cell r="JJ1159">
            <v>0</v>
          </cell>
          <cell r="JK1159">
            <v>0</v>
          </cell>
          <cell r="JL1159">
            <v>0</v>
          </cell>
          <cell r="JM1159">
            <v>0</v>
          </cell>
          <cell r="JN1159">
            <v>0</v>
          </cell>
          <cell r="JO1159">
            <v>0</v>
          </cell>
          <cell r="JP1159">
            <v>0</v>
          </cell>
          <cell r="JQ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U1160">
            <v>0</v>
          </cell>
          <cell r="GV1160">
            <v>0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G1160">
            <v>0</v>
          </cell>
          <cell r="HH1160">
            <v>0</v>
          </cell>
          <cell r="HI1160">
            <v>0</v>
          </cell>
          <cell r="HJ1160">
            <v>0</v>
          </cell>
          <cell r="HK1160">
            <v>0</v>
          </cell>
          <cell r="HL1160">
            <v>0</v>
          </cell>
          <cell r="HM1160">
            <v>0</v>
          </cell>
          <cell r="HN1160">
            <v>0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P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W1160">
            <v>0</v>
          </cell>
          <cell r="IX1160">
            <v>0</v>
          </cell>
          <cell r="IY1160">
            <v>0</v>
          </cell>
          <cell r="IZ1160">
            <v>0</v>
          </cell>
          <cell r="JA1160">
            <v>0</v>
          </cell>
          <cell r="JB1160">
            <v>0</v>
          </cell>
          <cell r="JC1160">
            <v>0</v>
          </cell>
          <cell r="JD1160">
            <v>0</v>
          </cell>
          <cell r="JE1160">
            <v>0</v>
          </cell>
          <cell r="JF1160">
            <v>0</v>
          </cell>
          <cell r="JG1160">
            <v>0</v>
          </cell>
          <cell r="JH1160">
            <v>0</v>
          </cell>
          <cell r="JI1160">
            <v>0</v>
          </cell>
          <cell r="JJ1160">
            <v>0</v>
          </cell>
          <cell r="JK1160">
            <v>0</v>
          </cell>
          <cell r="JL1160">
            <v>0</v>
          </cell>
          <cell r="JM1160">
            <v>0</v>
          </cell>
          <cell r="JN1160">
            <v>0</v>
          </cell>
          <cell r="JO1160">
            <v>0</v>
          </cell>
          <cell r="JP1160">
            <v>0</v>
          </cell>
          <cell r="JQ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>
            <v>0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I1161">
            <v>0</v>
          </cell>
          <cell r="HJ1161">
            <v>0</v>
          </cell>
          <cell r="HK1161">
            <v>0</v>
          </cell>
          <cell r="HL1161">
            <v>0</v>
          </cell>
          <cell r="HM1161">
            <v>0</v>
          </cell>
          <cell r="HN1161">
            <v>0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P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W1161">
            <v>0</v>
          </cell>
          <cell r="IX1161">
            <v>0</v>
          </cell>
          <cell r="IY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  <cell r="JF1161">
            <v>0</v>
          </cell>
          <cell r="JG1161">
            <v>0</v>
          </cell>
          <cell r="JH1161">
            <v>0</v>
          </cell>
          <cell r="JI1161">
            <v>0</v>
          </cell>
          <cell r="JJ1161">
            <v>0</v>
          </cell>
          <cell r="JK1161">
            <v>0</v>
          </cell>
          <cell r="JL1161">
            <v>0</v>
          </cell>
          <cell r="JM1161">
            <v>0</v>
          </cell>
          <cell r="JN1161">
            <v>0</v>
          </cell>
          <cell r="JO1161">
            <v>0</v>
          </cell>
          <cell r="JP1161">
            <v>0</v>
          </cell>
          <cell r="JQ1161">
            <v>0</v>
          </cell>
        </row>
        <row r="1162">
          <cell r="D1162" t="str">
            <v>Potential QFs  -  Utah North 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>
            <v>0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I1162">
            <v>0</v>
          </cell>
          <cell r="HJ1162">
            <v>0</v>
          </cell>
          <cell r="HK1162">
            <v>0</v>
          </cell>
          <cell r="HL1162">
            <v>0</v>
          </cell>
          <cell r="HM1162">
            <v>0</v>
          </cell>
          <cell r="HN1162">
            <v>0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P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W1162">
            <v>0</v>
          </cell>
          <cell r="IX1162">
            <v>0</v>
          </cell>
          <cell r="IY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  <cell r="JF1162">
            <v>0</v>
          </cell>
          <cell r="JG1162">
            <v>0</v>
          </cell>
          <cell r="JH1162">
            <v>0</v>
          </cell>
          <cell r="JI1162">
            <v>0</v>
          </cell>
          <cell r="JJ1162">
            <v>0</v>
          </cell>
          <cell r="JK1162">
            <v>0</v>
          </cell>
          <cell r="JL1162">
            <v>0</v>
          </cell>
          <cell r="JM1162">
            <v>0</v>
          </cell>
          <cell r="JN1162">
            <v>0</v>
          </cell>
          <cell r="JO1162">
            <v>0</v>
          </cell>
          <cell r="JP1162">
            <v>0</v>
          </cell>
          <cell r="JQ1162">
            <v>0</v>
          </cell>
        </row>
        <row r="1163">
          <cell r="D1163" t="str">
            <v>Potential QFs  -  Utah South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U1163">
            <v>0</v>
          </cell>
          <cell r="GV1163">
            <v>0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I1163">
            <v>0</v>
          </cell>
          <cell r="HJ1163">
            <v>0</v>
          </cell>
          <cell r="HK1163">
            <v>0</v>
          </cell>
          <cell r="HL1163">
            <v>0</v>
          </cell>
          <cell r="HM1163">
            <v>0</v>
          </cell>
          <cell r="HN1163">
            <v>0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P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W1163">
            <v>0</v>
          </cell>
          <cell r="IX1163">
            <v>0</v>
          </cell>
          <cell r="IY1163">
            <v>0</v>
          </cell>
          <cell r="IZ1163">
            <v>0</v>
          </cell>
          <cell r="JA1163">
            <v>0</v>
          </cell>
          <cell r="JB1163">
            <v>0</v>
          </cell>
          <cell r="JC1163">
            <v>0</v>
          </cell>
          <cell r="JD1163">
            <v>0</v>
          </cell>
          <cell r="JE1163">
            <v>0</v>
          </cell>
          <cell r="JF1163">
            <v>0</v>
          </cell>
          <cell r="JG1163">
            <v>0</v>
          </cell>
          <cell r="JH1163">
            <v>0</v>
          </cell>
          <cell r="JI1163">
            <v>0</v>
          </cell>
          <cell r="JJ1163">
            <v>0</v>
          </cell>
          <cell r="JK1163">
            <v>0</v>
          </cell>
          <cell r="JL1163">
            <v>0</v>
          </cell>
          <cell r="JM1163">
            <v>0</v>
          </cell>
          <cell r="JN1163">
            <v>0</v>
          </cell>
          <cell r="JO1163">
            <v>0</v>
          </cell>
          <cell r="JP1163">
            <v>0</v>
          </cell>
          <cell r="JQ1163">
            <v>0</v>
          </cell>
        </row>
        <row r="1164">
          <cell r="D1164" t="str">
            <v>Potential QFs  -  Trona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>
            <v>0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I1164">
            <v>0</v>
          </cell>
          <cell r="HJ1164">
            <v>0</v>
          </cell>
          <cell r="HK1164">
            <v>0</v>
          </cell>
          <cell r="HL1164">
            <v>0</v>
          </cell>
          <cell r="HM1164">
            <v>0</v>
          </cell>
          <cell r="HN1164">
            <v>0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P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W1164">
            <v>0</v>
          </cell>
          <cell r="IX1164">
            <v>0</v>
          </cell>
          <cell r="IY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  <cell r="JF1164">
            <v>0</v>
          </cell>
          <cell r="JG1164">
            <v>0</v>
          </cell>
          <cell r="JH1164">
            <v>0</v>
          </cell>
          <cell r="JI1164">
            <v>0</v>
          </cell>
          <cell r="JJ1164">
            <v>0</v>
          </cell>
          <cell r="JK1164">
            <v>0</v>
          </cell>
          <cell r="JL1164">
            <v>0</v>
          </cell>
          <cell r="JM1164">
            <v>0</v>
          </cell>
          <cell r="JN1164">
            <v>0</v>
          </cell>
          <cell r="JO1164">
            <v>0</v>
          </cell>
          <cell r="JP1164">
            <v>0</v>
          </cell>
          <cell r="JQ1164">
            <v>0</v>
          </cell>
        </row>
        <row r="1165">
          <cell r="D1165" t="str">
            <v>Potential QFs  -  Wyoming Central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O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T1165">
            <v>0</v>
          </cell>
          <cell r="GU1165">
            <v>0</v>
          </cell>
          <cell r="GV1165">
            <v>0</v>
          </cell>
          <cell r="GW1165">
            <v>0</v>
          </cell>
          <cell r="GX1165">
            <v>0</v>
          </cell>
          <cell r="GY1165">
            <v>0</v>
          </cell>
          <cell r="GZ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G1165">
            <v>0</v>
          </cell>
          <cell r="HH1165">
            <v>0</v>
          </cell>
          <cell r="HI1165">
            <v>0</v>
          </cell>
          <cell r="HJ1165">
            <v>0</v>
          </cell>
          <cell r="HK1165">
            <v>0</v>
          </cell>
          <cell r="HL1165">
            <v>0</v>
          </cell>
          <cell r="HM1165">
            <v>0</v>
          </cell>
          <cell r="HN1165">
            <v>0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B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I1165">
            <v>0</v>
          </cell>
          <cell r="IJ1165">
            <v>0</v>
          </cell>
          <cell r="IK1165">
            <v>0</v>
          </cell>
          <cell r="IL1165">
            <v>0</v>
          </cell>
          <cell r="IM1165">
            <v>0</v>
          </cell>
          <cell r="IN1165">
            <v>0</v>
          </cell>
          <cell r="IO1165">
            <v>0</v>
          </cell>
          <cell r="IP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W1165">
            <v>0</v>
          </cell>
          <cell r="IX1165">
            <v>0</v>
          </cell>
          <cell r="IY1165">
            <v>0</v>
          </cell>
          <cell r="IZ1165">
            <v>0</v>
          </cell>
          <cell r="JA1165">
            <v>0</v>
          </cell>
          <cell r="JB1165">
            <v>0</v>
          </cell>
          <cell r="JC1165">
            <v>0</v>
          </cell>
          <cell r="JD1165">
            <v>0</v>
          </cell>
          <cell r="JE1165">
            <v>0</v>
          </cell>
          <cell r="JF1165">
            <v>0</v>
          </cell>
          <cell r="JG1165">
            <v>0</v>
          </cell>
          <cell r="JH1165">
            <v>0</v>
          </cell>
          <cell r="JI1165">
            <v>0</v>
          </cell>
          <cell r="JJ1165">
            <v>0</v>
          </cell>
          <cell r="JK1165">
            <v>0</v>
          </cell>
          <cell r="JL1165">
            <v>0</v>
          </cell>
          <cell r="JM1165">
            <v>0</v>
          </cell>
          <cell r="JN1165">
            <v>0</v>
          </cell>
          <cell r="JO1165">
            <v>0</v>
          </cell>
          <cell r="JP1165">
            <v>0</v>
          </cell>
          <cell r="JQ1165">
            <v>0</v>
          </cell>
        </row>
        <row r="1166">
          <cell r="D1166" t="str">
            <v>Potential QFs  -  Wyoming Northeast 2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O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T1166">
            <v>0</v>
          </cell>
          <cell r="GU1166">
            <v>0</v>
          </cell>
          <cell r="GV1166">
            <v>0</v>
          </cell>
          <cell r="GW1166">
            <v>0</v>
          </cell>
          <cell r="GX1166">
            <v>0</v>
          </cell>
          <cell r="GY1166">
            <v>0</v>
          </cell>
          <cell r="GZ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G1166">
            <v>0</v>
          </cell>
          <cell r="HH1166">
            <v>0</v>
          </cell>
          <cell r="HI1166">
            <v>0</v>
          </cell>
          <cell r="HJ1166">
            <v>0</v>
          </cell>
          <cell r="HK1166">
            <v>0</v>
          </cell>
          <cell r="HL1166">
            <v>0</v>
          </cell>
          <cell r="HM1166">
            <v>0</v>
          </cell>
          <cell r="HN1166">
            <v>0</v>
          </cell>
          <cell r="HO1166">
            <v>0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>
            <v>0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I1166">
            <v>0</v>
          </cell>
          <cell r="IJ1166">
            <v>0</v>
          </cell>
          <cell r="IK1166">
            <v>0</v>
          </cell>
          <cell r="IL1166">
            <v>0</v>
          </cell>
          <cell r="IM1166">
            <v>0</v>
          </cell>
          <cell r="IN1166">
            <v>0</v>
          </cell>
          <cell r="IO1166">
            <v>0</v>
          </cell>
          <cell r="IP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W1166">
            <v>0</v>
          </cell>
          <cell r="IX1166">
            <v>0</v>
          </cell>
          <cell r="IY1166">
            <v>0</v>
          </cell>
          <cell r="IZ1166">
            <v>0</v>
          </cell>
          <cell r="JA1166">
            <v>0</v>
          </cell>
          <cell r="JB1166">
            <v>0</v>
          </cell>
          <cell r="JC1166">
            <v>0</v>
          </cell>
          <cell r="JD1166">
            <v>0</v>
          </cell>
          <cell r="JE1166">
            <v>0</v>
          </cell>
          <cell r="JF1166">
            <v>0</v>
          </cell>
          <cell r="JG1166">
            <v>0</v>
          </cell>
          <cell r="JH1166">
            <v>0</v>
          </cell>
          <cell r="JI1166">
            <v>0</v>
          </cell>
          <cell r="JJ1166">
            <v>0</v>
          </cell>
          <cell r="JK1166">
            <v>0</v>
          </cell>
          <cell r="JL1166">
            <v>0</v>
          </cell>
          <cell r="JM1166">
            <v>0</v>
          </cell>
          <cell r="JN1166">
            <v>0</v>
          </cell>
          <cell r="JO1166">
            <v>0</v>
          </cell>
          <cell r="JP1166">
            <v>0</v>
          </cell>
          <cell r="JQ1166">
            <v>0</v>
          </cell>
        </row>
        <row r="1167">
          <cell r="D1167" t="str">
            <v>Total Potential QF MWH</v>
          </cell>
          <cell r="F1167">
            <v>16962.172302200001</v>
          </cell>
          <cell r="G1167">
            <v>20624.67032782</v>
          </cell>
          <cell r="H1167">
            <v>18952.858266089999</v>
          </cell>
          <cell r="I1167">
            <v>19742.419320159999</v>
          </cell>
          <cell r="J1167">
            <v>22480.287469800009</v>
          </cell>
          <cell r="K1167">
            <v>21828.513316659995</v>
          </cell>
          <cell r="L1167">
            <v>15662.846689080001</v>
          </cell>
          <cell r="M1167">
            <v>11824.751846509998</v>
          </cell>
          <cell r="N1167">
            <v>12170.57831556</v>
          </cell>
          <cell r="O1167">
            <v>23527.343133190003</v>
          </cell>
          <cell r="P1167">
            <v>13776.181571250001</v>
          </cell>
          <cell r="Q1167">
            <v>15062.96191575</v>
          </cell>
          <cell r="R1167">
            <v>212573.17494002005</v>
          </cell>
          <cell r="S1167">
            <v>17943.308888460004</v>
          </cell>
          <cell r="T1167">
            <v>20134.57358511</v>
          </cell>
          <cell r="U1167">
            <v>18349.125429259999</v>
          </cell>
          <cell r="V1167">
            <v>20661.518720159998</v>
          </cell>
          <cell r="W1167">
            <v>22464.29332414001</v>
          </cell>
          <cell r="X1167">
            <v>21524.017336009998</v>
          </cell>
          <cell r="Y1167">
            <v>15147.51103519</v>
          </cell>
          <cell r="Z1167">
            <v>12548.558045939999</v>
          </cell>
          <cell r="AA1167">
            <v>12296.434959349997</v>
          </cell>
          <cell r="AB1167">
            <v>22788.968736790001</v>
          </cell>
          <cell r="AC1167">
            <v>13895.100906430001</v>
          </cell>
          <cell r="AD1167">
            <v>14819.763973179999</v>
          </cell>
          <cell r="AE1167">
            <v>212240.34906478002</v>
          </cell>
          <cell r="AF1167">
            <v>18859.187018470002</v>
          </cell>
          <cell r="AG1167">
            <v>19028.330878009998</v>
          </cell>
          <cell r="AH1167">
            <v>18220.792456949996</v>
          </cell>
          <cell r="AI1167">
            <v>21563.636811889999</v>
          </cell>
          <cell r="AJ1167">
            <v>22851.848039540004</v>
          </cell>
          <cell r="AK1167">
            <v>21964.394641799998</v>
          </cell>
          <cell r="AL1167">
            <v>13744.05520639</v>
          </cell>
          <cell r="AM1167">
            <v>12918.0700767</v>
          </cell>
          <cell r="AN1167">
            <v>11871.487103879999</v>
          </cell>
          <cell r="AO1167">
            <v>23100.34310405</v>
          </cell>
          <cell r="AP1167">
            <v>13580.216540810003</v>
          </cell>
          <cell r="AQ1167">
            <v>14537.987186290002</v>
          </cell>
          <cell r="AR1167">
            <v>212236.90876235004</v>
          </cell>
          <cell r="AS1167">
            <v>19018.897428480002</v>
          </cell>
          <cell r="AT1167">
            <v>19877.56870222</v>
          </cell>
          <cell r="AU1167">
            <v>17408.180495410001</v>
          </cell>
          <cell r="AV1167">
            <v>23588.34631157</v>
          </cell>
          <cell r="AW1167">
            <v>21850.675363670001</v>
          </cell>
          <cell r="AX1167">
            <v>21727.221439299999</v>
          </cell>
          <cell r="AY1167">
            <v>13087.66273665</v>
          </cell>
          <cell r="AZ1167">
            <v>13352.837596360001</v>
          </cell>
          <cell r="BA1167">
            <v>11306.15984007</v>
          </cell>
          <cell r="BB1167">
            <v>23404.872506280004</v>
          </cell>
          <cell r="BC1167">
            <v>14273.345559230002</v>
          </cell>
          <cell r="BD1167">
            <v>13341.14078311</v>
          </cell>
          <cell r="BE1167">
            <v>212172.09844156998</v>
          </cell>
          <cell r="BF1167">
            <v>20955.288234849999</v>
          </cell>
          <cell r="BG1167">
            <v>17419.669062789999</v>
          </cell>
          <cell r="BH1167">
            <v>17461.912206590001</v>
          </cell>
          <cell r="BI1167">
            <v>23966.333635690004</v>
          </cell>
          <cell r="BJ1167">
            <v>22571.998863140001</v>
          </cell>
          <cell r="BK1167">
            <v>21093.46980789</v>
          </cell>
          <cell r="BL1167">
            <v>12599.71663126</v>
          </cell>
          <cell r="BM1167">
            <v>13274.537031640002</v>
          </cell>
          <cell r="BN1167">
            <v>11262.100543829998</v>
          </cell>
          <cell r="BO1167">
            <v>23306.767880120002</v>
          </cell>
          <cell r="BP1167">
            <v>15087.522923910003</v>
          </cell>
          <cell r="BQ1167">
            <v>13172.781619860001</v>
          </cell>
          <cell r="BR1167">
            <v>212496.24264709</v>
          </cell>
          <cell r="BS1167">
            <v>21721.678344020002</v>
          </cell>
          <cell r="BT1167">
            <v>17114.06280498</v>
          </cell>
          <cell r="BU1167">
            <v>18128.276000130001</v>
          </cell>
          <cell r="BV1167">
            <v>22846.704080700001</v>
          </cell>
          <cell r="BW1167">
            <v>23562.79290335</v>
          </cell>
          <cell r="BX1167">
            <v>20755.61726345</v>
          </cell>
          <cell r="BY1167">
            <v>11919.739425549998</v>
          </cell>
          <cell r="BZ1167">
            <v>13400.009111429999</v>
          </cell>
          <cell r="CA1167">
            <v>11326.96957904</v>
          </cell>
          <cell r="CB1167">
            <v>23084.924245520004</v>
          </cell>
          <cell r="CC1167">
            <v>16305.06483669</v>
          </cell>
          <cell r="CD1167">
            <v>12330.404052230002</v>
          </cell>
          <cell r="CE1167">
            <v>212615.58447407</v>
          </cell>
          <cell r="CF1167">
            <v>16962.172302200001</v>
          </cell>
          <cell r="CG1167">
            <v>20624.67032782</v>
          </cell>
          <cell r="CH1167">
            <v>18952.858266089999</v>
          </cell>
          <cell r="CI1167">
            <v>19742.419320159999</v>
          </cell>
          <cell r="CJ1167">
            <v>22480.287469800009</v>
          </cell>
          <cell r="CK1167">
            <v>21828.513316659995</v>
          </cell>
          <cell r="CL1167">
            <v>15662.846689080001</v>
          </cell>
          <cell r="CM1167">
            <v>11824.751846509998</v>
          </cell>
          <cell r="CN1167">
            <v>12170.57831556</v>
          </cell>
          <cell r="CO1167">
            <v>23527.343133190003</v>
          </cell>
          <cell r="CP1167">
            <v>13776.181571250001</v>
          </cell>
          <cell r="CQ1167">
            <v>15062.96191575</v>
          </cell>
          <cell r="CR1167">
            <v>212573.17494002002</v>
          </cell>
          <cell r="CS1167">
            <v>17943.308888460004</v>
          </cell>
          <cell r="CT1167">
            <v>20298.237131269998</v>
          </cell>
          <cell r="CU1167">
            <v>18220.792456949996</v>
          </cell>
          <cell r="CV1167">
            <v>21563.636811889999</v>
          </cell>
          <cell r="CW1167">
            <v>22851.848039540004</v>
          </cell>
          <cell r="CX1167">
            <v>21964.394641799998</v>
          </cell>
          <cell r="CY1167">
            <v>13744.05520639</v>
          </cell>
          <cell r="CZ1167">
            <v>12918.0700767</v>
          </cell>
          <cell r="DA1167">
            <v>11871.487103879999</v>
          </cell>
          <cell r="DB1167">
            <v>23100.34310405</v>
          </cell>
          <cell r="DC1167">
            <v>13580.216540810003</v>
          </cell>
          <cell r="DD1167">
            <v>14516.784938280001</v>
          </cell>
          <cell r="DE1167">
            <v>212236.90876234998</v>
          </cell>
          <cell r="DF1167">
            <v>19018.897428480002</v>
          </cell>
          <cell r="DG1167">
            <v>19008.25200674</v>
          </cell>
          <cell r="DH1167">
            <v>17956.003675159998</v>
          </cell>
          <cell r="DI1167">
            <v>22296.220530250001</v>
          </cell>
          <cell r="DJ1167">
            <v>22706.788430020009</v>
          </cell>
          <cell r="DK1167">
            <v>21745.812183619997</v>
          </cell>
          <cell r="DL1167">
            <v>13611.277785999999</v>
          </cell>
          <cell r="DM1167">
            <v>13189.19712069</v>
          </cell>
          <cell r="DN1167">
            <v>11582.931032570001</v>
          </cell>
          <cell r="DO1167">
            <v>23195.825556000003</v>
          </cell>
          <cell r="DP1167">
            <v>14022.606174700002</v>
          </cell>
          <cell r="DQ1167">
            <v>13903.096838120002</v>
          </cell>
          <cell r="DR1167">
            <v>212290.18377245998</v>
          </cell>
          <cell r="DS1167">
            <v>20415.319112959998</v>
          </cell>
          <cell r="DT1167">
            <v>18180.393904599998</v>
          </cell>
          <cell r="DU1167">
            <v>17408.180495410001</v>
          </cell>
          <cell r="DV1167">
            <v>23588.34631157</v>
          </cell>
          <cell r="DW1167">
            <v>21850.675363670001</v>
          </cell>
          <cell r="DX1167">
            <v>21727.221439299999</v>
          </cell>
          <cell r="DY1167">
            <v>13087.66273665</v>
          </cell>
          <cell r="DZ1167">
            <v>13352.837596360001</v>
          </cell>
          <cell r="EA1167">
            <v>11306.15984007</v>
          </cell>
          <cell r="EB1167">
            <v>23404.872506280004</v>
          </cell>
          <cell r="EC1167">
            <v>14273.345559230002</v>
          </cell>
          <cell r="ED1167">
            <v>13695.168906360001</v>
          </cell>
          <cell r="EE1167">
            <v>212172.09844156998</v>
          </cell>
          <cell r="EF1167">
            <v>20955.288234849999</v>
          </cell>
          <cell r="EG1167">
            <v>17419.669062789999</v>
          </cell>
          <cell r="EH1167">
            <v>17461.912206590001</v>
          </cell>
          <cell r="EI1167">
            <v>23966.333635690004</v>
          </cell>
          <cell r="EJ1167">
            <v>22571.998863140001</v>
          </cell>
          <cell r="EK1167">
            <v>21093.46980789</v>
          </cell>
          <cell r="EL1167">
            <v>12599.71663126</v>
          </cell>
          <cell r="EM1167">
            <v>13274.537031640002</v>
          </cell>
          <cell r="EN1167">
            <v>11262.100543829998</v>
          </cell>
          <cell r="EO1167">
            <v>23306.767880120002</v>
          </cell>
          <cell r="EP1167">
            <v>15087.522923910003</v>
          </cell>
          <cell r="EQ1167">
            <v>13172.781619860001</v>
          </cell>
          <cell r="ER1167">
            <v>212213.58007860999</v>
          </cell>
          <cell r="ES1167">
            <v>21721.678344020002</v>
          </cell>
          <cell r="ET1167">
            <v>17718.82888628</v>
          </cell>
          <cell r="EU1167">
            <v>17909.724190320005</v>
          </cell>
          <cell r="EV1167">
            <v>23616.093099490001</v>
          </cell>
          <cell r="EW1167">
            <v>22436.177659589997</v>
          </cell>
          <cell r="EX1167">
            <v>20786.51227843</v>
          </cell>
          <cell r="EY1167">
            <v>12715.397384190001</v>
          </cell>
          <cell r="EZ1167">
            <v>12547.135885460002</v>
          </cell>
          <cell r="FA1167">
            <v>12479.20163089</v>
          </cell>
          <cell r="FB1167">
            <v>21932.780513570004</v>
          </cell>
          <cell r="FC1167">
            <v>16323.957363990001</v>
          </cell>
          <cell r="FD1167">
            <v>12026.092842380003</v>
          </cell>
          <cell r="FE1167">
            <v>212573.17494002005</v>
          </cell>
          <cell r="FF1167">
            <v>17943.308888460004</v>
          </cell>
          <cell r="FG1167">
            <v>20134.57358511</v>
          </cell>
          <cell r="FH1167">
            <v>18349.125429259999</v>
          </cell>
          <cell r="FI1167">
            <v>20661.518720159998</v>
          </cell>
          <cell r="FJ1167">
            <v>22464.29332414001</v>
          </cell>
          <cell r="FK1167">
            <v>21524.017336009998</v>
          </cell>
          <cell r="FL1167">
            <v>15147.51103519</v>
          </cell>
          <cell r="FM1167">
            <v>12548.558045939999</v>
          </cell>
          <cell r="FN1167">
            <v>12296.434959349997</v>
          </cell>
          <cell r="FO1167">
            <v>22788.968736790001</v>
          </cell>
          <cell r="FP1167">
            <v>13895.100906430001</v>
          </cell>
          <cell r="FQ1167">
            <v>14819.763973179999</v>
          </cell>
          <cell r="FR1167">
            <v>212240.34906478002</v>
          </cell>
          <cell r="FS1167">
            <v>18859.187018470002</v>
          </cell>
          <cell r="FT1167">
            <v>19028.330878009998</v>
          </cell>
          <cell r="FU1167">
            <v>18220.792456949996</v>
          </cell>
          <cell r="FV1167">
            <v>21563.636811889999</v>
          </cell>
          <cell r="FW1167">
            <v>22851.848039540004</v>
          </cell>
          <cell r="FX1167">
            <v>21964.394641799998</v>
          </cell>
          <cell r="FY1167">
            <v>13744.05520639</v>
          </cell>
          <cell r="FZ1167">
            <v>12918.0700767</v>
          </cell>
          <cell r="GA1167">
            <v>11871.487103879999</v>
          </cell>
          <cell r="GB1167">
            <v>23100.34310405</v>
          </cell>
          <cell r="GC1167">
            <v>13580.216540810003</v>
          </cell>
          <cell r="GD1167">
            <v>14537.987186290002</v>
          </cell>
          <cell r="GE1167">
            <v>212236.90876234998</v>
          </cell>
          <cell r="GF1167">
            <v>19018.897428480002</v>
          </cell>
          <cell r="GG1167">
            <v>19008.25200674</v>
          </cell>
          <cell r="GH1167">
            <v>17956.003675159998</v>
          </cell>
          <cell r="GI1167">
            <v>22296.220530250001</v>
          </cell>
          <cell r="GJ1167">
            <v>22706.788430020009</v>
          </cell>
          <cell r="GK1167">
            <v>21745.812183619997</v>
          </cell>
          <cell r="GL1167">
            <v>13611.277785999999</v>
          </cell>
          <cell r="GM1167">
            <v>13189.19712069</v>
          </cell>
          <cell r="GN1167">
            <v>11582.931032570001</v>
          </cell>
          <cell r="GO1167">
            <v>23195.825556000003</v>
          </cell>
          <cell r="GP1167">
            <v>14022.606174700002</v>
          </cell>
          <cell r="GQ1167">
            <v>13903.096838120002</v>
          </cell>
          <cell r="GR1167">
            <v>212290.18377245998</v>
          </cell>
          <cell r="GS1167">
            <v>20415.319112959998</v>
          </cell>
          <cell r="GT1167">
            <v>18378.476628709999</v>
          </cell>
          <cell r="GU1167">
            <v>17461.912206590001</v>
          </cell>
          <cell r="GV1167">
            <v>23966.333635690004</v>
          </cell>
          <cell r="GW1167">
            <v>22571.998863140001</v>
          </cell>
          <cell r="GX1167">
            <v>21093.46980789</v>
          </cell>
          <cell r="GY1167">
            <v>12599.71663126</v>
          </cell>
          <cell r="GZ1167">
            <v>13274.537031640002</v>
          </cell>
          <cell r="HA1167">
            <v>11262.100543829998</v>
          </cell>
          <cell r="HB1167">
            <v>23306.767880120002</v>
          </cell>
          <cell r="HC1167">
            <v>15087.522923910003</v>
          </cell>
          <cell r="HD1167">
            <v>12872.028506720002</v>
          </cell>
          <cell r="HE1167">
            <v>212496.24264709</v>
          </cell>
          <cell r="HF1167">
            <v>21721.678344020002</v>
          </cell>
          <cell r="HG1167">
            <v>17114.06280498</v>
          </cell>
          <cell r="HH1167">
            <v>18128.276000130001</v>
          </cell>
          <cell r="HI1167">
            <v>22846.704080700001</v>
          </cell>
          <cell r="HJ1167">
            <v>23562.79290335</v>
          </cell>
          <cell r="HK1167">
            <v>20755.61726345</v>
          </cell>
          <cell r="HL1167">
            <v>11919.739425549998</v>
          </cell>
          <cell r="HM1167">
            <v>13400.009111429999</v>
          </cell>
          <cell r="HN1167">
            <v>11326.96957904</v>
          </cell>
          <cell r="HO1167">
            <v>23084.924245520004</v>
          </cell>
          <cell r="HP1167">
            <v>16305.06483669</v>
          </cell>
          <cell r="HQ1167">
            <v>12330.404052230002</v>
          </cell>
          <cell r="HR1167">
            <v>212615.58447407</v>
          </cell>
          <cell r="HS1167">
            <v>16962.172302200001</v>
          </cell>
          <cell r="HT1167">
            <v>20624.67032782</v>
          </cell>
          <cell r="HU1167">
            <v>18952.858266089999</v>
          </cell>
          <cell r="HV1167">
            <v>19742.419320159999</v>
          </cell>
          <cell r="HW1167">
            <v>22480.287469800009</v>
          </cell>
          <cell r="HX1167">
            <v>21828.513316659995</v>
          </cell>
          <cell r="HY1167">
            <v>15662.846689080001</v>
          </cell>
          <cell r="HZ1167">
            <v>11824.751846509998</v>
          </cell>
          <cell r="IA1167">
            <v>12170.57831556</v>
          </cell>
          <cell r="IB1167">
            <v>23527.343133190003</v>
          </cell>
          <cell r="IC1167">
            <v>13776.181571250001</v>
          </cell>
          <cell r="ID1167">
            <v>15062.96191575</v>
          </cell>
          <cell r="IE1167">
            <v>212573.17494002005</v>
          </cell>
          <cell r="IF1167">
            <v>17943.308888460004</v>
          </cell>
          <cell r="IG1167">
            <v>20134.57358511</v>
          </cell>
          <cell r="IH1167">
            <v>18349.125429259999</v>
          </cell>
          <cell r="II1167">
            <v>20661.518720159998</v>
          </cell>
          <cell r="IJ1167">
            <v>22464.29332414001</v>
          </cell>
          <cell r="IK1167">
            <v>21524.017336009998</v>
          </cell>
          <cell r="IL1167">
            <v>15147.51103519</v>
          </cell>
          <cell r="IM1167">
            <v>12548.558045939999</v>
          </cell>
          <cell r="IN1167">
            <v>12296.434959349997</v>
          </cell>
          <cell r="IO1167">
            <v>22788.968736790001</v>
          </cell>
          <cell r="IP1167">
            <v>13895.100906430001</v>
          </cell>
          <cell r="IQ1167">
            <v>14819.763973179999</v>
          </cell>
          <cell r="IR1167">
            <v>212240.34906477999</v>
          </cell>
          <cell r="IS1167">
            <v>18859.187018470002</v>
          </cell>
          <cell r="IT1167">
            <v>19304.138292299998</v>
          </cell>
          <cell r="IU1167">
            <v>17956.003675159998</v>
          </cell>
          <cell r="IV1167">
            <v>22296.220530250001</v>
          </cell>
          <cell r="IW1167">
            <v>22706.788430020009</v>
          </cell>
          <cell r="IX1167">
            <v>21745.812183619997</v>
          </cell>
          <cell r="IY1167">
            <v>13611.277785999999</v>
          </cell>
          <cell r="IZ1167">
            <v>13189.19712069</v>
          </cell>
          <cell r="JA1167">
            <v>11582.931032570001</v>
          </cell>
          <cell r="JB1167">
            <v>23195.825556000003</v>
          </cell>
          <cell r="JC1167">
            <v>14022.606174700002</v>
          </cell>
          <cell r="JD1167">
            <v>13770.361265000001</v>
          </cell>
          <cell r="JE1167">
            <v>418.83844403000006</v>
          </cell>
          <cell r="JF1167">
            <v>418.83844403000006</v>
          </cell>
          <cell r="JG1167">
            <v>0</v>
          </cell>
          <cell r="JH1167">
            <v>0</v>
          </cell>
          <cell r="JI1167">
            <v>0</v>
          </cell>
          <cell r="JJ1167">
            <v>0</v>
          </cell>
          <cell r="JK1167">
            <v>0</v>
          </cell>
          <cell r="JL1167">
            <v>0</v>
          </cell>
          <cell r="JM1167">
            <v>0</v>
          </cell>
          <cell r="JN1167">
            <v>0</v>
          </cell>
          <cell r="JO1167">
            <v>0</v>
          </cell>
          <cell r="JP1167">
            <v>0</v>
          </cell>
          <cell r="JQ1167">
            <v>0</v>
          </cell>
        </row>
        <row r="1169">
          <cell r="F1169">
            <v>16919.74913354998</v>
          </cell>
          <cell r="G1169">
            <v>20248.71770341997</v>
          </cell>
          <cell r="H1169">
            <v>18569.549555870006</v>
          </cell>
          <cell r="I1169">
            <v>18537.444790359819</v>
          </cell>
          <cell r="J1169">
            <v>21360.184401990147</v>
          </cell>
          <cell r="K1169">
            <v>22102.738480009837</v>
          </cell>
          <cell r="L1169">
            <v>15664.287159959786</v>
          </cell>
          <cell r="M1169">
            <v>11713.365406319965</v>
          </cell>
          <cell r="N1169">
            <v>11962.969032549998</v>
          </cell>
          <cell r="O1169">
            <v>20655.647240889957</v>
          </cell>
          <cell r="P1169">
            <v>13136.645812949864</v>
          </cell>
          <cell r="Q1169">
            <v>14115.402869889978</v>
          </cell>
          <cell r="R1169">
            <v>199753.2055258695</v>
          </cell>
          <cell r="S1169">
            <v>16335.510052789934</v>
          </cell>
          <cell r="T1169">
            <v>18811.600174100138</v>
          </cell>
          <cell r="U1169">
            <v>16969.20383454999</v>
          </cell>
          <cell r="V1169">
            <v>16555.341115619987</v>
          </cell>
          <cell r="W1169">
            <v>21129.824647689937</v>
          </cell>
          <cell r="X1169">
            <v>19782.345757040195</v>
          </cell>
          <cell r="Y1169">
            <v>14900.657059239922</v>
          </cell>
          <cell r="Z1169">
            <v>12581.53960718005</v>
          </cell>
          <cell r="AA1169">
            <v>12290.317058079876</v>
          </cell>
          <cell r="AB1169">
            <v>21614.983245139942</v>
          </cell>
          <cell r="AC1169">
            <v>13832.772366100224</v>
          </cell>
          <cell r="AD1169">
            <v>14949.110608339775</v>
          </cell>
          <cell r="AE1169">
            <v>206117.21401439048</v>
          </cell>
          <cell r="AF1169">
            <v>18903.45415742998</v>
          </cell>
          <cell r="AG1169">
            <v>18567.476026999997</v>
          </cell>
          <cell r="AH1169">
            <v>17175.049603030086</v>
          </cell>
          <cell r="AI1169">
            <v>19517.447479489725</v>
          </cell>
          <cell r="AJ1169">
            <v>22095.011927160202</v>
          </cell>
          <cell r="AK1169">
            <v>21514.920273550088</v>
          </cell>
          <cell r="AL1169">
            <v>13401.116565380245</v>
          </cell>
          <cell r="AM1169">
            <v>12948.923845410114</v>
          </cell>
          <cell r="AN1169">
            <v>11861.686841039918</v>
          </cell>
          <cell r="AO1169">
            <v>22429.677074970212</v>
          </cell>
          <cell r="AP1169">
            <v>13210.799320799764</v>
          </cell>
          <cell r="AQ1169">
            <v>14491.650899130153</v>
          </cell>
          <cell r="AR1169">
            <v>208818.76779602841</v>
          </cell>
          <cell r="AS1169">
            <v>19018.897428469732</v>
          </cell>
          <cell r="AT1169">
            <v>19266.585933759809</v>
          </cell>
          <cell r="AU1169">
            <v>16885.973717600107</v>
          </cell>
          <cell r="AV1169">
            <v>22220.783961119829</v>
          </cell>
          <cell r="AW1169">
            <v>21400.734347079881</v>
          </cell>
          <cell r="AX1169">
            <v>21614.037021460012</v>
          </cell>
          <cell r="AY1169">
            <v>13146.114573510131</v>
          </cell>
          <cell r="AZ1169">
            <v>13192.974692819873</v>
          </cell>
          <cell r="BA1169">
            <v>11271.634637469891</v>
          </cell>
          <cell r="BB1169">
            <v>23168.816580629908</v>
          </cell>
          <cell r="BC1169">
            <v>14283.69706501998</v>
          </cell>
          <cell r="BD1169">
            <v>13348.517837089952</v>
          </cell>
          <cell r="BE1169">
            <v>224603.10962337814</v>
          </cell>
          <cell r="BF1169">
            <v>24156.891563769896</v>
          </cell>
          <cell r="BG1169">
            <v>19900.503014079994</v>
          </cell>
          <cell r="BH1169">
            <v>17577.489107660018</v>
          </cell>
          <cell r="BI1169">
            <v>24738.234900109936</v>
          </cell>
          <cell r="BJ1169">
            <v>21610.595433820039</v>
          </cell>
          <cell r="BK1169">
            <v>22248.263603859814</v>
          </cell>
          <cell r="BL1169">
            <v>12788.926793929888</v>
          </cell>
          <cell r="BM1169">
            <v>13486.841001300141</v>
          </cell>
          <cell r="BN1169">
            <v>11103.530431719963</v>
          </cell>
          <cell r="BO1169">
            <v>23987.122918410227</v>
          </cell>
          <cell r="BP1169">
            <v>17403.444539470132</v>
          </cell>
          <cell r="BQ1169">
            <v>15601.266315249959</v>
          </cell>
          <cell r="BR1169">
            <v>219610.95124084875</v>
          </cell>
          <cell r="BS1169">
            <v>23769.374740659958</v>
          </cell>
          <cell r="BT1169">
            <v>18123.301283320179</v>
          </cell>
          <cell r="BU1169">
            <v>18775.30349014001</v>
          </cell>
          <cell r="BV1169">
            <v>23501.860001489986</v>
          </cell>
          <cell r="BW1169">
            <v>23805.106933329953</v>
          </cell>
          <cell r="BX1169">
            <v>21244.137137440033</v>
          </cell>
          <cell r="BY1169">
            <v>12268.523095230106</v>
          </cell>
          <cell r="BZ1169">
            <v>13929.460214020219</v>
          </cell>
          <cell r="CA1169">
            <v>11442.335717000067</v>
          </cell>
          <cell r="CB1169">
            <v>22734.864414729876</v>
          </cell>
          <cell r="CC1169">
            <v>16310.446915109875</v>
          </cell>
          <cell r="CD1169">
            <v>13706.237298379885</v>
          </cell>
          <cell r="CE1169">
            <v>219172.76568078808</v>
          </cell>
          <cell r="CF1169">
            <v>18845.952425669879</v>
          </cell>
          <cell r="CG1169">
            <v>21564.802058569854</v>
          </cell>
          <cell r="CH1169">
            <v>19413.067283210112</v>
          </cell>
          <cell r="CI1169">
            <v>19777.493898289977</v>
          </cell>
          <cell r="CJ1169">
            <v>22789.176536930026</v>
          </cell>
          <cell r="CK1169">
            <v>21567.131621000124</v>
          </cell>
          <cell r="CL1169">
            <v>15963.566738529829</v>
          </cell>
          <cell r="CM1169">
            <v>11857.079571259674</v>
          </cell>
          <cell r="CN1169">
            <v>12207.711279400159</v>
          </cell>
          <cell r="CO1169">
            <v>23819.970912209945</v>
          </cell>
          <cell r="CP1169">
            <v>14948.980660820031</v>
          </cell>
          <cell r="CQ1169">
            <v>16417.832694899989</v>
          </cell>
          <cell r="CR1169">
            <v>217836.25985721126</v>
          </cell>
          <cell r="CS1169">
            <v>19495.689172639977</v>
          </cell>
          <cell r="CT1169">
            <v>21342.066297279671</v>
          </cell>
          <cell r="CU1169">
            <v>18841.974214470247</v>
          </cell>
          <cell r="CV1169">
            <v>21088.943150829989</v>
          </cell>
          <cell r="CW1169">
            <v>21955.839658400044</v>
          </cell>
          <cell r="CX1169">
            <v>22045.018327070167</v>
          </cell>
          <cell r="CY1169">
            <v>13781.185765120201</v>
          </cell>
          <cell r="CZ1169">
            <v>13108.204728260171</v>
          </cell>
          <cell r="DA1169">
            <v>12118.708664499922</v>
          </cell>
          <cell r="DB1169">
            <v>23874.726021819981</v>
          </cell>
          <cell r="DC1169">
            <v>14568.78720691998</v>
          </cell>
          <cell r="DD1169">
            <v>15615.116649899981</v>
          </cell>
          <cell r="DE1169">
            <v>217696.49509857967</v>
          </cell>
          <cell r="DF1169">
            <v>20970.474618509877</v>
          </cell>
          <cell r="DG1169">
            <v>19986.867456409964</v>
          </cell>
          <cell r="DH1169">
            <v>18182.37554809032</v>
          </cell>
          <cell r="DI1169">
            <v>21477.238235590048</v>
          </cell>
          <cell r="DJ1169">
            <v>22562.206566170091</v>
          </cell>
          <cell r="DK1169">
            <v>21064.499405279988</v>
          </cell>
          <cell r="DL1169">
            <v>13467.811316979816</v>
          </cell>
          <cell r="DM1169">
            <v>13347.353373840218</v>
          </cell>
          <cell r="DN1169">
            <v>11434.984016850125</v>
          </cell>
          <cell r="DO1169">
            <v>24835.887436370132</v>
          </cell>
          <cell r="DP1169">
            <v>15020.023400860024</v>
          </cell>
          <cell r="DQ1169">
            <v>15346.773723630118</v>
          </cell>
          <cell r="DR1169">
            <v>215802.49614914134</v>
          </cell>
          <cell r="DS1169">
            <v>22224.660634050146</v>
          </cell>
          <cell r="DT1169">
            <v>18861.364857480046</v>
          </cell>
          <cell r="DU1169">
            <v>17143.729624430183</v>
          </cell>
          <cell r="DV1169">
            <v>23045.197666179854</v>
          </cell>
          <cell r="DW1169">
            <v>21083.347214160021</v>
          </cell>
          <cell r="DX1169">
            <v>21104.118690770119</v>
          </cell>
          <cell r="DY1169">
            <v>13142.966341670137</v>
          </cell>
          <cell r="DZ1169">
            <v>13239.393122829963</v>
          </cell>
          <cell r="EA1169">
            <v>10992.374168960028</v>
          </cell>
          <cell r="EB1169">
            <v>23924.54074868001</v>
          </cell>
          <cell r="EC1169">
            <v>15427.928592889919</v>
          </cell>
          <cell r="ED1169">
            <v>15612.874487040099</v>
          </cell>
          <cell r="EE1169">
            <v>219216.2482576035</v>
          </cell>
          <cell r="EF1169">
            <v>25626.452626859769</v>
          </cell>
          <cell r="EG1169">
            <v>18361.488829389913</v>
          </cell>
          <cell r="EH1169">
            <v>16984.302980220062</v>
          </cell>
          <cell r="EI1169">
            <v>22936.64502502</v>
          </cell>
          <cell r="EJ1169">
            <v>20006.937051189831</v>
          </cell>
          <cell r="EK1169">
            <v>21348.443574810168</v>
          </cell>
          <cell r="EL1169">
            <v>13236.451240500202</v>
          </cell>
          <cell r="EM1169">
            <v>12618.976680150023</v>
          </cell>
          <cell r="EN1169">
            <v>11475.225070509943</v>
          </cell>
          <cell r="EO1169">
            <v>23483.694448430091</v>
          </cell>
          <cell r="EP1169">
            <v>16697.77031298005</v>
          </cell>
          <cell r="EQ1169">
            <v>16439.860417539952</v>
          </cell>
          <cell r="ER1169">
            <v>221327.38947306015</v>
          </cell>
          <cell r="ES1169">
            <v>24633.541718360037</v>
          </cell>
          <cell r="ET1169">
            <v>18615.938175310032</v>
          </cell>
          <cell r="EU1169">
            <v>17780.632972119842</v>
          </cell>
          <cell r="EV1169">
            <v>24171.994019430131</v>
          </cell>
          <cell r="EW1169">
            <v>20958.193135600071</v>
          </cell>
          <cell r="EX1169">
            <v>21252.630628299899</v>
          </cell>
          <cell r="EY1169">
            <v>12856.277265120065</v>
          </cell>
          <cell r="EZ1169">
            <v>11848.934906810056</v>
          </cell>
          <cell r="FA1169">
            <v>12850.676037149969</v>
          </cell>
          <cell r="FB1169">
            <v>24706.399492559955</v>
          </cell>
          <cell r="FC1169">
            <v>17674.531208280125</v>
          </cell>
          <cell r="FD1169">
            <v>13977.639914020081</v>
          </cell>
          <cell r="FE1169">
            <v>211768.08411836252</v>
          </cell>
          <cell r="FF1169">
            <v>19264.950724970084</v>
          </cell>
          <cell r="FG1169">
            <v>21031.699001870118</v>
          </cell>
          <cell r="FH1169">
            <v>17860.578082130058</v>
          </cell>
          <cell r="FI1169">
            <v>20973.380709729856</v>
          </cell>
          <cell r="FJ1169">
            <v>19979.995280100033</v>
          </cell>
          <cell r="FK1169">
            <v>18289.337943539955</v>
          </cell>
          <cell r="FL1169">
            <v>14923.741438659839</v>
          </cell>
          <cell r="FM1169">
            <v>13440.208151580067</v>
          </cell>
          <cell r="FN1169">
            <v>12993.197705729981</v>
          </cell>
          <cell r="FO1169">
            <v>20740.833595259814</v>
          </cell>
          <cell r="FP1169">
            <v>15138.357061029994</v>
          </cell>
          <cell r="FQ1169">
            <v>17131.804423759924</v>
          </cell>
          <cell r="FR1169">
            <v>219464.42880875058</v>
          </cell>
          <cell r="FS1169">
            <v>20794.175892370171</v>
          </cell>
          <cell r="FT1169">
            <v>19995.879637810052</v>
          </cell>
          <cell r="FU1169">
            <v>19190.191182469833</v>
          </cell>
          <cell r="FV1169">
            <v>20503.592336999951</v>
          </cell>
          <cell r="FW1169">
            <v>22450.398650580086</v>
          </cell>
          <cell r="FX1169">
            <v>20779.266088990029</v>
          </cell>
          <cell r="FY1169">
            <v>13474.190347400028</v>
          </cell>
          <cell r="FZ1169">
            <v>13092.768414870137</v>
          </cell>
          <cell r="GA1169">
            <v>12701.597441089922</v>
          </cell>
          <cell r="GB1169">
            <v>25673.453030459816</v>
          </cell>
          <cell r="GC1169">
            <v>14534.268456719816</v>
          </cell>
          <cell r="GD1169">
            <v>16274.647328990046</v>
          </cell>
          <cell r="GE1169">
            <v>222827.9257349316</v>
          </cell>
          <cell r="GF1169">
            <v>21659.428584879963</v>
          </cell>
          <cell r="GG1169">
            <v>21829.24670499994</v>
          </cell>
          <cell r="GH1169">
            <v>16857.900748549961</v>
          </cell>
          <cell r="GI1169">
            <v>21735.813414750155</v>
          </cell>
          <cell r="GJ1169">
            <v>22098.230557459872</v>
          </cell>
          <cell r="GK1169">
            <v>22257.060314019909</v>
          </cell>
          <cell r="GL1169">
            <v>13684.682276569773</v>
          </cell>
          <cell r="GM1169">
            <v>13718.419640000211</v>
          </cell>
          <cell r="GN1169">
            <v>12546.738774740021</v>
          </cell>
          <cell r="GO1169">
            <v>25083.051522909896</v>
          </cell>
          <cell r="GP1169">
            <v>15060.824515660061</v>
          </cell>
          <cell r="GQ1169">
            <v>16296.528680390096</v>
          </cell>
          <cell r="GR1169">
            <v>221378.99734083191</v>
          </cell>
          <cell r="GS1169">
            <v>22830.689692990039</v>
          </cell>
          <cell r="GT1169">
            <v>19082.234482050175</v>
          </cell>
          <cell r="GU1169">
            <v>18878.810018370044</v>
          </cell>
          <cell r="GV1169">
            <v>23460.234069729922</v>
          </cell>
          <cell r="GW1169">
            <v>20446.835729749873</v>
          </cell>
          <cell r="GX1169">
            <v>22549.916452829959</v>
          </cell>
          <cell r="GY1169">
            <v>13009.10494958004</v>
          </cell>
          <cell r="GZ1169">
            <v>13421.835494680097</v>
          </cell>
          <cell r="HA1169">
            <v>11441.787761429907</v>
          </cell>
          <cell r="HB1169">
            <v>25909.376326510217</v>
          </cell>
          <cell r="HC1169">
            <v>16391.740860780003</v>
          </cell>
          <cell r="HD1169">
            <v>13956.431502129999</v>
          </cell>
          <cell r="HE1169">
            <v>206347.29507109523</v>
          </cell>
          <cell r="HF1169">
            <v>22020.71777137008</v>
          </cell>
          <cell r="HG1169">
            <v>17538.010470080073</v>
          </cell>
          <cell r="HH1169">
            <v>14504.191831470001</v>
          </cell>
          <cell r="HI1169">
            <v>20868.998981829733</v>
          </cell>
          <cell r="HJ1169">
            <v>22071.519374969881</v>
          </cell>
          <cell r="HK1169">
            <v>20763.586224700091</v>
          </cell>
          <cell r="HL1169">
            <v>11919.739425549982</v>
          </cell>
          <cell r="HM1169">
            <v>13400.00911143003</v>
          </cell>
          <cell r="HN1169">
            <v>11273.797890930087</v>
          </cell>
          <cell r="HO1169">
            <v>23073.02499239007</v>
          </cell>
          <cell r="HP1169">
            <v>16386.117031599977</v>
          </cell>
          <cell r="HQ1169">
            <v>12527.581964779994</v>
          </cell>
          <cell r="HR1169">
            <v>211308.43183092028</v>
          </cell>
          <cell r="HS1169">
            <v>17132.67844608007</v>
          </cell>
          <cell r="HT1169">
            <v>20390.766115669976</v>
          </cell>
          <cell r="HU1169">
            <v>18477.999923299998</v>
          </cell>
          <cell r="HV1169">
            <v>20552.485429480206</v>
          </cell>
          <cell r="HW1169">
            <v>23017.710261580069</v>
          </cell>
          <cell r="HX1169">
            <v>19711.953173999907</v>
          </cell>
          <cell r="HY1169">
            <v>15662.846689079888</v>
          </cell>
          <cell r="HZ1169">
            <v>11824.751846509986</v>
          </cell>
          <cell r="IA1169">
            <v>12170.578315560007</v>
          </cell>
          <cell r="IB1169">
            <v>23527.343133189948</v>
          </cell>
          <cell r="IC1169">
            <v>13776.181571249967</v>
          </cell>
          <cell r="ID1169">
            <v>15063.136925220024</v>
          </cell>
          <cell r="IE1169">
            <v>212139.20201759972</v>
          </cell>
          <cell r="IF1169">
            <v>18139.30633488996</v>
          </cell>
          <cell r="IG1169">
            <v>20203.442928780103</v>
          </cell>
          <cell r="IH1169">
            <v>18625.512597449939</v>
          </cell>
          <cell r="II1169">
            <v>22899.831429229933</v>
          </cell>
          <cell r="IJ1169">
            <v>19414.21707647969</v>
          </cell>
          <cell r="IK1169">
            <v>21265.227014399832</v>
          </cell>
          <cell r="IL1169">
            <v>15147.511035189964</v>
          </cell>
          <cell r="IM1169">
            <v>12548.558045940008</v>
          </cell>
          <cell r="IN1169">
            <v>12296.434959350037</v>
          </cell>
          <cell r="IO1169">
            <v>22788.968736789888</v>
          </cell>
          <cell r="IP1169">
            <v>13895.100906430045</v>
          </cell>
          <cell r="IQ1169">
            <v>14915.090952669969</v>
          </cell>
          <cell r="IR1169">
            <v>215155.3813378904</v>
          </cell>
          <cell r="IS1169">
            <v>18859.187018470024</v>
          </cell>
          <cell r="IT1169">
            <v>19882.578421790036</v>
          </cell>
          <cell r="IU1169">
            <v>18292.586544620106</v>
          </cell>
          <cell r="IV1169">
            <v>22229.44724610995</v>
          </cell>
          <cell r="IW1169">
            <v>24648.285249460023</v>
          </cell>
          <cell r="IX1169">
            <v>21871.097922480199</v>
          </cell>
          <cell r="IY1169">
            <v>13611.277785999933</v>
          </cell>
          <cell r="IZ1169">
            <v>13189.19712069002</v>
          </cell>
          <cell r="JA1169">
            <v>11582.931032569963</v>
          </cell>
          <cell r="JB1169">
            <v>23195.825555999996</v>
          </cell>
          <cell r="JC1169">
            <v>14022.606174699962</v>
          </cell>
          <cell r="JD1169">
            <v>13770.361264999956</v>
          </cell>
          <cell r="JE1169">
            <v>3696.3942379280925</v>
          </cell>
          <cell r="JF1169">
            <v>418.83844403002877</v>
          </cell>
          <cell r="JG1169">
            <v>2144.3031783099286</v>
          </cell>
          <cell r="JH1169">
            <v>353.65453496994451</v>
          </cell>
          <cell r="JI1169">
            <v>564.33448093989864</v>
          </cell>
          <cell r="JJ1169">
            <v>-434.19044011016376</v>
          </cell>
          <cell r="JK1169">
            <v>498.18035107990727</v>
          </cell>
          <cell r="JL1169">
            <v>0</v>
          </cell>
          <cell r="JM1169">
            <v>0</v>
          </cell>
          <cell r="JN1169">
            <v>0</v>
          </cell>
          <cell r="JO1169">
            <v>0</v>
          </cell>
          <cell r="JP1169">
            <v>0</v>
          </cell>
          <cell r="JQ1169">
            <v>151.27368871006183</v>
          </cell>
        </row>
        <row r="1172">
          <cell r="D1172" t="str">
            <v>CL_.EX.BDG._.___.JimBridger 0</v>
          </cell>
          <cell r="F1172">
            <v>-9.9999999999997868E-3</v>
          </cell>
          <cell r="G1172">
            <v>-2.0000000000000462E-2</v>
          </cell>
          <cell r="H1172">
            <v>0</v>
          </cell>
          <cell r="I1172">
            <v>-2.000000000000135E-2</v>
          </cell>
          <cell r="J1172">
            <v>-2.0000000000000462E-2</v>
          </cell>
          <cell r="K1172">
            <v>-3.0000000000000249E-2</v>
          </cell>
          <cell r="L1172">
            <v>0</v>
          </cell>
          <cell r="M1172">
            <v>0</v>
          </cell>
          <cell r="N1172">
            <v>0</v>
          </cell>
          <cell r="O1172">
            <v>-5.0000000000001599E-2</v>
          </cell>
          <cell r="P1172">
            <v>-9.9999999999997868E-3</v>
          </cell>
          <cell r="Q1172">
            <v>-0.12999999999999989</v>
          </cell>
          <cell r="R1172">
            <v>-0.19000000000001194</v>
          </cell>
          <cell r="S1172">
            <v>-2.0000000000000462E-2</v>
          </cell>
          <cell r="T1172">
            <v>-4.9999999999999822E-2</v>
          </cell>
          <cell r="U1172">
            <v>-2.0000000000000462E-2</v>
          </cell>
          <cell r="V1172">
            <v>-1.0000000000000675E-2</v>
          </cell>
          <cell r="W1172">
            <v>0</v>
          </cell>
          <cell r="X1172">
            <v>-1.0000000000000675E-2</v>
          </cell>
          <cell r="Y1172">
            <v>-3.0000000000001137E-2</v>
          </cell>
          <cell r="Z1172">
            <v>0</v>
          </cell>
          <cell r="AA1172">
            <v>0</v>
          </cell>
          <cell r="AB1172">
            <v>-4.0000000000000036E-2</v>
          </cell>
          <cell r="AC1172">
            <v>0</v>
          </cell>
          <cell r="AD1172">
            <v>-9.9999999999997868E-3</v>
          </cell>
          <cell r="AE1172">
            <v>-0.20000000000000284</v>
          </cell>
          <cell r="AF1172">
            <v>0</v>
          </cell>
          <cell r="AG1172">
            <v>0</v>
          </cell>
          <cell r="AH1172">
            <v>9.9999999999997868E-3</v>
          </cell>
          <cell r="AI1172">
            <v>-4.0000000000000036E-2</v>
          </cell>
          <cell r="AJ1172">
            <v>-3.0000000000001137E-2</v>
          </cell>
          <cell r="AK1172">
            <v>-7.0000000000000284E-2</v>
          </cell>
          <cell r="AL1172">
            <v>0</v>
          </cell>
          <cell r="AM1172">
            <v>0</v>
          </cell>
          <cell r="AN1172">
            <v>0</v>
          </cell>
          <cell r="AO1172">
            <v>-6.0000000000000497E-2</v>
          </cell>
          <cell r="AP1172">
            <v>0</v>
          </cell>
          <cell r="AQ1172">
            <v>-9.9999999999988987E-3</v>
          </cell>
          <cell r="AR1172">
            <v>-0.12000000000000455</v>
          </cell>
          <cell r="AS1172">
            <v>0</v>
          </cell>
          <cell r="AT1172">
            <v>-4.0000000000000036E-2</v>
          </cell>
          <cell r="AU1172">
            <v>-1.9999999999999574E-2</v>
          </cell>
          <cell r="AV1172">
            <v>-2.0000000000000462E-2</v>
          </cell>
          <cell r="AW1172">
            <v>0</v>
          </cell>
          <cell r="AX1172">
            <v>0</v>
          </cell>
          <cell r="AY1172">
            <v>0</v>
          </cell>
          <cell r="AZ1172">
            <v>-1.9999999999999574E-2</v>
          </cell>
          <cell r="BA1172">
            <v>0</v>
          </cell>
          <cell r="BB1172">
            <v>-2.0000000000000462E-2</v>
          </cell>
          <cell r="BC1172">
            <v>0</v>
          </cell>
          <cell r="BD1172">
            <v>0</v>
          </cell>
          <cell r="BE1172">
            <v>-0.15000000000000568</v>
          </cell>
          <cell r="BF1172">
            <v>0</v>
          </cell>
          <cell r="BG1172">
            <v>-4.9999999999999822E-2</v>
          </cell>
          <cell r="BH1172">
            <v>-3.9999999999999147E-2</v>
          </cell>
          <cell r="BI1172">
            <v>-2.0000000000000462E-2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-4.0000000000000036E-2</v>
          </cell>
          <cell r="BP1172">
            <v>0</v>
          </cell>
          <cell r="BQ1172">
            <v>0</v>
          </cell>
          <cell r="BR1172">
            <v>8.99999999999892E-2</v>
          </cell>
          <cell r="BS1172">
            <v>3.0000000000000249E-2</v>
          </cell>
          <cell r="BT1172">
            <v>2.0000000000000462E-2</v>
          </cell>
          <cell r="BU1172">
            <v>0</v>
          </cell>
          <cell r="BV1172">
            <v>2.9999999999999361E-2</v>
          </cell>
          <cell r="BW1172">
            <v>-9.9999999999988987E-3</v>
          </cell>
          <cell r="BX1172">
            <v>9.9999999999997868E-3</v>
          </cell>
          <cell r="BY1172">
            <v>0</v>
          </cell>
          <cell r="BZ1172">
            <v>0</v>
          </cell>
          <cell r="CA1172">
            <v>-2.9999999999998472E-2</v>
          </cell>
          <cell r="CB1172">
            <v>3.0000000000000249E-2</v>
          </cell>
          <cell r="CC1172">
            <v>1.0000000000000675E-2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3.0000000000000249E-2</v>
          </cell>
          <cell r="CJ1172">
            <v>-3.0000000000000249E-2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-3.0000000000001137E-2</v>
          </cell>
          <cell r="CS1172">
            <v>0</v>
          </cell>
          <cell r="CT1172">
            <v>0</v>
          </cell>
          <cell r="CU1172">
            <v>0</v>
          </cell>
          <cell r="CV1172">
            <v>1.9999999999999574E-2</v>
          </cell>
          <cell r="CW1172">
            <v>-4.9999999999999822E-2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-6.9999999999993179E-2</v>
          </cell>
          <cell r="DF1172">
            <v>0</v>
          </cell>
          <cell r="DG1172">
            <v>-1.9999999999999574E-2</v>
          </cell>
          <cell r="DH1172">
            <v>0</v>
          </cell>
          <cell r="DI1172">
            <v>-2.0000000000000462E-2</v>
          </cell>
          <cell r="DJ1172">
            <v>-2.9999999999999361E-2</v>
          </cell>
          <cell r="DK1172">
            <v>-3.0000000000000249E-2</v>
          </cell>
          <cell r="DL1172">
            <v>0</v>
          </cell>
          <cell r="DM1172">
            <v>0</v>
          </cell>
          <cell r="DN1172">
            <v>0</v>
          </cell>
          <cell r="DO1172">
            <v>3.0000000000000249E-2</v>
          </cell>
          <cell r="DP1172">
            <v>0</v>
          </cell>
          <cell r="DQ1172">
            <v>0</v>
          </cell>
          <cell r="DR1172">
            <v>-0.10999999999998522</v>
          </cell>
          <cell r="DS1172">
            <v>0</v>
          </cell>
          <cell r="DT1172">
            <v>-9.9999999999997868E-3</v>
          </cell>
          <cell r="DU1172">
            <v>-9.9999999999988987E-3</v>
          </cell>
          <cell r="DV1172">
            <v>-2.9999999999999361E-2</v>
          </cell>
          <cell r="DW1172">
            <v>-2.0000000000000462E-2</v>
          </cell>
          <cell r="DX1172">
            <v>-8.0000000000000071E-2</v>
          </cell>
          <cell r="DY1172">
            <v>0</v>
          </cell>
          <cell r="DZ1172">
            <v>0</v>
          </cell>
          <cell r="EA1172">
            <v>0</v>
          </cell>
          <cell r="EB1172">
            <v>4.0000000000000036E-2</v>
          </cell>
          <cell r="EC1172">
            <v>0</v>
          </cell>
          <cell r="ED1172">
            <v>0</v>
          </cell>
          <cell r="EE1172">
            <v>-4.0000000000006253E-2</v>
          </cell>
          <cell r="EF1172">
            <v>0</v>
          </cell>
          <cell r="EG1172">
            <v>0</v>
          </cell>
          <cell r="EH1172">
            <v>1.0000000000000675E-2</v>
          </cell>
          <cell r="EI1172">
            <v>9.9999999999997868E-3</v>
          </cell>
          <cell r="EJ1172">
            <v>-6.0000000000000497E-2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-7.000000000000739E-2</v>
          </cell>
          <cell r="ES1172">
            <v>0</v>
          </cell>
          <cell r="ET1172">
            <v>-2.0000000000000462E-2</v>
          </cell>
          <cell r="EU1172">
            <v>-9.9999999999997868E-3</v>
          </cell>
          <cell r="EV1172">
            <v>-4.0000000000000036E-2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-3.0000000000015348E-2</v>
          </cell>
          <cell r="FF1172">
            <v>0</v>
          </cell>
          <cell r="FG1172">
            <v>0</v>
          </cell>
          <cell r="FH1172">
            <v>-4.0000000000000924E-2</v>
          </cell>
          <cell r="FI1172">
            <v>0</v>
          </cell>
          <cell r="FJ1172">
            <v>9.9999999999997868E-3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0</v>
          </cell>
          <cell r="FS1172">
            <v>0</v>
          </cell>
          <cell r="FT1172">
            <v>-9.9999999999997868E-3</v>
          </cell>
          <cell r="FU1172">
            <v>4.0000000000000036E-2</v>
          </cell>
          <cell r="FV1172">
            <v>9.9999999999997868E-3</v>
          </cell>
          <cell r="FW1172">
            <v>-3.0000000000000249E-2</v>
          </cell>
          <cell r="FX1172">
            <v>-9.9999999999997868E-3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-1.0000000000005116E-2</v>
          </cell>
          <cell r="GF1172">
            <v>0</v>
          </cell>
          <cell r="GG1172">
            <v>-9.9999999999997868E-3</v>
          </cell>
          <cell r="GH1172">
            <v>-9.9999999999997868E-3</v>
          </cell>
          <cell r="GI1172">
            <v>1.0000000000000675E-2</v>
          </cell>
          <cell r="GJ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O1172">
            <v>0</v>
          </cell>
          <cell r="GP1172">
            <v>0</v>
          </cell>
          <cell r="GQ1172">
            <v>0</v>
          </cell>
          <cell r="GR1172">
            <v>-6.0000000000002274E-2</v>
          </cell>
          <cell r="GS1172">
            <v>0</v>
          </cell>
          <cell r="GT1172">
            <v>0</v>
          </cell>
          <cell r="GU1172">
            <v>-2.0000000000000462E-2</v>
          </cell>
          <cell r="GV1172">
            <v>-4.0000000000000036E-2</v>
          </cell>
          <cell r="GW1172">
            <v>0</v>
          </cell>
          <cell r="GX1172">
            <v>0</v>
          </cell>
          <cell r="GY1172">
            <v>0</v>
          </cell>
          <cell r="GZ1172">
            <v>0</v>
          </cell>
          <cell r="HA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9.9999999999909051E-3</v>
          </cell>
          <cell r="HF1172">
            <v>0</v>
          </cell>
          <cell r="HG1172">
            <v>0</v>
          </cell>
          <cell r="HH1172">
            <v>-1.0000000000001563E-2</v>
          </cell>
          <cell r="HI1172">
            <v>0</v>
          </cell>
          <cell r="HJ1172">
            <v>1.9999999999999574E-2</v>
          </cell>
          <cell r="HK1172">
            <v>0</v>
          </cell>
          <cell r="HL1172">
            <v>0</v>
          </cell>
          <cell r="HM1172">
            <v>0</v>
          </cell>
          <cell r="HN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1.9999999999996021E-2</v>
          </cell>
          <cell r="HS1172">
            <v>0</v>
          </cell>
          <cell r="HT1172">
            <v>0</v>
          </cell>
          <cell r="HU1172">
            <v>1.9999999999999574E-2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B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H1172">
            <v>0</v>
          </cell>
          <cell r="II1172">
            <v>0</v>
          </cell>
          <cell r="IJ1172">
            <v>0</v>
          </cell>
          <cell r="IK1172">
            <v>0</v>
          </cell>
          <cell r="IL1172">
            <v>0</v>
          </cell>
          <cell r="IM1172">
            <v>0</v>
          </cell>
          <cell r="IN1172">
            <v>0</v>
          </cell>
          <cell r="IO1172">
            <v>0</v>
          </cell>
          <cell r="IP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W1172">
            <v>0</v>
          </cell>
          <cell r="IX1172">
            <v>0</v>
          </cell>
          <cell r="IY1172">
            <v>0</v>
          </cell>
          <cell r="IZ1172">
            <v>0</v>
          </cell>
          <cell r="JA1172">
            <v>0</v>
          </cell>
          <cell r="JB1172">
            <v>0</v>
          </cell>
          <cell r="JC1172">
            <v>0</v>
          </cell>
          <cell r="JD1172">
            <v>0</v>
          </cell>
          <cell r="JE1172">
            <v>0</v>
          </cell>
          <cell r="JF1172">
            <v>0</v>
          </cell>
          <cell r="JG1172">
            <v>0</v>
          </cell>
          <cell r="JH1172">
            <v>0</v>
          </cell>
          <cell r="JI1172">
            <v>0</v>
          </cell>
          <cell r="JJ1172">
            <v>0</v>
          </cell>
          <cell r="JK1172">
            <v>0</v>
          </cell>
          <cell r="JL1172">
            <v>0</v>
          </cell>
          <cell r="JM1172">
            <v>0</v>
          </cell>
          <cell r="JN1172">
            <v>0</v>
          </cell>
          <cell r="JO1172">
            <v>0</v>
          </cell>
          <cell r="JP1172">
            <v>0</v>
          </cell>
          <cell r="JQ1172">
            <v>0</v>
          </cell>
        </row>
        <row r="1173">
          <cell r="D1173" t="str">
            <v>CL_.EX.UTN._.___.Naughton 0</v>
          </cell>
          <cell r="F1173">
            <v>-9.9999999999997868E-3</v>
          </cell>
          <cell r="G1173">
            <v>-2.0000000000000462E-2</v>
          </cell>
          <cell r="H1173">
            <v>0</v>
          </cell>
          <cell r="I1173">
            <v>-2.000000000000135E-2</v>
          </cell>
          <cell r="J1173">
            <v>-2.0000000000000462E-2</v>
          </cell>
          <cell r="K1173">
            <v>-2.0000000000000462E-2</v>
          </cell>
          <cell r="L1173">
            <v>0</v>
          </cell>
          <cell r="M1173">
            <v>0</v>
          </cell>
          <cell r="N1173">
            <v>0</v>
          </cell>
          <cell r="O1173">
            <v>-5.0000000000001599E-2</v>
          </cell>
          <cell r="P1173">
            <v>-9.9999999999997868E-3</v>
          </cell>
          <cell r="Q1173">
            <v>-0.12999999999999989</v>
          </cell>
          <cell r="R1173">
            <v>-0.22244923000000938</v>
          </cell>
          <cell r="S1173">
            <v>-2.244923000000032E-2</v>
          </cell>
          <cell r="T1173">
            <v>-3.9999999999999147E-2</v>
          </cell>
          <cell r="U1173">
            <v>-2.0000000000000462E-2</v>
          </cell>
          <cell r="V1173">
            <v>0</v>
          </cell>
          <cell r="W1173">
            <v>-2.9999999999999361E-2</v>
          </cell>
          <cell r="X1173">
            <v>-1.0000000000000675E-2</v>
          </cell>
          <cell r="Y1173">
            <v>-3.0000000000001137E-2</v>
          </cell>
          <cell r="Z1173">
            <v>0</v>
          </cell>
          <cell r="AA1173">
            <v>0</v>
          </cell>
          <cell r="AB1173">
            <v>-4.9999999999999822E-2</v>
          </cell>
          <cell r="AC1173">
            <v>0</v>
          </cell>
          <cell r="AD1173">
            <v>-2.0000000000000462E-2</v>
          </cell>
          <cell r="AE1173">
            <v>-0.26999999999999602</v>
          </cell>
          <cell r="AF1173">
            <v>0</v>
          </cell>
          <cell r="AG1173">
            <v>0</v>
          </cell>
          <cell r="AH1173">
            <v>-2.0000000000000462E-2</v>
          </cell>
          <cell r="AI1173">
            <v>-1.9999999999999574E-2</v>
          </cell>
          <cell r="AJ1173">
            <v>-2.000000000000135E-2</v>
          </cell>
          <cell r="AK1173">
            <v>-0.12999999999999989</v>
          </cell>
          <cell r="AL1173">
            <v>-9.9999999999997868E-3</v>
          </cell>
          <cell r="AM1173">
            <v>0</v>
          </cell>
          <cell r="AN1173">
            <v>0</v>
          </cell>
          <cell r="AO1173">
            <v>-4.9999999999998934E-2</v>
          </cell>
          <cell r="AP1173">
            <v>-1.0000000000000675E-2</v>
          </cell>
          <cell r="AQ1173">
            <v>-9.9999999999988987E-3</v>
          </cell>
          <cell r="AR1173">
            <v>-9.9999999999994316E-2</v>
          </cell>
          <cell r="AS1173">
            <v>0</v>
          </cell>
          <cell r="AT1173">
            <v>-4.9999999999999822E-2</v>
          </cell>
          <cell r="AU1173">
            <v>-9.9999999999997868E-3</v>
          </cell>
          <cell r="AV1173">
            <v>-2.9999999999999361E-2</v>
          </cell>
          <cell r="AW1173">
            <v>0</v>
          </cell>
          <cell r="AX1173">
            <v>0</v>
          </cell>
          <cell r="AY1173">
            <v>0</v>
          </cell>
          <cell r="AZ1173">
            <v>9.9999999999997868E-3</v>
          </cell>
          <cell r="BA1173">
            <v>0</v>
          </cell>
          <cell r="BB1173">
            <v>-2.0000000000000462E-2</v>
          </cell>
          <cell r="BC1173">
            <v>0</v>
          </cell>
          <cell r="BD1173">
            <v>0</v>
          </cell>
          <cell r="BE1173">
            <v>-9.9999999999994316E-2</v>
          </cell>
          <cell r="BF1173">
            <v>0</v>
          </cell>
          <cell r="BG1173">
            <v>-4.9999999999999822E-2</v>
          </cell>
          <cell r="BH1173">
            <v>-2.9999999999998472E-2</v>
          </cell>
          <cell r="BI1173">
            <v>-2.0000000000000462E-2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-0.20000000000000284</v>
          </cell>
          <cell r="BS1173">
            <v>0</v>
          </cell>
          <cell r="BT1173">
            <v>0</v>
          </cell>
          <cell r="BU1173">
            <v>-7.9999999999999183E-2</v>
          </cell>
          <cell r="BV1173">
            <v>-4.0000000000000036E-2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-3.9999999999999147E-2</v>
          </cell>
          <cell r="CB1173">
            <v>-4.0000000000000036E-2</v>
          </cell>
          <cell r="CC1173">
            <v>0</v>
          </cell>
          <cell r="CD1173">
            <v>0</v>
          </cell>
          <cell r="CE1173">
            <v>-3.0000000000001137E-2</v>
          </cell>
          <cell r="CF1173">
            <v>0</v>
          </cell>
          <cell r="CG1173">
            <v>0</v>
          </cell>
          <cell r="CH1173">
            <v>-2.0000000000000462E-2</v>
          </cell>
          <cell r="CI1173">
            <v>9.9999999999997868E-3</v>
          </cell>
          <cell r="CJ1173">
            <v>-2.0000000000000462E-2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-4.0000000000006253E-2</v>
          </cell>
          <cell r="CS1173">
            <v>0</v>
          </cell>
          <cell r="CT1173">
            <v>0</v>
          </cell>
          <cell r="CU1173">
            <v>0</v>
          </cell>
          <cell r="CV1173">
            <v>-1.0000000000000675E-2</v>
          </cell>
          <cell r="CW1173">
            <v>-3.0000000000000249E-2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-7.9999999999998295E-2</v>
          </cell>
          <cell r="DF1173">
            <v>0</v>
          </cell>
          <cell r="DG1173">
            <v>-2.0000000000000462E-2</v>
          </cell>
          <cell r="DH1173">
            <v>0</v>
          </cell>
          <cell r="DI1173">
            <v>-2.0000000000000462E-2</v>
          </cell>
          <cell r="DJ1173">
            <v>-9.9999999999997868E-3</v>
          </cell>
          <cell r="DK1173">
            <v>-4.9999999999999822E-2</v>
          </cell>
          <cell r="DL1173">
            <v>0</v>
          </cell>
          <cell r="DM1173">
            <v>0</v>
          </cell>
          <cell r="DN1173">
            <v>0</v>
          </cell>
          <cell r="DO1173">
            <v>2.0000000000000462E-2</v>
          </cell>
          <cell r="DP1173">
            <v>0</v>
          </cell>
          <cell r="DQ1173">
            <v>0</v>
          </cell>
          <cell r="DR1173">
            <v>-0.14999999999999147</v>
          </cell>
          <cell r="DS1173">
            <v>0</v>
          </cell>
          <cell r="DT1173">
            <v>-2.0000000000000462E-2</v>
          </cell>
          <cell r="DU1173">
            <v>-3.0000000000000249E-2</v>
          </cell>
          <cell r="DV1173">
            <v>-4.0000000000000036E-2</v>
          </cell>
          <cell r="DW1173">
            <v>0</v>
          </cell>
          <cell r="DX1173">
            <v>-9.0000000000000746E-2</v>
          </cell>
          <cell r="DY1173">
            <v>0</v>
          </cell>
          <cell r="DZ1173">
            <v>0</v>
          </cell>
          <cell r="EA1173">
            <v>0</v>
          </cell>
          <cell r="EB1173">
            <v>3.0000000000000249E-2</v>
          </cell>
          <cell r="EC1173">
            <v>0</v>
          </cell>
          <cell r="ED1173">
            <v>0</v>
          </cell>
          <cell r="EE1173">
            <v>-1.0000000000005116E-2</v>
          </cell>
          <cell r="EF1173">
            <v>0</v>
          </cell>
          <cell r="EG1173">
            <v>0</v>
          </cell>
          <cell r="EH1173">
            <v>9.9999999999997868E-3</v>
          </cell>
          <cell r="EI1173">
            <v>-1.0000000000000675E-2</v>
          </cell>
          <cell r="EJ1173">
            <v>-9.9999999999997868E-3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-4.0000000000006253E-2</v>
          </cell>
          <cell r="ES1173">
            <v>0</v>
          </cell>
          <cell r="ET1173">
            <v>0</v>
          </cell>
          <cell r="EU1173">
            <v>-9.9999999999997868E-3</v>
          </cell>
          <cell r="EV1173">
            <v>0</v>
          </cell>
          <cell r="EW1173">
            <v>-3.0000000000000249E-2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3.9999999999992042E-2</v>
          </cell>
          <cell r="FF1173">
            <v>0</v>
          </cell>
          <cell r="FG1173">
            <v>0</v>
          </cell>
          <cell r="FH1173">
            <v>9.9999999999997868E-3</v>
          </cell>
          <cell r="FI1173">
            <v>0</v>
          </cell>
          <cell r="FJ1173">
            <v>2.9999999999999361E-2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3.0000000000001137E-2</v>
          </cell>
          <cell r="FS1173">
            <v>0</v>
          </cell>
          <cell r="FT1173">
            <v>0</v>
          </cell>
          <cell r="FU1173">
            <v>2.0000000000000462E-2</v>
          </cell>
          <cell r="FV1173">
            <v>0</v>
          </cell>
          <cell r="FW1173">
            <v>9.9999999999997868E-3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-6.0000000000002274E-2</v>
          </cell>
          <cell r="GF1173">
            <v>0</v>
          </cell>
          <cell r="GG1173">
            <v>0</v>
          </cell>
          <cell r="GH1173">
            <v>-4.9999999999998934E-2</v>
          </cell>
          <cell r="GI1173">
            <v>-1.0000000000000675E-2</v>
          </cell>
          <cell r="GJ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O1173">
            <v>0</v>
          </cell>
          <cell r="GP1173">
            <v>0</v>
          </cell>
          <cell r="GQ1173">
            <v>0</v>
          </cell>
          <cell r="GR1173">
            <v>-1.0000000000005116E-2</v>
          </cell>
          <cell r="GS1173">
            <v>0</v>
          </cell>
          <cell r="GT1173">
            <v>0</v>
          </cell>
          <cell r="GU1173">
            <v>0</v>
          </cell>
          <cell r="GV1173">
            <v>-1.0000000000000675E-2</v>
          </cell>
          <cell r="GW1173">
            <v>0</v>
          </cell>
          <cell r="GX1173">
            <v>0</v>
          </cell>
          <cell r="GY1173">
            <v>0</v>
          </cell>
          <cell r="GZ1173">
            <v>0</v>
          </cell>
          <cell r="HA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-3.0000000000001137E-2</v>
          </cell>
          <cell r="HF1173">
            <v>0</v>
          </cell>
          <cell r="HG1173">
            <v>0</v>
          </cell>
          <cell r="HH1173">
            <v>-9.9999999999988987E-3</v>
          </cell>
          <cell r="HI1173">
            <v>0</v>
          </cell>
          <cell r="HJ1173">
            <v>-2.000000000000135E-2</v>
          </cell>
          <cell r="HK1173">
            <v>0</v>
          </cell>
          <cell r="HL1173">
            <v>0</v>
          </cell>
          <cell r="HM1173">
            <v>0</v>
          </cell>
          <cell r="HN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>
            <v>0</v>
          </cell>
          <cell r="HU1173">
            <v>0</v>
          </cell>
          <cell r="HV1173">
            <v>-9.9999999999997868E-3</v>
          </cell>
          <cell r="HW1173">
            <v>9.9999999999997868E-3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B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H1173">
            <v>0</v>
          </cell>
          <cell r="II1173">
            <v>0</v>
          </cell>
          <cell r="IJ1173">
            <v>0</v>
          </cell>
          <cell r="IK1173">
            <v>0</v>
          </cell>
          <cell r="IL1173">
            <v>0</v>
          </cell>
          <cell r="IM1173">
            <v>0</v>
          </cell>
          <cell r="IN1173">
            <v>0</v>
          </cell>
          <cell r="IO1173">
            <v>0</v>
          </cell>
          <cell r="IP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W1173">
            <v>0</v>
          </cell>
          <cell r="IX1173">
            <v>0</v>
          </cell>
          <cell r="IY1173">
            <v>0</v>
          </cell>
          <cell r="IZ1173">
            <v>0</v>
          </cell>
          <cell r="JA1173">
            <v>0</v>
          </cell>
          <cell r="JB1173">
            <v>0</v>
          </cell>
          <cell r="JC1173">
            <v>0</v>
          </cell>
          <cell r="JD1173">
            <v>0</v>
          </cell>
          <cell r="JE1173">
            <v>0</v>
          </cell>
          <cell r="JF1173">
            <v>0</v>
          </cell>
          <cell r="JG1173">
            <v>0</v>
          </cell>
          <cell r="JH1173">
            <v>0</v>
          </cell>
          <cell r="JI1173">
            <v>0</v>
          </cell>
          <cell r="JJ1173">
            <v>0</v>
          </cell>
          <cell r="JK1173">
            <v>0</v>
          </cell>
          <cell r="JL1173">
            <v>0</v>
          </cell>
          <cell r="JM1173">
            <v>0</v>
          </cell>
          <cell r="JN1173">
            <v>0</v>
          </cell>
          <cell r="JO1173">
            <v>0</v>
          </cell>
          <cell r="JP1173">
            <v>0</v>
          </cell>
          <cell r="JQ1173">
            <v>0</v>
          </cell>
        </row>
        <row r="1174">
          <cell r="D1174" t="str">
            <v>CL_.EX.UTS._.___.Hunter 0</v>
          </cell>
          <cell r="F1174">
            <v>-9.9999999999997868E-3</v>
          </cell>
          <cell r="G1174">
            <v>-2.0000000000000462E-2</v>
          </cell>
          <cell r="H1174">
            <v>0</v>
          </cell>
          <cell r="I1174">
            <v>-2.000000000000135E-2</v>
          </cell>
          <cell r="J1174">
            <v>-2.0000000000000462E-2</v>
          </cell>
          <cell r="K1174">
            <v>-2.0000000000000462E-2</v>
          </cell>
          <cell r="L1174">
            <v>0</v>
          </cell>
          <cell r="M1174">
            <v>0</v>
          </cell>
          <cell r="N1174">
            <v>0</v>
          </cell>
          <cell r="O1174">
            <v>-5.0000000000001599E-2</v>
          </cell>
          <cell r="P1174">
            <v>-9.9999999999997868E-3</v>
          </cell>
          <cell r="Q1174">
            <v>-0.12999999999999989</v>
          </cell>
          <cell r="R1174">
            <v>-0.20000000000000284</v>
          </cell>
          <cell r="S1174">
            <v>-3.0000000000000249E-2</v>
          </cell>
          <cell r="T1174">
            <v>-3.9999999999999147E-2</v>
          </cell>
          <cell r="U1174">
            <v>-2.0000000000000462E-2</v>
          </cell>
          <cell r="V1174">
            <v>-1.0000000000000675E-2</v>
          </cell>
          <cell r="W1174">
            <v>-1.0000000000000675E-2</v>
          </cell>
          <cell r="X1174">
            <v>-2.0000000000000462E-2</v>
          </cell>
          <cell r="Y1174">
            <v>-3.0000000000001137E-2</v>
          </cell>
          <cell r="Z1174">
            <v>0</v>
          </cell>
          <cell r="AA1174">
            <v>0</v>
          </cell>
          <cell r="AB1174">
            <v>-4.0000000000000036E-2</v>
          </cell>
          <cell r="AC1174">
            <v>0</v>
          </cell>
          <cell r="AD1174">
            <v>0</v>
          </cell>
          <cell r="AE1174">
            <v>-0.29999999999999716</v>
          </cell>
          <cell r="AF1174">
            <v>0</v>
          </cell>
          <cell r="AG1174">
            <v>0</v>
          </cell>
          <cell r="AH1174">
            <v>0</v>
          </cell>
          <cell r="AI1174">
            <v>-3.0000000000001137E-2</v>
          </cell>
          <cell r="AJ1174">
            <v>-3.0000000000001137E-2</v>
          </cell>
          <cell r="AK1174">
            <v>-0.11999999999999922</v>
          </cell>
          <cell r="AL1174">
            <v>-2.9999999999999361E-2</v>
          </cell>
          <cell r="AM1174">
            <v>0</v>
          </cell>
          <cell r="AN1174">
            <v>-9.9999999999997868E-3</v>
          </cell>
          <cell r="AO1174">
            <v>-6.0000000000000497E-2</v>
          </cell>
          <cell r="AP1174">
            <v>-1.0000000000000675E-2</v>
          </cell>
          <cell r="AQ1174">
            <v>-9.9999999999988987E-3</v>
          </cell>
          <cell r="AR1174">
            <v>-9.9999999999994316E-2</v>
          </cell>
          <cell r="AS1174">
            <v>0</v>
          </cell>
          <cell r="AT1174">
            <v>-4.0000000000000036E-2</v>
          </cell>
          <cell r="AU1174">
            <v>-2.0000000000000462E-2</v>
          </cell>
          <cell r="AV1174">
            <v>-2.0000000000000462E-2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-2.0000000000000462E-2</v>
          </cell>
          <cell r="BC1174">
            <v>0</v>
          </cell>
          <cell r="BD1174">
            <v>0</v>
          </cell>
          <cell r="BE1174">
            <v>-0.14000000000000057</v>
          </cell>
          <cell r="BF1174">
            <v>0</v>
          </cell>
          <cell r="BG1174">
            <v>-4.9999999999999822E-2</v>
          </cell>
          <cell r="BH1174">
            <v>-2.9999999999998472E-2</v>
          </cell>
          <cell r="BI1174">
            <v>-2.0000000000000462E-2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-3.9999999999999147E-2</v>
          </cell>
          <cell r="BP1174">
            <v>0</v>
          </cell>
          <cell r="BQ1174">
            <v>0</v>
          </cell>
          <cell r="BR1174">
            <v>-0.18000000000000682</v>
          </cell>
          <cell r="BS1174">
            <v>0</v>
          </cell>
          <cell r="BT1174">
            <v>0</v>
          </cell>
          <cell r="BU1174">
            <v>-7.0000000000001172E-2</v>
          </cell>
          <cell r="BV1174">
            <v>0</v>
          </cell>
          <cell r="BW1174">
            <v>-9.9999999999997868E-3</v>
          </cell>
          <cell r="BX1174">
            <v>-9.9999999999997868E-3</v>
          </cell>
          <cell r="BY1174">
            <v>0</v>
          </cell>
          <cell r="BZ1174">
            <v>0</v>
          </cell>
          <cell r="CA1174">
            <v>-4.9999999999998934E-2</v>
          </cell>
          <cell r="CB1174">
            <v>-4.0000000000000036E-2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-2.0000000000000462E-2</v>
          </cell>
          <cell r="CI1174">
            <v>3.9999999999999147E-2</v>
          </cell>
          <cell r="CJ1174">
            <v>-2.0000000000000462E-2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9.9999999999997868E-3</v>
          </cell>
          <cell r="CW1174">
            <v>-9.9999999999988987E-3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-6.9999999999993179E-2</v>
          </cell>
          <cell r="DF1174">
            <v>0</v>
          </cell>
          <cell r="DG1174">
            <v>-1.0000000000000675E-2</v>
          </cell>
          <cell r="DH1174">
            <v>0</v>
          </cell>
          <cell r="DI1174">
            <v>-2.0000000000000462E-2</v>
          </cell>
          <cell r="DJ1174">
            <v>-2.0000000000000462E-2</v>
          </cell>
          <cell r="DK1174">
            <v>-4.0000000000000036E-2</v>
          </cell>
          <cell r="DL1174">
            <v>0</v>
          </cell>
          <cell r="DM1174">
            <v>0</v>
          </cell>
          <cell r="DN1174">
            <v>0</v>
          </cell>
          <cell r="DO1174">
            <v>2.0000000000000462E-2</v>
          </cell>
          <cell r="DP1174">
            <v>0</v>
          </cell>
          <cell r="DQ1174">
            <v>0</v>
          </cell>
          <cell r="DR1174">
            <v>-0.10999999999999943</v>
          </cell>
          <cell r="DS1174">
            <v>0</v>
          </cell>
          <cell r="DT1174">
            <v>-2.0000000000000462E-2</v>
          </cell>
          <cell r="DU1174">
            <v>-1.9999999999999574E-2</v>
          </cell>
          <cell r="DV1174">
            <v>-4.0000000000000036E-2</v>
          </cell>
          <cell r="DW1174">
            <v>0</v>
          </cell>
          <cell r="DX1174">
            <v>-8.0000000000000071E-2</v>
          </cell>
          <cell r="DY1174">
            <v>0</v>
          </cell>
          <cell r="DZ1174">
            <v>0</v>
          </cell>
          <cell r="EA1174">
            <v>0</v>
          </cell>
          <cell r="EB1174">
            <v>5.0000000000000711E-2</v>
          </cell>
          <cell r="EC1174">
            <v>0</v>
          </cell>
          <cell r="ED1174">
            <v>0</v>
          </cell>
          <cell r="EE1174">
            <v>-1.0000000000005116E-2</v>
          </cell>
          <cell r="EF1174">
            <v>0</v>
          </cell>
          <cell r="EG1174">
            <v>0</v>
          </cell>
          <cell r="EH1174">
            <v>-1.0000000000000675E-2</v>
          </cell>
          <cell r="EI1174">
            <v>0</v>
          </cell>
          <cell r="EJ1174">
            <v>-1.0000000000000675E-2</v>
          </cell>
          <cell r="EK1174">
            <v>9.9999999999997868E-3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-3.9999999999992042E-2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-3.9999999999999147E-2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-9.9999999999997868E-3</v>
          </cell>
          <cell r="FH1174">
            <v>0</v>
          </cell>
          <cell r="FI1174">
            <v>0</v>
          </cell>
          <cell r="FJ1174">
            <v>9.9999999999997868E-3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0</v>
          </cell>
          <cell r="FS1174">
            <v>0</v>
          </cell>
          <cell r="FT1174">
            <v>0</v>
          </cell>
          <cell r="FU1174">
            <v>1.9999999999999574E-2</v>
          </cell>
          <cell r="FV1174">
            <v>0</v>
          </cell>
          <cell r="FW1174">
            <v>-1.9999999999999574E-2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-1.9999999999996021E-2</v>
          </cell>
          <cell r="GF1174">
            <v>0</v>
          </cell>
          <cell r="GG1174">
            <v>0</v>
          </cell>
          <cell r="GH1174">
            <v>-9.9999999999997868E-3</v>
          </cell>
          <cell r="GI1174">
            <v>-1.0000000000000675E-2</v>
          </cell>
          <cell r="GJ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O1174">
            <v>0</v>
          </cell>
          <cell r="GP1174">
            <v>0</v>
          </cell>
          <cell r="GQ1174">
            <v>0</v>
          </cell>
          <cell r="GR1174">
            <v>-4.0000000000006253E-2</v>
          </cell>
          <cell r="GS1174">
            <v>0</v>
          </cell>
          <cell r="GT1174">
            <v>0</v>
          </cell>
          <cell r="GU1174">
            <v>0</v>
          </cell>
          <cell r="GV1174">
            <v>-2.0000000000000462E-2</v>
          </cell>
          <cell r="GW1174">
            <v>-1.9999999999999574E-2</v>
          </cell>
          <cell r="GX1174">
            <v>0</v>
          </cell>
          <cell r="GY1174">
            <v>0</v>
          </cell>
          <cell r="GZ1174">
            <v>0</v>
          </cell>
          <cell r="HA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-1.9999999999996021E-2</v>
          </cell>
          <cell r="HF1174">
            <v>0</v>
          </cell>
          <cell r="HG1174">
            <v>0</v>
          </cell>
          <cell r="HH1174">
            <v>-1.9999999999999574E-2</v>
          </cell>
          <cell r="HI1174">
            <v>0</v>
          </cell>
          <cell r="HJ1174">
            <v>0</v>
          </cell>
          <cell r="HK1174">
            <v>0</v>
          </cell>
          <cell r="HL1174">
            <v>0</v>
          </cell>
          <cell r="HM1174">
            <v>0</v>
          </cell>
          <cell r="HN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>
            <v>0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B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H1174">
            <v>0</v>
          </cell>
          <cell r="II1174">
            <v>0</v>
          </cell>
          <cell r="IJ1174">
            <v>0</v>
          </cell>
          <cell r="IK1174">
            <v>0</v>
          </cell>
          <cell r="IL1174">
            <v>0</v>
          </cell>
          <cell r="IM1174">
            <v>0</v>
          </cell>
          <cell r="IN1174">
            <v>0</v>
          </cell>
          <cell r="IO1174">
            <v>0</v>
          </cell>
          <cell r="IP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W1174">
            <v>0</v>
          </cell>
          <cell r="IX1174">
            <v>0</v>
          </cell>
          <cell r="IY1174">
            <v>0</v>
          </cell>
          <cell r="IZ1174">
            <v>0</v>
          </cell>
          <cell r="JA1174">
            <v>0</v>
          </cell>
          <cell r="JB1174">
            <v>0</v>
          </cell>
          <cell r="JC1174">
            <v>0</v>
          </cell>
          <cell r="JD1174">
            <v>0</v>
          </cell>
          <cell r="JE1174">
            <v>0</v>
          </cell>
          <cell r="JF1174">
            <v>0</v>
          </cell>
          <cell r="JG1174">
            <v>0</v>
          </cell>
          <cell r="JH1174">
            <v>0</v>
          </cell>
          <cell r="JI1174">
            <v>0</v>
          </cell>
          <cell r="JJ1174">
            <v>0</v>
          </cell>
          <cell r="JK1174">
            <v>0</v>
          </cell>
          <cell r="JL1174">
            <v>0</v>
          </cell>
          <cell r="JM1174">
            <v>0</v>
          </cell>
          <cell r="JN1174">
            <v>0</v>
          </cell>
          <cell r="JO1174">
            <v>0</v>
          </cell>
          <cell r="JP1174">
            <v>0</v>
          </cell>
          <cell r="JQ1174">
            <v>0</v>
          </cell>
        </row>
        <row r="1175">
          <cell r="D1175" t="str">
            <v>CL_.EX.UTS._.___.Huntington 0</v>
          </cell>
          <cell r="F1175">
            <v>-9.9999999999997868E-3</v>
          </cell>
          <cell r="G1175">
            <v>-2.0000000000000462E-2</v>
          </cell>
          <cell r="H1175">
            <v>0</v>
          </cell>
          <cell r="I1175">
            <v>-2.000000000000135E-2</v>
          </cell>
          <cell r="J1175">
            <v>-2.0000000000000462E-2</v>
          </cell>
          <cell r="K1175">
            <v>-2.0000000000000462E-2</v>
          </cell>
          <cell r="L1175">
            <v>0</v>
          </cell>
          <cell r="M1175">
            <v>0</v>
          </cell>
          <cell r="N1175">
            <v>0</v>
          </cell>
          <cell r="O1175">
            <v>-5.0000000000001599E-2</v>
          </cell>
          <cell r="P1175">
            <v>-9.9999999999997868E-3</v>
          </cell>
          <cell r="Q1175">
            <v>-0.12999999999999989</v>
          </cell>
          <cell r="R1175">
            <v>-0.20000000000000284</v>
          </cell>
          <cell r="S1175">
            <v>-3.0000000000000249E-2</v>
          </cell>
          <cell r="T1175">
            <v>-3.9999999999999147E-2</v>
          </cell>
          <cell r="U1175">
            <v>-2.0000000000000462E-2</v>
          </cell>
          <cell r="V1175">
            <v>-1.0000000000000675E-2</v>
          </cell>
          <cell r="W1175">
            <v>-1.0000000000000675E-2</v>
          </cell>
          <cell r="X1175">
            <v>-2.0000000000000462E-2</v>
          </cell>
          <cell r="Y1175">
            <v>-3.0000000000001137E-2</v>
          </cell>
          <cell r="Z1175">
            <v>0</v>
          </cell>
          <cell r="AA1175">
            <v>0</v>
          </cell>
          <cell r="AB1175">
            <v>-4.0000000000000036E-2</v>
          </cell>
          <cell r="AC1175">
            <v>0</v>
          </cell>
          <cell r="AD1175">
            <v>0</v>
          </cell>
          <cell r="AE1175">
            <v>-0.29999999999999716</v>
          </cell>
          <cell r="AF1175">
            <v>0</v>
          </cell>
          <cell r="AG1175">
            <v>0</v>
          </cell>
          <cell r="AH1175">
            <v>0</v>
          </cell>
          <cell r="AI1175">
            <v>-3.0000000000001137E-2</v>
          </cell>
          <cell r="AJ1175">
            <v>-3.0000000000001137E-2</v>
          </cell>
          <cell r="AK1175">
            <v>-0.11999999999999922</v>
          </cell>
          <cell r="AL1175">
            <v>-2.9999999999999361E-2</v>
          </cell>
          <cell r="AM1175">
            <v>0</v>
          </cell>
          <cell r="AN1175">
            <v>-9.9999999999997868E-3</v>
          </cell>
          <cell r="AO1175">
            <v>-6.0000000000000497E-2</v>
          </cell>
          <cell r="AP1175">
            <v>-1.0000000000000675E-2</v>
          </cell>
          <cell r="AQ1175">
            <v>-9.9999999999988987E-3</v>
          </cell>
          <cell r="AR1175">
            <v>-9.9999999999994316E-2</v>
          </cell>
          <cell r="AS1175">
            <v>0</v>
          </cell>
          <cell r="AT1175">
            <v>-4.0000000000000036E-2</v>
          </cell>
          <cell r="AU1175">
            <v>-2.0000000000000462E-2</v>
          </cell>
          <cell r="AV1175">
            <v>-2.0000000000000462E-2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-2.0000000000000462E-2</v>
          </cell>
          <cell r="BC1175">
            <v>0</v>
          </cell>
          <cell r="BD1175">
            <v>0</v>
          </cell>
          <cell r="BE1175">
            <v>-0.14000000000000057</v>
          </cell>
          <cell r="BF1175">
            <v>0</v>
          </cell>
          <cell r="BG1175">
            <v>-4.9999999999999822E-2</v>
          </cell>
          <cell r="BH1175">
            <v>-2.9999999999998472E-2</v>
          </cell>
          <cell r="BI1175">
            <v>-2.0000000000000462E-2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-3.9999999999999147E-2</v>
          </cell>
          <cell r="BP1175">
            <v>0</v>
          </cell>
          <cell r="BQ1175">
            <v>0</v>
          </cell>
          <cell r="BR1175">
            <v>-0.18000000000000682</v>
          </cell>
          <cell r="BS1175">
            <v>0</v>
          </cell>
          <cell r="BT1175">
            <v>0</v>
          </cell>
          <cell r="BU1175">
            <v>-7.0000000000001172E-2</v>
          </cell>
          <cell r="BV1175">
            <v>0</v>
          </cell>
          <cell r="BW1175">
            <v>-9.9999999999997868E-3</v>
          </cell>
          <cell r="BX1175">
            <v>-9.9999999999997868E-3</v>
          </cell>
          <cell r="BY1175">
            <v>0</v>
          </cell>
          <cell r="BZ1175">
            <v>0</v>
          </cell>
          <cell r="CA1175">
            <v>-4.9999999999998934E-2</v>
          </cell>
          <cell r="CB1175">
            <v>-4.0000000000000036E-2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-2.0000000000000462E-2</v>
          </cell>
          <cell r="CI1175">
            <v>3.9999999999999147E-2</v>
          </cell>
          <cell r="CJ1175">
            <v>-2.0000000000000462E-2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9.9999999999997868E-3</v>
          </cell>
          <cell r="CW1175">
            <v>-9.9999999999988987E-3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-6.9999999999993179E-2</v>
          </cell>
          <cell r="DF1175">
            <v>0</v>
          </cell>
          <cell r="DG1175">
            <v>-1.0000000000000675E-2</v>
          </cell>
          <cell r="DH1175">
            <v>0</v>
          </cell>
          <cell r="DI1175">
            <v>-2.0000000000000462E-2</v>
          </cell>
          <cell r="DJ1175">
            <v>-2.0000000000000462E-2</v>
          </cell>
          <cell r="DK1175">
            <v>-4.0000000000000036E-2</v>
          </cell>
          <cell r="DL1175">
            <v>0</v>
          </cell>
          <cell r="DM1175">
            <v>0</v>
          </cell>
          <cell r="DN1175">
            <v>0</v>
          </cell>
          <cell r="DO1175">
            <v>2.0000000000000462E-2</v>
          </cell>
          <cell r="DP1175">
            <v>0</v>
          </cell>
          <cell r="DQ1175">
            <v>0</v>
          </cell>
          <cell r="DR1175">
            <v>-0.10999999999999943</v>
          </cell>
          <cell r="DS1175">
            <v>0</v>
          </cell>
          <cell r="DT1175">
            <v>-2.0000000000000462E-2</v>
          </cell>
          <cell r="DU1175">
            <v>-1.9999999999999574E-2</v>
          </cell>
          <cell r="DV1175">
            <v>-4.0000000000000036E-2</v>
          </cell>
          <cell r="DW1175">
            <v>0</v>
          </cell>
          <cell r="DX1175">
            <v>-8.0000000000000071E-2</v>
          </cell>
          <cell r="DY1175">
            <v>0</v>
          </cell>
          <cell r="DZ1175">
            <v>0</v>
          </cell>
          <cell r="EA1175">
            <v>0</v>
          </cell>
          <cell r="EB1175">
            <v>5.0000000000000711E-2</v>
          </cell>
          <cell r="EC1175">
            <v>0</v>
          </cell>
          <cell r="ED1175">
            <v>0</v>
          </cell>
          <cell r="EE1175">
            <v>-1.0000000000005116E-2</v>
          </cell>
          <cell r="EF1175">
            <v>0</v>
          </cell>
          <cell r="EG1175">
            <v>0</v>
          </cell>
          <cell r="EH1175">
            <v>-1.0000000000000675E-2</v>
          </cell>
          <cell r="EI1175">
            <v>0</v>
          </cell>
          <cell r="EJ1175">
            <v>-1.0000000000000675E-2</v>
          </cell>
          <cell r="EK1175">
            <v>9.9999999999997868E-3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-3.9999999999992042E-2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-3.9999999999999147E-2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-9.9999999999997868E-3</v>
          </cell>
          <cell r="FH1175">
            <v>0</v>
          </cell>
          <cell r="FI1175">
            <v>0</v>
          </cell>
          <cell r="FJ1175">
            <v>9.9999999999997868E-3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0</v>
          </cell>
          <cell r="FS1175">
            <v>0</v>
          </cell>
          <cell r="FT1175">
            <v>0</v>
          </cell>
          <cell r="FU1175">
            <v>1.9999999999999574E-2</v>
          </cell>
          <cell r="FV1175">
            <v>0</v>
          </cell>
          <cell r="FW1175">
            <v>-1.9999999999999574E-2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-1.9999999999996021E-2</v>
          </cell>
          <cell r="GF1175">
            <v>0</v>
          </cell>
          <cell r="GG1175">
            <v>0</v>
          </cell>
          <cell r="GH1175">
            <v>-9.9999999999997868E-3</v>
          </cell>
          <cell r="GI1175">
            <v>-1.0000000000000675E-2</v>
          </cell>
          <cell r="GJ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O1175">
            <v>0</v>
          </cell>
          <cell r="GP1175">
            <v>0</v>
          </cell>
          <cell r="GQ1175">
            <v>0</v>
          </cell>
          <cell r="GR1175">
            <v>-4.0000000000006253E-2</v>
          </cell>
          <cell r="GS1175">
            <v>0</v>
          </cell>
          <cell r="GT1175">
            <v>0</v>
          </cell>
          <cell r="GU1175">
            <v>0</v>
          </cell>
          <cell r="GV1175">
            <v>-2.0000000000000462E-2</v>
          </cell>
          <cell r="GW1175">
            <v>-1.9999999999999574E-2</v>
          </cell>
          <cell r="GX1175">
            <v>0</v>
          </cell>
          <cell r="GY1175">
            <v>0</v>
          </cell>
          <cell r="GZ1175">
            <v>0</v>
          </cell>
          <cell r="HA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-1.9999999999996021E-2</v>
          </cell>
          <cell r="HF1175">
            <v>0</v>
          </cell>
          <cell r="HG1175">
            <v>0</v>
          </cell>
          <cell r="HH1175">
            <v>-1.9999999999999574E-2</v>
          </cell>
          <cell r="HI1175">
            <v>0</v>
          </cell>
          <cell r="HJ1175">
            <v>0</v>
          </cell>
          <cell r="HK1175">
            <v>0</v>
          </cell>
          <cell r="HL1175">
            <v>0</v>
          </cell>
          <cell r="HM1175">
            <v>0</v>
          </cell>
          <cell r="HN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>
            <v>0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B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H1175">
            <v>0</v>
          </cell>
          <cell r="II1175">
            <v>0</v>
          </cell>
          <cell r="IJ1175">
            <v>0</v>
          </cell>
          <cell r="IK1175">
            <v>0</v>
          </cell>
          <cell r="IL1175">
            <v>0</v>
          </cell>
          <cell r="IM1175">
            <v>0</v>
          </cell>
          <cell r="IN1175">
            <v>0</v>
          </cell>
          <cell r="IO1175">
            <v>0</v>
          </cell>
          <cell r="IP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W1175">
            <v>0</v>
          </cell>
          <cell r="IX1175">
            <v>0</v>
          </cell>
          <cell r="IY1175">
            <v>0</v>
          </cell>
          <cell r="IZ1175">
            <v>0</v>
          </cell>
          <cell r="JA1175">
            <v>0</v>
          </cell>
          <cell r="JB1175">
            <v>0</v>
          </cell>
          <cell r="JC1175">
            <v>0</v>
          </cell>
          <cell r="JD1175">
            <v>0</v>
          </cell>
          <cell r="JE1175">
            <v>0</v>
          </cell>
          <cell r="JF1175">
            <v>0</v>
          </cell>
          <cell r="JG1175">
            <v>0</v>
          </cell>
          <cell r="JH1175">
            <v>0</v>
          </cell>
          <cell r="JI1175">
            <v>0</v>
          </cell>
          <cell r="JJ1175">
            <v>0</v>
          </cell>
          <cell r="JK1175">
            <v>0</v>
          </cell>
          <cell r="JL1175">
            <v>0</v>
          </cell>
          <cell r="JM1175">
            <v>0</v>
          </cell>
          <cell r="JN1175">
            <v>0</v>
          </cell>
          <cell r="JO1175">
            <v>0</v>
          </cell>
          <cell r="JP1175">
            <v>0</v>
          </cell>
          <cell r="JQ1175">
            <v>0</v>
          </cell>
        </row>
        <row r="1176">
          <cell r="D1176" t="str">
            <v>CL_.EX.WYE._.___.DaveJohnston 0</v>
          </cell>
          <cell r="F1176">
            <v>-3.0000000000000249E-2</v>
          </cell>
          <cell r="G1176">
            <v>0</v>
          </cell>
          <cell r="H1176">
            <v>0</v>
          </cell>
          <cell r="I1176">
            <v>-9.9999999999997868E-3</v>
          </cell>
          <cell r="J1176">
            <v>-1.9999999999999574E-2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-4.9999999999999822E-2</v>
          </cell>
          <cell r="P1176">
            <v>0</v>
          </cell>
          <cell r="Q1176">
            <v>-2.0000000000000462E-2</v>
          </cell>
          <cell r="R1176">
            <v>-0.15000000000000568</v>
          </cell>
          <cell r="S1176">
            <v>-4.0000000000000036E-2</v>
          </cell>
          <cell r="T1176">
            <v>-1.9999999999998685E-2</v>
          </cell>
          <cell r="U1176">
            <v>0</v>
          </cell>
          <cell r="V1176">
            <v>-1.0000000000000675E-2</v>
          </cell>
          <cell r="W1176">
            <v>-9.9999999999997868E-3</v>
          </cell>
          <cell r="X1176">
            <v>-9.9999999999997868E-3</v>
          </cell>
          <cell r="Y1176">
            <v>-3.0000000000000249E-2</v>
          </cell>
          <cell r="Z1176">
            <v>0</v>
          </cell>
          <cell r="AA1176">
            <v>0</v>
          </cell>
          <cell r="AB1176">
            <v>-4.0000000000000036E-2</v>
          </cell>
          <cell r="AC1176">
            <v>0</v>
          </cell>
          <cell r="AD1176">
            <v>1.0000000000000675E-2</v>
          </cell>
          <cell r="AE1176">
            <v>-0.10999999999998522</v>
          </cell>
          <cell r="AF1176">
            <v>0</v>
          </cell>
          <cell r="AG1176">
            <v>0</v>
          </cell>
          <cell r="AH1176">
            <v>-9.9999999999988987E-3</v>
          </cell>
          <cell r="AI1176">
            <v>-2.9999999999999361E-2</v>
          </cell>
          <cell r="AJ1176">
            <v>-3.0000000000000249E-2</v>
          </cell>
          <cell r="AK1176">
            <v>0</v>
          </cell>
          <cell r="AL1176">
            <v>0</v>
          </cell>
          <cell r="AM1176">
            <v>0</v>
          </cell>
          <cell r="AN1176">
            <v>-9.9999999999997868E-3</v>
          </cell>
          <cell r="AO1176">
            <v>-2.0000000000000462E-2</v>
          </cell>
          <cell r="AP1176">
            <v>0</v>
          </cell>
          <cell r="AQ1176">
            <v>-9.9999999999997868E-3</v>
          </cell>
          <cell r="AR1176">
            <v>-2.9999999999986926E-2</v>
          </cell>
          <cell r="AS1176">
            <v>0</v>
          </cell>
          <cell r="AT1176">
            <v>-1.9999999999998685E-2</v>
          </cell>
          <cell r="AU1176">
            <v>9.9999999999997868E-3</v>
          </cell>
          <cell r="AV1176">
            <v>-1.0000000000000675E-2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-2.000000000000135E-2</v>
          </cell>
          <cell r="BC1176">
            <v>9.9999999999997868E-3</v>
          </cell>
          <cell r="BD1176">
            <v>0</v>
          </cell>
          <cell r="BE1176">
            <v>0.51999999999999602</v>
          </cell>
          <cell r="BF1176">
            <v>0.12000000000000011</v>
          </cell>
          <cell r="BG1176">
            <v>6.9999999999999396E-2</v>
          </cell>
          <cell r="BH1176">
            <v>9.9999999999997868E-3</v>
          </cell>
          <cell r="BI1176">
            <v>5.9999999999998721E-2</v>
          </cell>
          <cell r="BJ1176">
            <v>9.9999999999997868E-3</v>
          </cell>
          <cell r="BK1176">
            <v>1.0000000000000675E-2</v>
          </cell>
          <cell r="BL1176">
            <v>0</v>
          </cell>
          <cell r="BM1176">
            <v>9.9999999999997868E-3</v>
          </cell>
          <cell r="BN1176">
            <v>0</v>
          </cell>
          <cell r="BO1176">
            <v>4.9999999999999822E-2</v>
          </cell>
          <cell r="BP1176">
            <v>8.9999999999998082E-2</v>
          </cell>
          <cell r="BQ1176">
            <v>8.9999999999999858E-2</v>
          </cell>
          <cell r="BR1176">
            <v>0.53000000000000114</v>
          </cell>
          <cell r="BS1176">
            <v>7.0000000000000284E-2</v>
          </cell>
          <cell r="BT1176">
            <v>8.0000000000000071E-2</v>
          </cell>
          <cell r="BU1176">
            <v>5.9999999999999609E-2</v>
          </cell>
          <cell r="BV1176">
            <v>4.0000000000000036E-2</v>
          </cell>
          <cell r="BW1176">
            <v>3.0000000000000249E-2</v>
          </cell>
          <cell r="BX1176">
            <v>1.9999999999999574E-2</v>
          </cell>
          <cell r="BY1176">
            <v>3.0000000000000249E-2</v>
          </cell>
          <cell r="BZ1176">
            <v>1.9999999999999574E-2</v>
          </cell>
          <cell r="CA1176">
            <v>9.9999999999988987E-3</v>
          </cell>
          <cell r="CB1176">
            <v>8.0000000000000071E-2</v>
          </cell>
          <cell r="CC1176">
            <v>7.9999999999999183E-2</v>
          </cell>
          <cell r="CD1176">
            <v>9.9999999999997868E-3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3.0000000000000249E-2</v>
          </cell>
          <cell r="CJ1176">
            <v>-3.0000000000000249E-2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-3.0000000000001137E-2</v>
          </cell>
          <cell r="CS1176">
            <v>0</v>
          </cell>
          <cell r="CT1176">
            <v>0</v>
          </cell>
          <cell r="CU1176">
            <v>0</v>
          </cell>
          <cell r="CV1176">
            <v>9.9999999999997868E-3</v>
          </cell>
          <cell r="CW1176">
            <v>-4.0000000000000036E-2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-9.0000000000003411E-2</v>
          </cell>
          <cell r="DF1176">
            <v>0</v>
          </cell>
          <cell r="DG1176">
            <v>-1.9999999999999574E-2</v>
          </cell>
          <cell r="DH1176">
            <v>-1.0000000000000675E-2</v>
          </cell>
          <cell r="DI1176">
            <v>-2.0000000000000462E-2</v>
          </cell>
          <cell r="DJ1176">
            <v>-2.9999999999999361E-2</v>
          </cell>
          <cell r="DK1176">
            <v>-4.0000000000000036E-2</v>
          </cell>
          <cell r="DL1176">
            <v>0</v>
          </cell>
          <cell r="DM1176">
            <v>0</v>
          </cell>
          <cell r="DN1176">
            <v>0</v>
          </cell>
          <cell r="DO1176">
            <v>3.0000000000000249E-2</v>
          </cell>
          <cell r="DP1176">
            <v>0</v>
          </cell>
          <cell r="DQ1176">
            <v>0</v>
          </cell>
          <cell r="DR1176">
            <v>-0.12999999999999545</v>
          </cell>
          <cell r="DS1176">
            <v>0</v>
          </cell>
          <cell r="DT1176">
            <v>-9.9999999999997868E-3</v>
          </cell>
          <cell r="DU1176">
            <v>-9.9999999999988987E-3</v>
          </cell>
          <cell r="DV1176">
            <v>-2.9999999999999361E-2</v>
          </cell>
          <cell r="DW1176">
            <v>-2.0000000000000462E-2</v>
          </cell>
          <cell r="DX1176">
            <v>-9.0000000000000746E-2</v>
          </cell>
          <cell r="DY1176">
            <v>0</v>
          </cell>
          <cell r="DZ1176">
            <v>0</v>
          </cell>
          <cell r="EA1176">
            <v>0</v>
          </cell>
          <cell r="EB1176">
            <v>3.0000000000000249E-2</v>
          </cell>
          <cell r="EC1176">
            <v>0</v>
          </cell>
          <cell r="ED1176">
            <v>0</v>
          </cell>
          <cell r="EE1176">
            <v>-6.9999999999993179E-2</v>
          </cell>
          <cell r="EF1176">
            <v>0</v>
          </cell>
          <cell r="EG1176">
            <v>0</v>
          </cell>
          <cell r="EH1176">
            <v>0</v>
          </cell>
          <cell r="EI1176">
            <v>-1.9999999999999574E-2</v>
          </cell>
          <cell r="EJ1176">
            <v>-5.9999999999998721E-2</v>
          </cell>
          <cell r="EK1176">
            <v>9.9999999999997868E-3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1.9999999999996021E-2</v>
          </cell>
          <cell r="ES1176">
            <v>0</v>
          </cell>
          <cell r="ET1176">
            <v>-1.0000000000000675E-2</v>
          </cell>
          <cell r="EU1176">
            <v>4.0000000000000036E-2</v>
          </cell>
          <cell r="EV1176">
            <v>-1.0000000000001563E-2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1.0000000000005116E-2</v>
          </cell>
          <cell r="FF1176">
            <v>0</v>
          </cell>
          <cell r="FG1176">
            <v>1.0000000000000675E-2</v>
          </cell>
          <cell r="FH1176">
            <v>-2.0000000000000462E-2</v>
          </cell>
          <cell r="FI1176">
            <v>0</v>
          </cell>
          <cell r="FJ1176">
            <v>1.9999999999998685E-2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-9.9999999999909051E-3</v>
          </cell>
          <cell r="FS1176">
            <v>0</v>
          </cell>
          <cell r="FT1176">
            <v>-9.9999999999997868E-3</v>
          </cell>
          <cell r="FU1176">
            <v>3.0000000000002025E-2</v>
          </cell>
          <cell r="FV1176">
            <v>0</v>
          </cell>
          <cell r="FW1176">
            <v>-2.0000000000000462E-2</v>
          </cell>
          <cell r="FX1176">
            <v>-9.9999999999997868E-3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-4.0000000000006253E-2</v>
          </cell>
          <cell r="GF1176">
            <v>0</v>
          </cell>
          <cell r="GG1176">
            <v>-9.9999999999997868E-3</v>
          </cell>
          <cell r="GH1176">
            <v>-3.0000000000000249E-2</v>
          </cell>
          <cell r="GI1176">
            <v>0</v>
          </cell>
          <cell r="GJ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O1176">
            <v>0</v>
          </cell>
          <cell r="GP1176">
            <v>0</v>
          </cell>
          <cell r="GQ1176">
            <v>0</v>
          </cell>
          <cell r="GR1176">
            <v>-3.9999999999992042E-2</v>
          </cell>
          <cell r="GS1176">
            <v>0</v>
          </cell>
          <cell r="GT1176">
            <v>0</v>
          </cell>
          <cell r="GU1176">
            <v>-3.0000000000000249E-2</v>
          </cell>
          <cell r="GV1176">
            <v>0</v>
          </cell>
          <cell r="GW1176">
            <v>-9.9999999999997868E-3</v>
          </cell>
          <cell r="GX1176">
            <v>0</v>
          </cell>
          <cell r="GY1176">
            <v>0</v>
          </cell>
          <cell r="GZ1176">
            <v>0</v>
          </cell>
          <cell r="HA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1.0000000000005116E-2</v>
          </cell>
          <cell r="HF1176">
            <v>0</v>
          </cell>
          <cell r="HG1176">
            <v>0</v>
          </cell>
          <cell r="HH1176">
            <v>0</v>
          </cell>
          <cell r="HI1176">
            <v>0</v>
          </cell>
          <cell r="HJ1176">
            <v>9.9999999999988987E-3</v>
          </cell>
          <cell r="HK1176">
            <v>0</v>
          </cell>
          <cell r="HL1176">
            <v>0</v>
          </cell>
          <cell r="HM1176">
            <v>0</v>
          </cell>
          <cell r="HN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1.0000000000005116E-2</v>
          </cell>
          <cell r="HS1176">
            <v>0</v>
          </cell>
          <cell r="HT1176">
            <v>0</v>
          </cell>
          <cell r="HU1176">
            <v>9.9999999999997868E-3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B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H1176">
            <v>0</v>
          </cell>
          <cell r="II1176">
            <v>0</v>
          </cell>
          <cell r="IJ1176">
            <v>0</v>
          </cell>
          <cell r="IK1176">
            <v>0</v>
          </cell>
          <cell r="IL1176">
            <v>0</v>
          </cell>
          <cell r="IM1176">
            <v>0</v>
          </cell>
          <cell r="IN1176">
            <v>0</v>
          </cell>
          <cell r="IO1176">
            <v>0</v>
          </cell>
          <cell r="IP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W1176">
            <v>0</v>
          </cell>
          <cell r="IX1176">
            <v>0</v>
          </cell>
          <cell r="IY1176">
            <v>0</v>
          </cell>
          <cell r="IZ1176">
            <v>0</v>
          </cell>
          <cell r="JA1176">
            <v>0</v>
          </cell>
          <cell r="JB1176">
            <v>0</v>
          </cell>
          <cell r="JC1176">
            <v>0</v>
          </cell>
          <cell r="JD1176">
            <v>0</v>
          </cell>
          <cell r="JE1176">
            <v>0</v>
          </cell>
          <cell r="JF1176">
            <v>0</v>
          </cell>
          <cell r="JG1176">
            <v>0</v>
          </cell>
          <cell r="JH1176">
            <v>0</v>
          </cell>
          <cell r="JI1176">
            <v>0</v>
          </cell>
          <cell r="JJ1176">
            <v>0</v>
          </cell>
          <cell r="JK1176">
            <v>0</v>
          </cell>
          <cell r="JL1176">
            <v>0</v>
          </cell>
          <cell r="JM1176">
            <v>0</v>
          </cell>
          <cell r="JN1176">
            <v>0</v>
          </cell>
          <cell r="JO1176">
            <v>0</v>
          </cell>
          <cell r="JP1176">
            <v>0</v>
          </cell>
          <cell r="JQ1176">
            <v>0</v>
          </cell>
        </row>
        <row r="1177">
          <cell r="D1177" t="str">
            <v>CL_.EX.BDG._.___.JimBridger 3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O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T1177">
            <v>0</v>
          </cell>
          <cell r="GU1177">
            <v>0</v>
          </cell>
          <cell r="GV1177">
            <v>0</v>
          </cell>
          <cell r="GW1177">
            <v>0</v>
          </cell>
          <cell r="GX1177">
            <v>0</v>
          </cell>
          <cell r="GY1177">
            <v>0</v>
          </cell>
          <cell r="GZ1177">
            <v>0</v>
          </cell>
          <cell r="HA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F1177">
            <v>0</v>
          </cell>
          <cell r="HG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0</v>
          </cell>
          <cell r="HM1177">
            <v>0</v>
          </cell>
          <cell r="HN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>
            <v>0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B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H1177">
            <v>0</v>
          </cell>
          <cell r="II1177">
            <v>0</v>
          </cell>
          <cell r="IJ1177">
            <v>0</v>
          </cell>
          <cell r="IK1177">
            <v>0</v>
          </cell>
          <cell r="IL1177">
            <v>0</v>
          </cell>
          <cell r="IM1177">
            <v>0</v>
          </cell>
          <cell r="IN1177">
            <v>0</v>
          </cell>
          <cell r="IO1177">
            <v>0</v>
          </cell>
          <cell r="IP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W1177">
            <v>0</v>
          </cell>
          <cell r="IX1177">
            <v>0</v>
          </cell>
          <cell r="IY1177">
            <v>0</v>
          </cell>
          <cell r="IZ1177">
            <v>0</v>
          </cell>
          <cell r="JA1177">
            <v>0</v>
          </cell>
          <cell r="JB1177">
            <v>0</v>
          </cell>
          <cell r="JC1177">
            <v>0</v>
          </cell>
          <cell r="JD1177">
            <v>0</v>
          </cell>
          <cell r="JE1177">
            <v>0</v>
          </cell>
          <cell r="JF1177">
            <v>0</v>
          </cell>
          <cell r="JG1177">
            <v>0</v>
          </cell>
          <cell r="JH1177">
            <v>0</v>
          </cell>
          <cell r="JI1177">
            <v>0</v>
          </cell>
          <cell r="JJ1177">
            <v>0</v>
          </cell>
          <cell r="JK1177">
            <v>0</v>
          </cell>
          <cell r="JL1177">
            <v>0</v>
          </cell>
          <cell r="JM1177">
            <v>0</v>
          </cell>
          <cell r="JN1177">
            <v>0</v>
          </cell>
          <cell r="JO1177">
            <v>0</v>
          </cell>
          <cell r="JP1177">
            <v>0</v>
          </cell>
          <cell r="JQ1177">
            <v>0</v>
          </cell>
        </row>
        <row r="1178">
          <cell r="D1178" t="str">
            <v>CL_.EX.BDG._.___.JimBridger 3 CCUS</v>
          </cell>
          <cell r="F1178">
            <v>-1579.6382591100046</v>
          </cell>
          <cell r="G1178">
            <v>-630.09599840998999</v>
          </cell>
          <cell r="H1178">
            <v>-28.6975019999918</v>
          </cell>
          <cell r="I1178">
            <v>-348.21786826000016</v>
          </cell>
          <cell r="J1178">
            <v>-691.41868500000419</v>
          </cell>
          <cell r="K1178">
            <v>-168.84133402000589</v>
          </cell>
          <cell r="L1178">
            <v>-352.15555459999814</v>
          </cell>
          <cell r="M1178">
            <v>-1470.9094675500237</v>
          </cell>
          <cell r="N1178">
            <v>-750.69081038999866</v>
          </cell>
          <cell r="O1178">
            <v>0</v>
          </cell>
          <cell r="P1178">
            <v>-429.2480541799996</v>
          </cell>
          <cell r="Q1178">
            <v>-210.81947412999943</v>
          </cell>
          <cell r="R1178">
            <v>-17873.037153720157</v>
          </cell>
          <cell r="S1178">
            <v>-3527.3634873500341</v>
          </cell>
          <cell r="T1178">
            <v>-555.30556171999342</v>
          </cell>
          <cell r="U1178">
            <v>-68.725064649996057</v>
          </cell>
          <cell r="V1178">
            <v>71.064378019997093</v>
          </cell>
          <cell r="W1178">
            <v>-1964.1014297699949</v>
          </cell>
          <cell r="X1178">
            <v>0</v>
          </cell>
          <cell r="Y1178">
            <v>-3756.9125108299777</v>
          </cell>
          <cell r="Z1178">
            <v>-5017.8107570599823</v>
          </cell>
          <cell r="AA1178">
            <v>-1363.3310578499804</v>
          </cell>
          <cell r="AB1178">
            <v>-849.30208267999842</v>
          </cell>
          <cell r="AC1178">
            <v>-256.63634723000723</v>
          </cell>
          <cell r="AD1178">
            <v>-584.61323260003701</v>
          </cell>
          <cell r="AE1178">
            <v>-11038.429574270267</v>
          </cell>
          <cell r="AF1178">
            <v>-887.95489876999636</v>
          </cell>
          <cell r="AG1178">
            <v>-274.15718673000811</v>
          </cell>
          <cell r="AH1178">
            <v>-67.093007869989378</v>
          </cell>
          <cell r="AI1178">
            <v>191.38280443999975</v>
          </cell>
          <cell r="AJ1178">
            <v>-42.382990719997906</v>
          </cell>
          <cell r="AK1178">
            <v>-4547.3022481599983</v>
          </cell>
          <cell r="AL1178">
            <v>-678.75940270999854</v>
          </cell>
          <cell r="AM1178">
            <v>-1821.6435997200024</v>
          </cell>
          <cell r="AN1178">
            <v>-2030.0511174400453</v>
          </cell>
          <cell r="AO1178">
            <v>196.80555527999968</v>
          </cell>
          <cell r="AP1178">
            <v>-201.90558137000335</v>
          </cell>
          <cell r="AQ1178">
            <v>-875.36790050001582</v>
          </cell>
          <cell r="AR1178">
            <v>-7166.835746810073</v>
          </cell>
          <cell r="AS1178">
            <v>453.96405868997681</v>
          </cell>
          <cell r="AT1178">
            <v>-908.69544517001486</v>
          </cell>
          <cell r="AU1178">
            <v>421.88694645000942</v>
          </cell>
          <cell r="AV1178">
            <v>0</v>
          </cell>
          <cell r="AW1178">
            <v>0</v>
          </cell>
          <cell r="AX1178">
            <v>-1229.6097897199979</v>
          </cell>
          <cell r="AY1178">
            <v>-627.1803211899969</v>
          </cell>
          <cell r="AZ1178">
            <v>-1112.6679163000081</v>
          </cell>
          <cell r="BA1178">
            <v>-719.72413597998093</v>
          </cell>
          <cell r="BB1178">
            <v>-1030.9488284400068</v>
          </cell>
          <cell r="BC1178">
            <v>-555.86255821999657</v>
          </cell>
          <cell r="BD1178">
            <v>-1857.997756930039</v>
          </cell>
          <cell r="BE1178">
            <v>-9314.7228789704386</v>
          </cell>
          <cell r="BF1178">
            <v>-153.72065391000069</v>
          </cell>
          <cell r="BG1178">
            <v>-368.43972269000369</v>
          </cell>
          <cell r="BH1178">
            <v>0</v>
          </cell>
          <cell r="BI1178">
            <v>-4027.2161731799988</v>
          </cell>
          <cell r="BJ1178">
            <v>-4298.5826785699974</v>
          </cell>
          <cell r="BK1178">
            <v>-46.401387890073238</v>
          </cell>
          <cell r="BL1178">
            <v>69.322021240019239</v>
          </cell>
          <cell r="BM1178">
            <v>-22.229834030033089</v>
          </cell>
          <cell r="BN1178">
            <v>64.682603619992733</v>
          </cell>
          <cell r="BO1178">
            <v>-212.63957198000571</v>
          </cell>
          <cell r="BP1178">
            <v>127.01570386000094</v>
          </cell>
          <cell r="BQ1178">
            <v>-446.51318544000969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O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T1178">
            <v>0</v>
          </cell>
          <cell r="GU1178">
            <v>0</v>
          </cell>
          <cell r="GV1178">
            <v>0</v>
          </cell>
          <cell r="GW1178">
            <v>0</v>
          </cell>
          <cell r="GX1178">
            <v>0</v>
          </cell>
          <cell r="GY1178">
            <v>0</v>
          </cell>
          <cell r="GZ1178">
            <v>0</v>
          </cell>
          <cell r="HA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F1178">
            <v>0</v>
          </cell>
          <cell r="HG1178">
            <v>0</v>
          </cell>
          <cell r="HH1178">
            <v>0</v>
          </cell>
          <cell r="HI1178">
            <v>0</v>
          </cell>
          <cell r="HJ1178">
            <v>0</v>
          </cell>
          <cell r="HK1178">
            <v>0</v>
          </cell>
          <cell r="HL1178">
            <v>0</v>
          </cell>
          <cell r="HM1178">
            <v>0</v>
          </cell>
          <cell r="HN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>
            <v>0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B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H1178">
            <v>0</v>
          </cell>
          <cell r="II1178">
            <v>0</v>
          </cell>
          <cell r="IJ1178">
            <v>0</v>
          </cell>
          <cell r="IK1178">
            <v>0</v>
          </cell>
          <cell r="IL1178">
            <v>0</v>
          </cell>
          <cell r="IM1178">
            <v>0</v>
          </cell>
          <cell r="IN1178">
            <v>0</v>
          </cell>
          <cell r="IO1178">
            <v>0</v>
          </cell>
          <cell r="IP1178">
            <v>0</v>
          </cell>
          <cell r="IQ1178">
            <v>0</v>
          </cell>
          <cell r="IR1178">
            <v>0</v>
          </cell>
          <cell r="IS1178">
            <v>0</v>
          </cell>
          <cell r="IT1178">
            <v>0</v>
          </cell>
          <cell r="IU1178">
            <v>0</v>
          </cell>
          <cell r="IV1178">
            <v>0</v>
          </cell>
          <cell r="IW1178">
            <v>0</v>
          </cell>
          <cell r="IX1178">
            <v>0</v>
          </cell>
          <cell r="IY1178">
            <v>0</v>
          </cell>
          <cell r="IZ1178">
            <v>0</v>
          </cell>
          <cell r="JA1178">
            <v>0</v>
          </cell>
          <cell r="JB1178">
            <v>0</v>
          </cell>
          <cell r="JC1178">
            <v>0</v>
          </cell>
          <cell r="JD1178">
            <v>0</v>
          </cell>
          <cell r="JE1178">
            <v>0</v>
          </cell>
          <cell r="JF1178">
            <v>0</v>
          </cell>
          <cell r="JG1178">
            <v>0</v>
          </cell>
          <cell r="JH1178">
            <v>0</v>
          </cell>
          <cell r="JI1178">
            <v>0</v>
          </cell>
          <cell r="JJ1178">
            <v>0</v>
          </cell>
          <cell r="JK1178">
            <v>0</v>
          </cell>
          <cell r="JL1178">
            <v>0</v>
          </cell>
          <cell r="JM1178">
            <v>0</v>
          </cell>
          <cell r="JN1178">
            <v>0</v>
          </cell>
          <cell r="JO1178">
            <v>0</v>
          </cell>
          <cell r="JP1178">
            <v>0</v>
          </cell>
          <cell r="JQ1178">
            <v>0</v>
          </cell>
        </row>
        <row r="1179">
          <cell r="D1179" t="str">
            <v>CL_.EX.BDG._.___.JimBridger 3 GCV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O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T1179">
            <v>0</v>
          </cell>
          <cell r="GU1179">
            <v>0</v>
          </cell>
          <cell r="GV1179">
            <v>0</v>
          </cell>
          <cell r="GW1179">
            <v>0</v>
          </cell>
          <cell r="GX1179">
            <v>0</v>
          </cell>
          <cell r="GY1179">
            <v>0</v>
          </cell>
          <cell r="GZ1179">
            <v>0</v>
          </cell>
          <cell r="HA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F1179">
            <v>0</v>
          </cell>
          <cell r="HG1179">
            <v>0</v>
          </cell>
          <cell r="HH1179">
            <v>0</v>
          </cell>
          <cell r="HI1179">
            <v>0</v>
          </cell>
          <cell r="HJ1179">
            <v>0</v>
          </cell>
          <cell r="HK1179">
            <v>0</v>
          </cell>
          <cell r="HL1179">
            <v>0</v>
          </cell>
          <cell r="HM1179">
            <v>0</v>
          </cell>
          <cell r="HN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>
            <v>0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B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H1179">
            <v>0</v>
          </cell>
          <cell r="II1179">
            <v>0</v>
          </cell>
          <cell r="IJ1179">
            <v>0</v>
          </cell>
          <cell r="IK1179">
            <v>0</v>
          </cell>
          <cell r="IL1179">
            <v>0</v>
          </cell>
          <cell r="IM1179">
            <v>0</v>
          </cell>
          <cell r="IN1179">
            <v>0</v>
          </cell>
          <cell r="IO1179">
            <v>0</v>
          </cell>
          <cell r="IP1179">
            <v>0</v>
          </cell>
          <cell r="IQ1179">
            <v>0</v>
          </cell>
          <cell r="IR1179">
            <v>0</v>
          </cell>
          <cell r="IS1179">
            <v>0</v>
          </cell>
          <cell r="IT1179">
            <v>0</v>
          </cell>
          <cell r="IU1179">
            <v>0</v>
          </cell>
          <cell r="IV1179">
            <v>0</v>
          </cell>
          <cell r="IW1179">
            <v>0</v>
          </cell>
          <cell r="IX1179">
            <v>0</v>
          </cell>
          <cell r="IY1179">
            <v>0</v>
          </cell>
          <cell r="IZ1179">
            <v>0</v>
          </cell>
          <cell r="JA1179">
            <v>0</v>
          </cell>
          <cell r="JB1179">
            <v>0</v>
          </cell>
          <cell r="JC1179">
            <v>0</v>
          </cell>
          <cell r="JD1179">
            <v>0</v>
          </cell>
          <cell r="JE1179">
            <v>0</v>
          </cell>
          <cell r="JF1179">
            <v>0</v>
          </cell>
          <cell r="JG1179">
            <v>0</v>
          </cell>
          <cell r="JH1179">
            <v>0</v>
          </cell>
          <cell r="JI1179">
            <v>0</v>
          </cell>
          <cell r="JJ1179">
            <v>0</v>
          </cell>
          <cell r="JK1179">
            <v>0</v>
          </cell>
          <cell r="JL1179">
            <v>0</v>
          </cell>
          <cell r="JM1179">
            <v>0</v>
          </cell>
          <cell r="JN1179">
            <v>0</v>
          </cell>
          <cell r="JO1179">
            <v>0</v>
          </cell>
          <cell r="JP1179">
            <v>0</v>
          </cell>
          <cell r="JQ1179">
            <v>0</v>
          </cell>
        </row>
        <row r="1180">
          <cell r="D1180" t="str">
            <v>CL_.EX.BDG._.___.JimBridger 4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O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T1180">
            <v>0</v>
          </cell>
          <cell r="GU1180">
            <v>0</v>
          </cell>
          <cell r="GV1180">
            <v>0</v>
          </cell>
          <cell r="GW1180">
            <v>0</v>
          </cell>
          <cell r="GX1180">
            <v>0</v>
          </cell>
          <cell r="GY1180">
            <v>0</v>
          </cell>
          <cell r="GZ1180">
            <v>0</v>
          </cell>
          <cell r="HA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F1180">
            <v>0</v>
          </cell>
          <cell r="HG1180">
            <v>0</v>
          </cell>
          <cell r="HH1180">
            <v>0</v>
          </cell>
          <cell r="HI1180">
            <v>0</v>
          </cell>
          <cell r="HJ1180">
            <v>0</v>
          </cell>
          <cell r="HK1180">
            <v>0</v>
          </cell>
          <cell r="HL1180">
            <v>0</v>
          </cell>
          <cell r="HM1180">
            <v>0</v>
          </cell>
          <cell r="HN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>
            <v>0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B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H1180">
            <v>0</v>
          </cell>
          <cell r="II1180">
            <v>0</v>
          </cell>
          <cell r="IJ1180">
            <v>0</v>
          </cell>
          <cell r="IK1180">
            <v>0</v>
          </cell>
          <cell r="IL1180">
            <v>0</v>
          </cell>
          <cell r="IM1180">
            <v>0</v>
          </cell>
          <cell r="IN1180">
            <v>0</v>
          </cell>
          <cell r="IO1180">
            <v>0</v>
          </cell>
          <cell r="IP1180">
            <v>0</v>
          </cell>
          <cell r="IQ1180">
            <v>0</v>
          </cell>
          <cell r="IR1180">
            <v>0</v>
          </cell>
          <cell r="IS1180">
            <v>0</v>
          </cell>
          <cell r="IT1180">
            <v>0</v>
          </cell>
          <cell r="IU1180">
            <v>0</v>
          </cell>
          <cell r="IV1180">
            <v>0</v>
          </cell>
          <cell r="IW1180">
            <v>0</v>
          </cell>
          <cell r="IX1180">
            <v>0</v>
          </cell>
          <cell r="IY1180">
            <v>0</v>
          </cell>
          <cell r="IZ1180">
            <v>0</v>
          </cell>
          <cell r="JA1180">
            <v>0</v>
          </cell>
          <cell r="JB1180">
            <v>0</v>
          </cell>
          <cell r="JC1180">
            <v>0</v>
          </cell>
          <cell r="JD1180">
            <v>0</v>
          </cell>
          <cell r="JE1180">
            <v>0</v>
          </cell>
          <cell r="JF1180">
            <v>0</v>
          </cell>
          <cell r="JG1180">
            <v>0</v>
          </cell>
          <cell r="JH1180">
            <v>0</v>
          </cell>
          <cell r="JI1180">
            <v>0</v>
          </cell>
          <cell r="JJ1180">
            <v>0</v>
          </cell>
          <cell r="JK1180">
            <v>0</v>
          </cell>
          <cell r="JL1180">
            <v>0</v>
          </cell>
          <cell r="JM1180">
            <v>0</v>
          </cell>
          <cell r="JN1180">
            <v>0</v>
          </cell>
          <cell r="JO1180">
            <v>0</v>
          </cell>
          <cell r="JP1180">
            <v>0</v>
          </cell>
          <cell r="JQ1180">
            <v>0</v>
          </cell>
        </row>
        <row r="1181">
          <cell r="D1181" t="str">
            <v>CL_.EX.BDG._.___.JimBridger 4 CCUS</v>
          </cell>
          <cell r="F1181">
            <v>-238.86158436995174</v>
          </cell>
          <cell r="G1181">
            <v>-357.46778902000369</v>
          </cell>
          <cell r="H1181">
            <v>-513.82022251000308</v>
          </cell>
          <cell r="I1181">
            <v>-102.68275211999935</v>
          </cell>
          <cell r="J1181">
            <v>-261.88542135999887</v>
          </cell>
          <cell r="K1181">
            <v>-1230.5520898799914</v>
          </cell>
          <cell r="L1181">
            <v>-2201.3231958199904</v>
          </cell>
          <cell r="M1181">
            <v>-820.95001374000276</v>
          </cell>
          <cell r="N1181">
            <v>-270.18381041999965</v>
          </cell>
          <cell r="O1181">
            <v>-1037.5443182399999</v>
          </cell>
          <cell r="P1181">
            <v>-122.25282445999983</v>
          </cell>
          <cell r="Q1181">
            <v>0</v>
          </cell>
          <cell r="R1181">
            <v>-9436.7785547199892</v>
          </cell>
          <cell r="S1181">
            <v>-1638.9422735999979</v>
          </cell>
          <cell r="T1181">
            <v>-502.01239368000824</v>
          </cell>
          <cell r="U1181">
            <v>-294.79574302000037</v>
          </cell>
          <cell r="V1181">
            <v>-3761.3343769500061</v>
          </cell>
          <cell r="W1181">
            <v>-36.205862819995673</v>
          </cell>
          <cell r="X1181">
            <v>-399.04767423999999</v>
          </cell>
          <cell r="Y1181">
            <v>-200.59634397001355</v>
          </cell>
          <cell r="Z1181">
            <v>-413.13968294998631</v>
          </cell>
          <cell r="AA1181">
            <v>-1205.6211335700355</v>
          </cell>
          <cell r="AB1181">
            <v>-532.93472867000673</v>
          </cell>
          <cell r="AC1181">
            <v>-492.45018571000401</v>
          </cell>
          <cell r="AD1181">
            <v>40.301844459987478</v>
          </cell>
          <cell r="AE1181">
            <v>-9160.9490422799718</v>
          </cell>
          <cell r="AF1181">
            <v>-1929.1428684399871</v>
          </cell>
          <cell r="AG1181">
            <v>-393.92252674000338</v>
          </cell>
          <cell r="AH1181">
            <v>50.972037779996754</v>
          </cell>
          <cell r="AI1181">
            <v>-363.59219834000032</v>
          </cell>
          <cell r="AJ1181">
            <v>-1350.0815803299993</v>
          </cell>
          <cell r="AK1181">
            <v>-1704.887523990008</v>
          </cell>
          <cell r="AL1181">
            <v>-250.69597258997965</v>
          </cell>
          <cell r="AM1181">
            <v>-645.23182236001594</v>
          </cell>
          <cell r="AN1181">
            <v>-326.76261425000848</v>
          </cell>
          <cell r="AO1181">
            <v>-1874.2514823999663</v>
          </cell>
          <cell r="AP1181">
            <v>-196.842262139995</v>
          </cell>
          <cell r="AQ1181">
            <v>-176.51022847996501</v>
          </cell>
          <cell r="AR1181">
            <v>-10388.473654910224</v>
          </cell>
          <cell r="AS1181">
            <v>-3285.0992148400692</v>
          </cell>
          <cell r="AT1181">
            <v>-2312.563910169978</v>
          </cell>
          <cell r="AU1181">
            <v>-741.29199202000018</v>
          </cell>
          <cell r="AV1181">
            <v>-354.58409173999962</v>
          </cell>
          <cell r="AW1181">
            <v>0</v>
          </cell>
          <cell r="AX1181">
            <v>-2768.8390245399933</v>
          </cell>
          <cell r="AY1181">
            <v>-75.581093199987663</v>
          </cell>
          <cell r="AZ1181">
            <v>-359.64521883003181</v>
          </cell>
          <cell r="BA1181">
            <v>-180.80044904004899</v>
          </cell>
          <cell r="BB1181">
            <v>-203.27603836000344</v>
          </cell>
          <cell r="BC1181">
            <v>-59.88602014999924</v>
          </cell>
          <cell r="BD1181">
            <v>-46.906602019997081</v>
          </cell>
          <cell r="BE1181">
            <v>-6427.7343294699676</v>
          </cell>
          <cell r="BF1181">
            <v>-40.267301170009887</v>
          </cell>
          <cell r="BG1181">
            <v>-321.13801994001551</v>
          </cell>
          <cell r="BH1181">
            <v>-4201.2526475199993</v>
          </cell>
          <cell r="BI1181">
            <v>-4.6323752300000045</v>
          </cell>
          <cell r="BJ1181">
            <v>0</v>
          </cell>
          <cell r="BK1181">
            <v>-400.17353744001593</v>
          </cell>
          <cell r="BL1181">
            <v>-46.69184958000551</v>
          </cell>
          <cell r="BM1181">
            <v>-256.44203654996818</v>
          </cell>
          <cell r="BN1181">
            <v>-201.863575950003</v>
          </cell>
          <cell r="BO1181">
            <v>-773.21536323998589</v>
          </cell>
          <cell r="BP1181">
            <v>-182.05762284999946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O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T1181">
            <v>0</v>
          </cell>
          <cell r="GU1181">
            <v>0</v>
          </cell>
          <cell r="GV1181">
            <v>0</v>
          </cell>
          <cell r="GW1181">
            <v>0</v>
          </cell>
          <cell r="GX1181">
            <v>0</v>
          </cell>
          <cell r="GY1181">
            <v>0</v>
          </cell>
          <cell r="GZ1181">
            <v>0</v>
          </cell>
          <cell r="HA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F1181">
            <v>0</v>
          </cell>
          <cell r="HG1181">
            <v>0</v>
          </cell>
          <cell r="HH1181">
            <v>0</v>
          </cell>
          <cell r="HI1181">
            <v>0</v>
          </cell>
          <cell r="HJ1181">
            <v>0</v>
          </cell>
          <cell r="HK1181">
            <v>0</v>
          </cell>
          <cell r="HL1181">
            <v>0</v>
          </cell>
          <cell r="HM1181">
            <v>0</v>
          </cell>
          <cell r="HN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>
            <v>0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B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H1181">
            <v>0</v>
          </cell>
          <cell r="II1181">
            <v>0</v>
          </cell>
          <cell r="IJ1181">
            <v>0</v>
          </cell>
          <cell r="IK1181">
            <v>0</v>
          </cell>
          <cell r="IL1181">
            <v>0</v>
          </cell>
          <cell r="IM1181">
            <v>0</v>
          </cell>
          <cell r="IN1181">
            <v>0</v>
          </cell>
          <cell r="IO1181">
            <v>0</v>
          </cell>
          <cell r="IP1181">
            <v>0</v>
          </cell>
          <cell r="IQ1181">
            <v>0</v>
          </cell>
          <cell r="IR1181">
            <v>0</v>
          </cell>
          <cell r="IS1181">
            <v>0</v>
          </cell>
          <cell r="IT1181">
            <v>0</v>
          </cell>
          <cell r="IU1181">
            <v>0</v>
          </cell>
          <cell r="IV1181">
            <v>0</v>
          </cell>
          <cell r="IW1181">
            <v>0</v>
          </cell>
          <cell r="IX1181">
            <v>0</v>
          </cell>
          <cell r="IY1181">
            <v>0</v>
          </cell>
          <cell r="IZ1181">
            <v>0</v>
          </cell>
          <cell r="JA1181">
            <v>0</v>
          </cell>
          <cell r="JB1181">
            <v>0</v>
          </cell>
          <cell r="JC1181">
            <v>0</v>
          </cell>
          <cell r="JD1181">
            <v>0</v>
          </cell>
          <cell r="JE1181">
            <v>0</v>
          </cell>
          <cell r="JF1181">
            <v>0</v>
          </cell>
          <cell r="JG1181">
            <v>0</v>
          </cell>
          <cell r="JH1181">
            <v>0</v>
          </cell>
          <cell r="JI1181">
            <v>0</v>
          </cell>
          <cell r="JJ1181">
            <v>0</v>
          </cell>
          <cell r="JK1181">
            <v>0</v>
          </cell>
          <cell r="JL1181">
            <v>0</v>
          </cell>
          <cell r="JM1181">
            <v>0</v>
          </cell>
          <cell r="JN1181">
            <v>0</v>
          </cell>
          <cell r="JO1181">
            <v>0</v>
          </cell>
          <cell r="JP1181">
            <v>0</v>
          </cell>
          <cell r="JQ1181">
            <v>0</v>
          </cell>
        </row>
        <row r="1182">
          <cell r="D1182" t="str">
            <v>CL_.EX.BDG._.___.JimBridger 4 GCV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O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T1182">
            <v>0</v>
          </cell>
          <cell r="GU1182">
            <v>0</v>
          </cell>
          <cell r="GV1182">
            <v>0</v>
          </cell>
          <cell r="GW1182">
            <v>0</v>
          </cell>
          <cell r="GX1182">
            <v>0</v>
          </cell>
          <cell r="GY1182">
            <v>0</v>
          </cell>
          <cell r="GZ1182">
            <v>0</v>
          </cell>
          <cell r="HA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F1182">
            <v>0</v>
          </cell>
          <cell r="HG1182">
            <v>0</v>
          </cell>
          <cell r="HH1182">
            <v>0</v>
          </cell>
          <cell r="HI1182">
            <v>0</v>
          </cell>
          <cell r="HJ1182">
            <v>0</v>
          </cell>
          <cell r="HK1182">
            <v>0</v>
          </cell>
          <cell r="HL1182">
            <v>0</v>
          </cell>
          <cell r="HM1182">
            <v>0</v>
          </cell>
          <cell r="HN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>
            <v>0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B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H1182">
            <v>0</v>
          </cell>
          <cell r="II1182">
            <v>0</v>
          </cell>
          <cell r="IJ1182">
            <v>0</v>
          </cell>
          <cell r="IK1182">
            <v>0</v>
          </cell>
          <cell r="IL1182">
            <v>0</v>
          </cell>
          <cell r="IM1182">
            <v>0</v>
          </cell>
          <cell r="IN1182">
            <v>0</v>
          </cell>
          <cell r="IO1182">
            <v>0</v>
          </cell>
          <cell r="IP1182">
            <v>0</v>
          </cell>
          <cell r="IQ1182">
            <v>0</v>
          </cell>
          <cell r="IR1182">
            <v>0</v>
          </cell>
          <cell r="IS1182">
            <v>0</v>
          </cell>
          <cell r="IT1182">
            <v>0</v>
          </cell>
          <cell r="IU1182">
            <v>0</v>
          </cell>
          <cell r="IV1182">
            <v>0</v>
          </cell>
          <cell r="IW1182">
            <v>0</v>
          </cell>
          <cell r="IX1182">
            <v>0</v>
          </cell>
          <cell r="IY1182">
            <v>0</v>
          </cell>
          <cell r="IZ1182">
            <v>0</v>
          </cell>
          <cell r="JA1182">
            <v>0</v>
          </cell>
          <cell r="JB1182">
            <v>0</v>
          </cell>
          <cell r="JC1182">
            <v>0</v>
          </cell>
          <cell r="JD1182">
            <v>0</v>
          </cell>
          <cell r="JE1182">
            <v>0</v>
          </cell>
          <cell r="JF1182">
            <v>0</v>
          </cell>
          <cell r="JG1182">
            <v>0</v>
          </cell>
          <cell r="JH1182">
            <v>0</v>
          </cell>
          <cell r="JI1182">
            <v>0</v>
          </cell>
          <cell r="JJ1182">
            <v>0</v>
          </cell>
          <cell r="JK1182">
            <v>0</v>
          </cell>
          <cell r="JL1182">
            <v>0</v>
          </cell>
          <cell r="JM1182">
            <v>0</v>
          </cell>
          <cell r="JN1182">
            <v>0</v>
          </cell>
          <cell r="JO1182">
            <v>0</v>
          </cell>
          <cell r="JP1182">
            <v>0</v>
          </cell>
          <cell r="JQ1182">
            <v>0</v>
          </cell>
        </row>
        <row r="1183">
          <cell r="D1183" t="str">
            <v>CL_.EX.COL._.___.Craig 1</v>
          </cell>
          <cell r="F1183">
            <v>0</v>
          </cell>
          <cell r="G1183">
            <v>-172.05534215999995</v>
          </cell>
          <cell r="H1183">
            <v>-66.410526869999899</v>
          </cell>
          <cell r="I1183">
            <v>-153.52019903999985</v>
          </cell>
          <cell r="J1183">
            <v>72.90390073000026</v>
          </cell>
          <cell r="K1183">
            <v>124.31672715000002</v>
          </cell>
          <cell r="L1183">
            <v>-23.759972090000019</v>
          </cell>
          <cell r="M1183">
            <v>0</v>
          </cell>
          <cell r="N1183">
            <v>-6.4993321100002959</v>
          </cell>
          <cell r="O1183">
            <v>48.130175490000056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O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T1183">
            <v>0</v>
          </cell>
          <cell r="GU1183">
            <v>0</v>
          </cell>
          <cell r="GV1183">
            <v>0</v>
          </cell>
          <cell r="GW1183">
            <v>0</v>
          </cell>
          <cell r="GX1183">
            <v>0</v>
          </cell>
          <cell r="GY1183">
            <v>0</v>
          </cell>
          <cell r="GZ1183">
            <v>0</v>
          </cell>
          <cell r="HA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F1183">
            <v>0</v>
          </cell>
          <cell r="HG1183">
            <v>0</v>
          </cell>
          <cell r="HH1183">
            <v>0</v>
          </cell>
          <cell r="HI1183">
            <v>0</v>
          </cell>
          <cell r="HJ1183">
            <v>0</v>
          </cell>
          <cell r="HK1183">
            <v>0</v>
          </cell>
          <cell r="HL1183">
            <v>0</v>
          </cell>
          <cell r="HM1183">
            <v>0</v>
          </cell>
          <cell r="HN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>
            <v>0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B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H1183">
            <v>0</v>
          </cell>
          <cell r="II1183">
            <v>0</v>
          </cell>
          <cell r="IJ1183">
            <v>0</v>
          </cell>
          <cell r="IK1183">
            <v>0</v>
          </cell>
          <cell r="IL1183">
            <v>0</v>
          </cell>
          <cell r="IM1183">
            <v>0</v>
          </cell>
          <cell r="IN1183">
            <v>0</v>
          </cell>
          <cell r="IO1183">
            <v>0</v>
          </cell>
          <cell r="IP1183">
            <v>0</v>
          </cell>
          <cell r="IQ1183">
            <v>0</v>
          </cell>
          <cell r="IR1183">
            <v>0</v>
          </cell>
          <cell r="IS1183">
            <v>0</v>
          </cell>
          <cell r="IT1183">
            <v>0</v>
          </cell>
          <cell r="IU1183">
            <v>0</v>
          </cell>
          <cell r="IV1183">
            <v>0</v>
          </cell>
          <cell r="IW1183">
            <v>0</v>
          </cell>
          <cell r="IX1183">
            <v>0</v>
          </cell>
          <cell r="IY1183">
            <v>0</v>
          </cell>
          <cell r="IZ1183">
            <v>0</v>
          </cell>
          <cell r="JA1183">
            <v>0</v>
          </cell>
          <cell r="JB1183">
            <v>0</v>
          </cell>
          <cell r="JC1183">
            <v>0</v>
          </cell>
          <cell r="JD1183">
            <v>0</v>
          </cell>
          <cell r="JE1183">
            <v>0</v>
          </cell>
          <cell r="JF1183">
            <v>0</v>
          </cell>
          <cell r="JG1183">
            <v>0</v>
          </cell>
          <cell r="JH1183">
            <v>0</v>
          </cell>
          <cell r="JI1183">
            <v>0</v>
          </cell>
          <cell r="JJ1183">
            <v>0</v>
          </cell>
          <cell r="JK1183">
            <v>0</v>
          </cell>
          <cell r="JL1183">
            <v>0</v>
          </cell>
          <cell r="JM1183">
            <v>0</v>
          </cell>
          <cell r="JN1183">
            <v>0</v>
          </cell>
          <cell r="JO1183">
            <v>0</v>
          </cell>
          <cell r="JP1183">
            <v>0</v>
          </cell>
          <cell r="JQ1183">
            <v>0</v>
          </cell>
        </row>
        <row r="1184">
          <cell r="D1184" t="str">
            <v>CL_.EX.COL._.___.Craig 2</v>
          </cell>
          <cell r="F1184">
            <v>-76.326770869999564</v>
          </cell>
          <cell r="G1184">
            <v>-10.904387260000931</v>
          </cell>
          <cell r="H1184">
            <v>-6.3912690700001349</v>
          </cell>
          <cell r="I1184">
            <v>-34.196136540000452</v>
          </cell>
          <cell r="J1184">
            <v>-63.215480090000256</v>
          </cell>
          <cell r="K1184">
            <v>-16.251046620000011</v>
          </cell>
          <cell r="L1184">
            <v>20.88612149000005</v>
          </cell>
          <cell r="M1184">
            <v>13.662658420000298</v>
          </cell>
          <cell r="N1184">
            <v>-52.839365939999993</v>
          </cell>
          <cell r="O1184">
            <v>-92.920052800000121</v>
          </cell>
          <cell r="P1184">
            <v>-13.895935079999845</v>
          </cell>
          <cell r="Q1184">
            <v>8.3670733800001926</v>
          </cell>
          <cell r="R1184">
            <v>1</v>
          </cell>
          <cell r="S1184">
            <v>0</v>
          </cell>
          <cell r="T1184">
            <v>0</v>
          </cell>
          <cell r="U1184">
            <v>0</v>
          </cell>
          <cell r="V1184">
            <v>0.99999999999988631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O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T1184">
            <v>0</v>
          </cell>
          <cell r="GU1184">
            <v>0</v>
          </cell>
          <cell r="GV1184">
            <v>0</v>
          </cell>
          <cell r="GW1184">
            <v>0</v>
          </cell>
          <cell r="GX1184">
            <v>0</v>
          </cell>
          <cell r="GY1184">
            <v>0</v>
          </cell>
          <cell r="GZ1184">
            <v>0</v>
          </cell>
          <cell r="HA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F1184">
            <v>0</v>
          </cell>
          <cell r="HG1184">
            <v>0</v>
          </cell>
          <cell r="HH1184">
            <v>0</v>
          </cell>
          <cell r="HI1184">
            <v>0</v>
          </cell>
          <cell r="HJ1184">
            <v>0</v>
          </cell>
          <cell r="HK1184">
            <v>0</v>
          </cell>
          <cell r="HL1184">
            <v>0</v>
          </cell>
          <cell r="HM1184">
            <v>0</v>
          </cell>
          <cell r="HN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>
            <v>0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B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H1184">
            <v>0</v>
          </cell>
          <cell r="II1184">
            <v>0</v>
          </cell>
          <cell r="IJ1184">
            <v>0</v>
          </cell>
          <cell r="IK1184">
            <v>0</v>
          </cell>
          <cell r="IL1184">
            <v>0</v>
          </cell>
          <cell r="IM1184">
            <v>0</v>
          </cell>
          <cell r="IN1184">
            <v>0</v>
          </cell>
          <cell r="IO1184">
            <v>0</v>
          </cell>
          <cell r="IP1184">
            <v>0</v>
          </cell>
          <cell r="IQ1184">
            <v>0</v>
          </cell>
          <cell r="IR1184">
            <v>0</v>
          </cell>
          <cell r="IS1184">
            <v>0</v>
          </cell>
          <cell r="IT1184">
            <v>0</v>
          </cell>
          <cell r="IU1184">
            <v>0</v>
          </cell>
          <cell r="IV1184">
            <v>0</v>
          </cell>
          <cell r="IW1184">
            <v>0</v>
          </cell>
          <cell r="IX1184">
            <v>0</v>
          </cell>
          <cell r="IY1184">
            <v>0</v>
          </cell>
          <cell r="IZ1184">
            <v>0</v>
          </cell>
          <cell r="JA1184">
            <v>0</v>
          </cell>
          <cell r="JB1184">
            <v>0</v>
          </cell>
          <cell r="JC1184">
            <v>0</v>
          </cell>
          <cell r="JD1184">
            <v>0</v>
          </cell>
          <cell r="JE1184">
            <v>0</v>
          </cell>
          <cell r="JF1184">
            <v>0</v>
          </cell>
          <cell r="JG1184">
            <v>0</v>
          </cell>
          <cell r="JH1184">
            <v>0</v>
          </cell>
          <cell r="JI1184">
            <v>0</v>
          </cell>
          <cell r="JJ1184">
            <v>0</v>
          </cell>
          <cell r="JK1184">
            <v>0</v>
          </cell>
          <cell r="JL1184">
            <v>0</v>
          </cell>
          <cell r="JM1184">
            <v>0</v>
          </cell>
          <cell r="JN1184">
            <v>0</v>
          </cell>
          <cell r="JO1184">
            <v>0</v>
          </cell>
          <cell r="JP1184">
            <v>0</v>
          </cell>
          <cell r="JQ1184">
            <v>0</v>
          </cell>
        </row>
        <row r="1185">
          <cell r="D1185" t="str">
            <v>CL_.EX.COL._.___.Hayden 1</v>
          </cell>
          <cell r="F1185">
            <v>-26.437553870004194</v>
          </cell>
          <cell r="G1185">
            <v>1.4317778400018142</v>
          </cell>
          <cell r="H1185">
            <v>91.75207490000048</v>
          </cell>
          <cell r="I1185">
            <v>-13.012053739999942</v>
          </cell>
          <cell r="J1185">
            <v>-49.599163049999333</v>
          </cell>
          <cell r="K1185">
            <v>-367.26207882999915</v>
          </cell>
          <cell r="L1185">
            <v>109.13382759999695</v>
          </cell>
          <cell r="M1185">
            <v>-11.13452184000198</v>
          </cell>
          <cell r="N1185">
            <v>29.897938179999983</v>
          </cell>
          <cell r="O1185">
            <v>-122.99018354999998</v>
          </cell>
          <cell r="P1185">
            <v>-6.8939194199992926</v>
          </cell>
          <cell r="Q1185">
            <v>0</v>
          </cell>
          <cell r="R1185">
            <v>-9.1765244500002154</v>
          </cell>
          <cell r="S1185">
            <v>-9.1765244499999881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-0.89430166999954963</v>
          </cell>
          <cell r="AF1185">
            <v>-0.89430167000000438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9.304714790021535</v>
          </cell>
          <cell r="AS1185">
            <v>-0.2574498899957689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-11.496028650000881</v>
          </cell>
          <cell r="AY1185">
            <v>0</v>
          </cell>
          <cell r="AZ1185">
            <v>0</v>
          </cell>
          <cell r="BA1185">
            <v>0</v>
          </cell>
          <cell r="BB1185">
            <v>-1.9888762800001132</v>
          </cell>
          <cell r="BC1185">
            <v>26.30051622999963</v>
          </cell>
          <cell r="BD1185">
            <v>-3.2534466200013412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O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T1185">
            <v>0</v>
          </cell>
          <cell r="GU1185">
            <v>0</v>
          </cell>
          <cell r="GV1185">
            <v>0</v>
          </cell>
          <cell r="GW1185">
            <v>0</v>
          </cell>
          <cell r="GX1185">
            <v>0</v>
          </cell>
          <cell r="GY1185">
            <v>0</v>
          </cell>
          <cell r="GZ1185">
            <v>0</v>
          </cell>
          <cell r="HA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F1185">
            <v>0</v>
          </cell>
          <cell r="HG1185">
            <v>0</v>
          </cell>
          <cell r="HH1185">
            <v>0</v>
          </cell>
          <cell r="HI1185">
            <v>0</v>
          </cell>
          <cell r="HJ1185">
            <v>0</v>
          </cell>
          <cell r="HK1185">
            <v>0</v>
          </cell>
          <cell r="HL1185">
            <v>0</v>
          </cell>
          <cell r="HM1185">
            <v>0</v>
          </cell>
          <cell r="HN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>
            <v>0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B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H1185">
            <v>0</v>
          </cell>
          <cell r="II1185">
            <v>0</v>
          </cell>
          <cell r="IJ1185">
            <v>0</v>
          </cell>
          <cell r="IK1185">
            <v>0</v>
          </cell>
          <cell r="IL1185">
            <v>0</v>
          </cell>
          <cell r="IM1185">
            <v>0</v>
          </cell>
          <cell r="IN1185">
            <v>0</v>
          </cell>
          <cell r="IO1185">
            <v>0</v>
          </cell>
          <cell r="IP1185">
            <v>0</v>
          </cell>
          <cell r="IQ1185">
            <v>0</v>
          </cell>
          <cell r="IR1185">
            <v>0</v>
          </cell>
          <cell r="IS1185">
            <v>0</v>
          </cell>
          <cell r="IT1185">
            <v>0</v>
          </cell>
          <cell r="IU1185">
            <v>0</v>
          </cell>
          <cell r="IV1185">
            <v>0</v>
          </cell>
          <cell r="IW1185">
            <v>0</v>
          </cell>
          <cell r="IX1185">
            <v>0</v>
          </cell>
          <cell r="IY1185">
            <v>0</v>
          </cell>
          <cell r="IZ1185">
            <v>0</v>
          </cell>
          <cell r="JA1185">
            <v>0</v>
          </cell>
          <cell r="JB1185">
            <v>0</v>
          </cell>
          <cell r="JC1185">
            <v>0</v>
          </cell>
          <cell r="JD1185">
            <v>0</v>
          </cell>
          <cell r="JE1185">
            <v>0</v>
          </cell>
          <cell r="JF1185">
            <v>0</v>
          </cell>
          <cell r="JG1185">
            <v>0</v>
          </cell>
          <cell r="JH1185">
            <v>0</v>
          </cell>
          <cell r="JI1185">
            <v>0</v>
          </cell>
          <cell r="JJ1185">
            <v>0</v>
          </cell>
          <cell r="JK1185">
            <v>0</v>
          </cell>
          <cell r="JL1185">
            <v>0</v>
          </cell>
          <cell r="JM1185">
            <v>0</v>
          </cell>
          <cell r="JN1185">
            <v>0</v>
          </cell>
          <cell r="JO1185">
            <v>0</v>
          </cell>
          <cell r="JP1185">
            <v>0</v>
          </cell>
          <cell r="JQ1185">
            <v>0</v>
          </cell>
        </row>
        <row r="1186">
          <cell r="D1186" t="str">
            <v>CL_.EX.COL._.___.Hayden 2</v>
          </cell>
          <cell r="F1186">
            <v>-107.42243316999884</v>
          </cell>
          <cell r="G1186">
            <v>-4.5716279099997337</v>
          </cell>
          <cell r="H1186">
            <v>-75.577753619998475</v>
          </cell>
          <cell r="I1186">
            <v>-41.190508330000739</v>
          </cell>
          <cell r="J1186">
            <v>-29.52929050000057</v>
          </cell>
          <cell r="K1186">
            <v>-54.372568419998061</v>
          </cell>
          <cell r="L1186">
            <v>-312.47808909000014</v>
          </cell>
          <cell r="M1186">
            <v>-178.04659258000538</v>
          </cell>
          <cell r="N1186">
            <v>19.428177019999566</v>
          </cell>
          <cell r="O1186">
            <v>-13.118836420000662</v>
          </cell>
          <cell r="P1186">
            <v>-22.213925930002006</v>
          </cell>
          <cell r="Q1186">
            <v>-58.465952819999984</v>
          </cell>
          <cell r="R1186">
            <v>-207.87962245001108</v>
          </cell>
          <cell r="S1186">
            <v>-5.4041150600005494</v>
          </cell>
          <cell r="T1186">
            <v>-15.276626680000845</v>
          </cell>
          <cell r="U1186">
            <v>-16</v>
          </cell>
          <cell r="V1186">
            <v>35.000000000000455</v>
          </cell>
          <cell r="W1186">
            <v>0</v>
          </cell>
          <cell r="X1186">
            <v>-29.123404039999514</v>
          </cell>
          <cell r="Y1186">
            <v>0</v>
          </cell>
          <cell r="Z1186">
            <v>0</v>
          </cell>
          <cell r="AA1186">
            <v>0</v>
          </cell>
          <cell r="AB1186">
            <v>-20.032923439996011</v>
          </cell>
          <cell r="AC1186">
            <v>-57.035838070001773</v>
          </cell>
          <cell r="AD1186">
            <v>-100.0067151600033</v>
          </cell>
          <cell r="AE1186">
            <v>-173.52214828997967</v>
          </cell>
          <cell r="AF1186">
            <v>-1.4265317000026698</v>
          </cell>
          <cell r="AG1186">
            <v>0</v>
          </cell>
          <cell r="AH1186">
            <v>0</v>
          </cell>
          <cell r="AI1186">
            <v>-14.985554589999083</v>
          </cell>
          <cell r="AJ1186">
            <v>-2.8417111600010685</v>
          </cell>
          <cell r="AK1186">
            <v>-134.79916874999799</v>
          </cell>
          <cell r="AL1186">
            <v>0</v>
          </cell>
          <cell r="AM1186">
            <v>0</v>
          </cell>
          <cell r="AN1186">
            <v>0</v>
          </cell>
          <cell r="AO1186">
            <v>-1.9066577100002178</v>
          </cell>
          <cell r="AP1186">
            <v>-5.5065243799999735</v>
          </cell>
          <cell r="AQ1186">
            <v>-12.055999999998676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  <cell r="GK1186">
            <v>0</v>
          </cell>
          <cell r="GL1186">
            <v>0</v>
          </cell>
          <cell r="GM1186">
            <v>0</v>
          </cell>
          <cell r="GN1186">
            <v>0</v>
          </cell>
          <cell r="GO1186">
            <v>0</v>
          </cell>
          <cell r="GP1186">
            <v>0</v>
          </cell>
          <cell r="GQ1186">
            <v>0</v>
          </cell>
          <cell r="GR1186">
            <v>0</v>
          </cell>
          <cell r="GS1186">
            <v>0</v>
          </cell>
          <cell r="GT1186">
            <v>0</v>
          </cell>
          <cell r="GU1186">
            <v>0</v>
          </cell>
          <cell r="GV1186">
            <v>0</v>
          </cell>
          <cell r="GW1186">
            <v>0</v>
          </cell>
          <cell r="GX1186">
            <v>0</v>
          </cell>
          <cell r="GY1186">
            <v>0</v>
          </cell>
          <cell r="GZ1186">
            <v>0</v>
          </cell>
          <cell r="HA1186">
            <v>0</v>
          </cell>
          <cell r="HB1186">
            <v>0</v>
          </cell>
          <cell r="HC1186">
            <v>0</v>
          </cell>
          <cell r="HD1186">
            <v>0</v>
          </cell>
          <cell r="HE1186">
            <v>0</v>
          </cell>
          <cell r="HF1186">
            <v>0</v>
          </cell>
          <cell r="HG1186">
            <v>0</v>
          </cell>
          <cell r="HH1186">
            <v>0</v>
          </cell>
          <cell r="HI1186">
            <v>0</v>
          </cell>
          <cell r="HJ1186">
            <v>0</v>
          </cell>
          <cell r="HK1186">
            <v>0</v>
          </cell>
          <cell r="HL1186">
            <v>0</v>
          </cell>
          <cell r="HM1186">
            <v>0</v>
          </cell>
          <cell r="HN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>
            <v>0</v>
          </cell>
          <cell r="HU1186">
            <v>0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B1186">
            <v>0</v>
          </cell>
          <cell r="IC1186">
            <v>0</v>
          </cell>
          <cell r="ID1186">
            <v>0</v>
          </cell>
          <cell r="IE1186">
            <v>0</v>
          </cell>
          <cell r="IF1186">
            <v>0</v>
          </cell>
          <cell r="IG1186">
            <v>0</v>
          </cell>
          <cell r="IH1186">
            <v>0</v>
          </cell>
          <cell r="II1186">
            <v>0</v>
          </cell>
          <cell r="IJ1186">
            <v>0</v>
          </cell>
          <cell r="IK1186">
            <v>0</v>
          </cell>
          <cell r="IL1186">
            <v>0</v>
          </cell>
          <cell r="IM1186">
            <v>0</v>
          </cell>
          <cell r="IN1186">
            <v>0</v>
          </cell>
          <cell r="IO1186">
            <v>0</v>
          </cell>
          <cell r="IP1186">
            <v>0</v>
          </cell>
          <cell r="IQ1186">
            <v>0</v>
          </cell>
          <cell r="IR1186">
            <v>0</v>
          </cell>
          <cell r="IS1186">
            <v>0</v>
          </cell>
          <cell r="IT1186">
            <v>0</v>
          </cell>
          <cell r="IU1186">
            <v>0</v>
          </cell>
          <cell r="IV1186">
            <v>0</v>
          </cell>
          <cell r="IW1186">
            <v>0</v>
          </cell>
          <cell r="IX1186">
            <v>0</v>
          </cell>
          <cell r="IY1186">
            <v>0</v>
          </cell>
          <cell r="IZ1186">
            <v>0</v>
          </cell>
          <cell r="JA1186">
            <v>0</v>
          </cell>
          <cell r="JB1186">
            <v>0</v>
          </cell>
          <cell r="JC1186">
            <v>0</v>
          </cell>
          <cell r="JD1186">
            <v>0</v>
          </cell>
          <cell r="JE1186">
            <v>0</v>
          </cell>
          <cell r="JF1186">
            <v>0</v>
          </cell>
          <cell r="JG1186">
            <v>0</v>
          </cell>
          <cell r="JH1186">
            <v>0</v>
          </cell>
          <cell r="JI1186">
            <v>0</v>
          </cell>
          <cell r="JJ1186">
            <v>0</v>
          </cell>
          <cell r="JK1186">
            <v>0</v>
          </cell>
          <cell r="JL1186">
            <v>0</v>
          </cell>
          <cell r="JM1186">
            <v>0</v>
          </cell>
          <cell r="JN1186">
            <v>0</v>
          </cell>
          <cell r="JO1186">
            <v>0</v>
          </cell>
          <cell r="JP1186">
            <v>0</v>
          </cell>
          <cell r="JQ1186">
            <v>0</v>
          </cell>
        </row>
        <row r="1187">
          <cell r="D1187" t="str">
            <v>CL_.EX.MTA._.___.Colstrip 3</v>
          </cell>
          <cell r="F1187">
            <v>-186.25329354999849</v>
          </cell>
          <cell r="G1187">
            <v>-353.81940286000099</v>
          </cell>
          <cell r="H1187">
            <v>-288.36052448999544</v>
          </cell>
          <cell r="I1187">
            <v>-385.81455890000143</v>
          </cell>
          <cell r="J1187">
            <v>0</v>
          </cell>
          <cell r="K1187">
            <v>22.376266360000045</v>
          </cell>
          <cell r="L1187">
            <v>-105.98740036001254</v>
          </cell>
          <cell r="M1187">
            <v>-109.50486575999093</v>
          </cell>
          <cell r="N1187">
            <v>-77.386223719993723</v>
          </cell>
          <cell r="O1187">
            <v>-70.113267519998772</v>
          </cell>
          <cell r="P1187">
            <v>-43.518224169994937</v>
          </cell>
          <cell r="Q1187">
            <v>-30.138952069999505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  <cell r="GK1187">
            <v>0</v>
          </cell>
          <cell r="GL1187">
            <v>0</v>
          </cell>
          <cell r="GM1187">
            <v>0</v>
          </cell>
          <cell r="GN1187">
            <v>0</v>
          </cell>
          <cell r="GO1187">
            <v>0</v>
          </cell>
          <cell r="GP1187">
            <v>0</v>
          </cell>
          <cell r="GQ1187">
            <v>0</v>
          </cell>
          <cell r="GR1187">
            <v>0</v>
          </cell>
          <cell r="GS1187">
            <v>0</v>
          </cell>
          <cell r="GT1187">
            <v>0</v>
          </cell>
          <cell r="GU1187">
            <v>0</v>
          </cell>
          <cell r="GV1187">
            <v>0</v>
          </cell>
          <cell r="GW1187">
            <v>0</v>
          </cell>
          <cell r="GX1187">
            <v>0</v>
          </cell>
          <cell r="GY1187">
            <v>0</v>
          </cell>
          <cell r="GZ1187">
            <v>0</v>
          </cell>
          <cell r="HA1187">
            <v>0</v>
          </cell>
          <cell r="HB1187">
            <v>0</v>
          </cell>
          <cell r="HC1187">
            <v>0</v>
          </cell>
          <cell r="HD1187">
            <v>0</v>
          </cell>
          <cell r="HE1187">
            <v>0</v>
          </cell>
          <cell r="HF1187">
            <v>0</v>
          </cell>
          <cell r="HG1187">
            <v>0</v>
          </cell>
          <cell r="HH1187">
            <v>0</v>
          </cell>
          <cell r="HI1187">
            <v>0</v>
          </cell>
          <cell r="HJ1187">
            <v>0</v>
          </cell>
          <cell r="HK1187">
            <v>0</v>
          </cell>
          <cell r="HL1187">
            <v>0</v>
          </cell>
          <cell r="HM1187">
            <v>0</v>
          </cell>
          <cell r="HN1187">
            <v>0</v>
          </cell>
          <cell r="HO1187">
            <v>0</v>
          </cell>
          <cell r="HP1187">
            <v>0</v>
          </cell>
          <cell r="HQ1187">
            <v>0</v>
          </cell>
          <cell r="HR1187">
            <v>0</v>
          </cell>
          <cell r="HS1187">
            <v>0</v>
          </cell>
          <cell r="HT1187">
            <v>0</v>
          </cell>
          <cell r="HU1187">
            <v>0</v>
          </cell>
          <cell r="HV1187">
            <v>0</v>
          </cell>
          <cell r="HW1187">
            <v>0</v>
          </cell>
          <cell r="HX1187">
            <v>0</v>
          </cell>
          <cell r="HY1187">
            <v>0</v>
          </cell>
          <cell r="HZ1187">
            <v>0</v>
          </cell>
          <cell r="IA1187">
            <v>0</v>
          </cell>
          <cell r="IB1187">
            <v>0</v>
          </cell>
          <cell r="IC1187">
            <v>0</v>
          </cell>
          <cell r="ID1187">
            <v>0</v>
          </cell>
          <cell r="IE1187">
            <v>0</v>
          </cell>
          <cell r="IF1187">
            <v>0</v>
          </cell>
          <cell r="IG1187">
            <v>0</v>
          </cell>
          <cell r="IH1187">
            <v>0</v>
          </cell>
          <cell r="II1187">
            <v>0</v>
          </cell>
          <cell r="IJ1187">
            <v>0</v>
          </cell>
          <cell r="IK1187">
            <v>0</v>
          </cell>
          <cell r="IL1187">
            <v>0</v>
          </cell>
          <cell r="IM1187">
            <v>0</v>
          </cell>
          <cell r="IN1187">
            <v>0</v>
          </cell>
          <cell r="IO1187">
            <v>0</v>
          </cell>
          <cell r="IP1187">
            <v>0</v>
          </cell>
          <cell r="IQ1187">
            <v>0</v>
          </cell>
          <cell r="IR1187">
            <v>0</v>
          </cell>
          <cell r="IS1187">
            <v>0</v>
          </cell>
          <cell r="IT1187">
            <v>0</v>
          </cell>
          <cell r="IU1187">
            <v>0</v>
          </cell>
          <cell r="IV1187">
            <v>0</v>
          </cell>
          <cell r="IW1187">
            <v>0</v>
          </cell>
          <cell r="IX1187">
            <v>0</v>
          </cell>
          <cell r="IY1187">
            <v>0</v>
          </cell>
          <cell r="IZ1187">
            <v>0</v>
          </cell>
          <cell r="JA1187">
            <v>0</v>
          </cell>
          <cell r="JB1187">
            <v>0</v>
          </cell>
          <cell r="JC1187">
            <v>0</v>
          </cell>
          <cell r="JD1187">
            <v>0</v>
          </cell>
          <cell r="JE1187">
            <v>0</v>
          </cell>
          <cell r="JF1187">
            <v>0</v>
          </cell>
          <cell r="JG1187">
            <v>0</v>
          </cell>
          <cell r="JH1187">
            <v>0</v>
          </cell>
          <cell r="JI1187">
            <v>0</v>
          </cell>
          <cell r="JJ1187">
            <v>0</v>
          </cell>
          <cell r="JK1187">
            <v>0</v>
          </cell>
          <cell r="JL1187">
            <v>0</v>
          </cell>
          <cell r="JM1187">
            <v>0</v>
          </cell>
          <cell r="JN1187">
            <v>0</v>
          </cell>
          <cell r="JO1187">
            <v>0</v>
          </cell>
          <cell r="JP1187">
            <v>0</v>
          </cell>
          <cell r="JQ1187">
            <v>0</v>
          </cell>
        </row>
        <row r="1188">
          <cell r="D1188" t="str">
            <v>CL_.EX.MTA._.___.Colstrip 4</v>
          </cell>
          <cell r="F1188">
            <v>-66.78653648000909</v>
          </cell>
          <cell r="G1188">
            <v>-217.38939316999677</v>
          </cell>
          <cell r="H1188">
            <v>-241.27645826999651</v>
          </cell>
          <cell r="I1188">
            <v>-378.88947637999445</v>
          </cell>
          <cell r="J1188">
            <v>-125.56791436999993</v>
          </cell>
          <cell r="K1188">
            <v>-301.02871560000131</v>
          </cell>
          <cell r="L1188">
            <v>-184.02480364000075</v>
          </cell>
          <cell r="M1188">
            <v>-416.40304738999839</v>
          </cell>
          <cell r="N1188">
            <v>-75.195473470004799</v>
          </cell>
          <cell r="O1188">
            <v>-136.84086470999682</v>
          </cell>
          <cell r="P1188">
            <v>-178.25699968000117</v>
          </cell>
          <cell r="Q1188">
            <v>-147.77375207000296</v>
          </cell>
          <cell r="R1188">
            <v>-1213.6618646599818</v>
          </cell>
          <cell r="S1188">
            <v>-62.635959839986754</v>
          </cell>
          <cell r="T1188">
            <v>-101.96440244999394</v>
          </cell>
          <cell r="U1188">
            <v>-97.909656050000194</v>
          </cell>
          <cell r="V1188">
            <v>-123.80671641999652</v>
          </cell>
          <cell r="W1188">
            <v>0</v>
          </cell>
          <cell r="X1188">
            <v>57.564739739999823</v>
          </cell>
          <cell r="Y1188">
            <v>-121.05853278000723</v>
          </cell>
          <cell r="Z1188">
            <v>0.84276255000440869</v>
          </cell>
          <cell r="AA1188">
            <v>-306.87680069000635</v>
          </cell>
          <cell r="AB1188">
            <v>244.29387948000294</v>
          </cell>
          <cell r="AC1188">
            <v>-566.32103049999569</v>
          </cell>
          <cell r="AD1188">
            <v>-135.79014769997593</v>
          </cell>
          <cell r="AE1188">
            <v>-908.14712072000839</v>
          </cell>
          <cell r="AF1188">
            <v>-362.36421762999089</v>
          </cell>
          <cell r="AG1188">
            <v>26.83328359999723</v>
          </cell>
          <cell r="AH1188">
            <v>73.452955010005098</v>
          </cell>
          <cell r="AI1188">
            <v>-70.546898449999389</v>
          </cell>
          <cell r="AJ1188">
            <v>-218.90560493000157</v>
          </cell>
          <cell r="AK1188">
            <v>48.231291309999506</v>
          </cell>
          <cell r="AL1188">
            <v>11.858731220003392</v>
          </cell>
          <cell r="AM1188">
            <v>29.105567409991636</v>
          </cell>
          <cell r="AN1188">
            <v>-157.86823545998777</v>
          </cell>
          <cell r="AO1188">
            <v>111.11979963999693</v>
          </cell>
          <cell r="AP1188">
            <v>-199.81990496000071</v>
          </cell>
          <cell r="AQ1188">
            <v>-199.24388747997727</v>
          </cell>
          <cell r="AR1188">
            <v>-2421.3183749399614</v>
          </cell>
          <cell r="AS1188">
            <v>-1121.99184401003</v>
          </cell>
          <cell r="AT1188">
            <v>-2.7660988400093629</v>
          </cell>
          <cell r="AU1188">
            <v>-27.327874330003397</v>
          </cell>
          <cell r="AV1188">
            <v>-239.31413280999914</v>
          </cell>
          <cell r="AW1188">
            <v>0</v>
          </cell>
          <cell r="AX1188">
            <v>-33.372026800000185</v>
          </cell>
          <cell r="AY1188">
            <v>-110.38715533000504</v>
          </cell>
          <cell r="AZ1188">
            <v>-4.6812092199979816</v>
          </cell>
          <cell r="BA1188">
            <v>-329.72611234999204</v>
          </cell>
          <cell r="BB1188">
            <v>-616.62104153000109</v>
          </cell>
          <cell r="BC1188">
            <v>-168.40089851999801</v>
          </cell>
          <cell r="BD1188">
            <v>233.27001879999443</v>
          </cell>
          <cell r="BE1188">
            <v>-4047.7491290899925</v>
          </cell>
          <cell r="BF1188">
            <v>-338.0757835399927</v>
          </cell>
          <cell r="BG1188">
            <v>-25.556187399997725</v>
          </cell>
          <cell r="BH1188">
            <v>224.60577374000422</v>
          </cell>
          <cell r="BI1188">
            <v>-1112.8515948200002</v>
          </cell>
          <cell r="BJ1188">
            <v>449.04696112999954</v>
          </cell>
          <cell r="BK1188">
            <v>-1481.0322304899819</v>
          </cell>
          <cell r="BL1188">
            <v>43.025331629993161</v>
          </cell>
          <cell r="BM1188">
            <v>-174.47844178996456</v>
          </cell>
          <cell r="BN1188">
            <v>-163.43144922997453</v>
          </cell>
          <cell r="BO1188">
            <v>-1147.3241037500047</v>
          </cell>
          <cell r="BP1188">
            <v>-321.67740456999309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O1188">
            <v>0</v>
          </cell>
          <cell r="GP1188">
            <v>0</v>
          </cell>
          <cell r="GQ1188">
            <v>0</v>
          </cell>
          <cell r="GR1188">
            <v>0</v>
          </cell>
          <cell r="GS1188">
            <v>0</v>
          </cell>
          <cell r="GT1188">
            <v>0</v>
          </cell>
          <cell r="GU1188">
            <v>0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0</v>
          </cell>
          <cell r="HA1188">
            <v>0</v>
          </cell>
          <cell r="HB1188">
            <v>0</v>
          </cell>
          <cell r="HC1188">
            <v>0</v>
          </cell>
          <cell r="HD1188">
            <v>0</v>
          </cell>
          <cell r="HE1188">
            <v>0</v>
          </cell>
          <cell r="HF1188">
            <v>0</v>
          </cell>
          <cell r="HG1188">
            <v>0</v>
          </cell>
          <cell r="HH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0</v>
          </cell>
          <cell r="HN1188">
            <v>0</v>
          </cell>
          <cell r="HO1188">
            <v>0</v>
          </cell>
          <cell r="HP1188">
            <v>0</v>
          </cell>
          <cell r="HQ1188">
            <v>0</v>
          </cell>
          <cell r="HR1188">
            <v>0</v>
          </cell>
          <cell r="HS1188">
            <v>0</v>
          </cell>
          <cell r="HT1188">
            <v>0</v>
          </cell>
          <cell r="HU1188">
            <v>0</v>
          </cell>
          <cell r="HV1188">
            <v>0</v>
          </cell>
          <cell r="HW1188">
            <v>0</v>
          </cell>
          <cell r="HX1188">
            <v>0</v>
          </cell>
          <cell r="HY1188">
            <v>0</v>
          </cell>
          <cell r="HZ1188">
            <v>0</v>
          </cell>
          <cell r="IA1188">
            <v>0</v>
          </cell>
          <cell r="IB1188">
            <v>0</v>
          </cell>
          <cell r="IC1188">
            <v>0</v>
          </cell>
          <cell r="ID1188">
            <v>0</v>
          </cell>
          <cell r="IE1188">
            <v>0</v>
          </cell>
          <cell r="IF1188">
            <v>0</v>
          </cell>
          <cell r="IG1188">
            <v>0</v>
          </cell>
          <cell r="IH1188">
            <v>0</v>
          </cell>
          <cell r="II1188">
            <v>0</v>
          </cell>
          <cell r="IJ1188">
            <v>0</v>
          </cell>
          <cell r="IK1188">
            <v>0</v>
          </cell>
          <cell r="IL1188">
            <v>0</v>
          </cell>
          <cell r="IM1188">
            <v>0</v>
          </cell>
          <cell r="IN1188">
            <v>0</v>
          </cell>
          <cell r="IO1188">
            <v>0</v>
          </cell>
          <cell r="IP1188">
            <v>0</v>
          </cell>
          <cell r="IQ1188">
            <v>0</v>
          </cell>
          <cell r="IR1188">
            <v>0</v>
          </cell>
          <cell r="IS1188">
            <v>0</v>
          </cell>
          <cell r="IT1188">
            <v>0</v>
          </cell>
          <cell r="IU1188">
            <v>0</v>
          </cell>
          <cell r="IV1188">
            <v>0</v>
          </cell>
          <cell r="IW1188">
            <v>0</v>
          </cell>
          <cell r="IX1188">
            <v>0</v>
          </cell>
          <cell r="IY1188">
            <v>0</v>
          </cell>
          <cell r="IZ1188">
            <v>0</v>
          </cell>
          <cell r="JA1188">
            <v>0</v>
          </cell>
          <cell r="JB1188">
            <v>0</v>
          </cell>
          <cell r="JC1188">
            <v>0</v>
          </cell>
          <cell r="JD1188">
            <v>0</v>
          </cell>
          <cell r="JE1188">
            <v>0</v>
          </cell>
          <cell r="JF1188">
            <v>0</v>
          </cell>
          <cell r="JG1188">
            <v>0</v>
          </cell>
          <cell r="JH1188">
            <v>0</v>
          </cell>
          <cell r="JI1188">
            <v>0</v>
          </cell>
          <cell r="JJ1188">
            <v>0</v>
          </cell>
          <cell r="JK1188">
            <v>0</v>
          </cell>
          <cell r="JL1188">
            <v>0</v>
          </cell>
          <cell r="JM1188">
            <v>0</v>
          </cell>
          <cell r="JN1188">
            <v>0</v>
          </cell>
          <cell r="JO1188">
            <v>0</v>
          </cell>
          <cell r="JP1188">
            <v>0</v>
          </cell>
          <cell r="JQ1188">
            <v>0</v>
          </cell>
        </row>
        <row r="1189">
          <cell r="D1189" t="str">
            <v>CL_.EX.UTN._.___.Naughton 1</v>
          </cell>
          <cell r="F1189">
            <v>-316.64348944000085</v>
          </cell>
          <cell r="G1189">
            <v>-340.29022917000839</v>
          </cell>
          <cell r="H1189">
            <v>-12.71137484999872</v>
          </cell>
          <cell r="I1189">
            <v>-435.21940429999995</v>
          </cell>
          <cell r="J1189">
            <v>-1345.5764453900028</v>
          </cell>
          <cell r="K1189">
            <v>-957.79254588000185</v>
          </cell>
          <cell r="L1189">
            <v>-28.290360750008404</v>
          </cell>
          <cell r="M1189">
            <v>-856.16913451001165</v>
          </cell>
          <cell r="N1189">
            <v>-577.25302837000345</v>
          </cell>
          <cell r="O1189">
            <v>-955.4739554200014</v>
          </cell>
          <cell r="P1189">
            <v>-25.590325720000692</v>
          </cell>
          <cell r="Q1189">
            <v>540.15722850999919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  <cell r="GK1189">
            <v>0</v>
          </cell>
          <cell r="GL1189">
            <v>0</v>
          </cell>
          <cell r="GM1189">
            <v>0</v>
          </cell>
          <cell r="GN1189">
            <v>0</v>
          </cell>
          <cell r="GO1189">
            <v>0</v>
          </cell>
          <cell r="GP1189">
            <v>0</v>
          </cell>
          <cell r="GQ1189">
            <v>0</v>
          </cell>
          <cell r="GR1189">
            <v>0</v>
          </cell>
          <cell r="GS1189">
            <v>0</v>
          </cell>
          <cell r="GT1189">
            <v>0</v>
          </cell>
          <cell r="GU1189">
            <v>0</v>
          </cell>
          <cell r="GV1189">
            <v>0</v>
          </cell>
          <cell r="GW1189">
            <v>0</v>
          </cell>
          <cell r="GX1189">
            <v>0</v>
          </cell>
          <cell r="GY1189">
            <v>0</v>
          </cell>
          <cell r="GZ1189">
            <v>0</v>
          </cell>
          <cell r="HA1189">
            <v>0</v>
          </cell>
          <cell r="HB1189">
            <v>0</v>
          </cell>
          <cell r="HC1189">
            <v>0</v>
          </cell>
          <cell r="HD1189">
            <v>0</v>
          </cell>
          <cell r="HE1189">
            <v>0</v>
          </cell>
          <cell r="HF1189">
            <v>0</v>
          </cell>
          <cell r="HG1189">
            <v>0</v>
          </cell>
          <cell r="HH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0</v>
          </cell>
          <cell r="HN1189">
            <v>0</v>
          </cell>
          <cell r="HO1189">
            <v>0</v>
          </cell>
          <cell r="HP1189">
            <v>0</v>
          </cell>
          <cell r="HQ1189">
            <v>0</v>
          </cell>
          <cell r="HR1189">
            <v>0</v>
          </cell>
          <cell r="HS1189">
            <v>0</v>
          </cell>
          <cell r="HT1189">
            <v>0</v>
          </cell>
          <cell r="HU1189">
            <v>0</v>
          </cell>
          <cell r="HV1189">
            <v>0</v>
          </cell>
          <cell r="HW1189">
            <v>0</v>
          </cell>
          <cell r="HX1189">
            <v>0</v>
          </cell>
          <cell r="HY1189">
            <v>0</v>
          </cell>
          <cell r="HZ1189">
            <v>0</v>
          </cell>
          <cell r="IA1189">
            <v>0</v>
          </cell>
          <cell r="IB1189">
            <v>0</v>
          </cell>
          <cell r="IC1189">
            <v>0</v>
          </cell>
          <cell r="ID1189">
            <v>0</v>
          </cell>
          <cell r="IE1189">
            <v>0</v>
          </cell>
          <cell r="IF1189">
            <v>0</v>
          </cell>
          <cell r="IG1189">
            <v>0</v>
          </cell>
          <cell r="IH1189">
            <v>0</v>
          </cell>
          <cell r="II1189">
            <v>0</v>
          </cell>
          <cell r="IJ1189">
            <v>0</v>
          </cell>
          <cell r="IK1189">
            <v>0</v>
          </cell>
          <cell r="IL1189">
            <v>0</v>
          </cell>
          <cell r="IM1189">
            <v>0</v>
          </cell>
          <cell r="IN1189">
            <v>0</v>
          </cell>
          <cell r="IO1189">
            <v>0</v>
          </cell>
          <cell r="IP1189">
            <v>0</v>
          </cell>
          <cell r="IQ1189">
            <v>0</v>
          </cell>
          <cell r="IR1189">
            <v>0</v>
          </cell>
          <cell r="IS1189">
            <v>0</v>
          </cell>
          <cell r="IT1189">
            <v>0</v>
          </cell>
          <cell r="IU1189">
            <v>0</v>
          </cell>
          <cell r="IV1189">
            <v>0</v>
          </cell>
          <cell r="IW1189">
            <v>0</v>
          </cell>
          <cell r="IX1189">
            <v>0</v>
          </cell>
          <cell r="IY1189">
            <v>0</v>
          </cell>
          <cell r="IZ1189">
            <v>0</v>
          </cell>
          <cell r="JA1189">
            <v>0</v>
          </cell>
          <cell r="JB1189">
            <v>0</v>
          </cell>
          <cell r="JC1189">
            <v>0</v>
          </cell>
          <cell r="JD1189">
            <v>0</v>
          </cell>
          <cell r="JE1189">
            <v>0</v>
          </cell>
          <cell r="JF1189">
            <v>0</v>
          </cell>
          <cell r="JG1189">
            <v>0</v>
          </cell>
          <cell r="JH1189">
            <v>0</v>
          </cell>
          <cell r="JI1189">
            <v>0</v>
          </cell>
          <cell r="JJ1189">
            <v>0</v>
          </cell>
          <cell r="JK1189">
            <v>0</v>
          </cell>
          <cell r="JL1189">
            <v>0</v>
          </cell>
          <cell r="JM1189">
            <v>0</v>
          </cell>
          <cell r="JN1189">
            <v>0</v>
          </cell>
          <cell r="JO1189">
            <v>0</v>
          </cell>
          <cell r="JP1189">
            <v>0</v>
          </cell>
          <cell r="JQ1189">
            <v>0</v>
          </cell>
        </row>
        <row r="1190">
          <cell r="D1190" t="str">
            <v>CL_.EX.UTN._.___.Naughton 2</v>
          </cell>
          <cell r="F1190">
            <v>-866.81596918000287</v>
          </cell>
          <cell r="G1190">
            <v>-645.93568059999961</v>
          </cell>
          <cell r="H1190">
            <v>-325.96638797999913</v>
          </cell>
          <cell r="I1190">
            <v>75.606605349999938</v>
          </cell>
          <cell r="J1190">
            <v>-314.31597399000384</v>
          </cell>
          <cell r="K1190">
            <v>-129.97575151000001</v>
          </cell>
          <cell r="L1190">
            <v>-15.431513240007916</v>
          </cell>
          <cell r="M1190">
            <v>-74.783044080002583</v>
          </cell>
          <cell r="N1190">
            <v>-186.23365433000072</v>
          </cell>
          <cell r="O1190">
            <v>735.58977431000017</v>
          </cell>
          <cell r="P1190">
            <v>-46.991406180000922</v>
          </cell>
          <cell r="Q1190">
            <v>-285.29203604000031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  <cell r="GK1190">
            <v>0</v>
          </cell>
          <cell r="GL1190">
            <v>0</v>
          </cell>
          <cell r="GM1190">
            <v>0</v>
          </cell>
          <cell r="GN1190">
            <v>0</v>
          </cell>
          <cell r="GO1190">
            <v>0</v>
          </cell>
          <cell r="GP1190">
            <v>0</v>
          </cell>
          <cell r="GQ1190">
            <v>0</v>
          </cell>
          <cell r="GR1190">
            <v>0</v>
          </cell>
          <cell r="GS1190">
            <v>0</v>
          </cell>
          <cell r="GT1190">
            <v>0</v>
          </cell>
          <cell r="GU1190">
            <v>0</v>
          </cell>
          <cell r="GV1190">
            <v>0</v>
          </cell>
          <cell r="GW1190">
            <v>0</v>
          </cell>
          <cell r="GX1190">
            <v>0</v>
          </cell>
          <cell r="GY1190">
            <v>0</v>
          </cell>
          <cell r="GZ1190">
            <v>0</v>
          </cell>
          <cell r="HA1190">
            <v>0</v>
          </cell>
          <cell r="HB1190">
            <v>0</v>
          </cell>
          <cell r="HC1190">
            <v>0</v>
          </cell>
          <cell r="HD1190">
            <v>0</v>
          </cell>
          <cell r="HE1190">
            <v>0</v>
          </cell>
          <cell r="HF1190">
            <v>0</v>
          </cell>
          <cell r="HG1190">
            <v>0</v>
          </cell>
          <cell r="HH1190">
            <v>0</v>
          </cell>
          <cell r="HI1190">
            <v>0</v>
          </cell>
          <cell r="HJ1190">
            <v>0</v>
          </cell>
          <cell r="HK1190">
            <v>0</v>
          </cell>
          <cell r="HL1190">
            <v>0</v>
          </cell>
          <cell r="HM1190">
            <v>0</v>
          </cell>
          <cell r="HN1190">
            <v>0</v>
          </cell>
          <cell r="HO1190">
            <v>0</v>
          </cell>
          <cell r="HP1190">
            <v>0</v>
          </cell>
          <cell r="HQ1190">
            <v>0</v>
          </cell>
          <cell r="HR1190">
            <v>0</v>
          </cell>
          <cell r="HS1190">
            <v>0</v>
          </cell>
          <cell r="HT1190">
            <v>0</v>
          </cell>
          <cell r="HU1190">
            <v>0</v>
          </cell>
          <cell r="HV1190">
            <v>0</v>
          </cell>
          <cell r="HW1190">
            <v>0</v>
          </cell>
          <cell r="HX1190">
            <v>0</v>
          </cell>
          <cell r="HY1190">
            <v>0</v>
          </cell>
          <cell r="HZ1190">
            <v>0</v>
          </cell>
          <cell r="IA1190">
            <v>0</v>
          </cell>
          <cell r="IB1190">
            <v>0</v>
          </cell>
          <cell r="IC1190">
            <v>0</v>
          </cell>
          <cell r="ID1190">
            <v>0</v>
          </cell>
          <cell r="IE1190">
            <v>0</v>
          </cell>
          <cell r="IF1190">
            <v>0</v>
          </cell>
          <cell r="IG1190">
            <v>0</v>
          </cell>
          <cell r="IH1190">
            <v>0</v>
          </cell>
          <cell r="II1190">
            <v>0</v>
          </cell>
          <cell r="IJ1190">
            <v>0</v>
          </cell>
          <cell r="IK1190">
            <v>0</v>
          </cell>
          <cell r="IL1190">
            <v>0</v>
          </cell>
          <cell r="IM1190">
            <v>0</v>
          </cell>
          <cell r="IN1190">
            <v>0</v>
          </cell>
          <cell r="IO1190">
            <v>0</v>
          </cell>
          <cell r="IP1190">
            <v>0</v>
          </cell>
          <cell r="IQ1190">
            <v>0</v>
          </cell>
          <cell r="IR1190">
            <v>0</v>
          </cell>
          <cell r="IS1190">
            <v>0</v>
          </cell>
          <cell r="IT1190">
            <v>0</v>
          </cell>
          <cell r="IU1190">
            <v>0</v>
          </cell>
          <cell r="IV1190">
            <v>0</v>
          </cell>
          <cell r="IW1190">
            <v>0</v>
          </cell>
          <cell r="IX1190">
            <v>0</v>
          </cell>
          <cell r="IY1190">
            <v>0</v>
          </cell>
          <cell r="IZ1190">
            <v>0</v>
          </cell>
          <cell r="JA1190">
            <v>0</v>
          </cell>
          <cell r="JB1190">
            <v>0</v>
          </cell>
          <cell r="JC1190">
            <v>0</v>
          </cell>
          <cell r="JD1190">
            <v>0</v>
          </cell>
          <cell r="JE1190">
            <v>0</v>
          </cell>
          <cell r="JF1190">
            <v>0</v>
          </cell>
          <cell r="JG1190">
            <v>0</v>
          </cell>
          <cell r="JH1190">
            <v>0</v>
          </cell>
          <cell r="JI1190">
            <v>0</v>
          </cell>
          <cell r="JJ1190">
            <v>0</v>
          </cell>
          <cell r="JK1190">
            <v>0</v>
          </cell>
          <cell r="JL1190">
            <v>0</v>
          </cell>
          <cell r="JM1190">
            <v>0</v>
          </cell>
          <cell r="JN1190">
            <v>0</v>
          </cell>
          <cell r="JO1190">
            <v>0</v>
          </cell>
          <cell r="JP1190">
            <v>0</v>
          </cell>
          <cell r="JQ1190">
            <v>0</v>
          </cell>
        </row>
        <row r="1191">
          <cell r="D1191" t="str">
            <v>CL_.EX.UTS._.___.Hunter 1</v>
          </cell>
          <cell r="F1191">
            <v>484.27041260991246</v>
          </cell>
          <cell r="G1191">
            <v>329.82795496002655</v>
          </cell>
          <cell r="H1191">
            <v>-460.49670794002304</v>
          </cell>
          <cell r="I1191">
            <v>-1304.3994886599539</v>
          </cell>
          <cell r="J1191">
            <v>-488.02251662997878</v>
          </cell>
          <cell r="K1191">
            <v>629.67745113998535</v>
          </cell>
          <cell r="L1191">
            <v>-371.53216152003733</v>
          </cell>
          <cell r="M1191">
            <v>181.4600162099814</v>
          </cell>
          <cell r="N1191">
            <v>279.41971839996404</v>
          </cell>
          <cell r="O1191">
            <v>1980.752393259987</v>
          </cell>
          <cell r="P1191">
            <v>452.00572879001265</v>
          </cell>
          <cell r="Q1191">
            <v>-428.58755084997392</v>
          </cell>
          <cell r="R1191">
            <v>2619.7554445597343</v>
          </cell>
          <cell r="S1191">
            <v>58.370259009912843</v>
          </cell>
          <cell r="T1191">
            <v>-302.22854662997997</v>
          </cell>
          <cell r="U1191">
            <v>-3.7948340700004337</v>
          </cell>
          <cell r="V1191">
            <v>566.27416950001498</v>
          </cell>
          <cell r="W1191">
            <v>564.64118068991229</v>
          </cell>
          <cell r="X1191">
            <v>1605.7775080000138</v>
          </cell>
          <cell r="Y1191">
            <v>1815.5501004899852</v>
          </cell>
          <cell r="Z1191">
            <v>-807.17436204006663</v>
          </cell>
          <cell r="AA1191">
            <v>-176.00916025001789</v>
          </cell>
          <cell r="AB1191">
            <v>-1405.1368643699971</v>
          </cell>
          <cell r="AC1191">
            <v>788.0328405899927</v>
          </cell>
          <cell r="AD1191">
            <v>-84.546846359997289</v>
          </cell>
          <cell r="AE1191">
            <v>3053.1083896597847</v>
          </cell>
          <cell r="AF1191">
            <v>173.2278467999713</v>
          </cell>
          <cell r="AG1191">
            <v>-1123.6703706599947</v>
          </cell>
          <cell r="AH1191">
            <v>-318.3223847799818</v>
          </cell>
          <cell r="AI1191">
            <v>4.4927598600042984</v>
          </cell>
          <cell r="AJ1191">
            <v>880.56014152994612</v>
          </cell>
          <cell r="AK1191">
            <v>-135.65527329003089</v>
          </cell>
          <cell r="AL1191">
            <v>1753.5261523699446</v>
          </cell>
          <cell r="AM1191">
            <v>-647.37059936992591</v>
          </cell>
          <cell r="AN1191">
            <v>1059.4044734500058</v>
          </cell>
          <cell r="AO1191">
            <v>523.47239398001693</v>
          </cell>
          <cell r="AP1191">
            <v>868.41394753998611</v>
          </cell>
          <cell r="AQ1191">
            <v>15.029302230017493</v>
          </cell>
          <cell r="AR1191">
            <v>2574.5019885199144</v>
          </cell>
          <cell r="AS1191">
            <v>0.96283265002421103</v>
          </cell>
          <cell r="AT1191">
            <v>183.35676045998116</v>
          </cell>
          <cell r="AU1191">
            <v>-0.17760034996899776</v>
          </cell>
          <cell r="AV1191">
            <v>1533.2929425799812</v>
          </cell>
          <cell r="AW1191">
            <v>134.84686909004813</v>
          </cell>
          <cell r="AX1191">
            <v>940.13743063004222</v>
          </cell>
          <cell r="AY1191">
            <v>-608.27220786001999</v>
          </cell>
          <cell r="AZ1191">
            <v>-249.62693560996559</v>
          </cell>
          <cell r="BA1191">
            <v>29.010385429981397</v>
          </cell>
          <cell r="BB1191">
            <v>-931.19829250997282</v>
          </cell>
          <cell r="BC1191">
            <v>1369.5881769499974</v>
          </cell>
          <cell r="BD1191">
            <v>172.58162706001895</v>
          </cell>
          <cell r="BE1191">
            <v>-2082.9608368999325</v>
          </cell>
          <cell r="BF1191">
            <v>-51.957814419991337</v>
          </cell>
          <cell r="BG1191">
            <v>-384.49287583000842</v>
          </cell>
          <cell r="BH1191">
            <v>-265.05915404998814</v>
          </cell>
          <cell r="BI1191">
            <v>588.37638700995012</v>
          </cell>
          <cell r="BJ1191">
            <v>-499.13166732995887</v>
          </cell>
          <cell r="BK1191">
            <v>-748.81540257000597</v>
          </cell>
          <cell r="BL1191">
            <v>-372.78987547999714</v>
          </cell>
          <cell r="BM1191">
            <v>-69.930643909960054</v>
          </cell>
          <cell r="BN1191">
            <v>4.4166416999360081</v>
          </cell>
          <cell r="BO1191">
            <v>-354.47889645997202</v>
          </cell>
          <cell r="BP1191">
            <v>-54.431391670019366</v>
          </cell>
          <cell r="BQ1191">
            <v>125.33385610999539</v>
          </cell>
          <cell r="BR1191">
            <v>1415.0855793701485</v>
          </cell>
          <cell r="BS1191">
            <v>551.21163525000156</v>
          </cell>
          <cell r="BT1191">
            <v>30.831823540000187</v>
          </cell>
          <cell r="BU1191">
            <v>0</v>
          </cell>
          <cell r="BV1191">
            <v>1148.4992682899974</v>
          </cell>
          <cell r="BW1191">
            <v>0</v>
          </cell>
          <cell r="BX1191">
            <v>-101.22418853999625</v>
          </cell>
          <cell r="BY1191">
            <v>435.8092105499818</v>
          </cell>
          <cell r="BZ1191">
            <v>-982.79953044999274</v>
          </cell>
          <cell r="CA1191">
            <v>153.85255808001966</v>
          </cell>
          <cell r="CB1191">
            <v>-215.76497155999823</v>
          </cell>
          <cell r="CC1191">
            <v>-682.2755296100222</v>
          </cell>
          <cell r="CD1191">
            <v>1076.9453038200154</v>
          </cell>
          <cell r="CE1191">
            <v>-3506.793907469837</v>
          </cell>
          <cell r="CF1191">
            <v>388.32005524999113</v>
          </cell>
          <cell r="CG1191">
            <v>-1792.0706359899923</v>
          </cell>
          <cell r="CH1191">
            <v>116.68674228000236</v>
          </cell>
          <cell r="CI1191">
            <v>-422.93127702999664</v>
          </cell>
          <cell r="CJ1191">
            <v>-103.68403159000081</v>
          </cell>
          <cell r="CK1191">
            <v>-551.02904107999348</v>
          </cell>
          <cell r="CL1191">
            <v>56.602087589999428</v>
          </cell>
          <cell r="CM1191">
            <v>-65.01077469001757</v>
          </cell>
          <cell r="CN1191">
            <v>-824.22993666992988</v>
          </cell>
          <cell r="CO1191">
            <v>-144.4288937899837</v>
          </cell>
          <cell r="CP1191">
            <v>484.20737019000808</v>
          </cell>
          <cell r="CQ1191">
            <v>-649.22557194001274</v>
          </cell>
          <cell r="CR1191">
            <v>-1625.3002060201252</v>
          </cell>
          <cell r="CS1191">
            <v>1027.5433874199807</v>
          </cell>
          <cell r="CT1191">
            <v>-1044.3034874299847</v>
          </cell>
          <cell r="CU1191">
            <v>-113.14281260999996</v>
          </cell>
          <cell r="CV1191">
            <v>49.440919650000978</v>
          </cell>
          <cell r="CW1191">
            <v>-52.651264839998476</v>
          </cell>
          <cell r="CX1191">
            <v>-1391.0074270900004</v>
          </cell>
          <cell r="CY1191">
            <v>-502.52515728000435</v>
          </cell>
          <cell r="CZ1191">
            <v>-71.300547900027595</v>
          </cell>
          <cell r="DA1191">
            <v>-171.6781168699672</v>
          </cell>
          <cell r="DB1191">
            <v>186.43192502000602</v>
          </cell>
          <cell r="DC1191">
            <v>553.29958457997418</v>
          </cell>
          <cell r="DD1191">
            <v>-95.407208670018008</v>
          </cell>
          <cell r="DE1191">
            <v>-507.04050303017721</v>
          </cell>
          <cell r="DF1191">
            <v>701.1086735700228</v>
          </cell>
          <cell r="DG1191">
            <v>128.42780554000637</v>
          </cell>
          <cell r="DH1191">
            <v>-115.3244628800021</v>
          </cell>
          <cell r="DI1191">
            <v>-134.05622414000027</v>
          </cell>
          <cell r="DJ1191">
            <v>-330.66712200999609</v>
          </cell>
          <cell r="DK1191">
            <v>-80.76314163999632</v>
          </cell>
          <cell r="DL1191">
            <v>-630.04746570999851</v>
          </cell>
          <cell r="DM1191">
            <v>104.86624299999676</v>
          </cell>
          <cell r="DN1191">
            <v>-74.260576000029687</v>
          </cell>
          <cell r="DO1191">
            <v>704.57414581999183</v>
          </cell>
          <cell r="DP1191">
            <v>-579.95478180999635</v>
          </cell>
          <cell r="DQ1191">
            <v>-200.94359677002649</v>
          </cell>
          <cell r="DR1191">
            <v>-3101.9599762398284</v>
          </cell>
          <cell r="DS1191">
            <v>-1202.0530502300098</v>
          </cell>
          <cell r="DT1191">
            <v>249.56405652000103</v>
          </cell>
          <cell r="DU1191">
            <v>-9.549819999999265E-3</v>
          </cell>
          <cell r="DV1191">
            <v>-189.82947242000228</v>
          </cell>
          <cell r="DW1191">
            <v>-32.422343199999887</v>
          </cell>
          <cell r="DX1191">
            <v>590.73320332999901</v>
          </cell>
          <cell r="DY1191">
            <v>-2300.7918056200142</v>
          </cell>
          <cell r="DZ1191">
            <v>-48.074536229978548</v>
          </cell>
          <cell r="EA1191">
            <v>-1428.6758559799928</v>
          </cell>
          <cell r="EB1191">
            <v>-98.151089880018844</v>
          </cell>
          <cell r="EC1191">
            <v>1283.0283278299903</v>
          </cell>
          <cell r="ED1191">
            <v>74.722139459976461</v>
          </cell>
          <cell r="EE1191">
            <v>5641.1175663999747</v>
          </cell>
          <cell r="EF1191">
            <v>256.22785327999736</v>
          </cell>
          <cell r="EG1191">
            <v>170.2556284500024</v>
          </cell>
          <cell r="EH1191">
            <v>-259.83615934000409</v>
          </cell>
          <cell r="EI1191">
            <v>61.76076606999959</v>
          </cell>
          <cell r="EJ1191">
            <v>-477.9335551899967</v>
          </cell>
          <cell r="EK1191">
            <v>600.33793474000413</v>
          </cell>
          <cell r="EL1191">
            <v>3230.2308005699742</v>
          </cell>
          <cell r="EM1191">
            <v>306.50098609999986</v>
          </cell>
          <cell r="EN1191">
            <v>826.88934241002426</v>
          </cell>
          <cell r="EO1191">
            <v>461.61432687997876</v>
          </cell>
          <cell r="EP1191">
            <v>813.29196475003846</v>
          </cell>
          <cell r="EQ1191">
            <v>-348.22232232001261</v>
          </cell>
          <cell r="ER1191">
            <v>-1462.0713078000117</v>
          </cell>
          <cell r="ES1191">
            <v>37.474747239975841</v>
          </cell>
          <cell r="ET1191">
            <v>408.65039037999668</v>
          </cell>
          <cell r="EU1191">
            <v>-20.364559290006582</v>
          </cell>
          <cell r="EV1191">
            <v>245.91729560999738</v>
          </cell>
          <cell r="EW1191">
            <v>-5.0293644200010021</v>
          </cell>
          <cell r="EX1191">
            <v>1301.0949100500075</v>
          </cell>
          <cell r="EY1191">
            <v>-550.30054890002066</v>
          </cell>
          <cell r="EZ1191">
            <v>1.3043058500334155</v>
          </cell>
          <cell r="FA1191">
            <v>-1232.4778913500777</v>
          </cell>
          <cell r="FB1191">
            <v>-141.34453976998338</v>
          </cell>
          <cell r="FC1191">
            <v>-398.51582879001216</v>
          </cell>
          <cell r="FD1191">
            <v>-1108.4802244100138</v>
          </cell>
          <cell r="FE1191">
            <v>7845.6569141100626</v>
          </cell>
          <cell r="FF1191">
            <v>3379.693093829992</v>
          </cell>
          <cell r="FG1191">
            <v>536.00915799000359</v>
          </cell>
          <cell r="FH1191">
            <v>73.646790499999042</v>
          </cell>
          <cell r="FI1191">
            <v>-443.67487646999871</v>
          </cell>
          <cell r="FJ1191">
            <v>-516.99305138999989</v>
          </cell>
          <cell r="FK1191">
            <v>790.94209783999395</v>
          </cell>
          <cell r="FL1191">
            <v>-552.1293691599858</v>
          </cell>
          <cell r="FM1191">
            <v>1799.6013481499685</v>
          </cell>
          <cell r="FN1191">
            <v>2092.5960905000393</v>
          </cell>
          <cell r="FO1191">
            <v>299.18050221000158</v>
          </cell>
          <cell r="FP1191">
            <v>-27.439165420044446</v>
          </cell>
          <cell r="FQ1191">
            <v>414.22429553003167</v>
          </cell>
          <cell r="FR1191">
            <v>-2038.8290955198463</v>
          </cell>
          <cell r="FS1191">
            <v>82.174556340061827</v>
          </cell>
          <cell r="FT1191">
            <v>-334.54446522999569</v>
          </cell>
          <cell r="FU1191">
            <v>0</v>
          </cell>
          <cell r="FV1191">
            <v>-112.27323750999858</v>
          </cell>
          <cell r="FW1191">
            <v>-240.62330823999582</v>
          </cell>
          <cell r="FX1191">
            <v>125.95036358000652</v>
          </cell>
          <cell r="FY1191">
            <v>-1018.0381723699829</v>
          </cell>
          <cell r="FZ1191">
            <v>-304.31396812997991</v>
          </cell>
          <cell r="GA1191">
            <v>-944.53963429998839</v>
          </cell>
          <cell r="GB1191">
            <v>29.918511029987712</v>
          </cell>
          <cell r="GC1191">
            <v>1677.5209588399739</v>
          </cell>
          <cell r="GD1191">
            <v>-1000.060699529975</v>
          </cell>
          <cell r="GE1191">
            <v>-3337.6607303000055</v>
          </cell>
          <cell r="GF1191">
            <v>-163.69078809999337</v>
          </cell>
          <cell r="GG1191">
            <v>-43.411096579991863</v>
          </cell>
          <cell r="GH1191">
            <v>6.8207693199983623</v>
          </cell>
          <cell r="GI1191">
            <v>-287.05799114998081</v>
          </cell>
          <cell r="GJ1191">
            <v>-389.23910246000014</v>
          </cell>
          <cell r="GK1191">
            <v>-699.84669709000445</v>
          </cell>
          <cell r="GL1191">
            <v>-385.99792581002112</v>
          </cell>
          <cell r="GM1191">
            <v>51.446102789981524</v>
          </cell>
          <cell r="GN1191">
            <v>638.84569311002269</v>
          </cell>
          <cell r="GO1191">
            <v>-1399.1525632099947</v>
          </cell>
          <cell r="GP1191">
            <v>721.41162622004049</v>
          </cell>
          <cell r="GQ1191">
            <v>-1387.7887573400221</v>
          </cell>
          <cell r="GR1191">
            <v>328.99832898005843</v>
          </cell>
          <cell r="GS1191">
            <v>-380.26986498999759</v>
          </cell>
          <cell r="GT1191">
            <v>0.14674894998461241</v>
          </cell>
          <cell r="GU1191">
            <v>-1320.825079000002</v>
          </cell>
          <cell r="GV1191">
            <v>-1.8401623500030837</v>
          </cell>
          <cell r="GW1191">
            <v>-51.736636119996547</v>
          </cell>
          <cell r="GX1191">
            <v>607.77432454000518</v>
          </cell>
          <cell r="GY1191">
            <v>-1707.8389803399623</v>
          </cell>
          <cell r="GZ1191">
            <v>1119.5522009500419</v>
          </cell>
          <cell r="HA1191">
            <v>228.08310893003363</v>
          </cell>
          <cell r="HB1191">
            <v>357.68157190001511</v>
          </cell>
          <cell r="HC1191">
            <v>606.78837726998609</v>
          </cell>
          <cell r="HD1191">
            <v>871.48271924001165</v>
          </cell>
          <cell r="HE1191">
            <v>-854.10618328000419</v>
          </cell>
          <cell r="HF1191">
            <v>290.27559170000313</v>
          </cell>
          <cell r="HG1191">
            <v>145.66181883000536</v>
          </cell>
          <cell r="HH1191">
            <v>-450.17778782999812</v>
          </cell>
          <cell r="HI1191">
            <v>-51.921937849991082</v>
          </cell>
          <cell r="HJ1191">
            <v>77.424557039994397</v>
          </cell>
          <cell r="HK1191">
            <v>512.24124037999718</v>
          </cell>
          <cell r="HL1191">
            <v>-751.61889928998426</v>
          </cell>
          <cell r="HM1191">
            <v>-991.7825188600109</v>
          </cell>
          <cell r="HN1191">
            <v>449.34352541998669</v>
          </cell>
          <cell r="HO1191">
            <v>-900.60299420000229</v>
          </cell>
          <cell r="HP1191">
            <v>410.68708225997398</v>
          </cell>
          <cell r="HQ1191">
            <v>406.36413911997806</v>
          </cell>
          <cell r="HR1191">
            <v>-1854.113715070067</v>
          </cell>
          <cell r="HS1191">
            <v>-1352.4674303799984</v>
          </cell>
          <cell r="HT1191">
            <v>22.536927389999619</v>
          </cell>
          <cell r="HU1191">
            <v>0</v>
          </cell>
          <cell r="HV1191">
            <v>176.73814594999931</v>
          </cell>
          <cell r="HW1191">
            <v>63.377854589998606</v>
          </cell>
          <cell r="HX1191">
            <v>-1033.9685067400133</v>
          </cell>
          <cell r="HY1191">
            <v>-461.69457429001341</v>
          </cell>
          <cell r="HZ1191">
            <v>491.4274523499771</v>
          </cell>
          <cell r="IA1191">
            <v>834.29897516002529</v>
          </cell>
          <cell r="IB1191">
            <v>-543.42488457002037</v>
          </cell>
          <cell r="IC1191">
            <v>-55.184244439995382</v>
          </cell>
          <cell r="ID1191">
            <v>4.2465699099993799</v>
          </cell>
          <cell r="IE1191">
            <v>-6810.370513580041</v>
          </cell>
          <cell r="IF1191">
            <v>-2689.917386569985</v>
          </cell>
          <cell r="IG1191">
            <v>-2235.2452149599994</v>
          </cell>
          <cell r="IH1191">
            <v>-607.47413534999941</v>
          </cell>
          <cell r="II1191">
            <v>-241.90651534000062</v>
          </cell>
          <cell r="IJ1191">
            <v>-141.93714964999526</v>
          </cell>
          <cell r="IK1191">
            <v>206.35378306002531</v>
          </cell>
          <cell r="IL1191">
            <v>-724.83948336003232</v>
          </cell>
          <cell r="IM1191">
            <v>606.17220537998946</v>
          </cell>
          <cell r="IN1191">
            <v>535.12084673999925</v>
          </cell>
          <cell r="IO1191">
            <v>-2382.1605370399921</v>
          </cell>
          <cell r="IP1191">
            <v>647.92143612002837</v>
          </cell>
          <cell r="IQ1191">
            <v>217.54163738997886</v>
          </cell>
          <cell r="IR1191">
            <v>5970.2164219699334</v>
          </cell>
          <cell r="IS1191">
            <v>-197.00183272999129</v>
          </cell>
          <cell r="IT1191">
            <v>32.681626460005646</v>
          </cell>
          <cell r="IU1191">
            <v>2487.755211179996</v>
          </cell>
          <cell r="IV1191">
            <v>626.30663327999355</v>
          </cell>
          <cell r="IW1191">
            <v>124.33384344999649</v>
          </cell>
          <cell r="IX1191">
            <v>1722.5710890800256</v>
          </cell>
          <cell r="IY1191">
            <v>-52.249345200048992</v>
          </cell>
          <cell r="IZ1191">
            <v>15.101880950009217</v>
          </cell>
          <cell r="JA1191">
            <v>-35.780338540003868</v>
          </cell>
          <cell r="JB1191">
            <v>-80.641813189999084</v>
          </cell>
          <cell r="JC1191">
            <v>1186.6449051099771</v>
          </cell>
          <cell r="JD1191">
            <v>140.49456211997312</v>
          </cell>
          <cell r="JE1191">
            <v>-106.62147922976874</v>
          </cell>
          <cell r="JF1191">
            <v>-2116.1991876199609</v>
          </cell>
          <cell r="JG1191">
            <v>284.54308713000501</v>
          </cell>
          <cell r="JH1191">
            <v>-592.185261300001</v>
          </cell>
          <cell r="JI1191">
            <v>24.793977109991829</v>
          </cell>
          <cell r="JJ1191">
            <v>757.00090292998357</v>
          </cell>
          <cell r="JK1191">
            <v>191.54883601999609</v>
          </cell>
          <cell r="JL1191">
            <v>410.78580343001522</v>
          </cell>
          <cell r="JM1191">
            <v>547.79596039003809</v>
          </cell>
          <cell r="JN1191">
            <v>146.50593760999618</v>
          </cell>
          <cell r="JO1191">
            <v>-1662.3402723800245</v>
          </cell>
          <cell r="JP1191">
            <v>480.17595988998073</v>
          </cell>
          <cell r="JQ1191">
            <v>1420.9527775600145</v>
          </cell>
        </row>
        <row r="1192">
          <cell r="D1192" t="str">
            <v>CL_.EX.UTS._.___.Hunter 1 GCV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  <cell r="GK1192">
            <v>0</v>
          </cell>
          <cell r="GL1192">
            <v>0</v>
          </cell>
          <cell r="GM1192">
            <v>0</v>
          </cell>
          <cell r="GN1192">
            <v>0</v>
          </cell>
          <cell r="GO1192">
            <v>0</v>
          </cell>
          <cell r="GP1192">
            <v>0</v>
          </cell>
          <cell r="GQ1192">
            <v>0</v>
          </cell>
          <cell r="GR1192">
            <v>0</v>
          </cell>
          <cell r="GS1192">
            <v>0</v>
          </cell>
          <cell r="GT1192">
            <v>0</v>
          </cell>
          <cell r="GU1192">
            <v>0</v>
          </cell>
          <cell r="GV1192">
            <v>0</v>
          </cell>
          <cell r="GW1192">
            <v>0</v>
          </cell>
          <cell r="GX1192">
            <v>0</v>
          </cell>
          <cell r="GY1192">
            <v>0</v>
          </cell>
          <cell r="GZ1192">
            <v>0</v>
          </cell>
          <cell r="HA1192">
            <v>0</v>
          </cell>
          <cell r="HB1192">
            <v>0</v>
          </cell>
          <cell r="HC1192">
            <v>0</v>
          </cell>
          <cell r="HD1192">
            <v>0</v>
          </cell>
          <cell r="HE1192">
            <v>0</v>
          </cell>
          <cell r="HF1192">
            <v>0</v>
          </cell>
          <cell r="HG1192">
            <v>0</v>
          </cell>
          <cell r="HH1192">
            <v>0</v>
          </cell>
          <cell r="HI1192">
            <v>0</v>
          </cell>
          <cell r="HJ1192">
            <v>0</v>
          </cell>
          <cell r="HK1192">
            <v>0</v>
          </cell>
          <cell r="HL1192">
            <v>0</v>
          </cell>
          <cell r="HM1192">
            <v>0</v>
          </cell>
          <cell r="HN1192">
            <v>0</v>
          </cell>
          <cell r="HO1192">
            <v>0</v>
          </cell>
          <cell r="HP1192">
            <v>0</v>
          </cell>
          <cell r="HQ1192">
            <v>0</v>
          </cell>
          <cell r="HR1192">
            <v>0</v>
          </cell>
          <cell r="HS1192">
            <v>0</v>
          </cell>
          <cell r="HT1192">
            <v>0</v>
          </cell>
          <cell r="HU1192">
            <v>0</v>
          </cell>
          <cell r="HV1192">
            <v>0</v>
          </cell>
          <cell r="HW1192">
            <v>0</v>
          </cell>
          <cell r="HX1192">
            <v>0</v>
          </cell>
          <cell r="HY1192">
            <v>0</v>
          </cell>
          <cell r="HZ1192">
            <v>0</v>
          </cell>
          <cell r="IA1192">
            <v>0</v>
          </cell>
          <cell r="IB1192">
            <v>0</v>
          </cell>
          <cell r="IC1192">
            <v>0</v>
          </cell>
          <cell r="ID1192">
            <v>0</v>
          </cell>
          <cell r="IE1192">
            <v>0</v>
          </cell>
          <cell r="IF1192">
            <v>0</v>
          </cell>
          <cell r="IG1192">
            <v>0</v>
          </cell>
          <cell r="IH1192">
            <v>0</v>
          </cell>
          <cell r="II1192">
            <v>0</v>
          </cell>
          <cell r="IJ1192">
            <v>0</v>
          </cell>
          <cell r="IK1192">
            <v>0</v>
          </cell>
          <cell r="IL1192">
            <v>0</v>
          </cell>
          <cell r="IM1192">
            <v>0</v>
          </cell>
          <cell r="IN1192">
            <v>0</v>
          </cell>
          <cell r="IO1192">
            <v>0</v>
          </cell>
          <cell r="IP1192">
            <v>0</v>
          </cell>
          <cell r="IQ1192">
            <v>0</v>
          </cell>
          <cell r="IR1192">
            <v>0</v>
          </cell>
          <cell r="IS1192">
            <v>0</v>
          </cell>
          <cell r="IT1192">
            <v>0</v>
          </cell>
          <cell r="IU1192">
            <v>0</v>
          </cell>
          <cell r="IV1192">
            <v>0</v>
          </cell>
          <cell r="IW1192">
            <v>0</v>
          </cell>
          <cell r="IX1192">
            <v>0</v>
          </cell>
          <cell r="IY1192">
            <v>0</v>
          </cell>
          <cell r="IZ1192">
            <v>0</v>
          </cell>
          <cell r="JA1192">
            <v>0</v>
          </cell>
          <cell r="JB1192">
            <v>0</v>
          </cell>
          <cell r="JC1192">
            <v>0</v>
          </cell>
          <cell r="JD1192">
            <v>0</v>
          </cell>
          <cell r="JE1192">
            <v>0</v>
          </cell>
          <cell r="JF1192">
            <v>0</v>
          </cell>
          <cell r="JG1192">
            <v>0</v>
          </cell>
          <cell r="JH1192">
            <v>0</v>
          </cell>
          <cell r="JI1192">
            <v>0</v>
          </cell>
          <cell r="JJ1192">
            <v>0</v>
          </cell>
          <cell r="JK1192">
            <v>0</v>
          </cell>
          <cell r="JL1192">
            <v>0</v>
          </cell>
          <cell r="JM1192">
            <v>0</v>
          </cell>
          <cell r="JN1192">
            <v>0</v>
          </cell>
          <cell r="JO1192">
            <v>0</v>
          </cell>
          <cell r="JP1192">
            <v>0</v>
          </cell>
          <cell r="JQ1192">
            <v>0</v>
          </cell>
        </row>
        <row r="1193">
          <cell r="D1193" t="str">
            <v>CL_.EX.UTS._.___.Hunter 2</v>
          </cell>
          <cell r="F1193">
            <v>151.68137816002127</v>
          </cell>
          <cell r="G1193">
            <v>-41.645205089997035</v>
          </cell>
          <cell r="H1193">
            <v>25.76740458997665</v>
          </cell>
          <cell r="I1193">
            <v>583.92013241000677</v>
          </cell>
          <cell r="J1193">
            <v>-504.38845132001734</v>
          </cell>
          <cell r="K1193">
            <v>-780.44172720999632</v>
          </cell>
          <cell r="L1193">
            <v>-248.04943675998948</v>
          </cell>
          <cell r="M1193">
            <v>-6.4335447499761358</v>
          </cell>
          <cell r="N1193">
            <v>433.97184761997778</v>
          </cell>
          <cell r="O1193">
            <v>-2069.4585680399978</v>
          </cell>
          <cell r="P1193">
            <v>-13.606238460022723</v>
          </cell>
          <cell r="Q1193">
            <v>203.49528831001953</v>
          </cell>
          <cell r="R1193">
            <v>-3731.2920720900875</v>
          </cell>
          <cell r="S1193">
            <v>98.595993670009193</v>
          </cell>
          <cell r="T1193">
            <v>-160.09570770000573</v>
          </cell>
          <cell r="U1193">
            <v>-332.52068425004836</v>
          </cell>
          <cell r="V1193">
            <v>2.9071778099896619</v>
          </cell>
          <cell r="W1193">
            <v>-552.0174954499962</v>
          </cell>
          <cell r="X1193">
            <v>-1093.3599896300002</v>
          </cell>
          <cell r="Y1193">
            <v>-1304.2702171300189</v>
          </cell>
          <cell r="Z1193">
            <v>238.86918558002799</v>
          </cell>
          <cell r="AA1193">
            <v>-88.301905419983086</v>
          </cell>
          <cell r="AB1193">
            <v>-370.65747943000315</v>
          </cell>
          <cell r="AC1193">
            <v>-191.73433720000321</v>
          </cell>
          <cell r="AD1193">
            <v>21.293387059995439</v>
          </cell>
          <cell r="AE1193">
            <v>-2226.9578028600663</v>
          </cell>
          <cell r="AF1193">
            <v>512.48645697001484</v>
          </cell>
          <cell r="AG1193">
            <v>702.4693327700079</v>
          </cell>
          <cell r="AH1193">
            <v>0</v>
          </cell>
          <cell r="AI1193">
            <v>-96.580262369998309</v>
          </cell>
          <cell r="AJ1193">
            <v>-1071.8681606299797</v>
          </cell>
          <cell r="AK1193">
            <v>114.70297684002435</v>
          </cell>
          <cell r="AL1193">
            <v>527.93292260001181</v>
          </cell>
          <cell r="AM1193">
            <v>1298.4941236300219</v>
          </cell>
          <cell r="AN1193">
            <v>-2474.9791072200169</v>
          </cell>
          <cell r="AO1193">
            <v>-628.89572695999232</v>
          </cell>
          <cell r="AP1193">
            <v>-894.63395849001245</v>
          </cell>
          <cell r="AQ1193">
            <v>-216.08640000000014</v>
          </cell>
          <cell r="AR1193">
            <v>-2902.2849433999509</v>
          </cell>
          <cell r="AS1193">
            <v>-297.4217141699919</v>
          </cell>
          <cell r="AT1193">
            <v>102.3145376900211</v>
          </cell>
          <cell r="AU1193">
            <v>0</v>
          </cell>
          <cell r="AV1193">
            <v>-1205.8459104799913</v>
          </cell>
          <cell r="AW1193">
            <v>-142.29125505001866</v>
          </cell>
          <cell r="AX1193">
            <v>-303.87412793000112</v>
          </cell>
          <cell r="AY1193">
            <v>942.67770136005129</v>
          </cell>
          <cell r="AZ1193">
            <v>-317.23426886001835</v>
          </cell>
          <cell r="BA1193">
            <v>191.46771759999683</v>
          </cell>
          <cell r="BB1193">
            <v>-292.39837955000985</v>
          </cell>
          <cell r="BC1193">
            <v>-1420.8170269700058</v>
          </cell>
          <cell r="BD1193">
            <v>-158.86221704000491</v>
          </cell>
          <cell r="BE1193">
            <v>979.04081341973506</v>
          </cell>
          <cell r="BF1193">
            <v>940.78316530000302</v>
          </cell>
          <cell r="BG1193">
            <v>10.620298280002316</v>
          </cell>
          <cell r="BH1193">
            <v>-1377.4025892900099</v>
          </cell>
          <cell r="BI1193">
            <v>-781.0861583599908</v>
          </cell>
          <cell r="BJ1193">
            <v>385.62155482001253</v>
          </cell>
          <cell r="BK1193">
            <v>885.09919553001237</v>
          </cell>
          <cell r="BL1193">
            <v>-9.0593145100283436</v>
          </cell>
          <cell r="BM1193">
            <v>0</v>
          </cell>
          <cell r="BN1193">
            <v>240.24715552997077</v>
          </cell>
          <cell r="BO1193">
            <v>808.1555641899613</v>
          </cell>
          <cell r="BP1193">
            <v>-129.54821613998502</v>
          </cell>
          <cell r="BQ1193">
            <v>5.6101580699905753</v>
          </cell>
          <cell r="BR1193">
            <v>-915.67645448015537</v>
          </cell>
          <cell r="BS1193">
            <v>0</v>
          </cell>
          <cell r="BT1193">
            <v>-116.30450186000235</v>
          </cell>
          <cell r="BU1193">
            <v>-47.48701937000078</v>
          </cell>
          <cell r="BV1193">
            <v>0</v>
          </cell>
          <cell r="BW1193">
            <v>0</v>
          </cell>
          <cell r="BX1193">
            <v>0</v>
          </cell>
          <cell r="BY1193">
            <v>-399.54846504000307</v>
          </cell>
          <cell r="BZ1193">
            <v>-420.57975632001762</v>
          </cell>
          <cell r="CA1193">
            <v>-680.27340774000186</v>
          </cell>
          <cell r="CB1193">
            <v>-227.39148255001055</v>
          </cell>
          <cell r="CC1193">
            <v>343.74106812999889</v>
          </cell>
          <cell r="CD1193">
            <v>632.1671102699911</v>
          </cell>
          <cell r="CE1193">
            <v>-249.77350847003981</v>
          </cell>
          <cell r="CF1193">
            <v>111.72173193999333</v>
          </cell>
          <cell r="CG1193">
            <v>-93.411342509993119</v>
          </cell>
          <cell r="CH1193">
            <v>6.0000000000002274E-3</v>
          </cell>
          <cell r="CI1193">
            <v>0</v>
          </cell>
          <cell r="CJ1193">
            <v>144.48349295000048</v>
          </cell>
          <cell r="CK1193">
            <v>69.126998539999477</v>
          </cell>
          <cell r="CL1193">
            <v>894.47996850000345</v>
          </cell>
          <cell r="CM1193">
            <v>-129.55813971000316</v>
          </cell>
          <cell r="CN1193">
            <v>2.3079286399952252</v>
          </cell>
          <cell r="CO1193">
            <v>-2.449079800000618</v>
          </cell>
          <cell r="CP1193">
            <v>-1223.8385802599951</v>
          </cell>
          <cell r="CQ1193">
            <v>-22.642486759985331</v>
          </cell>
          <cell r="CR1193">
            <v>-2854.7203489800449</v>
          </cell>
          <cell r="CS1193">
            <v>0</v>
          </cell>
          <cell r="CT1193">
            <v>-645.15803456999856</v>
          </cell>
          <cell r="CU1193">
            <v>30.203036740000243</v>
          </cell>
          <cell r="CV1193">
            <v>-153.90380288</v>
          </cell>
          <cell r="CW1193">
            <v>-289.04763105000006</v>
          </cell>
          <cell r="CX1193">
            <v>47.939492840000639</v>
          </cell>
          <cell r="CY1193">
            <v>-791.09678647999681</v>
          </cell>
          <cell r="CZ1193">
            <v>-634.58844515000237</v>
          </cell>
          <cell r="DA1193">
            <v>-188.93825908000144</v>
          </cell>
          <cell r="DB1193">
            <v>185.84580231000291</v>
          </cell>
          <cell r="DC1193">
            <v>133.09382968000136</v>
          </cell>
          <cell r="DD1193">
            <v>-549.06955133998417</v>
          </cell>
          <cell r="DE1193">
            <v>-563.53990983997937</v>
          </cell>
          <cell r="DF1193">
            <v>0</v>
          </cell>
          <cell r="DG1193">
            <v>-48.098437189990364</v>
          </cell>
          <cell r="DH1193">
            <v>341.1052834699949</v>
          </cell>
          <cell r="DI1193">
            <v>86.035647680000011</v>
          </cell>
          <cell r="DJ1193">
            <v>0</v>
          </cell>
          <cell r="DK1193">
            <v>21.653011200000037</v>
          </cell>
          <cell r="DL1193">
            <v>599.51109031999658</v>
          </cell>
          <cell r="DM1193">
            <v>-593.61840311999549</v>
          </cell>
          <cell r="DN1193">
            <v>295.65738235998288</v>
          </cell>
          <cell r="DO1193">
            <v>21.675728509999317</v>
          </cell>
          <cell r="DP1193">
            <v>-319.38605436002399</v>
          </cell>
          <cell r="DQ1193">
            <v>-968.07515870999487</v>
          </cell>
          <cell r="DR1193">
            <v>-691.80410352989566</v>
          </cell>
          <cell r="DS1193">
            <v>0</v>
          </cell>
          <cell r="DT1193">
            <v>161.71903911000118</v>
          </cell>
          <cell r="DU1193">
            <v>-45.784688230000029</v>
          </cell>
          <cell r="DV1193">
            <v>0</v>
          </cell>
          <cell r="DW1193">
            <v>-71.99875425999744</v>
          </cell>
          <cell r="DX1193">
            <v>32.676660479999555</v>
          </cell>
          <cell r="DY1193">
            <v>-1823.1538528900128</v>
          </cell>
          <cell r="DZ1193">
            <v>-837.08943120998447</v>
          </cell>
          <cell r="EA1193">
            <v>661.60597644000518</v>
          </cell>
          <cell r="EB1193">
            <v>-86.27100918999713</v>
          </cell>
          <cell r="EC1193">
            <v>592.42396606000693</v>
          </cell>
          <cell r="ED1193">
            <v>724.06799015999422</v>
          </cell>
          <cell r="EE1193">
            <v>836.91795300005469</v>
          </cell>
          <cell r="EF1193">
            <v>0</v>
          </cell>
          <cell r="EG1193">
            <v>263.88233615000354</v>
          </cell>
          <cell r="EH1193">
            <v>0</v>
          </cell>
          <cell r="EI1193">
            <v>0</v>
          </cell>
          <cell r="EJ1193">
            <v>0</v>
          </cell>
          <cell r="EK1193">
            <v>204.99021557999913</v>
          </cell>
          <cell r="EL1193">
            <v>-139.10098943997582</v>
          </cell>
          <cell r="EM1193">
            <v>-425.93513792002341</v>
          </cell>
          <cell r="EN1193">
            <v>-172.64706018997822</v>
          </cell>
          <cell r="EO1193">
            <v>947.23298529999738</v>
          </cell>
          <cell r="EP1193">
            <v>-334.588325610006</v>
          </cell>
          <cell r="EQ1193">
            <v>493.08392913000716</v>
          </cell>
          <cell r="ER1193">
            <v>272.26713221007958</v>
          </cell>
          <cell r="ES1193">
            <v>0</v>
          </cell>
          <cell r="ET1193">
            <v>228.88812624999991</v>
          </cell>
          <cell r="EU1193">
            <v>7.5282752399980382</v>
          </cell>
          <cell r="EV1193">
            <v>0</v>
          </cell>
          <cell r="EW1193">
            <v>0</v>
          </cell>
          <cell r="EX1193">
            <v>45.432966830001533</v>
          </cell>
          <cell r="EY1193">
            <v>164.95561115001328</v>
          </cell>
          <cell r="EZ1193">
            <v>-136.88309329999902</v>
          </cell>
          <cell r="FA1193">
            <v>-658.92447178000293</v>
          </cell>
          <cell r="FB1193">
            <v>-9.749370089997683</v>
          </cell>
          <cell r="FC1193">
            <v>366.36269460000767</v>
          </cell>
          <cell r="FD1193">
            <v>264.65639331005514</v>
          </cell>
          <cell r="FE1193">
            <v>218.44652140996186</v>
          </cell>
          <cell r="FF1193">
            <v>-590.51335639000172</v>
          </cell>
          <cell r="FG1193">
            <v>53.150045410002349</v>
          </cell>
          <cell r="FH1193">
            <v>342.32210434999433</v>
          </cell>
          <cell r="FI1193">
            <v>0</v>
          </cell>
          <cell r="FJ1193">
            <v>219.69010191999951</v>
          </cell>
          <cell r="FK1193">
            <v>754.2272269999994</v>
          </cell>
          <cell r="FL1193">
            <v>-562.58228691999102</v>
          </cell>
          <cell r="FM1193">
            <v>-20.420491180004319</v>
          </cell>
          <cell r="FN1193">
            <v>-1485.5466153000016</v>
          </cell>
          <cell r="FO1193">
            <v>0</v>
          </cell>
          <cell r="FP1193">
            <v>1114.2891383800015</v>
          </cell>
          <cell r="FQ1193">
            <v>393.83065413999429</v>
          </cell>
          <cell r="FR1193">
            <v>1921.6008458199212</v>
          </cell>
          <cell r="FS1193">
            <v>0</v>
          </cell>
          <cell r="FT1193">
            <v>4.3345919900020817</v>
          </cell>
          <cell r="FU1193">
            <v>369.28058778999912</v>
          </cell>
          <cell r="FV1193">
            <v>0.63701988999999992</v>
          </cell>
          <cell r="FW1193">
            <v>171.11510735999946</v>
          </cell>
          <cell r="FX1193">
            <v>0</v>
          </cell>
          <cell r="FY1193">
            <v>38.229281280029682</v>
          </cell>
          <cell r="FZ1193">
            <v>-187.308479430023</v>
          </cell>
          <cell r="GA1193">
            <v>-166.85726185000385</v>
          </cell>
          <cell r="GB1193">
            <v>-123.02553901001374</v>
          </cell>
          <cell r="GC1193">
            <v>-459.89568252000026</v>
          </cell>
          <cell r="GD1193">
            <v>2275.0912203200132</v>
          </cell>
          <cell r="GE1193">
            <v>-1482.2271505800309</v>
          </cell>
          <cell r="GF1193">
            <v>0</v>
          </cell>
          <cell r="GG1193">
            <v>146.86732081000082</v>
          </cell>
          <cell r="GH1193">
            <v>-6.0000000000002274E-3</v>
          </cell>
          <cell r="GI1193">
            <v>-571.24045700999977</v>
          </cell>
          <cell r="GJ1193">
            <v>-67.195675180000308</v>
          </cell>
          <cell r="GK1193">
            <v>0</v>
          </cell>
          <cell r="GL1193">
            <v>-598.68902208999498</v>
          </cell>
          <cell r="GM1193">
            <v>1307.0911666799948</v>
          </cell>
          <cell r="GN1193">
            <v>95.061867659998825</v>
          </cell>
          <cell r="GO1193">
            <v>457.60180318999483</v>
          </cell>
          <cell r="GP1193">
            <v>-152.82515180000337</v>
          </cell>
          <cell r="GQ1193">
            <v>-2098.8930028400064</v>
          </cell>
          <cell r="GR1193">
            <v>931.91531868011225</v>
          </cell>
          <cell r="GS1193">
            <v>280.93385113000113</v>
          </cell>
          <cell r="GT1193">
            <v>150.62441080000281</v>
          </cell>
          <cell r="GU1193">
            <v>-76.85450026000035</v>
          </cell>
          <cell r="GV1193">
            <v>-325.99599383999998</v>
          </cell>
          <cell r="GW1193">
            <v>-5.0932808700001715</v>
          </cell>
          <cell r="GX1193">
            <v>140.33875373999945</v>
          </cell>
          <cell r="GY1193">
            <v>-90.569092260004254</v>
          </cell>
          <cell r="GZ1193">
            <v>-334.51656887998979</v>
          </cell>
          <cell r="HA1193">
            <v>-263.10735600000771</v>
          </cell>
          <cell r="HB1193">
            <v>-38.36473138000656</v>
          </cell>
          <cell r="HC1193">
            <v>1853.9833885899934</v>
          </cell>
          <cell r="HD1193">
            <v>-359.46356208997895</v>
          </cell>
          <cell r="HE1193">
            <v>591.03730977000669</v>
          </cell>
          <cell r="HF1193">
            <v>-1001.1594559299992</v>
          </cell>
          <cell r="HG1193">
            <v>-14.472932680000667</v>
          </cell>
          <cell r="HH1193">
            <v>-145.41340535999916</v>
          </cell>
          <cell r="HI1193">
            <v>-413.27080383999964</v>
          </cell>
          <cell r="HJ1193">
            <v>17.316597810000076</v>
          </cell>
          <cell r="HK1193">
            <v>35.798876810000365</v>
          </cell>
          <cell r="HL1193">
            <v>475.09725796998828</v>
          </cell>
          <cell r="HM1193">
            <v>-72.742196100007277</v>
          </cell>
          <cell r="HN1193">
            <v>47.791247440007282</v>
          </cell>
          <cell r="HO1193">
            <v>1125.8141227400083</v>
          </cell>
          <cell r="HP1193">
            <v>113.44532989000436</v>
          </cell>
          <cell r="HQ1193">
            <v>422.83267102000536</v>
          </cell>
          <cell r="HR1193">
            <v>-3359.7748434400419</v>
          </cell>
          <cell r="HS1193">
            <v>0</v>
          </cell>
          <cell r="HT1193">
            <v>-233.91073673999927</v>
          </cell>
          <cell r="HU1193">
            <v>-258.29537303000325</v>
          </cell>
          <cell r="HV1193">
            <v>83.374148320000131</v>
          </cell>
          <cell r="HW1193">
            <v>-392.11816967000004</v>
          </cell>
          <cell r="HX1193">
            <v>232.1866714400021</v>
          </cell>
          <cell r="HY1193">
            <v>-31.477388009996503</v>
          </cell>
          <cell r="HZ1193">
            <v>-625.82499814999755</v>
          </cell>
          <cell r="IA1193">
            <v>-791.00371572998847</v>
          </cell>
          <cell r="IB1193">
            <v>-501.00681163999616</v>
          </cell>
          <cell r="IC1193">
            <v>-83.19117172001279</v>
          </cell>
          <cell r="ID1193">
            <v>-758.50729850999778</v>
          </cell>
          <cell r="IE1193">
            <v>287.42749854992144</v>
          </cell>
          <cell r="IF1193">
            <v>-521.28813368000556</v>
          </cell>
          <cell r="IG1193">
            <v>93.347026530012954</v>
          </cell>
          <cell r="IH1193">
            <v>-35.513895779997256</v>
          </cell>
          <cell r="II1193">
            <v>0</v>
          </cell>
          <cell r="IJ1193">
            <v>0</v>
          </cell>
          <cell r="IK1193">
            <v>-43.88580078000814</v>
          </cell>
          <cell r="IL1193">
            <v>-465.99372391002544</v>
          </cell>
          <cell r="IM1193">
            <v>-659.9994321000122</v>
          </cell>
          <cell r="IN1193">
            <v>276.46760024999821</v>
          </cell>
          <cell r="IO1193">
            <v>495.21295254000142</v>
          </cell>
          <cell r="IP1193">
            <v>988.28678605001187</v>
          </cell>
          <cell r="IQ1193">
            <v>160.79411943000741</v>
          </cell>
          <cell r="IR1193">
            <v>3169.1702600499848</v>
          </cell>
          <cell r="IS1193">
            <v>1990.9984924399978</v>
          </cell>
          <cell r="IT1193">
            <v>-1118.8761566100147</v>
          </cell>
          <cell r="IU1193">
            <v>-71.158583450000151</v>
          </cell>
          <cell r="IV1193">
            <v>637.96705892999944</v>
          </cell>
          <cell r="IW1193">
            <v>804.19189153000002</v>
          </cell>
          <cell r="IX1193">
            <v>1320.2947788999918</v>
          </cell>
          <cell r="IY1193">
            <v>-21.883853759994963</v>
          </cell>
          <cell r="IZ1193">
            <v>28.1277519800351</v>
          </cell>
          <cell r="JA1193">
            <v>161.57164819000172</v>
          </cell>
          <cell r="JB1193">
            <v>-395.20111873000133</v>
          </cell>
          <cell r="JC1193">
            <v>-166.86164936999558</v>
          </cell>
          <cell r="JD1193">
            <v>0</v>
          </cell>
          <cell r="JE1193">
            <v>1905.3098064397927</v>
          </cell>
          <cell r="JF1193">
            <v>3.1081294299983711</v>
          </cell>
          <cell r="JG1193">
            <v>106.11188693999429</v>
          </cell>
          <cell r="JH1193">
            <v>381.68051831000776</v>
          </cell>
          <cell r="JI1193">
            <v>-57.115777009999995</v>
          </cell>
          <cell r="JJ1193">
            <v>5.5044114800002717</v>
          </cell>
          <cell r="JK1193">
            <v>36.393789720001223</v>
          </cell>
          <cell r="JL1193">
            <v>38.703617219987791</v>
          </cell>
          <cell r="JM1193">
            <v>-4.7771126699808519</v>
          </cell>
          <cell r="JN1193">
            <v>-10.827323000004981</v>
          </cell>
          <cell r="JO1193">
            <v>724.84968803000811</v>
          </cell>
          <cell r="JP1193">
            <v>681.67797798995161</v>
          </cell>
          <cell r="JQ1193">
            <v>0</v>
          </cell>
        </row>
        <row r="1194">
          <cell r="D1194" t="str">
            <v>CL_.EX.UTS._.___.Hunter 2 GCV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  <cell r="GK1194">
            <v>0</v>
          </cell>
          <cell r="GL1194">
            <v>0</v>
          </cell>
          <cell r="GM1194">
            <v>0</v>
          </cell>
          <cell r="GN1194">
            <v>0</v>
          </cell>
          <cell r="GO1194">
            <v>0</v>
          </cell>
          <cell r="GP1194">
            <v>0</v>
          </cell>
          <cell r="GQ1194">
            <v>0</v>
          </cell>
          <cell r="GR1194">
            <v>0</v>
          </cell>
          <cell r="GS1194">
            <v>0</v>
          </cell>
          <cell r="GT1194">
            <v>0</v>
          </cell>
          <cell r="GU1194">
            <v>0</v>
          </cell>
          <cell r="GV1194">
            <v>0</v>
          </cell>
          <cell r="GW1194">
            <v>0</v>
          </cell>
          <cell r="GX1194">
            <v>0</v>
          </cell>
          <cell r="GY1194">
            <v>0</v>
          </cell>
          <cell r="GZ1194">
            <v>0</v>
          </cell>
          <cell r="HA1194">
            <v>0</v>
          </cell>
          <cell r="HB1194">
            <v>0</v>
          </cell>
          <cell r="HC1194">
            <v>0</v>
          </cell>
          <cell r="HD1194">
            <v>0</v>
          </cell>
          <cell r="HE1194">
            <v>0</v>
          </cell>
          <cell r="HF1194">
            <v>0</v>
          </cell>
          <cell r="HG1194">
            <v>0</v>
          </cell>
          <cell r="HH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0</v>
          </cell>
          <cell r="HN1194">
            <v>0</v>
          </cell>
          <cell r="HO1194">
            <v>0</v>
          </cell>
          <cell r="HP1194">
            <v>0</v>
          </cell>
          <cell r="HQ1194">
            <v>0</v>
          </cell>
          <cell r="HR1194">
            <v>0</v>
          </cell>
          <cell r="HS1194">
            <v>0</v>
          </cell>
          <cell r="HT1194">
            <v>0</v>
          </cell>
          <cell r="HU1194">
            <v>0</v>
          </cell>
          <cell r="HV1194">
            <v>0</v>
          </cell>
          <cell r="HW1194">
            <v>0</v>
          </cell>
          <cell r="HX1194">
            <v>0</v>
          </cell>
          <cell r="HY1194">
            <v>0</v>
          </cell>
          <cell r="HZ1194">
            <v>0</v>
          </cell>
          <cell r="IA1194">
            <v>0</v>
          </cell>
          <cell r="IB1194">
            <v>0</v>
          </cell>
          <cell r="IC1194">
            <v>0</v>
          </cell>
          <cell r="ID1194">
            <v>0</v>
          </cell>
          <cell r="IE1194">
            <v>0</v>
          </cell>
          <cell r="IF1194">
            <v>0</v>
          </cell>
          <cell r="IG1194">
            <v>0</v>
          </cell>
          <cell r="IH1194">
            <v>0</v>
          </cell>
          <cell r="II1194">
            <v>0</v>
          </cell>
          <cell r="IJ1194">
            <v>0</v>
          </cell>
          <cell r="IK1194">
            <v>0</v>
          </cell>
          <cell r="IL1194">
            <v>0</v>
          </cell>
          <cell r="IM1194">
            <v>0</v>
          </cell>
          <cell r="IN1194">
            <v>0</v>
          </cell>
          <cell r="IO1194">
            <v>0</v>
          </cell>
          <cell r="IP1194">
            <v>0</v>
          </cell>
          <cell r="IQ1194">
            <v>0</v>
          </cell>
          <cell r="IR1194">
            <v>0</v>
          </cell>
          <cell r="IS1194">
            <v>0</v>
          </cell>
          <cell r="IT1194">
            <v>0</v>
          </cell>
          <cell r="IU1194">
            <v>0</v>
          </cell>
          <cell r="IV1194">
            <v>0</v>
          </cell>
          <cell r="IW1194">
            <v>0</v>
          </cell>
          <cell r="IX1194">
            <v>0</v>
          </cell>
          <cell r="IY1194">
            <v>0</v>
          </cell>
          <cell r="IZ1194">
            <v>0</v>
          </cell>
          <cell r="JA1194">
            <v>0</v>
          </cell>
          <cell r="JB1194">
            <v>0</v>
          </cell>
          <cell r="JC1194">
            <v>0</v>
          </cell>
          <cell r="JD1194">
            <v>0</v>
          </cell>
          <cell r="JE1194">
            <v>0</v>
          </cell>
          <cell r="JF1194">
            <v>0</v>
          </cell>
          <cell r="JG1194">
            <v>0</v>
          </cell>
          <cell r="JH1194">
            <v>0</v>
          </cell>
          <cell r="JI1194">
            <v>0</v>
          </cell>
          <cell r="JJ1194">
            <v>0</v>
          </cell>
          <cell r="JK1194">
            <v>0</v>
          </cell>
          <cell r="JL1194">
            <v>0</v>
          </cell>
          <cell r="JM1194">
            <v>0</v>
          </cell>
          <cell r="JN1194">
            <v>0</v>
          </cell>
          <cell r="JO1194">
            <v>0</v>
          </cell>
          <cell r="JP1194">
            <v>0</v>
          </cell>
          <cell r="JQ1194">
            <v>0</v>
          </cell>
        </row>
        <row r="1195">
          <cell r="D1195" t="str">
            <v>CL_.EX.UTS._.___.Hunter 3</v>
          </cell>
          <cell r="F1195">
            <v>-405.02914982003858</v>
          </cell>
          <cell r="G1195">
            <v>-571.05517020996194</v>
          </cell>
          <cell r="H1195">
            <v>292.79876094000065</v>
          </cell>
          <cell r="I1195">
            <v>1668.3980769300542</v>
          </cell>
          <cell r="J1195">
            <v>37.506113160001405</v>
          </cell>
          <cell r="K1195">
            <v>249.0066693900153</v>
          </cell>
          <cell r="L1195">
            <v>450.23755895002978</v>
          </cell>
          <cell r="M1195">
            <v>11.531932450016029</v>
          </cell>
          <cell r="N1195">
            <v>-813.70198119996348</v>
          </cell>
          <cell r="O1195">
            <v>470.18825210997602</v>
          </cell>
          <cell r="P1195">
            <v>-540.12627437003539</v>
          </cell>
          <cell r="Q1195">
            <v>246.30809652007883</v>
          </cell>
          <cell r="R1195">
            <v>1650.6932363803498</v>
          </cell>
          <cell r="S1195">
            <v>-123.46054203994572</v>
          </cell>
          <cell r="T1195">
            <v>508.69248614000389</v>
          </cell>
          <cell r="U1195">
            <v>414.05369958005031</v>
          </cell>
          <cell r="V1195">
            <v>-616.22459067995078</v>
          </cell>
          <cell r="W1195">
            <v>-33.521557560001384</v>
          </cell>
          <cell r="X1195">
            <v>-530.3972831100109</v>
          </cell>
          <cell r="Y1195">
            <v>-337.15939662000164</v>
          </cell>
          <cell r="Z1195">
            <v>986.48839774006046</v>
          </cell>
          <cell r="AA1195">
            <v>185.21890519998851</v>
          </cell>
          <cell r="AB1195">
            <v>1858.2329818600265</v>
          </cell>
          <cell r="AC1195">
            <v>-726.16939225001261</v>
          </cell>
          <cell r="AD1195">
            <v>64.939528120041359</v>
          </cell>
          <cell r="AE1195">
            <v>-1056.0096503808163</v>
          </cell>
          <cell r="AF1195">
            <v>-395.91023696999764</v>
          </cell>
          <cell r="AG1195">
            <v>4.5291584099759348</v>
          </cell>
          <cell r="AH1195">
            <v>331.50417571997968</v>
          </cell>
          <cell r="AI1195">
            <v>143.97071242003585</v>
          </cell>
          <cell r="AJ1195">
            <v>205.2506484900041</v>
          </cell>
          <cell r="AK1195">
            <v>-89.146335060009733</v>
          </cell>
          <cell r="AL1195">
            <v>-2538.9808446300449</v>
          </cell>
          <cell r="AM1195">
            <v>-565.84510323000723</v>
          </cell>
          <cell r="AN1195">
            <v>1596.8428053700482</v>
          </cell>
          <cell r="AO1195">
            <v>141.39663684990956</v>
          </cell>
          <cell r="AP1195">
            <v>-52.83213853999041</v>
          </cell>
          <cell r="AQ1195">
            <v>163.21087078994606</v>
          </cell>
          <cell r="AR1195">
            <v>-568.6752867102623</v>
          </cell>
          <cell r="AS1195">
            <v>382.76801515993429</v>
          </cell>
          <cell r="AT1195">
            <v>-297.83478420993197</v>
          </cell>
          <cell r="AU1195">
            <v>0</v>
          </cell>
          <cell r="AV1195">
            <v>-305.46456926997053</v>
          </cell>
          <cell r="AW1195">
            <v>-41.91880953999862</v>
          </cell>
          <cell r="AX1195">
            <v>-697.88566270004958</v>
          </cell>
          <cell r="AY1195">
            <v>-464.59710832004203</v>
          </cell>
          <cell r="AZ1195">
            <v>-242.26777151002898</v>
          </cell>
          <cell r="BA1195">
            <v>-282.22423672000878</v>
          </cell>
          <cell r="BB1195">
            <v>1229.650479229982</v>
          </cell>
          <cell r="BC1195">
            <v>135.35173718997976</v>
          </cell>
          <cell r="BD1195">
            <v>15.747423979977611</v>
          </cell>
          <cell r="BE1195">
            <v>581.04505913006142</v>
          </cell>
          <cell r="BF1195">
            <v>-1536.4467899299343</v>
          </cell>
          <cell r="BG1195">
            <v>333.0843985399988</v>
          </cell>
          <cell r="BH1195">
            <v>1599.672401130083</v>
          </cell>
          <cell r="BI1195">
            <v>401.29414101000293</v>
          </cell>
          <cell r="BJ1195">
            <v>255.86073107999982</v>
          </cell>
          <cell r="BK1195">
            <v>-370.37039459997322</v>
          </cell>
          <cell r="BL1195">
            <v>212.80643753003096</v>
          </cell>
          <cell r="BM1195">
            <v>105.19822758997907</v>
          </cell>
          <cell r="BN1195">
            <v>-213.75126536004245</v>
          </cell>
          <cell r="BO1195">
            <v>-321.13616496999748</v>
          </cell>
          <cell r="BP1195">
            <v>176.83345927996561</v>
          </cell>
          <cell r="BQ1195">
            <v>-62.000122170022223</v>
          </cell>
          <cell r="BR1195">
            <v>2170.4848399802577</v>
          </cell>
          <cell r="BS1195">
            <v>327.13875111998641</v>
          </cell>
          <cell r="BT1195">
            <v>440.90410965999763</v>
          </cell>
          <cell r="BU1195">
            <v>257.62817245999759</v>
          </cell>
          <cell r="BV1195">
            <v>0</v>
          </cell>
          <cell r="BW1195">
            <v>0</v>
          </cell>
          <cell r="BX1195">
            <v>140.68814781000003</v>
          </cell>
          <cell r="BY1195">
            <v>-617.77779557000031</v>
          </cell>
          <cell r="BZ1195">
            <v>-205.77759386997786</v>
          </cell>
          <cell r="CA1195">
            <v>-102.88981249998324</v>
          </cell>
          <cell r="CB1195">
            <v>1145.9150703499909</v>
          </cell>
          <cell r="CC1195">
            <v>791.49767392998911</v>
          </cell>
          <cell r="CD1195">
            <v>-6.8418834099720698</v>
          </cell>
          <cell r="CE1195">
            <v>-2875.2665034399834</v>
          </cell>
          <cell r="CF1195">
            <v>-790.1980543200043</v>
          </cell>
          <cell r="CG1195">
            <v>-45.009000000020023</v>
          </cell>
          <cell r="CH1195">
            <v>-67.712310519986204</v>
          </cell>
          <cell r="CI1195">
            <v>0</v>
          </cell>
          <cell r="CJ1195">
            <v>-252.65087033999953</v>
          </cell>
          <cell r="CK1195">
            <v>-218.61300321000454</v>
          </cell>
          <cell r="CL1195">
            <v>-105.78391158001614</v>
          </cell>
          <cell r="CM1195">
            <v>-688.57995251999819</v>
          </cell>
          <cell r="CN1195">
            <v>-311.80535462000989</v>
          </cell>
          <cell r="CO1195">
            <v>-389.1231980099983</v>
          </cell>
          <cell r="CP1195">
            <v>-223.18324509001104</v>
          </cell>
          <cell r="CQ1195">
            <v>217.39239676998113</v>
          </cell>
          <cell r="CR1195">
            <v>2092.9877812401392</v>
          </cell>
          <cell r="CS1195">
            <v>540.82621230997029</v>
          </cell>
          <cell r="CT1195">
            <v>124.91997786000138</v>
          </cell>
          <cell r="CU1195">
            <v>-6.0000000000000497E-2</v>
          </cell>
          <cell r="CV1195">
            <v>0</v>
          </cell>
          <cell r="CW1195">
            <v>0</v>
          </cell>
          <cell r="CX1195">
            <v>61.166962499999954</v>
          </cell>
          <cell r="CY1195">
            <v>338.432444319973</v>
          </cell>
          <cell r="CZ1195">
            <v>1047.3768046799814</v>
          </cell>
          <cell r="DA1195">
            <v>-497.08281273001921</v>
          </cell>
          <cell r="DB1195">
            <v>0</v>
          </cell>
          <cell r="DC1195">
            <v>-197.48411761998432</v>
          </cell>
          <cell r="DD1195">
            <v>674.89230992001831</v>
          </cell>
          <cell r="DE1195">
            <v>6000.5528505900875</v>
          </cell>
          <cell r="DF1195">
            <v>837.24979260998953</v>
          </cell>
          <cell r="DG1195">
            <v>72.156326419994002</v>
          </cell>
          <cell r="DH1195">
            <v>19.493779219999851</v>
          </cell>
          <cell r="DI1195">
            <v>0</v>
          </cell>
          <cell r="DJ1195">
            <v>0</v>
          </cell>
          <cell r="DK1195">
            <v>56.254872349999459</v>
          </cell>
          <cell r="DL1195">
            <v>-57.130093069979921</v>
          </cell>
          <cell r="DM1195">
            <v>-396.71453616998042</v>
          </cell>
          <cell r="DN1195">
            <v>-12.957397039950592</v>
          </cell>
          <cell r="DO1195">
            <v>3262.4329911299938</v>
          </cell>
          <cell r="DP1195">
            <v>2620.9783797999553</v>
          </cell>
          <cell r="DQ1195">
            <v>-401.21126466005808</v>
          </cell>
          <cell r="DR1195">
            <v>353.5786069103051</v>
          </cell>
          <cell r="DS1195">
            <v>-758.97461593999469</v>
          </cell>
          <cell r="DT1195">
            <v>71.816601170008653</v>
          </cell>
          <cell r="DU1195">
            <v>-92.823780400001851</v>
          </cell>
          <cell r="DV1195">
            <v>0</v>
          </cell>
          <cell r="DW1195">
            <v>-108.28241460000208</v>
          </cell>
          <cell r="DX1195">
            <v>56.25487234000002</v>
          </cell>
          <cell r="DY1195">
            <v>4766.5357510300528</v>
          </cell>
          <cell r="DZ1195">
            <v>177.50335496995831</v>
          </cell>
          <cell r="EA1195">
            <v>-1254.9726789400156</v>
          </cell>
          <cell r="EB1195">
            <v>-644.253253879986</v>
          </cell>
          <cell r="EC1195">
            <v>-1488.1857944000221</v>
          </cell>
          <cell r="ED1195">
            <v>-371.03943444002653</v>
          </cell>
          <cell r="EE1195">
            <v>-3430.8374588598963</v>
          </cell>
          <cell r="EF1195">
            <v>-219.56525271999999</v>
          </cell>
          <cell r="EG1195">
            <v>-907.39504681000835</v>
          </cell>
          <cell r="EH1195">
            <v>-1.9124628899953677</v>
          </cell>
          <cell r="EI1195">
            <v>0</v>
          </cell>
          <cell r="EJ1195">
            <v>0</v>
          </cell>
          <cell r="EK1195">
            <v>61.166962490000515</v>
          </cell>
          <cell r="EL1195">
            <v>-1975.1301127199695</v>
          </cell>
          <cell r="EM1195">
            <v>1194.9077931500506</v>
          </cell>
          <cell r="EN1195">
            <v>222.99090025003534</v>
          </cell>
          <cell r="EO1195">
            <v>-1957.627555160012</v>
          </cell>
          <cell r="EP1195">
            <v>-124.13692415991682</v>
          </cell>
          <cell r="EQ1195">
            <v>275.86423971000477</v>
          </cell>
          <cell r="ER1195">
            <v>2292.3680956203025</v>
          </cell>
          <cell r="ES1195">
            <v>-1236.1603080300119</v>
          </cell>
          <cell r="ET1195">
            <v>589.53910498999176</v>
          </cell>
          <cell r="EU1195">
            <v>0</v>
          </cell>
          <cell r="EV1195">
            <v>0</v>
          </cell>
          <cell r="EW1195">
            <v>17.54470093999953</v>
          </cell>
          <cell r="EX1195">
            <v>-247.37976166000044</v>
          </cell>
          <cell r="EY1195">
            <v>-4.2914475500001572</v>
          </cell>
          <cell r="EZ1195">
            <v>-175.32249260999379</v>
          </cell>
          <cell r="FA1195">
            <v>48.903763579990482</v>
          </cell>
          <cell r="FB1195">
            <v>752.10963171000185</v>
          </cell>
          <cell r="FC1195">
            <v>2579.1244017300487</v>
          </cell>
          <cell r="FD1195">
            <v>-31.699497479974525</v>
          </cell>
          <cell r="FE1195">
            <v>-6939.0108254696243</v>
          </cell>
          <cell r="FF1195">
            <v>62.821701740002027</v>
          </cell>
          <cell r="FG1195">
            <v>120.18172833000426</v>
          </cell>
          <cell r="FH1195">
            <v>-141.59849262000353</v>
          </cell>
          <cell r="FI1195">
            <v>0</v>
          </cell>
          <cell r="FJ1195">
            <v>-51.206591869999102</v>
          </cell>
          <cell r="FK1195">
            <v>-1943.9288641799994</v>
          </cell>
          <cell r="FL1195">
            <v>-199.62487171994871</v>
          </cell>
          <cell r="FM1195">
            <v>-2796.2561402900319</v>
          </cell>
          <cell r="FN1195">
            <v>-21.606811409990769</v>
          </cell>
          <cell r="FO1195">
            <v>-1344.9644587799849</v>
          </cell>
          <cell r="FP1195">
            <v>97.302204900042852</v>
          </cell>
          <cell r="FQ1195">
            <v>-720.13022957002977</v>
          </cell>
          <cell r="FR1195">
            <v>-443.98725846968591</v>
          </cell>
          <cell r="FS1195">
            <v>2417.5669405699882</v>
          </cell>
          <cell r="FT1195">
            <v>-5.7627176699897973</v>
          </cell>
          <cell r="FU1195">
            <v>-279.19408539999858</v>
          </cell>
          <cell r="FV1195">
            <v>-15.46654283999942</v>
          </cell>
          <cell r="FW1195">
            <v>-44.61345232000167</v>
          </cell>
          <cell r="FX1195">
            <v>-458.97642610000003</v>
          </cell>
          <cell r="FY1195">
            <v>289.56543696997687</v>
          </cell>
          <cell r="FZ1195">
            <v>-150.76144381993799</v>
          </cell>
          <cell r="GA1195">
            <v>75.239017540006898</v>
          </cell>
          <cell r="GB1195">
            <v>1009.8738906500075</v>
          </cell>
          <cell r="GC1195">
            <v>-2397.5896730299573</v>
          </cell>
          <cell r="GD1195">
            <v>-883.86820302001433</v>
          </cell>
          <cell r="GE1195">
            <v>81.840201310114935</v>
          </cell>
          <cell r="GF1195">
            <v>-3319.7599075299804</v>
          </cell>
          <cell r="GG1195">
            <v>257.50892844001646</v>
          </cell>
          <cell r="GH1195">
            <v>-430.51197524002055</v>
          </cell>
          <cell r="GI1195">
            <v>1519.4632610699991</v>
          </cell>
          <cell r="GJ1195">
            <v>0</v>
          </cell>
          <cell r="GK1195">
            <v>-434.59982807000051</v>
          </cell>
          <cell r="GL1195">
            <v>-244.1747726900212</v>
          </cell>
          <cell r="GM1195">
            <v>-184.41223698997055</v>
          </cell>
          <cell r="GN1195">
            <v>527.67595215004985</v>
          </cell>
          <cell r="GO1195">
            <v>-407.66484250998474</v>
          </cell>
          <cell r="GP1195">
            <v>-284.01428118001786</v>
          </cell>
          <cell r="GQ1195">
            <v>3082.3299038599944</v>
          </cell>
          <cell r="GR1195">
            <v>-1318.4523847501259</v>
          </cell>
          <cell r="GS1195">
            <v>-2066.081944080026</v>
          </cell>
          <cell r="GT1195">
            <v>1232.6451482800039</v>
          </cell>
          <cell r="GU1195">
            <v>1.3200000000324508E-2</v>
          </cell>
          <cell r="GV1195">
            <v>0</v>
          </cell>
          <cell r="GW1195">
            <v>0</v>
          </cell>
          <cell r="GX1195">
            <v>-296.08204762000059</v>
          </cell>
          <cell r="GY1195">
            <v>-1053.3304213099764</v>
          </cell>
          <cell r="GZ1195">
            <v>-610.01965971002937</v>
          </cell>
          <cell r="HA1195">
            <v>-107.49441467999713</v>
          </cell>
          <cell r="HB1195">
            <v>12.337042219995055</v>
          </cell>
          <cell r="HC1195">
            <v>6.2151952399872243</v>
          </cell>
          <cell r="HD1195">
            <v>1563.3455169099616</v>
          </cell>
          <cell r="HE1195">
            <v>-4837.5361591200344</v>
          </cell>
          <cell r="HF1195">
            <v>-1869.36107170998</v>
          </cell>
          <cell r="HG1195">
            <v>-130.70880244998261</v>
          </cell>
          <cell r="HH1195">
            <v>-1379.5839491999941</v>
          </cell>
          <cell r="HI1195">
            <v>0</v>
          </cell>
          <cell r="HJ1195">
            <v>0</v>
          </cell>
          <cell r="HK1195">
            <v>-940.90358917000412</v>
          </cell>
          <cell r="HL1195">
            <v>-149.22526477000793</v>
          </cell>
          <cell r="HM1195">
            <v>33.800865850003902</v>
          </cell>
          <cell r="HN1195">
            <v>-68.052904910029611</v>
          </cell>
          <cell r="HO1195">
            <v>-850.34949399999459</v>
          </cell>
          <cell r="HP1195">
            <v>619.518127580086</v>
          </cell>
          <cell r="HQ1195">
            <v>-102.67007634002948</v>
          </cell>
          <cell r="HR1195">
            <v>-1027.7842577998526</v>
          </cell>
          <cell r="HS1195">
            <v>-1819.9967515699973</v>
          </cell>
          <cell r="HT1195">
            <v>-129.71236525999848</v>
          </cell>
          <cell r="HU1195">
            <v>-803.41753617000359</v>
          </cell>
          <cell r="HV1195">
            <v>11.70412270000088</v>
          </cell>
          <cell r="HW1195">
            <v>-366.12271132000023</v>
          </cell>
          <cell r="HX1195">
            <v>1439.6555854000035</v>
          </cell>
          <cell r="HY1195">
            <v>-606.97971285996027</v>
          </cell>
          <cell r="HZ1195">
            <v>1170.6826538400492</v>
          </cell>
          <cell r="IA1195">
            <v>-402.24760272997082</v>
          </cell>
          <cell r="IB1195">
            <v>56.970285579998745</v>
          </cell>
          <cell r="IC1195">
            <v>634.92916734999744</v>
          </cell>
          <cell r="ID1195">
            <v>-213.24939275998622</v>
          </cell>
          <cell r="IE1195">
            <v>-3894.3479463302065</v>
          </cell>
          <cell r="IF1195">
            <v>559.2278427099518</v>
          </cell>
          <cell r="IG1195">
            <v>-417.24572832003469</v>
          </cell>
          <cell r="IH1195">
            <v>-10.159275979996892</v>
          </cell>
          <cell r="II1195">
            <v>-53.490839559999586</v>
          </cell>
          <cell r="IJ1195">
            <v>-126.72932138000033</v>
          </cell>
          <cell r="IK1195">
            <v>-3118.073776300007</v>
          </cell>
          <cell r="IL1195">
            <v>283.77166307999869</v>
          </cell>
          <cell r="IM1195">
            <v>-85.407722239993745</v>
          </cell>
          <cell r="IN1195">
            <v>-1789.2887409200484</v>
          </cell>
          <cell r="IO1195">
            <v>599.86192366998876</v>
          </cell>
          <cell r="IP1195">
            <v>355.44120558997383</v>
          </cell>
          <cell r="IQ1195">
            <v>-92.255176679987926</v>
          </cell>
          <cell r="IR1195">
            <v>-21543.134839159902</v>
          </cell>
          <cell r="IS1195">
            <v>148.65204010001617</v>
          </cell>
          <cell r="IT1195">
            <v>0</v>
          </cell>
          <cell r="IU1195">
            <v>0</v>
          </cell>
          <cell r="IV1195">
            <v>-2221.4661635500015</v>
          </cell>
          <cell r="IW1195">
            <v>-2202.0337328299993</v>
          </cell>
          <cell r="IX1195">
            <v>-14253.357381820024</v>
          </cell>
          <cell r="IY1195">
            <v>-585.34173351997742</v>
          </cell>
          <cell r="IZ1195">
            <v>-2437.4715556999727</v>
          </cell>
          <cell r="JA1195">
            <v>575.15466698008822</v>
          </cell>
          <cell r="JB1195">
            <v>-357.71603728999617</v>
          </cell>
          <cell r="JC1195">
            <v>-0.87590937997447327</v>
          </cell>
          <cell r="JD1195">
            <v>-208.67903214995749</v>
          </cell>
          <cell r="JE1195">
            <v>13808.473771919496</v>
          </cell>
          <cell r="JF1195">
            <v>2342.3862371299765</v>
          </cell>
          <cell r="JG1195">
            <v>-41.064448059973074</v>
          </cell>
          <cell r="JH1195">
            <v>258.26508261998242</v>
          </cell>
          <cell r="JI1195">
            <v>1107.3113985900018</v>
          </cell>
          <cell r="JJ1195">
            <v>0</v>
          </cell>
          <cell r="JK1195">
            <v>1020.3725751199963</v>
          </cell>
          <cell r="JL1195">
            <v>541.02302791000693</v>
          </cell>
          <cell r="JM1195">
            <v>155.26805720000993</v>
          </cell>
          <cell r="JN1195">
            <v>478.31163372998708</v>
          </cell>
          <cell r="JO1195">
            <v>5129.0582129800168</v>
          </cell>
          <cell r="JP1195">
            <v>2185.3874859100324</v>
          </cell>
          <cell r="JQ1195">
            <v>632.15450879000127</v>
          </cell>
        </row>
        <row r="1196">
          <cell r="D1196" t="str">
            <v>CL_.EX.UTS._.___.Hunter 3 GCV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  <cell r="GK1196">
            <v>0</v>
          </cell>
          <cell r="GL1196">
            <v>0</v>
          </cell>
          <cell r="GM1196">
            <v>0</v>
          </cell>
          <cell r="GN1196">
            <v>0</v>
          </cell>
          <cell r="GO1196">
            <v>0</v>
          </cell>
          <cell r="GP1196">
            <v>0</v>
          </cell>
          <cell r="GQ1196">
            <v>0</v>
          </cell>
          <cell r="GR1196">
            <v>0</v>
          </cell>
          <cell r="GS1196">
            <v>0</v>
          </cell>
          <cell r="GT1196">
            <v>0</v>
          </cell>
          <cell r="GU1196">
            <v>0</v>
          </cell>
          <cell r="GV1196">
            <v>0</v>
          </cell>
          <cell r="GW1196">
            <v>0</v>
          </cell>
          <cell r="GX1196">
            <v>0</v>
          </cell>
          <cell r="GY1196">
            <v>0</v>
          </cell>
          <cell r="GZ1196">
            <v>0</v>
          </cell>
          <cell r="HA1196">
            <v>0</v>
          </cell>
          <cell r="HB1196">
            <v>0</v>
          </cell>
          <cell r="HC1196">
            <v>0</v>
          </cell>
          <cell r="HD1196">
            <v>0</v>
          </cell>
          <cell r="HE1196">
            <v>0</v>
          </cell>
          <cell r="HF1196">
            <v>0</v>
          </cell>
          <cell r="HG1196">
            <v>0</v>
          </cell>
          <cell r="HH1196">
            <v>0</v>
          </cell>
          <cell r="HI1196">
            <v>0</v>
          </cell>
          <cell r="HJ1196">
            <v>0</v>
          </cell>
          <cell r="HK1196">
            <v>0</v>
          </cell>
          <cell r="HL1196">
            <v>0</v>
          </cell>
          <cell r="HM1196">
            <v>0</v>
          </cell>
          <cell r="HN1196">
            <v>0</v>
          </cell>
          <cell r="HO1196">
            <v>0</v>
          </cell>
          <cell r="HP1196">
            <v>0</v>
          </cell>
          <cell r="HQ1196">
            <v>0</v>
          </cell>
          <cell r="HR1196">
            <v>0</v>
          </cell>
          <cell r="HS1196">
            <v>0</v>
          </cell>
          <cell r="HT1196">
            <v>0</v>
          </cell>
          <cell r="HU1196">
            <v>0</v>
          </cell>
          <cell r="HV1196">
            <v>0</v>
          </cell>
          <cell r="HW1196">
            <v>0</v>
          </cell>
          <cell r="HX1196">
            <v>0</v>
          </cell>
          <cell r="HY1196">
            <v>0</v>
          </cell>
          <cell r="HZ1196">
            <v>0</v>
          </cell>
          <cell r="IA1196">
            <v>0</v>
          </cell>
          <cell r="IB1196">
            <v>0</v>
          </cell>
          <cell r="IC1196">
            <v>0</v>
          </cell>
          <cell r="ID1196">
            <v>0</v>
          </cell>
          <cell r="IE1196">
            <v>0</v>
          </cell>
          <cell r="IF1196">
            <v>0</v>
          </cell>
          <cell r="IG1196">
            <v>0</v>
          </cell>
          <cell r="IH1196">
            <v>0</v>
          </cell>
          <cell r="II1196">
            <v>0</v>
          </cell>
          <cell r="IJ1196">
            <v>0</v>
          </cell>
          <cell r="IK1196">
            <v>0</v>
          </cell>
          <cell r="IL1196">
            <v>0</v>
          </cell>
          <cell r="IM1196">
            <v>0</v>
          </cell>
          <cell r="IN1196">
            <v>0</v>
          </cell>
          <cell r="IO1196">
            <v>0</v>
          </cell>
          <cell r="IP1196">
            <v>0</v>
          </cell>
          <cell r="IQ1196">
            <v>0</v>
          </cell>
          <cell r="IR1196">
            <v>0</v>
          </cell>
          <cell r="IS1196">
            <v>0</v>
          </cell>
          <cell r="IT1196">
            <v>0</v>
          </cell>
          <cell r="IU1196">
            <v>0</v>
          </cell>
          <cell r="IV1196">
            <v>0</v>
          </cell>
          <cell r="IW1196">
            <v>0</v>
          </cell>
          <cell r="IX1196">
            <v>0</v>
          </cell>
          <cell r="IY1196">
            <v>0</v>
          </cell>
          <cell r="IZ1196">
            <v>0</v>
          </cell>
          <cell r="JA1196">
            <v>0</v>
          </cell>
          <cell r="JB1196">
            <v>0</v>
          </cell>
          <cell r="JC1196">
            <v>0</v>
          </cell>
          <cell r="JD1196">
            <v>0</v>
          </cell>
          <cell r="JE1196">
            <v>0</v>
          </cell>
          <cell r="JF1196">
            <v>0</v>
          </cell>
          <cell r="JG1196">
            <v>0</v>
          </cell>
          <cell r="JH1196">
            <v>0</v>
          </cell>
          <cell r="JI1196">
            <v>0</v>
          </cell>
          <cell r="JJ1196">
            <v>0</v>
          </cell>
          <cell r="JK1196">
            <v>0</v>
          </cell>
          <cell r="JL1196">
            <v>0</v>
          </cell>
          <cell r="JM1196">
            <v>0</v>
          </cell>
          <cell r="JN1196">
            <v>0</v>
          </cell>
          <cell r="JO1196">
            <v>0</v>
          </cell>
          <cell r="JP1196">
            <v>0</v>
          </cell>
          <cell r="JQ1196">
            <v>0</v>
          </cell>
        </row>
        <row r="1197">
          <cell r="D1197" t="str">
            <v>CL_.EX.UTS._.___.Huntington 1</v>
          </cell>
          <cell r="F1197">
            <v>-29.451351989991963</v>
          </cell>
          <cell r="G1197">
            <v>-15.017040280014044</v>
          </cell>
          <cell r="H1197">
            <v>211.47757696991903</v>
          </cell>
          <cell r="I1197">
            <v>286.22288861003472</v>
          </cell>
          <cell r="J1197">
            <v>-265.70618481995189</v>
          </cell>
          <cell r="K1197">
            <v>-235.35998568002833</v>
          </cell>
          <cell r="L1197">
            <v>809.85643000993878</v>
          </cell>
          <cell r="M1197">
            <v>50.262370059994282</v>
          </cell>
          <cell r="N1197">
            <v>-121.80844240993611</v>
          </cell>
          <cell r="O1197">
            <v>367.20005382000818</v>
          </cell>
          <cell r="P1197">
            <v>-864.19731710993801</v>
          </cell>
          <cell r="Q1197">
            <v>55.627352639945457</v>
          </cell>
          <cell r="R1197">
            <v>-1072.9466339596547</v>
          </cell>
          <cell r="S1197">
            <v>107.45749373000581</v>
          </cell>
          <cell r="T1197">
            <v>173.62936683997395</v>
          </cell>
          <cell r="U1197">
            <v>298.41910976002691</v>
          </cell>
          <cell r="V1197">
            <v>452.80586846001097</v>
          </cell>
          <cell r="W1197">
            <v>-357.228927189979</v>
          </cell>
          <cell r="X1197">
            <v>-267.66363301998354</v>
          </cell>
          <cell r="Y1197">
            <v>-822.67169689992443</v>
          </cell>
          <cell r="Z1197">
            <v>-267.43800491000729</v>
          </cell>
          <cell r="AA1197">
            <v>11.260996860015439</v>
          </cell>
          <cell r="AB1197">
            <v>-413.78686338999978</v>
          </cell>
          <cell r="AC1197">
            <v>-164.046986559988</v>
          </cell>
          <cell r="AD1197">
            <v>176.31664236000506</v>
          </cell>
          <cell r="AE1197">
            <v>-4008.8650939809158</v>
          </cell>
          <cell r="AF1197">
            <v>0.57472742995014414</v>
          </cell>
          <cell r="AG1197">
            <v>-661.44884227000875</v>
          </cell>
          <cell r="AH1197">
            <v>-1123.8403155299602</v>
          </cell>
          <cell r="AI1197">
            <v>-2.6256974499556236</v>
          </cell>
          <cell r="AJ1197">
            <v>-1037.2195613299846</v>
          </cell>
          <cell r="AK1197">
            <v>-377.24827543998254</v>
          </cell>
          <cell r="AL1197">
            <v>-1146.3203722299659</v>
          </cell>
          <cell r="AM1197">
            <v>206.91740954000852</v>
          </cell>
          <cell r="AN1197">
            <v>65.669847609940916</v>
          </cell>
          <cell r="AO1197">
            <v>267.07643455997459</v>
          </cell>
          <cell r="AP1197">
            <v>-161.28367159995832</v>
          </cell>
          <cell r="AQ1197">
            <v>-39.116777270042803</v>
          </cell>
          <cell r="AR1197">
            <v>-3009.6853189300746</v>
          </cell>
          <cell r="AS1197">
            <v>-557.40697688999353</v>
          </cell>
          <cell r="AT1197">
            <v>-165.08193624002161</v>
          </cell>
          <cell r="AU1197">
            <v>204.58670605998486</v>
          </cell>
          <cell r="AV1197">
            <v>426.50733742999728</v>
          </cell>
          <cell r="AW1197">
            <v>-1101.5885770899768</v>
          </cell>
          <cell r="AX1197">
            <v>-211.45278054001392</v>
          </cell>
          <cell r="AY1197">
            <v>-122.23518762004096</v>
          </cell>
          <cell r="AZ1197">
            <v>0</v>
          </cell>
          <cell r="BA1197">
            <v>-434.26559062005254</v>
          </cell>
          <cell r="BB1197">
            <v>-414.07406291004736</v>
          </cell>
          <cell r="BC1197">
            <v>250.66380485004629</v>
          </cell>
          <cell r="BD1197">
            <v>-885.33805536007276</v>
          </cell>
          <cell r="BE1197">
            <v>-3734.2019129004329</v>
          </cell>
          <cell r="BF1197">
            <v>-37.719505220011342</v>
          </cell>
          <cell r="BG1197">
            <v>-752.76586024998687</v>
          </cell>
          <cell r="BH1197">
            <v>39.978496399970027</v>
          </cell>
          <cell r="BI1197">
            <v>-1616.3824130099965</v>
          </cell>
          <cell r="BJ1197">
            <v>172.31213935997221</v>
          </cell>
          <cell r="BK1197">
            <v>-166.77798003997304</v>
          </cell>
          <cell r="BL1197">
            <v>-848.95987332001096</v>
          </cell>
          <cell r="BM1197">
            <v>-40.409578440005134</v>
          </cell>
          <cell r="BN1197">
            <v>8.7865615300834179</v>
          </cell>
          <cell r="BO1197">
            <v>-316.63172639999539</v>
          </cell>
          <cell r="BP1197">
            <v>271.73943847004557</v>
          </cell>
          <cell r="BQ1197">
            <v>-447.37161198008107</v>
          </cell>
          <cell r="BR1197">
            <v>920.69270777981728</v>
          </cell>
          <cell r="BS1197">
            <v>80.347967989990138</v>
          </cell>
          <cell r="BT1197">
            <v>67.649563749990193</v>
          </cell>
          <cell r="BU1197">
            <v>-6.1364130199945066</v>
          </cell>
          <cell r="BV1197">
            <v>794.21919470999273</v>
          </cell>
          <cell r="BW1197">
            <v>65.771145259997866</v>
          </cell>
          <cell r="BX1197">
            <v>1413.557045249996</v>
          </cell>
          <cell r="BY1197">
            <v>18.511582429986447</v>
          </cell>
          <cell r="BZ1197">
            <v>151.10116972000105</v>
          </cell>
          <cell r="CA1197">
            <v>12.081052599998657</v>
          </cell>
          <cell r="CB1197">
            <v>-8.3603806000028271</v>
          </cell>
          <cell r="CC1197">
            <v>-42.382424450013787</v>
          </cell>
          <cell r="CD1197">
            <v>-1625.6667958599865</v>
          </cell>
          <cell r="CE1197">
            <v>-3374.3877743796911</v>
          </cell>
          <cell r="CF1197">
            <v>-1040.6271161799959</v>
          </cell>
          <cell r="CG1197">
            <v>-859.32681024997146</v>
          </cell>
          <cell r="CH1197">
            <v>-268.4801343500003</v>
          </cell>
          <cell r="CI1197">
            <v>300.93445822998183</v>
          </cell>
          <cell r="CJ1197">
            <v>-344.94474104001711</v>
          </cell>
          <cell r="CK1197">
            <v>-638.28643159999046</v>
          </cell>
          <cell r="CL1197">
            <v>-1477.6921042099711</v>
          </cell>
          <cell r="CM1197">
            <v>-89.240587789994606</v>
          </cell>
          <cell r="CN1197">
            <v>-470.32483868996496</v>
          </cell>
          <cell r="CO1197">
            <v>465.03219487002934</v>
          </cell>
          <cell r="CP1197">
            <v>377.42297498002881</v>
          </cell>
          <cell r="CQ1197">
            <v>671.14536165003665</v>
          </cell>
          <cell r="CR1197">
            <v>-3035.9301383502316</v>
          </cell>
          <cell r="CS1197">
            <v>-622.22914797003614</v>
          </cell>
          <cell r="CT1197">
            <v>56.032207690004725</v>
          </cell>
          <cell r="CU1197">
            <v>-10.052676780003821</v>
          </cell>
          <cell r="CV1197">
            <v>8.3726147200068226</v>
          </cell>
          <cell r="CW1197">
            <v>821.80694506001601</v>
          </cell>
          <cell r="CX1197">
            <v>-451.92638853999961</v>
          </cell>
          <cell r="CY1197">
            <v>-1028.1694197599718</v>
          </cell>
          <cell r="CZ1197">
            <v>-279.79498595000769</v>
          </cell>
          <cell r="DA1197">
            <v>-912.25522846003878</v>
          </cell>
          <cell r="DB1197">
            <v>91.121311069990043</v>
          </cell>
          <cell r="DC1197">
            <v>-586.36024823004846</v>
          </cell>
          <cell r="DD1197">
            <v>-122.47512119999737</v>
          </cell>
          <cell r="DE1197">
            <v>-334.3390868997667</v>
          </cell>
          <cell r="DF1197">
            <v>-198.36608714997419</v>
          </cell>
          <cell r="DG1197">
            <v>34.096037259965669</v>
          </cell>
          <cell r="DH1197">
            <v>823.83095257998502</v>
          </cell>
          <cell r="DI1197">
            <v>711.08945929001493</v>
          </cell>
          <cell r="DJ1197">
            <v>82.428652920003515</v>
          </cell>
          <cell r="DK1197">
            <v>-1205.7698318899929</v>
          </cell>
          <cell r="DL1197">
            <v>-626.34630295998068</v>
          </cell>
          <cell r="DM1197">
            <v>-61.646217909998086</v>
          </cell>
          <cell r="DN1197">
            <v>-1334.0811960800202</v>
          </cell>
          <cell r="DO1197">
            <v>-332.25073046001489</v>
          </cell>
          <cell r="DP1197">
            <v>463.69974540002295</v>
          </cell>
          <cell r="DQ1197">
            <v>1308.9764321000257</v>
          </cell>
          <cell r="DR1197">
            <v>-2837.6994597699959</v>
          </cell>
          <cell r="DS1197">
            <v>-3434.9537401399866</v>
          </cell>
          <cell r="DT1197">
            <v>169.01011881002341</v>
          </cell>
          <cell r="DU1197">
            <v>-718.1527483700047</v>
          </cell>
          <cell r="DV1197">
            <v>818.85297244999674</v>
          </cell>
          <cell r="DW1197">
            <v>-83.087242009904003</v>
          </cell>
          <cell r="DX1197">
            <v>-502.86045762999856</v>
          </cell>
          <cell r="DY1197">
            <v>-380.28432334994432</v>
          </cell>
          <cell r="DZ1197">
            <v>-707.94639283000288</v>
          </cell>
          <cell r="EA1197">
            <v>305.92564128000231</v>
          </cell>
          <cell r="EB1197">
            <v>4.4924625399871729</v>
          </cell>
          <cell r="EC1197">
            <v>359.07062569001573</v>
          </cell>
          <cell r="ED1197">
            <v>1332.2336237899726</v>
          </cell>
          <cell r="EE1197">
            <v>-4287.712977349991</v>
          </cell>
          <cell r="EF1197">
            <v>-2257.6958040100581</v>
          </cell>
          <cell r="EG1197">
            <v>-286.88614108000183</v>
          </cell>
          <cell r="EH1197">
            <v>670.45698679998168</v>
          </cell>
          <cell r="EI1197">
            <v>-221.03396552000777</v>
          </cell>
          <cell r="EJ1197">
            <v>-100.09542424000392</v>
          </cell>
          <cell r="EK1197">
            <v>-694.76597966000554</v>
          </cell>
          <cell r="EL1197">
            <v>-780.79101337000611</v>
          </cell>
          <cell r="EM1197">
            <v>-234.66142985999613</v>
          </cell>
          <cell r="EN1197">
            <v>213.06176002998836</v>
          </cell>
          <cell r="EO1197">
            <v>-140.92939110001316</v>
          </cell>
          <cell r="EP1197">
            <v>-338.35006267996505</v>
          </cell>
          <cell r="EQ1197">
            <v>-116.02251266004168</v>
          </cell>
          <cell r="ER1197">
            <v>-61.363421509740874</v>
          </cell>
          <cell r="ES1197">
            <v>-49.499764020030852</v>
          </cell>
          <cell r="ET1197">
            <v>489.12286850000964</v>
          </cell>
          <cell r="EU1197">
            <v>179.67278513002384</v>
          </cell>
          <cell r="EV1197">
            <v>880.44053859997075</v>
          </cell>
          <cell r="EW1197">
            <v>299.83094044000609</v>
          </cell>
          <cell r="EX1197">
            <v>-661.42270452997764</v>
          </cell>
          <cell r="EY1197">
            <v>-803.03209835998132</v>
          </cell>
          <cell r="EZ1197">
            <v>-3.7230889799975557</v>
          </cell>
          <cell r="FA1197">
            <v>100.19485868004267</v>
          </cell>
          <cell r="FB1197">
            <v>-37.378573229943868</v>
          </cell>
          <cell r="FC1197">
            <v>-283.27869320003083</v>
          </cell>
          <cell r="FD1197">
            <v>-172.29049053997733</v>
          </cell>
          <cell r="FE1197">
            <v>-298.03019059053622</v>
          </cell>
          <cell r="FF1197">
            <v>-1604.3396986400185</v>
          </cell>
          <cell r="FG1197">
            <v>-1603.034386179992</v>
          </cell>
          <cell r="FH1197">
            <v>-216.54982925001241</v>
          </cell>
          <cell r="FI1197">
            <v>992.72041828997317</v>
          </cell>
          <cell r="FJ1197">
            <v>76.498430610008654</v>
          </cell>
          <cell r="FK1197">
            <v>603.6012387299852</v>
          </cell>
          <cell r="FL1197">
            <v>-27.850925499980804</v>
          </cell>
          <cell r="FM1197">
            <v>-327.89149034999718</v>
          </cell>
          <cell r="FN1197">
            <v>-179.9256721699785</v>
          </cell>
          <cell r="FO1197">
            <v>3282.5645960600232</v>
          </cell>
          <cell r="FP1197">
            <v>-701.36145732001751</v>
          </cell>
          <cell r="FQ1197">
            <v>-592.46141487004934</v>
          </cell>
          <cell r="FR1197">
            <v>1941.3691411397886</v>
          </cell>
          <cell r="FS1197">
            <v>611.01069799994002</v>
          </cell>
          <cell r="FT1197">
            <v>-48.819260699994629</v>
          </cell>
          <cell r="FU1197">
            <v>112.23570593998011</v>
          </cell>
          <cell r="FV1197">
            <v>-34.38044389001152</v>
          </cell>
          <cell r="FW1197">
            <v>527.09746196000197</v>
          </cell>
          <cell r="FX1197">
            <v>235.09309152999776</v>
          </cell>
          <cell r="FY1197">
            <v>-1069.3108530000318</v>
          </cell>
          <cell r="FZ1197">
            <v>28.775741420002305</v>
          </cell>
          <cell r="GA1197">
            <v>-126.16727622001781</v>
          </cell>
          <cell r="GB1197">
            <v>17.183441429995582</v>
          </cell>
          <cell r="GC1197">
            <v>198.09711023996351</v>
          </cell>
          <cell r="GD1197">
            <v>1490.5537244299776</v>
          </cell>
          <cell r="GE1197">
            <v>568.22244946006685</v>
          </cell>
          <cell r="GF1197">
            <v>1335.5693649299501</v>
          </cell>
          <cell r="GG1197">
            <v>-286.94897761000902</v>
          </cell>
          <cell r="GH1197">
            <v>-257.73661782001727</v>
          </cell>
          <cell r="GI1197">
            <v>8.1625458800408524</v>
          </cell>
          <cell r="GJ1197">
            <v>189.41300272002991</v>
          </cell>
          <cell r="GK1197">
            <v>-132.32036781005445</v>
          </cell>
          <cell r="GL1197">
            <v>-532.65009931998793</v>
          </cell>
          <cell r="GM1197">
            <v>168.30774282999482</v>
          </cell>
          <cell r="GN1197">
            <v>-401.25164786999812</v>
          </cell>
          <cell r="GO1197">
            <v>317.98666057002265</v>
          </cell>
          <cell r="GP1197">
            <v>-111.02122783000232</v>
          </cell>
          <cell r="GQ1197">
            <v>270.71207079000305</v>
          </cell>
          <cell r="GR1197">
            <v>-4482.9512775500771</v>
          </cell>
          <cell r="GS1197">
            <v>-580.21418238003389</v>
          </cell>
          <cell r="GT1197">
            <v>-653.9786756200192</v>
          </cell>
          <cell r="GU1197">
            <v>236.16562137000437</v>
          </cell>
          <cell r="GV1197">
            <v>-1688.3777501600416</v>
          </cell>
          <cell r="GW1197">
            <v>57.041611070017098</v>
          </cell>
          <cell r="GX1197">
            <v>438.92889557997114</v>
          </cell>
          <cell r="GY1197">
            <v>-754.72134628001368</v>
          </cell>
          <cell r="GZ1197">
            <v>6.6274101299932227</v>
          </cell>
          <cell r="HA1197">
            <v>-952.32734205003362</v>
          </cell>
          <cell r="HB1197">
            <v>-349.73947014001897</v>
          </cell>
          <cell r="HC1197">
            <v>9.7949330800038297</v>
          </cell>
          <cell r="HD1197">
            <v>-252.15098214999307</v>
          </cell>
          <cell r="HE1197">
            <v>-2062.7893802998587</v>
          </cell>
          <cell r="HF1197">
            <v>86.936526250006864</v>
          </cell>
          <cell r="HG1197">
            <v>-211.35296508998726</v>
          </cell>
          <cell r="HH1197">
            <v>-272.35491488000844</v>
          </cell>
          <cell r="HI1197">
            <v>412.67690776000381</v>
          </cell>
          <cell r="HJ1197">
            <v>52.54663693998009</v>
          </cell>
          <cell r="HK1197">
            <v>-609.13125053999829</v>
          </cell>
          <cell r="HL1197">
            <v>132.48547270000563</v>
          </cell>
          <cell r="HM1197">
            <v>-151.44568468999205</v>
          </cell>
          <cell r="HN1197">
            <v>-1363.859121860005</v>
          </cell>
          <cell r="HO1197">
            <v>379.31651448999764</v>
          </cell>
          <cell r="HP1197">
            <v>70.236045910016401</v>
          </cell>
          <cell r="HQ1197">
            <v>-588.84354728995822</v>
          </cell>
          <cell r="HR1197">
            <v>-2808.2942270196509</v>
          </cell>
          <cell r="HS1197">
            <v>-732.70521557002212</v>
          </cell>
          <cell r="HT1197">
            <v>-798.00050993001787</v>
          </cell>
          <cell r="HU1197">
            <v>-623.5746040600061</v>
          </cell>
          <cell r="HV1197">
            <v>-102.89484169997741</v>
          </cell>
          <cell r="HW1197">
            <v>79.805614260010771</v>
          </cell>
          <cell r="HX1197">
            <v>130.01271882004221</v>
          </cell>
          <cell r="HY1197">
            <v>-731.44076179998228</v>
          </cell>
          <cell r="HZ1197">
            <v>-77.204361019990756</v>
          </cell>
          <cell r="IA1197">
            <v>42.520063469972229</v>
          </cell>
          <cell r="IB1197">
            <v>-175.10983878999832</v>
          </cell>
          <cell r="IC1197">
            <v>428.89162321996992</v>
          </cell>
          <cell r="ID1197">
            <v>-248.59411392005859</v>
          </cell>
          <cell r="IE1197">
            <v>-3302.5723236300983</v>
          </cell>
          <cell r="IF1197">
            <v>494.93751337000867</v>
          </cell>
          <cell r="IG1197">
            <v>-771.16309908000403</v>
          </cell>
          <cell r="IH1197">
            <v>-39.391563649987802</v>
          </cell>
          <cell r="II1197">
            <v>-153.52756195998518</v>
          </cell>
          <cell r="IJ1197">
            <v>-125.03618016999098</v>
          </cell>
          <cell r="IK1197">
            <v>-167.50108494993765</v>
          </cell>
          <cell r="IL1197">
            <v>-1468.6290900900203</v>
          </cell>
          <cell r="IM1197">
            <v>-156.57432369000162</v>
          </cell>
          <cell r="IN1197">
            <v>-56.111929989943746</v>
          </cell>
          <cell r="IO1197">
            <v>-1157.6135597900138</v>
          </cell>
          <cell r="IP1197">
            <v>303.20812096996815</v>
          </cell>
          <cell r="IQ1197">
            <v>-5.1695645999861881</v>
          </cell>
          <cell r="IR1197">
            <v>2827.8090602597222</v>
          </cell>
          <cell r="IS1197">
            <v>1460.2213790999958</v>
          </cell>
          <cell r="IT1197">
            <v>-474.58670097001595</v>
          </cell>
          <cell r="IU1197">
            <v>428.23844888008898</v>
          </cell>
          <cell r="IV1197">
            <v>-276.67270504994667</v>
          </cell>
          <cell r="IW1197">
            <v>-1068.9263254899997</v>
          </cell>
          <cell r="IX1197">
            <v>-248.34619262997876</v>
          </cell>
          <cell r="IY1197">
            <v>-604.86452155996813</v>
          </cell>
          <cell r="IZ1197">
            <v>-54.401674049993744</v>
          </cell>
          <cell r="JA1197">
            <v>6.43847289995756</v>
          </cell>
          <cell r="JB1197">
            <v>2693.4014482799103</v>
          </cell>
          <cell r="JC1197">
            <v>856.20687421000912</v>
          </cell>
          <cell r="JD1197">
            <v>111.10055664007086</v>
          </cell>
          <cell r="JE1197">
            <v>1272.6180880800821</v>
          </cell>
          <cell r="JF1197">
            <v>206.57423900999129</v>
          </cell>
          <cell r="JG1197">
            <v>309.44265903998166</v>
          </cell>
          <cell r="JH1197">
            <v>92.081359109986806</v>
          </cell>
          <cell r="JI1197">
            <v>146.37145002998295</v>
          </cell>
          <cell r="JJ1197">
            <v>-9.2487597699509934</v>
          </cell>
          <cell r="JK1197">
            <v>-37.630906329955906</v>
          </cell>
          <cell r="JL1197">
            <v>-23.916856929950882</v>
          </cell>
          <cell r="JM1197">
            <v>101.22369748000347</v>
          </cell>
          <cell r="JN1197">
            <v>154.62812241993379</v>
          </cell>
          <cell r="JO1197">
            <v>441.72622761002276</v>
          </cell>
          <cell r="JP1197">
            <v>37.30454829003429</v>
          </cell>
          <cell r="JQ1197">
            <v>-145.9376918800408</v>
          </cell>
        </row>
        <row r="1198">
          <cell r="D1198" t="str">
            <v>CL_.EX.UTS._.___.Huntington 1 GCV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  <cell r="GK1198">
            <v>0</v>
          </cell>
          <cell r="GL1198">
            <v>0</v>
          </cell>
          <cell r="GM1198">
            <v>0</v>
          </cell>
          <cell r="GN1198">
            <v>0</v>
          </cell>
          <cell r="GO1198">
            <v>0</v>
          </cell>
          <cell r="GP1198">
            <v>0</v>
          </cell>
          <cell r="GQ1198">
            <v>0</v>
          </cell>
          <cell r="GR1198">
            <v>0</v>
          </cell>
          <cell r="GS1198">
            <v>0</v>
          </cell>
          <cell r="GT1198">
            <v>0</v>
          </cell>
          <cell r="GU1198">
            <v>0</v>
          </cell>
          <cell r="GV1198">
            <v>0</v>
          </cell>
          <cell r="GW1198">
            <v>0</v>
          </cell>
          <cell r="GX1198">
            <v>0</v>
          </cell>
          <cell r="GY1198">
            <v>0</v>
          </cell>
          <cell r="GZ1198">
            <v>0</v>
          </cell>
          <cell r="HA1198">
            <v>0</v>
          </cell>
          <cell r="HB1198">
            <v>0</v>
          </cell>
          <cell r="HC1198">
            <v>0</v>
          </cell>
          <cell r="HD1198">
            <v>0</v>
          </cell>
          <cell r="HE1198">
            <v>0</v>
          </cell>
          <cell r="HF1198">
            <v>0</v>
          </cell>
          <cell r="HG1198">
            <v>0</v>
          </cell>
          <cell r="HH1198">
            <v>0</v>
          </cell>
          <cell r="HI1198">
            <v>0</v>
          </cell>
          <cell r="HJ1198">
            <v>0</v>
          </cell>
          <cell r="HK1198">
            <v>0</v>
          </cell>
          <cell r="HL1198">
            <v>0</v>
          </cell>
          <cell r="HM1198">
            <v>0</v>
          </cell>
          <cell r="HN1198">
            <v>0</v>
          </cell>
          <cell r="HO1198">
            <v>0</v>
          </cell>
          <cell r="HP1198">
            <v>0</v>
          </cell>
          <cell r="HQ1198">
            <v>0</v>
          </cell>
          <cell r="HR1198">
            <v>0</v>
          </cell>
          <cell r="HS1198">
            <v>0</v>
          </cell>
          <cell r="HT1198">
            <v>0</v>
          </cell>
          <cell r="HU1198">
            <v>0</v>
          </cell>
          <cell r="HV1198">
            <v>0</v>
          </cell>
          <cell r="HW1198">
            <v>0</v>
          </cell>
          <cell r="HX1198">
            <v>0</v>
          </cell>
          <cell r="HY1198">
            <v>0</v>
          </cell>
          <cell r="HZ1198">
            <v>0</v>
          </cell>
          <cell r="IA1198">
            <v>0</v>
          </cell>
          <cell r="IB1198">
            <v>0</v>
          </cell>
          <cell r="IC1198">
            <v>0</v>
          </cell>
          <cell r="ID1198">
            <v>0</v>
          </cell>
          <cell r="IE1198">
            <v>0</v>
          </cell>
          <cell r="IF1198">
            <v>0</v>
          </cell>
          <cell r="IG1198">
            <v>0</v>
          </cell>
          <cell r="IH1198">
            <v>0</v>
          </cell>
          <cell r="II1198">
            <v>0</v>
          </cell>
          <cell r="IJ1198">
            <v>0</v>
          </cell>
          <cell r="IK1198">
            <v>0</v>
          </cell>
          <cell r="IL1198">
            <v>0</v>
          </cell>
          <cell r="IM1198">
            <v>0</v>
          </cell>
          <cell r="IN1198">
            <v>0</v>
          </cell>
          <cell r="IO1198">
            <v>0</v>
          </cell>
          <cell r="IP1198">
            <v>0</v>
          </cell>
          <cell r="IQ1198">
            <v>0</v>
          </cell>
          <cell r="IR1198">
            <v>0</v>
          </cell>
          <cell r="IS1198">
            <v>0</v>
          </cell>
          <cell r="IT1198">
            <v>0</v>
          </cell>
          <cell r="IU1198">
            <v>0</v>
          </cell>
          <cell r="IV1198">
            <v>0</v>
          </cell>
          <cell r="IW1198">
            <v>0</v>
          </cell>
          <cell r="IX1198">
            <v>0</v>
          </cell>
          <cell r="IY1198">
            <v>0</v>
          </cell>
          <cell r="IZ1198">
            <v>0</v>
          </cell>
          <cell r="JA1198">
            <v>0</v>
          </cell>
          <cell r="JB1198">
            <v>0</v>
          </cell>
          <cell r="JC1198">
            <v>0</v>
          </cell>
          <cell r="JD1198">
            <v>0</v>
          </cell>
          <cell r="JE1198">
            <v>0</v>
          </cell>
          <cell r="JF1198">
            <v>0</v>
          </cell>
          <cell r="JG1198">
            <v>0</v>
          </cell>
          <cell r="JH1198">
            <v>0</v>
          </cell>
          <cell r="JI1198">
            <v>0</v>
          </cell>
          <cell r="JJ1198">
            <v>0</v>
          </cell>
          <cell r="JK1198">
            <v>0</v>
          </cell>
          <cell r="JL1198">
            <v>0</v>
          </cell>
          <cell r="JM1198">
            <v>0</v>
          </cell>
          <cell r="JN1198">
            <v>0</v>
          </cell>
          <cell r="JO1198">
            <v>0</v>
          </cell>
          <cell r="JP1198">
            <v>0</v>
          </cell>
          <cell r="JQ1198">
            <v>0</v>
          </cell>
        </row>
        <row r="1199">
          <cell r="D1199" t="str">
            <v>CL_.EX.UTS._.___.Huntington 2</v>
          </cell>
          <cell r="F1199">
            <v>-201.97215694002807</v>
          </cell>
          <cell r="G1199">
            <v>202.9589330299932</v>
          </cell>
          <cell r="H1199">
            <v>-231.65397746002418</v>
          </cell>
          <cell r="I1199">
            <v>40.227508490017499</v>
          </cell>
          <cell r="J1199">
            <v>80.570419550000224</v>
          </cell>
          <cell r="K1199">
            <v>113.54037734000303</v>
          </cell>
          <cell r="L1199">
            <v>-524.98895443999209</v>
          </cell>
          <cell r="M1199">
            <v>-70.089897830010159</v>
          </cell>
          <cell r="N1199">
            <v>121.39506366007845</v>
          </cell>
          <cell r="O1199">
            <v>-84.244852229981916</v>
          </cell>
          <cell r="P1199">
            <v>831.11725337000098</v>
          </cell>
          <cell r="Q1199">
            <v>-59.200008129933849</v>
          </cell>
          <cell r="R1199">
            <v>1387.055531299673</v>
          </cell>
          <cell r="S1199">
            <v>-201.51110488994163</v>
          </cell>
          <cell r="T1199">
            <v>31.773732270026812</v>
          </cell>
          <cell r="U1199">
            <v>-209.86386879999191</v>
          </cell>
          <cell r="V1199">
            <v>-260.96334170998307</v>
          </cell>
          <cell r="W1199">
            <v>188.49690068997734</v>
          </cell>
          <cell r="X1199">
            <v>303.80208091001259</v>
          </cell>
          <cell r="Y1199">
            <v>869.80684333990212</v>
          </cell>
          <cell r="Z1199">
            <v>281.25478219997603</v>
          </cell>
          <cell r="AA1199">
            <v>-34.565028000070015</v>
          </cell>
          <cell r="AB1199">
            <v>310.13970828003949</v>
          </cell>
          <cell r="AC1199">
            <v>345.64841494997381</v>
          </cell>
          <cell r="AD1199">
            <v>-236.96358794000116</v>
          </cell>
          <cell r="AE1199">
            <v>3829.425276200287</v>
          </cell>
          <cell r="AF1199">
            <v>199.86540054989746</v>
          </cell>
          <cell r="AG1199">
            <v>376.0322896699945</v>
          </cell>
          <cell r="AH1199">
            <v>1194.9055291900586</v>
          </cell>
          <cell r="AI1199">
            <v>34.47162467000453</v>
          </cell>
          <cell r="AJ1199">
            <v>1064.8762678200073</v>
          </cell>
          <cell r="AK1199">
            <v>309.68799908000801</v>
          </cell>
          <cell r="AL1199">
            <v>1005.9554195300443</v>
          </cell>
          <cell r="AM1199">
            <v>-223.28783357999055</v>
          </cell>
          <cell r="AN1199">
            <v>-81.984295459973509</v>
          </cell>
          <cell r="AO1199">
            <v>-262.21464040999854</v>
          </cell>
          <cell r="AP1199">
            <v>175.15134485007729</v>
          </cell>
          <cell r="AQ1199">
            <v>35.966170290019363</v>
          </cell>
          <cell r="AR1199">
            <v>1820.9577824193984</v>
          </cell>
          <cell r="AS1199">
            <v>465.70032922993414</v>
          </cell>
          <cell r="AT1199">
            <v>13.880184899986489</v>
          </cell>
          <cell r="AU1199">
            <v>-255.26427942002192</v>
          </cell>
          <cell r="AV1199">
            <v>-367.8138690800115</v>
          </cell>
          <cell r="AW1199">
            <v>1064.626591389926</v>
          </cell>
          <cell r="AX1199">
            <v>160.58609828000772</v>
          </cell>
          <cell r="AY1199">
            <v>-354.25629270003992</v>
          </cell>
          <cell r="AZ1199">
            <v>-149.53614666999783</v>
          </cell>
          <cell r="BA1199">
            <v>347.37052737994236</v>
          </cell>
          <cell r="BB1199">
            <v>397.64426359001664</v>
          </cell>
          <cell r="BC1199">
            <v>-252.65544634999242</v>
          </cell>
          <cell r="BD1199">
            <v>750.67582187007065</v>
          </cell>
          <cell r="BE1199">
            <v>3908.0428344104439</v>
          </cell>
          <cell r="BF1199">
            <v>258.58351326000411</v>
          </cell>
          <cell r="BG1199">
            <v>470.46082576000481</v>
          </cell>
          <cell r="BH1199">
            <v>-35.683389129961142</v>
          </cell>
          <cell r="BI1199">
            <v>1562.3562503400026</v>
          </cell>
          <cell r="BJ1199">
            <v>-245.15964850997261</v>
          </cell>
          <cell r="BK1199">
            <v>240.870268580009</v>
          </cell>
          <cell r="BL1199">
            <v>686.90007165001589</v>
          </cell>
          <cell r="BM1199">
            <v>-25.029478940065019</v>
          </cell>
          <cell r="BN1199">
            <v>25.001732079981593</v>
          </cell>
          <cell r="BO1199">
            <v>235.26012312999228</v>
          </cell>
          <cell r="BP1199">
            <v>594.28363443998387</v>
          </cell>
          <cell r="BQ1199">
            <v>140.19893174993922</v>
          </cell>
          <cell r="BR1199">
            <v>-5381.0740921101533</v>
          </cell>
          <cell r="BS1199">
            <v>354.86256867002521</v>
          </cell>
          <cell r="BT1199">
            <v>-154.71948645998782</v>
          </cell>
          <cell r="BU1199">
            <v>-659.97940975001256</v>
          </cell>
          <cell r="BV1199">
            <v>345.35241715999655</v>
          </cell>
          <cell r="BW1199">
            <v>191.14617470000121</v>
          </cell>
          <cell r="BX1199">
            <v>0.69042789999366505</v>
          </cell>
          <cell r="BY1199">
            <v>-690.6062482399866</v>
          </cell>
          <cell r="BZ1199">
            <v>-791.81256698005018</v>
          </cell>
          <cell r="CA1199">
            <v>-390.54283993001445</v>
          </cell>
          <cell r="CB1199">
            <v>-2206.8946260900266</v>
          </cell>
          <cell r="CC1199">
            <v>-964.2533664299699</v>
          </cell>
          <cell r="CD1199">
            <v>-414.31713665998541</v>
          </cell>
          <cell r="CE1199">
            <v>-2898.6110386098735</v>
          </cell>
          <cell r="CF1199">
            <v>301.3500400899793</v>
          </cell>
          <cell r="CG1199">
            <v>-191.7278487500007</v>
          </cell>
          <cell r="CH1199">
            <v>-707.69067494000774</v>
          </cell>
          <cell r="CI1199">
            <v>353.00795016000484</v>
          </cell>
          <cell r="CJ1199">
            <v>-562.29876551000052</v>
          </cell>
          <cell r="CK1199">
            <v>-553.79638451001665</v>
          </cell>
          <cell r="CL1199">
            <v>-1911.0173999599938</v>
          </cell>
          <cell r="CM1199">
            <v>-230.85956970995176</v>
          </cell>
          <cell r="CN1199">
            <v>-24.023071820003679</v>
          </cell>
          <cell r="CO1199">
            <v>719.27418826000212</v>
          </cell>
          <cell r="CP1199">
            <v>151.93285392000689</v>
          </cell>
          <cell r="CQ1199">
            <v>-242.76235584000824</v>
          </cell>
          <cell r="CR1199">
            <v>-2344.9095953197684</v>
          </cell>
          <cell r="CS1199">
            <v>-220.60223262998625</v>
          </cell>
          <cell r="CT1199">
            <v>164.7681133900187</v>
          </cell>
          <cell r="CU1199">
            <v>-120.21931609998865</v>
          </cell>
          <cell r="CV1199">
            <v>-117.33895085999757</v>
          </cell>
          <cell r="CW1199">
            <v>-226.73719569000605</v>
          </cell>
          <cell r="CX1199">
            <v>-206.77237677999801</v>
          </cell>
          <cell r="CY1199">
            <v>-379.4969897599949</v>
          </cell>
          <cell r="CZ1199">
            <v>-93.767959839984542</v>
          </cell>
          <cell r="DA1199">
            <v>-224.59328310001001</v>
          </cell>
          <cell r="DB1199">
            <v>-304.00592269000481</v>
          </cell>
          <cell r="DC1199">
            <v>311.51407246003509</v>
          </cell>
          <cell r="DD1199">
            <v>-927.65755371999694</v>
          </cell>
          <cell r="DE1199">
            <v>-6097.2558739702217</v>
          </cell>
          <cell r="DF1199">
            <v>-2769.5454336900439</v>
          </cell>
          <cell r="DG1199">
            <v>-1904.9179215199983</v>
          </cell>
          <cell r="DH1199">
            <v>120.26521070998569</v>
          </cell>
          <cell r="DI1199">
            <v>-575.59610521001014</v>
          </cell>
          <cell r="DJ1199">
            <v>-312.21116256000096</v>
          </cell>
          <cell r="DK1199">
            <v>994.50745500999619</v>
          </cell>
          <cell r="DL1199">
            <v>-623.74197386996821</v>
          </cell>
          <cell r="DM1199">
            <v>-150.57752046003588</v>
          </cell>
          <cell r="DN1199">
            <v>-397.72102880002058</v>
          </cell>
          <cell r="DO1199">
            <v>-110.31452058003924</v>
          </cell>
          <cell r="DP1199">
            <v>131.07587694001268</v>
          </cell>
          <cell r="DQ1199">
            <v>-498.47874993999721</v>
          </cell>
          <cell r="DR1199">
            <v>-3607.8844419601373</v>
          </cell>
          <cell r="DS1199">
            <v>57.596783100016182</v>
          </cell>
          <cell r="DT1199">
            <v>-867.44732425999246</v>
          </cell>
          <cell r="DU1199">
            <v>224.79962918002275</v>
          </cell>
          <cell r="DV1199">
            <v>-744.64231316001678</v>
          </cell>
          <cell r="DW1199">
            <v>-581.01539300000877</v>
          </cell>
          <cell r="DX1199">
            <v>-315.8088115999999</v>
          </cell>
          <cell r="DY1199">
            <v>-795.11762022002949</v>
          </cell>
          <cell r="DZ1199">
            <v>21.594987190008396</v>
          </cell>
          <cell r="EA1199">
            <v>-1407.7768171500065</v>
          </cell>
          <cell r="EB1199">
            <v>324.514088299984</v>
          </cell>
          <cell r="EC1199">
            <v>562.36021260000416</v>
          </cell>
          <cell r="ED1199">
            <v>-86.941862939973362</v>
          </cell>
          <cell r="EE1199">
            <v>488.57426522998139</v>
          </cell>
          <cell r="EF1199">
            <v>-782.33418089999759</v>
          </cell>
          <cell r="EG1199">
            <v>-593.03671679999388</v>
          </cell>
          <cell r="EH1199">
            <v>555.94756929999858</v>
          </cell>
          <cell r="EI1199">
            <v>198.64489318000415</v>
          </cell>
          <cell r="EJ1199">
            <v>56.480130520001694</v>
          </cell>
          <cell r="EK1199">
            <v>23.268715419995715</v>
          </cell>
          <cell r="EL1199">
            <v>-476.00048473998322</v>
          </cell>
          <cell r="EM1199">
            <v>-31.405985429999419</v>
          </cell>
          <cell r="EN1199">
            <v>-98.9293596399948</v>
          </cell>
          <cell r="EO1199">
            <v>-200.10997232999944</v>
          </cell>
          <cell r="EP1199">
            <v>1778.3304376899614</v>
          </cell>
          <cell r="EQ1199">
            <v>57.719218960031867</v>
          </cell>
          <cell r="ER1199">
            <v>-7329.8557890097145</v>
          </cell>
          <cell r="ES1199">
            <v>-3956.3097503199824</v>
          </cell>
          <cell r="ET1199">
            <v>-636.57699117998709</v>
          </cell>
          <cell r="EU1199">
            <v>-137.08393684000475</v>
          </cell>
          <cell r="EV1199">
            <v>-1078.9908311199979</v>
          </cell>
          <cell r="EW1199">
            <v>113.55408115999671</v>
          </cell>
          <cell r="EX1199">
            <v>265.37331803998677</v>
          </cell>
          <cell r="EY1199">
            <v>264.23729923000792</v>
          </cell>
          <cell r="EZ1199">
            <v>-380.08109507994959</v>
          </cell>
          <cell r="FA1199">
            <v>-81.053567990020383</v>
          </cell>
          <cell r="FB1199">
            <v>-770.80914804997155</v>
          </cell>
          <cell r="FC1199">
            <v>-1290.5014766600216</v>
          </cell>
          <cell r="FD1199">
            <v>358.38630980002927</v>
          </cell>
          <cell r="FE1199">
            <v>-2831.6551771799568</v>
          </cell>
          <cell r="FF1199">
            <v>-2103.306284339953</v>
          </cell>
          <cell r="FG1199">
            <v>1133.4194003000011</v>
          </cell>
          <cell r="FH1199">
            <v>-849.76781864001532</v>
          </cell>
          <cell r="FI1199">
            <v>290.27189527998416</v>
          </cell>
          <cell r="FJ1199">
            <v>-656.57259709000209</v>
          </cell>
          <cell r="FK1199">
            <v>527.93422607998946</v>
          </cell>
          <cell r="FL1199">
            <v>262.47391743995831</v>
          </cell>
          <cell r="FM1199">
            <v>-266.97806203999789</v>
          </cell>
          <cell r="FN1199">
            <v>-258.1751658199646</v>
          </cell>
          <cell r="FO1199">
            <v>-605.55187222998939</v>
          </cell>
          <cell r="FP1199">
            <v>-21.75314089996391</v>
          </cell>
          <cell r="FQ1199">
            <v>-283.64967521998915</v>
          </cell>
          <cell r="FR1199">
            <v>-5492.6928883600049</v>
          </cell>
          <cell r="FS1199">
            <v>-4225.0172000300372</v>
          </cell>
          <cell r="FT1199">
            <v>-867.13204500998836</v>
          </cell>
          <cell r="FU1199">
            <v>-23.160602730000392</v>
          </cell>
          <cell r="FV1199">
            <v>403.86413747999177</v>
          </cell>
          <cell r="FW1199">
            <v>743.49421808999614</v>
          </cell>
          <cell r="FX1199">
            <v>-364.35424664997845</v>
          </cell>
          <cell r="FY1199">
            <v>-112.21765861994936</v>
          </cell>
          <cell r="FZ1199">
            <v>-413.87904482000158</v>
          </cell>
          <cell r="GA1199">
            <v>135.6733795000182</v>
          </cell>
          <cell r="GB1199">
            <v>-476.65219109000464</v>
          </cell>
          <cell r="GC1199">
            <v>127.07874317001551</v>
          </cell>
          <cell r="GD1199">
            <v>-420.3903776499501</v>
          </cell>
          <cell r="GE1199">
            <v>-368.58669836982153</v>
          </cell>
          <cell r="GF1199">
            <v>379.54670038001495</v>
          </cell>
          <cell r="GG1199">
            <v>-950.68290370001341</v>
          </cell>
          <cell r="GH1199">
            <v>-80.537479840000742</v>
          </cell>
          <cell r="GI1199">
            <v>-3.369486999999971E-2</v>
          </cell>
          <cell r="GJ1199">
            <v>29.588800910001737</v>
          </cell>
          <cell r="GK1199">
            <v>576.68963631999213</v>
          </cell>
          <cell r="GL1199">
            <v>-240.88123627001187</v>
          </cell>
          <cell r="GM1199">
            <v>-102.38760380994063</v>
          </cell>
          <cell r="GN1199">
            <v>81.640263009991031</v>
          </cell>
          <cell r="GO1199">
            <v>-125.06207975000143</v>
          </cell>
          <cell r="GP1199">
            <v>557.94919508002931</v>
          </cell>
          <cell r="GQ1199">
            <v>-494.41629582998576</v>
          </cell>
          <cell r="GR1199">
            <v>-4321.480796830263</v>
          </cell>
          <cell r="GS1199">
            <v>-287.36713009004598</v>
          </cell>
          <cell r="GT1199">
            <v>66.741754090005998</v>
          </cell>
          <cell r="GU1199">
            <v>-161.8087667300133</v>
          </cell>
          <cell r="GV1199">
            <v>-20.872398240004259</v>
          </cell>
          <cell r="GW1199">
            <v>17.241978609999933</v>
          </cell>
          <cell r="GX1199">
            <v>149.08448288998625</v>
          </cell>
          <cell r="GY1199">
            <v>1057.073140309978</v>
          </cell>
          <cell r="GZ1199">
            <v>-296.20082177998847</v>
          </cell>
          <cell r="HA1199">
            <v>-481.96890613003052</v>
          </cell>
          <cell r="HB1199">
            <v>-3103.440247660008</v>
          </cell>
          <cell r="HC1199">
            <v>-284.99981023996952</v>
          </cell>
          <cell r="HD1199">
            <v>-974.96407185998396</v>
          </cell>
          <cell r="HE1199">
            <v>-1101.5733591199387</v>
          </cell>
          <cell r="HF1199">
            <v>-939.19392000997323</v>
          </cell>
          <cell r="HG1199">
            <v>20.384384049975779</v>
          </cell>
          <cell r="HH1199">
            <v>-7.3401505700021517</v>
          </cell>
          <cell r="HI1199">
            <v>-484.76601169999049</v>
          </cell>
          <cell r="HJ1199">
            <v>96.082538940001541</v>
          </cell>
          <cell r="HK1199">
            <v>449.18607476000034</v>
          </cell>
          <cell r="HL1199">
            <v>255.13570611001342</v>
          </cell>
          <cell r="HM1199">
            <v>218.30278067998006</v>
          </cell>
          <cell r="HN1199">
            <v>-322.42283718998078</v>
          </cell>
          <cell r="HO1199">
            <v>-338.46110947997659</v>
          </cell>
          <cell r="HP1199">
            <v>103.83515597999212</v>
          </cell>
          <cell r="HQ1199">
            <v>-152.31597069004783</v>
          </cell>
          <cell r="HR1199">
            <v>-2986.0485031802673</v>
          </cell>
          <cell r="HS1199">
            <v>-198.69748707002145</v>
          </cell>
          <cell r="HT1199">
            <v>-1697.413621470012</v>
          </cell>
          <cell r="HU1199">
            <v>88.680772280000383</v>
          </cell>
          <cell r="HV1199">
            <v>-11.651897899995674</v>
          </cell>
          <cell r="HW1199">
            <v>161.28094993999912</v>
          </cell>
          <cell r="HX1199">
            <v>644.75010346001363</v>
          </cell>
          <cell r="HY1199">
            <v>-69.928993940033251</v>
          </cell>
          <cell r="HZ1199">
            <v>-321.85158714000136</v>
          </cell>
          <cell r="IA1199">
            <v>-586.27937034002389</v>
          </cell>
          <cell r="IB1199">
            <v>76.184677700017346</v>
          </cell>
          <cell r="IC1199">
            <v>-903.78544669997063</v>
          </cell>
          <cell r="ID1199">
            <v>-167.33660199999576</v>
          </cell>
          <cell r="IE1199">
            <v>-4604.8342201297637</v>
          </cell>
          <cell r="IF1199">
            <v>-410.96128449996468</v>
          </cell>
          <cell r="IG1199">
            <v>-552.01519217999885</v>
          </cell>
          <cell r="IH1199">
            <v>-276.15675904002273</v>
          </cell>
          <cell r="II1199">
            <v>0</v>
          </cell>
          <cell r="IJ1199">
            <v>-9.0000000000145519E-2</v>
          </cell>
          <cell r="IK1199">
            <v>-140.13415214999986</v>
          </cell>
          <cell r="IL1199">
            <v>-401.68334609994781</v>
          </cell>
          <cell r="IM1199">
            <v>250.27620344003662</v>
          </cell>
          <cell r="IN1199">
            <v>89.517472709994763</v>
          </cell>
          <cell r="IO1199">
            <v>-448.51713930995902</v>
          </cell>
          <cell r="IP1199">
            <v>-670.12586269996245</v>
          </cell>
          <cell r="IQ1199">
            <v>-2044.9441602999868</v>
          </cell>
          <cell r="IR1199">
            <v>-5247.7613392099738</v>
          </cell>
          <cell r="IS1199">
            <v>-161.23697996005649</v>
          </cell>
          <cell r="IT1199">
            <v>-1772.8774701200018</v>
          </cell>
          <cell r="IU1199">
            <v>-343.20051764001255</v>
          </cell>
          <cell r="IV1199">
            <v>255.79119419000926</v>
          </cell>
          <cell r="IW1199">
            <v>395.38501013998757</v>
          </cell>
          <cell r="IX1199">
            <v>2637.6984906199941</v>
          </cell>
          <cell r="IY1199">
            <v>-134.75894277001498</v>
          </cell>
          <cell r="IZ1199">
            <v>-272.19486760004656</v>
          </cell>
          <cell r="JA1199">
            <v>-379.14819726999849</v>
          </cell>
          <cell r="JB1199">
            <v>-4911.9276009999739</v>
          </cell>
          <cell r="JC1199">
            <v>-454.89234484994086</v>
          </cell>
          <cell r="JD1199">
            <v>-106.39911295002094</v>
          </cell>
          <cell r="JE1199">
            <v>5519.8512835400179</v>
          </cell>
          <cell r="JF1199">
            <v>175.11970555005246</v>
          </cell>
          <cell r="JG1199">
            <v>159.92916847000015</v>
          </cell>
          <cell r="JH1199">
            <v>1647.8524585200212</v>
          </cell>
          <cell r="JI1199">
            <v>709.66495853997185</v>
          </cell>
          <cell r="JJ1199">
            <v>508.15761982002005</v>
          </cell>
          <cell r="JK1199">
            <v>288.61551197999506</v>
          </cell>
          <cell r="JL1199">
            <v>255.27452004997758</v>
          </cell>
          <cell r="JM1199">
            <v>308.62400137993973</v>
          </cell>
          <cell r="JN1199">
            <v>-210.11349118000362</v>
          </cell>
          <cell r="JO1199">
            <v>-51.418557090015383</v>
          </cell>
          <cell r="JP1199">
            <v>706.54312335004215</v>
          </cell>
          <cell r="JQ1199">
            <v>1021.6022641500167</v>
          </cell>
        </row>
        <row r="1200">
          <cell r="D1200" t="str">
            <v>CL_.EX.UTS._.___.Huntington 2 GCV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  <cell r="GK1200">
            <v>0</v>
          </cell>
          <cell r="GL1200">
            <v>0</v>
          </cell>
          <cell r="GM1200">
            <v>0</v>
          </cell>
          <cell r="GN1200">
            <v>0</v>
          </cell>
          <cell r="GO1200">
            <v>0</v>
          </cell>
          <cell r="GP1200">
            <v>0</v>
          </cell>
          <cell r="GQ1200">
            <v>0</v>
          </cell>
          <cell r="GR1200">
            <v>0</v>
          </cell>
          <cell r="GS1200">
            <v>0</v>
          </cell>
          <cell r="GT1200">
            <v>0</v>
          </cell>
          <cell r="GU1200">
            <v>0</v>
          </cell>
          <cell r="GV1200">
            <v>0</v>
          </cell>
          <cell r="GW1200">
            <v>0</v>
          </cell>
          <cell r="GX1200">
            <v>0</v>
          </cell>
          <cell r="GY1200">
            <v>0</v>
          </cell>
          <cell r="GZ1200">
            <v>0</v>
          </cell>
          <cell r="HA1200">
            <v>0</v>
          </cell>
          <cell r="HB1200">
            <v>0</v>
          </cell>
          <cell r="HC1200">
            <v>0</v>
          </cell>
          <cell r="HD1200">
            <v>0</v>
          </cell>
          <cell r="HE1200">
            <v>0</v>
          </cell>
          <cell r="HF1200">
            <v>0</v>
          </cell>
          <cell r="HG1200">
            <v>0</v>
          </cell>
          <cell r="HH1200">
            <v>0</v>
          </cell>
          <cell r="HI1200">
            <v>0</v>
          </cell>
          <cell r="HJ1200">
            <v>0</v>
          </cell>
          <cell r="HK1200">
            <v>0</v>
          </cell>
          <cell r="HL1200">
            <v>0</v>
          </cell>
          <cell r="HM1200">
            <v>0</v>
          </cell>
          <cell r="HN1200">
            <v>0</v>
          </cell>
          <cell r="HO1200">
            <v>0</v>
          </cell>
          <cell r="HP1200">
            <v>0</v>
          </cell>
          <cell r="HQ1200">
            <v>0</v>
          </cell>
          <cell r="HR1200">
            <v>0</v>
          </cell>
          <cell r="HS1200">
            <v>0</v>
          </cell>
          <cell r="HT1200">
            <v>0</v>
          </cell>
          <cell r="HU1200">
            <v>0</v>
          </cell>
          <cell r="HV1200">
            <v>0</v>
          </cell>
          <cell r="HW1200">
            <v>0</v>
          </cell>
          <cell r="HX1200">
            <v>0</v>
          </cell>
          <cell r="HY1200">
            <v>0</v>
          </cell>
          <cell r="HZ1200">
            <v>0</v>
          </cell>
          <cell r="IA1200">
            <v>0</v>
          </cell>
          <cell r="IB1200">
            <v>0</v>
          </cell>
          <cell r="IC1200">
            <v>0</v>
          </cell>
          <cell r="ID1200">
            <v>0</v>
          </cell>
          <cell r="IE1200">
            <v>0</v>
          </cell>
          <cell r="IF1200">
            <v>0</v>
          </cell>
          <cell r="IG1200">
            <v>0</v>
          </cell>
          <cell r="IH1200">
            <v>0</v>
          </cell>
          <cell r="II1200">
            <v>0</v>
          </cell>
          <cell r="IJ1200">
            <v>0</v>
          </cell>
          <cell r="IK1200">
            <v>0</v>
          </cell>
          <cell r="IL1200">
            <v>0</v>
          </cell>
          <cell r="IM1200">
            <v>0</v>
          </cell>
          <cell r="IN1200">
            <v>0</v>
          </cell>
          <cell r="IO1200">
            <v>0</v>
          </cell>
          <cell r="IP1200">
            <v>0</v>
          </cell>
          <cell r="IQ1200">
            <v>0</v>
          </cell>
          <cell r="IR1200">
            <v>0</v>
          </cell>
          <cell r="IS1200">
            <v>0</v>
          </cell>
          <cell r="IT1200">
            <v>0</v>
          </cell>
          <cell r="IU1200">
            <v>0</v>
          </cell>
          <cell r="IV1200">
            <v>0</v>
          </cell>
          <cell r="IW1200">
            <v>0</v>
          </cell>
          <cell r="IX1200">
            <v>0</v>
          </cell>
          <cell r="IY1200">
            <v>0</v>
          </cell>
          <cell r="IZ1200">
            <v>0</v>
          </cell>
          <cell r="JA1200">
            <v>0</v>
          </cell>
          <cell r="JB1200">
            <v>0</v>
          </cell>
          <cell r="JC1200">
            <v>0</v>
          </cell>
          <cell r="JD1200">
            <v>0</v>
          </cell>
          <cell r="JE1200">
            <v>0</v>
          </cell>
          <cell r="JF1200">
            <v>0</v>
          </cell>
          <cell r="JG1200">
            <v>0</v>
          </cell>
          <cell r="JH1200">
            <v>0</v>
          </cell>
          <cell r="JI1200">
            <v>0</v>
          </cell>
          <cell r="JJ1200">
            <v>0</v>
          </cell>
          <cell r="JK1200">
            <v>0</v>
          </cell>
          <cell r="JL1200">
            <v>0</v>
          </cell>
          <cell r="JM1200">
            <v>0</v>
          </cell>
          <cell r="JN1200">
            <v>0</v>
          </cell>
          <cell r="JO1200">
            <v>0</v>
          </cell>
          <cell r="JP1200">
            <v>0</v>
          </cell>
          <cell r="JQ1200">
            <v>0</v>
          </cell>
        </row>
        <row r="1201">
          <cell r="D1201" t="str">
            <v>CL_.EX.WYE._.___.DaveJohnston 1</v>
          </cell>
          <cell r="F1201">
            <v>-33.599650499993004</v>
          </cell>
          <cell r="G1201">
            <v>-101.78939589999936</v>
          </cell>
          <cell r="H1201">
            <v>-12.386844000000565</v>
          </cell>
          <cell r="I1201">
            <v>44.754763269993418</v>
          </cell>
          <cell r="J1201">
            <v>-162.18702801000472</v>
          </cell>
          <cell r="K1201">
            <v>-75.563466889994743</v>
          </cell>
          <cell r="L1201">
            <v>-46.086143090004043</v>
          </cell>
          <cell r="M1201">
            <v>-68.507324630008952</v>
          </cell>
          <cell r="N1201">
            <v>-47.192107089998899</v>
          </cell>
          <cell r="O1201">
            <v>-319.71862833001069</v>
          </cell>
          <cell r="P1201">
            <v>-112.97477798000182</v>
          </cell>
          <cell r="Q1201">
            <v>32.558410460005689</v>
          </cell>
          <cell r="R1201">
            <v>-1208.0191501599038</v>
          </cell>
          <cell r="S1201">
            <v>-458.55213979000109</v>
          </cell>
          <cell r="T1201">
            <v>-319.58549120999669</v>
          </cell>
          <cell r="U1201">
            <v>-192.65776639000251</v>
          </cell>
          <cell r="V1201">
            <v>-93.95327245000226</v>
          </cell>
          <cell r="W1201">
            <v>-19.997202869999455</v>
          </cell>
          <cell r="X1201">
            <v>-43.405667129998619</v>
          </cell>
          <cell r="Y1201">
            <v>-11.266973899997538</v>
          </cell>
          <cell r="Z1201">
            <v>0</v>
          </cell>
          <cell r="AA1201">
            <v>65.990161290006654</v>
          </cell>
          <cell r="AB1201">
            <v>-143.0321146799979</v>
          </cell>
          <cell r="AC1201">
            <v>-47.345951069997682</v>
          </cell>
          <cell r="AD1201">
            <v>55.787268040003255</v>
          </cell>
          <cell r="AE1201">
            <v>-4227.0659776697867</v>
          </cell>
          <cell r="AF1201">
            <v>-353.56815195000672</v>
          </cell>
          <cell r="AG1201">
            <v>8.7490598000076716</v>
          </cell>
          <cell r="AH1201">
            <v>-177.59648808999918</v>
          </cell>
          <cell r="AI1201">
            <v>-166.16075251000075</v>
          </cell>
          <cell r="AJ1201">
            <v>-1078.2253083399992</v>
          </cell>
          <cell r="AK1201">
            <v>-1389.6971612799971</v>
          </cell>
          <cell r="AL1201">
            <v>-294.7402094900026</v>
          </cell>
          <cell r="AM1201">
            <v>0</v>
          </cell>
          <cell r="AN1201">
            <v>-74.246397460003209</v>
          </cell>
          <cell r="AO1201">
            <v>-257.63939714999287</v>
          </cell>
          <cell r="AP1201">
            <v>-124.41124052999658</v>
          </cell>
          <cell r="AQ1201">
            <v>-319.52993067000352</v>
          </cell>
          <cell r="AR1201">
            <v>-1512.0714636399643</v>
          </cell>
          <cell r="AS1201">
            <v>0</v>
          </cell>
          <cell r="AT1201">
            <v>-7.6564777000166941</v>
          </cell>
          <cell r="AU1201">
            <v>-983.14683891000459</v>
          </cell>
          <cell r="AV1201">
            <v>0.50671912000325392</v>
          </cell>
          <cell r="AW1201">
            <v>-43.952216659999976</v>
          </cell>
          <cell r="AX1201">
            <v>-59.732570449996274</v>
          </cell>
          <cell r="AY1201">
            <v>25.89904397999635</v>
          </cell>
          <cell r="AZ1201">
            <v>0</v>
          </cell>
          <cell r="BA1201">
            <v>0</v>
          </cell>
          <cell r="BB1201">
            <v>-489.85640052999952</v>
          </cell>
          <cell r="BC1201">
            <v>44.9958545799891</v>
          </cell>
          <cell r="BD1201">
            <v>0.87142292999487836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  <cell r="GK1201">
            <v>0</v>
          </cell>
          <cell r="GL1201">
            <v>0</v>
          </cell>
          <cell r="GM1201">
            <v>0</v>
          </cell>
          <cell r="GN1201">
            <v>0</v>
          </cell>
          <cell r="GO1201">
            <v>0</v>
          </cell>
          <cell r="GP1201">
            <v>0</v>
          </cell>
          <cell r="GQ1201">
            <v>0</v>
          </cell>
          <cell r="GR1201">
            <v>0</v>
          </cell>
          <cell r="GS1201">
            <v>0</v>
          </cell>
          <cell r="GT1201">
            <v>0</v>
          </cell>
          <cell r="GU1201">
            <v>0</v>
          </cell>
          <cell r="GV1201">
            <v>0</v>
          </cell>
          <cell r="GW1201">
            <v>0</v>
          </cell>
          <cell r="GX1201">
            <v>0</v>
          </cell>
          <cell r="GY1201">
            <v>0</v>
          </cell>
          <cell r="GZ1201">
            <v>0</v>
          </cell>
          <cell r="HA1201">
            <v>0</v>
          </cell>
          <cell r="HB1201">
            <v>0</v>
          </cell>
          <cell r="HC1201">
            <v>0</v>
          </cell>
          <cell r="HD1201">
            <v>0</v>
          </cell>
          <cell r="HE1201">
            <v>0</v>
          </cell>
          <cell r="HF1201">
            <v>0</v>
          </cell>
          <cell r="HG1201">
            <v>0</v>
          </cell>
          <cell r="HH1201">
            <v>0</v>
          </cell>
          <cell r="HI1201">
            <v>0</v>
          </cell>
          <cell r="HJ1201">
            <v>0</v>
          </cell>
          <cell r="HK1201">
            <v>0</v>
          </cell>
          <cell r="HL1201">
            <v>0</v>
          </cell>
          <cell r="HM1201">
            <v>0</v>
          </cell>
          <cell r="HN1201">
            <v>0</v>
          </cell>
          <cell r="HO1201">
            <v>0</v>
          </cell>
          <cell r="HP1201">
            <v>0</v>
          </cell>
          <cell r="HQ1201">
            <v>0</v>
          </cell>
          <cell r="HR1201">
            <v>0</v>
          </cell>
          <cell r="HS1201">
            <v>0</v>
          </cell>
          <cell r="HT1201">
            <v>0</v>
          </cell>
          <cell r="HU1201">
            <v>0</v>
          </cell>
          <cell r="HV1201">
            <v>0</v>
          </cell>
          <cell r="HW1201">
            <v>0</v>
          </cell>
          <cell r="HX1201">
            <v>0</v>
          </cell>
          <cell r="HY1201">
            <v>0</v>
          </cell>
          <cell r="HZ1201">
            <v>0</v>
          </cell>
          <cell r="IA1201">
            <v>0</v>
          </cell>
          <cell r="IB1201">
            <v>0</v>
          </cell>
          <cell r="IC1201">
            <v>0</v>
          </cell>
          <cell r="ID1201">
            <v>0</v>
          </cell>
          <cell r="IE1201">
            <v>0</v>
          </cell>
          <cell r="IF1201">
            <v>0</v>
          </cell>
          <cell r="IG1201">
            <v>0</v>
          </cell>
          <cell r="IH1201">
            <v>0</v>
          </cell>
          <cell r="II1201">
            <v>0</v>
          </cell>
          <cell r="IJ1201">
            <v>0</v>
          </cell>
          <cell r="IK1201">
            <v>0</v>
          </cell>
          <cell r="IL1201">
            <v>0</v>
          </cell>
          <cell r="IM1201">
            <v>0</v>
          </cell>
          <cell r="IN1201">
            <v>0</v>
          </cell>
          <cell r="IO1201">
            <v>0</v>
          </cell>
          <cell r="IP1201">
            <v>0</v>
          </cell>
          <cell r="IQ1201">
            <v>0</v>
          </cell>
          <cell r="IR1201">
            <v>0</v>
          </cell>
          <cell r="IS1201">
            <v>0</v>
          </cell>
          <cell r="IT1201">
            <v>0</v>
          </cell>
          <cell r="IU1201">
            <v>0</v>
          </cell>
          <cell r="IV1201">
            <v>0</v>
          </cell>
          <cell r="IW1201">
            <v>0</v>
          </cell>
          <cell r="IX1201">
            <v>0</v>
          </cell>
          <cell r="IY1201">
            <v>0</v>
          </cell>
          <cell r="IZ1201">
            <v>0</v>
          </cell>
          <cell r="JA1201">
            <v>0</v>
          </cell>
          <cell r="JB1201">
            <v>0</v>
          </cell>
          <cell r="JC1201">
            <v>0</v>
          </cell>
          <cell r="JD1201">
            <v>0</v>
          </cell>
          <cell r="JE1201">
            <v>0</v>
          </cell>
          <cell r="JF1201">
            <v>0</v>
          </cell>
          <cell r="JG1201">
            <v>0</v>
          </cell>
          <cell r="JH1201">
            <v>0</v>
          </cell>
          <cell r="JI1201">
            <v>0</v>
          </cell>
          <cell r="JJ1201">
            <v>0</v>
          </cell>
          <cell r="JK1201">
            <v>0</v>
          </cell>
          <cell r="JL1201">
            <v>0</v>
          </cell>
          <cell r="JM1201">
            <v>0</v>
          </cell>
          <cell r="JN1201">
            <v>0</v>
          </cell>
          <cell r="JO1201">
            <v>0</v>
          </cell>
          <cell r="JP1201">
            <v>0</v>
          </cell>
          <cell r="JQ1201">
            <v>0</v>
          </cell>
        </row>
        <row r="1202">
          <cell r="D1202" t="str">
            <v>CL_.EX.WYE._.___.DaveJohnston 2</v>
          </cell>
          <cell r="F1202">
            <v>-497.73518661000708</v>
          </cell>
          <cell r="G1202">
            <v>-53.859707550000167</v>
          </cell>
          <cell r="H1202">
            <v>-72.079820179991657</v>
          </cell>
          <cell r="I1202">
            <v>-275.93761285000073</v>
          </cell>
          <cell r="J1202">
            <v>-124.58575305000704</v>
          </cell>
          <cell r="K1202">
            <v>-111.8417138099976</v>
          </cell>
          <cell r="L1202">
            <v>-18.458386610000161</v>
          </cell>
          <cell r="M1202">
            <v>-52</v>
          </cell>
          <cell r="N1202">
            <v>-46.339650600013556</v>
          </cell>
          <cell r="O1202">
            <v>-1187.7810845300046</v>
          </cell>
          <cell r="P1202">
            <v>-1293.5241008999874</v>
          </cell>
          <cell r="Q1202">
            <v>-239.78701123999781</v>
          </cell>
          <cell r="R1202">
            <v>-1196.2001188701252</v>
          </cell>
          <cell r="S1202">
            <v>-294.13316197001404</v>
          </cell>
          <cell r="T1202">
            <v>-141.23273951001465</v>
          </cell>
          <cell r="U1202">
            <v>-345.4487724200153</v>
          </cell>
          <cell r="V1202">
            <v>-84.884726199990837</v>
          </cell>
          <cell r="W1202">
            <v>-167.13918324000406</v>
          </cell>
          <cell r="X1202">
            <v>-18.945459889997437</v>
          </cell>
          <cell r="Y1202">
            <v>0</v>
          </cell>
          <cell r="Z1202">
            <v>0</v>
          </cell>
          <cell r="AA1202">
            <v>13.059031159995357</v>
          </cell>
          <cell r="AB1202">
            <v>-205.98820592000993</v>
          </cell>
          <cell r="AC1202">
            <v>16.491309550001461</v>
          </cell>
          <cell r="AD1202">
            <v>32.021789570011606</v>
          </cell>
          <cell r="AE1202">
            <v>-1230.2957807200728</v>
          </cell>
          <cell r="AF1202">
            <v>29.927638820001448</v>
          </cell>
          <cell r="AG1202">
            <v>-160.47486264999316</v>
          </cell>
          <cell r="AH1202">
            <v>-38.593456049995439</v>
          </cell>
          <cell r="AI1202">
            <v>-101.31460969000182</v>
          </cell>
          <cell r="AJ1202">
            <v>-170.82796137000696</v>
          </cell>
          <cell r="AK1202">
            <v>-438.841278959997</v>
          </cell>
          <cell r="AL1202">
            <v>-136.22863158999826</v>
          </cell>
          <cell r="AM1202">
            <v>0</v>
          </cell>
          <cell r="AN1202">
            <v>195.81245636001404</v>
          </cell>
          <cell r="AO1202">
            <v>-120.79004920998705</v>
          </cell>
          <cell r="AP1202">
            <v>-24.852173579994997</v>
          </cell>
          <cell r="AQ1202">
            <v>-264.1128527999972</v>
          </cell>
          <cell r="AR1202">
            <v>-1655.6520808700006</v>
          </cell>
          <cell r="AS1202">
            <v>0</v>
          </cell>
          <cell r="AT1202">
            <v>0</v>
          </cell>
          <cell r="AU1202">
            <v>-1227.4641921800066</v>
          </cell>
          <cell r="AV1202">
            <v>-29.224022159993183</v>
          </cell>
          <cell r="AW1202">
            <v>-67.184654609998688</v>
          </cell>
          <cell r="AX1202">
            <v>-27.378482150001219</v>
          </cell>
          <cell r="AY1202">
            <v>0</v>
          </cell>
          <cell r="AZ1202">
            <v>0</v>
          </cell>
          <cell r="BA1202">
            <v>0</v>
          </cell>
          <cell r="BB1202">
            <v>-119.85333633999107</v>
          </cell>
          <cell r="BC1202">
            <v>-184.96496132000175</v>
          </cell>
          <cell r="BD1202">
            <v>0.41756788999919081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  <cell r="GK1202">
            <v>0</v>
          </cell>
          <cell r="GL1202">
            <v>0</v>
          </cell>
          <cell r="GM1202">
            <v>0</v>
          </cell>
          <cell r="GN1202">
            <v>0</v>
          </cell>
          <cell r="GO1202">
            <v>0</v>
          </cell>
          <cell r="GP1202">
            <v>0</v>
          </cell>
          <cell r="GQ1202">
            <v>0</v>
          </cell>
          <cell r="GR1202">
            <v>0</v>
          </cell>
          <cell r="GS1202">
            <v>0</v>
          </cell>
          <cell r="GT1202">
            <v>0</v>
          </cell>
          <cell r="GU1202">
            <v>0</v>
          </cell>
          <cell r="GV1202">
            <v>0</v>
          </cell>
          <cell r="GW1202">
            <v>0</v>
          </cell>
          <cell r="GX1202">
            <v>0</v>
          </cell>
          <cell r="GY1202">
            <v>0</v>
          </cell>
          <cell r="GZ1202">
            <v>0</v>
          </cell>
          <cell r="HA1202">
            <v>0</v>
          </cell>
          <cell r="HB1202">
            <v>0</v>
          </cell>
          <cell r="HC1202">
            <v>0</v>
          </cell>
          <cell r="HD1202">
            <v>0</v>
          </cell>
          <cell r="HE1202">
            <v>0</v>
          </cell>
          <cell r="HF1202">
            <v>0</v>
          </cell>
          <cell r="HG1202">
            <v>0</v>
          </cell>
          <cell r="HH1202">
            <v>0</v>
          </cell>
          <cell r="HI1202">
            <v>0</v>
          </cell>
          <cell r="HJ1202">
            <v>0</v>
          </cell>
          <cell r="HK1202">
            <v>0</v>
          </cell>
          <cell r="HL1202">
            <v>0</v>
          </cell>
          <cell r="HM1202">
            <v>0</v>
          </cell>
          <cell r="HN1202">
            <v>0</v>
          </cell>
          <cell r="HO1202">
            <v>0</v>
          </cell>
          <cell r="HP1202">
            <v>0</v>
          </cell>
          <cell r="HQ1202">
            <v>0</v>
          </cell>
          <cell r="HR1202">
            <v>0</v>
          </cell>
          <cell r="HS1202">
            <v>0</v>
          </cell>
          <cell r="HT1202">
            <v>0</v>
          </cell>
          <cell r="HU1202">
            <v>0</v>
          </cell>
          <cell r="HV1202">
            <v>0</v>
          </cell>
          <cell r="HW1202">
            <v>0</v>
          </cell>
          <cell r="HX1202">
            <v>0</v>
          </cell>
          <cell r="HY1202">
            <v>0</v>
          </cell>
          <cell r="HZ1202">
            <v>0</v>
          </cell>
          <cell r="IA1202">
            <v>0</v>
          </cell>
          <cell r="IB1202">
            <v>0</v>
          </cell>
          <cell r="IC1202">
            <v>0</v>
          </cell>
          <cell r="ID1202">
            <v>0</v>
          </cell>
          <cell r="IE1202">
            <v>0</v>
          </cell>
          <cell r="IF1202">
            <v>0</v>
          </cell>
          <cell r="IG1202">
            <v>0</v>
          </cell>
          <cell r="IH1202">
            <v>0</v>
          </cell>
          <cell r="II1202">
            <v>0</v>
          </cell>
          <cell r="IJ1202">
            <v>0</v>
          </cell>
          <cell r="IK1202">
            <v>0</v>
          </cell>
          <cell r="IL1202">
            <v>0</v>
          </cell>
          <cell r="IM1202">
            <v>0</v>
          </cell>
          <cell r="IN1202">
            <v>0</v>
          </cell>
          <cell r="IO1202">
            <v>0</v>
          </cell>
          <cell r="IP1202">
            <v>0</v>
          </cell>
          <cell r="IQ1202">
            <v>0</v>
          </cell>
          <cell r="IR1202">
            <v>0</v>
          </cell>
          <cell r="IS1202">
            <v>0</v>
          </cell>
          <cell r="IT1202">
            <v>0</v>
          </cell>
          <cell r="IU1202">
            <v>0</v>
          </cell>
          <cell r="IV1202">
            <v>0</v>
          </cell>
          <cell r="IW1202">
            <v>0</v>
          </cell>
          <cell r="IX1202">
            <v>0</v>
          </cell>
          <cell r="IY1202">
            <v>0</v>
          </cell>
          <cell r="IZ1202">
            <v>0</v>
          </cell>
          <cell r="JA1202">
            <v>0</v>
          </cell>
          <cell r="JB1202">
            <v>0</v>
          </cell>
          <cell r="JC1202">
            <v>0</v>
          </cell>
          <cell r="JD1202">
            <v>0</v>
          </cell>
          <cell r="JE1202">
            <v>0</v>
          </cell>
          <cell r="JF1202">
            <v>0</v>
          </cell>
          <cell r="JG1202">
            <v>0</v>
          </cell>
          <cell r="JH1202">
            <v>0</v>
          </cell>
          <cell r="JI1202">
            <v>0</v>
          </cell>
          <cell r="JJ1202">
            <v>0</v>
          </cell>
          <cell r="JK1202">
            <v>0</v>
          </cell>
          <cell r="JL1202">
            <v>0</v>
          </cell>
          <cell r="JM1202">
            <v>0</v>
          </cell>
          <cell r="JN1202">
            <v>0</v>
          </cell>
          <cell r="JO1202">
            <v>0</v>
          </cell>
          <cell r="JP1202">
            <v>0</v>
          </cell>
          <cell r="JQ1202">
            <v>0</v>
          </cell>
        </row>
        <row r="1203">
          <cell r="D1203" t="str">
            <v>CL_.EX.WYE._.___.DaveJohnston 3</v>
          </cell>
          <cell r="F1203">
            <v>-127.0002046499867</v>
          </cell>
          <cell r="G1203">
            <v>-168.89641838001262</v>
          </cell>
          <cell r="H1203">
            <v>-553.70858095999574</v>
          </cell>
          <cell r="I1203">
            <v>-523.89154642999347</v>
          </cell>
          <cell r="J1203">
            <v>-325.38564058995689</v>
          </cell>
          <cell r="K1203">
            <v>-1031.6169401299703</v>
          </cell>
          <cell r="L1203">
            <v>-366.68179786001565</v>
          </cell>
          <cell r="M1203">
            <v>-134.37205123000604</v>
          </cell>
          <cell r="N1203">
            <v>-68.972754380025435</v>
          </cell>
          <cell r="O1203">
            <v>-30.248996600006649</v>
          </cell>
          <cell r="P1203">
            <v>-359.49838532001013</v>
          </cell>
          <cell r="Q1203">
            <v>-1244.5656630699814</v>
          </cell>
          <cell r="R1203">
            <v>-5615.9939641002566</v>
          </cell>
          <cell r="S1203">
            <v>-479.41260519999196</v>
          </cell>
          <cell r="T1203">
            <v>-463.15863375000481</v>
          </cell>
          <cell r="U1203">
            <v>-2817.8866893800005</v>
          </cell>
          <cell r="V1203">
            <v>-196.51286177002476</v>
          </cell>
          <cell r="W1203">
            <v>-330.31465958000626</v>
          </cell>
          <cell r="X1203">
            <v>-167.71955116000026</v>
          </cell>
          <cell r="Y1203">
            <v>-73.72339795998414</v>
          </cell>
          <cell r="Z1203">
            <v>0</v>
          </cell>
          <cell r="AA1203">
            <v>-43.827546469983645</v>
          </cell>
          <cell r="AB1203">
            <v>-527.42014641998685</v>
          </cell>
          <cell r="AC1203">
            <v>-293.1453995500051</v>
          </cell>
          <cell r="AD1203">
            <v>-222.87247286002093</v>
          </cell>
          <cell r="AE1203">
            <v>-1611.0859479601495</v>
          </cell>
          <cell r="AF1203">
            <v>-47.932066790002864</v>
          </cell>
          <cell r="AG1203">
            <v>-485.05002773001615</v>
          </cell>
          <cell r="AH1203">
            <v>-5.4722100700164447</v>
          </cell>
          <cell r="AI1203">
            <v>-64.324313570032245</v>
          </cell>
          <cell r="AJ1203">
            <v>-368.12542721998761</v>
          </cell>
          <cell r="AK1203">
            <v>354.50926775002154</v>
          </cell>
          <cell r="AL1203">
            <v>-76.039187430025777</v>
          </cell>
          <cell r="AM1203">
            <v>-294.90062692000356</v>
          </cell>
          <cell r="AN1203">
            <v>-344.69768299997668</v>
          </cell>
          <cell r="AO1203">
            <v>-479.8336656899919</v>
          </cell>
          <cell r="AP1203">
            <v>-50.482219080004143</v>
          </cell>
          <cell r="AQ1203">
            <v>251.26221178998821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  <cell r="GK1203">
            <v>0</v>
          </cell>
          <cell r="GL1203">
            <v>0</v>
          </cell>
          <cell r="GM1203">
            <v>0</v>
          </cell>
          <cell r="GN1203">
            <v>0</v>
          </cell>
          <cell r="GO1203">
            <v>0</v>
          </cell>
          <cell r="GP1203">
            <v>0</v>
          </cell>
          <cell r="GQ1203">
            <v>0</v>
          </cell>
          <cell r="GR1203">
            <v>0</v>
          </cell>
          <cell r="GS1203">
            <v>0</v>
          </cell>
          <cell r="GT1203">
            <v>0</v>
          </cell>
          <cell r="GU1203">
            <v>0</v>
          </cell>
          <cell r="GV1203">
            <v>0</v>
          </cell>
          <cell r="GW1203">
            <v>0</v>
          </cell>
          <cell r="GX1203">
            <v>0</v>
          </cell>
          <cell r="GY1203">
            <v>0</v>
          </cell>
          <cell r="GZ1203">
            <v>0</v>
          </cell>
          <cell r="HA1203">
            <v>0</v>
          </cell>
          <cell r="HB1203">
            <v>0</v>
          </cell>
          <cell r="HC1203">
            <v>0</v>
          </cell>
          <cell r="HD1203">
            <v>0</v>
          </cell>
          <cell r="HE1203">
            <v>0</v>
          </cell>
          <cell r="HF1203">
            <v>0</v>
          </cell>
          <cell r="HG1203">
            <v>0</v>
          </cell>
          <cell r="HH1203">
            <v>0</v>
          </cell>
          <cell r="HI1203">
            <v>0</v>
          </cell>
          <cell r="HJ1203">
            <v>0</v>
          </cell>
          <cell r="HK1203">
            <v>0</v>
          </cell>
          <cell r="HL1203">
            <v>0</v>
          </cell>
          <cell r="HM1203">
            <v>0</v>
          </cell>
          <cell r="HN1203">
            <v>0</v>
          </cell>
          <cell r="HO1203">
            <v>0</v>
          </cell>
          <cell r="HP1203">
            <v>0</v>
          </cell>
          <cell r="HQ1203">
            <v>0</v>
          </cell>
          <cell r="HR1203">
            <v>0</v>
          </cell>
          <cell r="HS1203">
            <v>0</v>
          </cell>
          <cell r="HT1203">
            <v>0</v>
          </cell>
          <cell r="HU1203">
            <v>0</v>
          </cell>
          <cell r="HV1203">
            <v>0</v>
          </cell>
          <cell r="HW1203">
            <v>0</v>
          </cell>
          <cell r="HX1203">
            <v>0</v>
          </cell>
          <cell r="HY1203">
            <v>0</v>
          </cell>
          <cell r="HZ1203">
            <v>0</v>
          </cell>
          <cell r="IA1203">
            <v>0</v>
          </cell>
          <cell r="IB1203">
            <v>0</v>
          </cell>
          <cell r="IC1203">
            <v>0</v>
          </cell>
          <cell r="ID1203">
            <v>0</v>
          </cell>
          <cell r="IE1203">
            <v>0</v>
          </cell>
          <cell r="IF1203">
            <v>0</v>
          </cell>
          <cell r="IG1203">
            <v>0</v>
          </cell>
          <cell r="IH1203">
            <v>0</v>
          </cell>
          <cell r="II1203">
            <v>0</v>
          </cell>
          <cell r="IJ1203">
            <v>0</v>
          </cell>
          <cell r="IK1203">
            <v>0</v>
          </cell>
          <cell r="IL1203">
            <v>0</v>
          </cell>
          <cell r="IM1203">
            <v>0</v>
          </cell>
          <cell r="IN1203">
            <v>0</v>
          </cell>
          <cell r="IO1203">
            <v>0</v>
          </cell>
          <cell r="IP1203">
            <v>0</v>
          </cell>
          <cell r="IQ1203">
            <v>0</v>
          </cell>
          <cell r="IR1203">
            <v>0</v>
          </cell>
          <cell r="IS1203">
            <v>0</v>
          </cell>
          <cell r="IT1203">
            <v>0</v>
          </cell>
          <cell r="IU1203">
            <v>0</v>
          </cell>
          <cell r="IV1203">
            <v>0</v>
          </cell>
          <cell r="IW1203">
            <v>0</v>
          </cell>
          <cell r="IX1203">
            <v>0</v>
          </cell>
          <cell r="IY1203">
            <v>0</v>
          </cell>
          <cell r="IZ1203">
            <v>0</v>
          </cell>
          <cell r="JA1203">
            <v>0</v>
          </cell>
          <cell r="JB1203">
            <v>0</v>
          </cell>
          <cell r="JC1203">
            <v>0</v>
          </cell>
          <cell r="JD1203">
            <v>0</v>
          </cell>
          <cell r="JE1203">
            <v>0</v>
          </cell>
          <cell r="JF1203">
            <v>0</v>
          </cell>
          <cell r="JG1203">
            <v>0</v>
          </cell>
          <cell r="JH1203">
            <v>0</v>
          </cell>
          <cell r="JI1203">
            <v>0</v>
          </cell>
          <cell r="JJ1203">
            <v>0</v>
          </cell>
          <cell r="JK1203">
            <v>0</v>
          </cell>
          <cell r="JL1203">
            <v>0</v>
          </cell>
          <cell r="JM1203">
            <v>0</v>
          </cell>
          <cell r="JN1203">
            <v>0</v>
          </cell>
          <cell r="JO1203">
            <v>0</v>
          </cell>
          <cell r="JP1203">
            <v>0</v>
          </cell>
          <cell r="JQ1203">
            <v>0</v>
          </cell>
        </row>
        <row r="1204">
          <cell r="D1204" t="str">
            <v>CL_.EX.WYE._.___.DaveJohnston 4</v>
          </cell>
          <cell r="F1204">
            <v>-1960.3265526899486</v>
          </cell>
          <cell r="G1204">
            <v>-1019.7752694800147</v>
          </cell>
          <cell r="H1204">
            <v>-2174.498620169994</v>
          </cell>
          <cell r="I1204">
            <v>-336.57754636000027</v>
          </cell>
          <cell r="J1204">
            <v>-270.99022008001339</v>
          </cell>
          <cell r="K1204">
            <v>-237.30586151001626</v>
          </cell>
          <cell r="L1204">
            <v>37.968969169975026</v>
          </cell>
          <cell r="M1204">
            <v>15.538410530018155</v>
          </cell>
          <cell r="N1204">
            <v>-200.77528559998609</v>
          </cell>
          <cell r="O1204">
            <v>-205.27731472998857</v>
          </cell>
          <cell r="P1204">
            <v>-115.09977018000791</v>
          </cell>
          <cell r="Q1204">
            <v>1122.8332183400053</v>
          </cell>
          <cell r="R1204">
            <v>-2161.1786126701627</v>
          </cell>
          <cell r="S1204">
            <v>462.44533200003207</v>
          </cell>
          <cell r="T1204">
            <v>-795.93435346003389</v>
          </cell>
          <cell r="U1204">
            <v>191.94168836002063</v>
          </cell>
          <cell r="V1204">
            <v>-2.2800000000000153E-2</v>
          </cell>
          <cell r="W1204">
            <v>0</v>
          </cell>
          <cell r="X1204">
            <v>-230.6053864400601</v>
          </cell>
          <cell r="Y1204">
            <v>-101.65984133997699</v>
          </cell>
          <cell r="Z1204">
            <v>-5.3905359900090843</v>
          </cell>
          <cell r="AA1204">
            <v>-390.86963179998565</v>
          </cell>
          <cell r="AB1204">
            <v>-324.1146496499714</v>
          </cell>
          <cell r="AC1204">
            <v>35.589030850009294</v>
          </cell>
          <cell r="AD1204">
            <v>-1002.5574652000214</v>
          </cell>
          <cell r="AE1204">
            <v>-4550.51655581058</v>
          </cell>
          <cell r="AF1204">
            <v>-698.55084249004722</v>
          </cell>
          <cell r="AG1204">
            <v>-379.46955763001461</v>
          </cell>
          <cell r="AH1204">
            <v>-1192.4394448499952</v>
          </cell>
          <cell r="AI1204">
            <v>-202.99637879003421</v>
          </cell>
          <cell r="AJ1204">
            <v>-661.04877296999621</v>
          </cell>
          <cell r="AK1204">
            <v>-385.58278279998922</v>
          </cell>
          <cell r="AL1204">
            <v>-20.882437000022037</v>
          </cell>
          <cell r="AM1204">
            <v>11.224491439992562</v>
          </cell>
          <cell r="AN1204">
            <v>-554.39630692001083</v>
          </cell>
          <cell r="AO1204">
            <v>-375.33676032000221</v>
          </cell>
          <cell r="AP1204">
            <v>-14.227852030002396</v>
          </cell>
          <cell r="AQ1204">
            <v>-76.8099114500219</v>
          </cell>
          <cell r="AR1204">
            <v>-2894.8477563399356</v>
          </cell>
          <cell r="AS1204">
            <v>0</v>
          </cell>
          <cell r="AT1204">
            <v>385.81457125997986</v>
          </cell>
          <cell r="AU1204">
            <v>-328.16962912000599</v>
          </cell>
          <cell r="AV1204">
            <v>-948.74647339999501</v>
          </cell>
          <cell r="AW1204">
            <v>-310.63607638001122</v>
          </cell>
          <cell r="AX1204">
            <v>-325.71580996003468</v>
          </cell>
          <cell r="AY1204">
            <v>-163.09697653999319</v>
          </cell>
          <cell r="AZ1204">
            <v>4.9578370002564043E-2</v>
          </cell>
          <cell r="BA1204">
            <v>0</v>
          </cell>
          <cell r="BB1204">
            <v>-1245.1798839799885</v>
          </cell>
          <cell r="BC1204">
            <v>62.023710180001217</v>
          </cell>
          <cell r="BD1204">
            <v>-21.190766770014307</v>
          </cell>
          <cell r="BE1204">
            <v>21739.485063029686</v>
          </cell>
          <cell r="BF1204">
            <v>6090.7197362500301</v>
          </cell>
          <cell r="BG1204">
            <v>647.35195822000969</v>
          </cell>
          <cell r="BH1204">
            <v>592.24692271000822</v>
          </cell>
          <cell r="BI1204">
            <v>2373.7080252199958</v>
          </cell>
          <cell r="BJ1204">
            <v>259.84664447998512</v>
          </cell>
          <cell r="BK1204">
            <v>594.00622080996982</v>
          </cell>
          <cell r="BL1204">
            <v>160.41024138999637</v>
          </cell>
          <cell r="BM1204">
            <v>185.07320670000627</v>
          </cell>
          <cell r="BN1204">
            <v>497.335217009997</v>
          </cell>
          <cell r="BO1204">
            <v>2861.956216969993</v>
          </cell>
          <cell r="BP1204">
            <v>1789.4139712099859</v>
          </cell>
          <cell r="BQ1204">
            <v>5687.4167020599853</v>
          </cell>
          <cell r="BR1204">
            <v>16740.002736189868</v>
          </cell>
          <cell r="BS1204">
            <v>7517.1326073599921</v>
          </cell>
          <cell r="BT1204">
            <v>983.20102444998338</v>
          </cell>
          <cell r="BU1204">
            <v>1100.2121918000339</v>
          </cell>
          <cell r="BV1204">
            <v>0.1205999999999996</v>
          </cell>
          <cell r="BW1204">
            <v>-145.8315060299974</v>
          </cell>
          <cell r="BX1204">
            <v>267.22653944999911</v>
          </cell>
          <cell r="BY1204">
            <v>319.13622526000836</v>
          </cell>
          <cell r="BZ1204">
            <v>264.07461404998321</v>
          </cell>
          <cell r="CA1204">
            <v>425.50577391000115</v>
          </cell>
          <cell r="CB1204">
            <v>2151.8026452200138</v>
          </cell>
          <cell r="CC1204">
            <v>1179.0177088199998</v>
          </cell>
          <cell r="CD1204">
            <v>2678.4043119000271</v>
          </cell>
          <cell r="CE1204">
            <v>7307.603946919553</v>
          </cell>
          <cell r="CF1204">
            <v>3644.926107820007</v>
          </cell>
          <cell r="CG1204">
            <v>610.08848195002065</v>
          </cell>
          <cell r="CH1204">
            <v>1403.0918857700017</v>
          </cell>
          <cell r="CI1204">
            <v>50.37254169996595</v>
          </cell>
          <cell r="CJ1204">
            <v>-3361.9267436899972</v>
          </cell>
          <cell r="CK1204">
            <v>-2526.58134805999</v>
          </cell>
          <cell r="CL1204">
            <v>358.89626036002301</v>
          </cell>
          <cell r="CM1204">
            <v>198.41135932001635</v>
          </cell>
          <cell r="CN1204">
            <v>182.83597487999941</v>
          </cell>
          <cell r="CO1204">
            <v>1549.4885748599481</v>
          </cell>
          <cell r="CP1204">
            <v>1785.74124338002</v>
          </cell>
          <cell r="CQ1204">
            <v>3412.2596086299454</v>
          </cell>
          <cell r="CR1204">
            <v>12277.812347179977</v>
          </cell>
          <cell r="CS1204">
            <v>3972.9415791899664</v>
          </cell>
          <cell r="CT1204">
            <v>623.01455931997043</v>
          </cell>
          <cell r="CU1204">
            <v>277.89377677999437</v>
          </cell>
          <cell r="CV1204">
            <v>402.49141407998104</v>
          </cell>
          <cell r="CW1204">
            <v>557.54596709996986</v>
          </cell>
          <cell r="CX1204">
            <v>268.27743986001587</v>
          </cell>
          <cell r="CY1204">
            <v>312.47942883998621</v>
          </cell>
          <cell r="CZ1204">
            <v>-25.435105420008767</v>
          </cell>
          <cell r="DA1204">
            <v>236.53646285002469</v>
          </cell>
          <cell r="DB1204">
            <v>1588.1913678200217</v>
          </cell>
          <cell r="DC1204">
            <v>1809.6100950599794</v>
          </cell>
          <cell r="DD1204">
            <v>2254.2653617000324</v>
          </cell>
          <cell r="DE1204">
            <v>12848.872898180503</v>
          </cell>
          <cell r="DF1204">
            <v>3930.7433051800763</v>
          </cell>
          <cell r="DG1204">
            <v>-203.37859870999819</v>
          </cell>
          <cell r="DH1204">
            <v>3022.1037581200362</v>
          </cell>
          <cell r="DI1204">
            <v>124.92603262997</v>
          </cell>
          <cell r="DJ1204">
            <v>52.815382960005081</v>
          </cell>
          <cell r="DK1204">
            <v>32.798466830019606</v>
          </cell>
          <cell r="DL1204">
            <v>200.92879937999533</v>
          </cell>
          <cell r="DM1204">
            <v>208.81927316001384</v>
          </cell>
          <cell r="DN1204">
            <v>349.02589288004674</v>
          </cell>
          <cell r="DO1204">
            <v>1415.574459090014</v>
          </cell>
          <cell r="DP1204">
            <v>1943.7111347099708</v>
          </cell>
          <cell r="DQ1204">
            <v>1770.8049919499899</v>
          </cell>
          <cell r="DR1204">
            <v>13039.048823459772</v>
          </cell>
          <cell r="DS1204">
            <v>5642.8370282999822</v>
          </cell>
          <cell r="DT1204">
            <v>291.02736392998486</v>
          </cell>
          <cell r="DU1204">
            <v>428.42056903001503</v>
          </cell>
          <cell r="DV1204">
            <v>49.272061659983592</v>
          </cell>
          <cell r="DW1204">
            <v>0</v>
          </cell>
          <cell r="DX1204">
            <v>-63.357205330015859</v>
          </cell>
          <cell r="DY1204">
            <v>-62.071963760012295</v>
          </cell>
          <cell r="DZ1204">
            <v>334.98791786000947</v>
          </cell>
          <cell r="EA1204">
            <v>348.42232337000314</v>
          </cell>
          <cell r="EB1204">
            <v>1724.3871050000016</v>
          </cell>
          <cell r="EC1204">
            <v>1709.6964379299898</v>
          </cell>
          <cell r="ED1204">
            <v>2635.4271854700055</v>
          </cell>
          <cell r="EE1204">
            <v>9852.6041114702821</v>
          </cell>
          <cell r="EF1204">
            <v>3581.7964837100008</v>
          </cell>
          <cell r="EG1204">
            <v>676.63683206998394</v>
          </cell>
          <cell r="EH1204">
            <v>658.54157781999675</v>
          </cell>
          <cell r="EI1204">
            <v>56.045980750001036</v>
          </cell>
          <cell r="EJ1204">
            <v>13.351159309997456</v>
          </cell>
          <cell r="EK1204">
            <v>-504.88183827998</v>
          </cell>
          <cell r="EL1204">
            <v>128.96029417001409</v>
          </cell>
          <cell r="EM1204">
            <v>-283.2148512499989</v>
          </cell>
          <cell r="EN1204">
            <v>37.917786419944605</v>
          </cell>
          <cell r="EO1204">
            <v>2007.0871234800143</v>
          </cell>
          <cell r="EP1204">
            <v>1567.9406819500146</v>
          </cell>
          <cell r="EQ1204">
            <v>1912.4228813199879</v>
          </cell>
          <cell r="ER1204">
            <v>9919.296004439937</v>
          </cell>
          <cell r="ES1204">
            <v>2633.5662695899664</v>
          </cell>
          <cell r="ET1204">
            <v>284.17700173996855</v>
          </cell>
          <cell r="EU1204">
            <v>444.22274264000589</v>
          </cell>
          <cell r="EV1204">
            <v>644.71364204998827</v>
          </cell>
          <cell r="EW1204">
            <v>-32.516253039982985</v>
          </cell>
          <cell r="EX1204">
            <v>-371.31982868997147</v>
          </cell>
          <cell r="EY1204">
            <v>205.32324872000027</v>
          </cell>
          <cell r="EZ1204">
            <v>-172.68343938002363</v>
          </cell>
          <cell r="FA1204">
            <v>810.4088111500314</v>
          </cell>
          <cell r="FB1204">
            <v>1267.9029527700332</v>
          </cell>
          <cell r="FC1204">
            <v>2286.0984436699946</v>
          </cell>
          <cell r="FD1204">
            <v>1919.4024132199993</v>
          </cell>
          <cell r="FE1204">
            <v>12566.224326429889</v>
          </cell>
          <cell r="FF1204">
            <v>4198.4996584500186</v>
          </cell>
          <cell r="FG1204">
            <v>655.30733438002062</v>
          </cell>
          <cell r="FH1204">
            <v>546.89423457003431</v>
          </cell>
          <cell r="FI1204">
            <v>589.23868130997289</v>
          </cell>
          <cell r="FJ1204">
            <v>-405.23496627002896</v>
          </cell>
          <cell r="FK1204">
            <v>356.46527847999823</v>
          </cell>
          <cell r="FL1204">
            <v>-210.10393045999808</v>
          </cell>
          <cell r="FM1204">
            <v>-121.89049269998213</v>
          </cell>
          <cell r="FN1204">
            <v>198.63050143999862</v>
          </cell>
          <cell r="FO1204">
            <v>1748.1191935400711</v>
          </cell>
          <cell r="FP1204">
            <v>2309.1610505600256</v>
          </cell>
          <cell r="FQ1204">
            <v>2701.1377831299906</v>
          </cell>
          <cell r="FR1204">
            <v>11238.318704129662</v>
          </cell>
          <cell r="FS1204">
            <v>4421.0447745400015</v>
          </cell>
          <cell r="FT1204">
            <v>706.52634397996007</v>
          </cell>
          <cell r="FU1204">
            <v>468.89412241996615</v>
          </cell>
          <cell r="FV1204">
            <v>124.48707627000113</v>
          </cell>
          <cell r="FW1204">
            <v>-66.381750800006557</v>
          </cell>
          <cell r="FX1204">
            <v>9.913105359999463</v>
          </cell>
          <cell r="FY1204">
            <v>145.27350741997361</v>
          </cell>
          <cell r="FZ1204">
            <v>116.3226015100081</v>
          </cell>
          <cell r="GA1204">
            <v>338.10332723997999</v>
          </cell>
          <cell r="GB1204">
            <v>1356.9959854799672</v>
          </cell>
          <cell r="GC1204">
            <v>1664.9755912299734</v>
          </cell>
          <cell r="GD1204">
            <v>1952.1640194799693</v>
          </cell>
          <cell r="GE1204">
            <v>8453.3648936201353</v>
          </cell>
          <cell r="GF1204">
            <v>4291.3929759399907</v>
          </cell>
          <cell r="GG1204">
            <v>185.90391547002946</v>
          </cell>
          <cell r="GH1204">
            <v>-1456.0223251200514</v>
          </cell>
          <cell r="GI1204">
            <v>-79.434286009985954</v>
          </cell>
          <cell r="GJ1204">
            <v>128.79476461999002</v>
          </cell>
          <cell r="GK1204">
            <v>169.4418870100053</v>
          </cell>
          <cell r="GL1204">
            <v>-19.445658879965777</v>
          </cell>
          <cell r="GM1204">
            <v>-54.762838599999668</v>
          </cell>
          <cell r="GN1204">
            <v>174.77281707999646</v>
          </cell>
          <cell r="GO1204">
            <v>1349.196575399983</v>
          </cell>
          <cell r="GP1204">
            <v>2074.3038817699999</v>
          </cell>
          <cell r="GQ1204">
            <v>1689.2231849399977</v>
          </cell>
          <cell r="GR1204">
            <v>11029.057694759918</v>
          </cell>
          <cell r="GS1204">
            <v>4569.2457596400054</v>
          </cell>
          <cell r="GT1204">
            <v>330.61925034999149</v>
          </cell>
          <cell r="GU1204">
            <v>146.81619466999837</v>
          </cell>
          <cell r="GV1204">
            <v>0</v>
          </cell>
          <cell r="GW1204">
            <v>0</v>
          </cell>
          <cell r="GX1204">
            <v>114.91992111000582</v>
          </cell>
          <cell r="GY1204">
            <v>-858.76320538998698</v>
          </cell>
          <cell r="GZ1204">
            <v>522.67470019002212</v>
          </cell>
          <cell r="HA1204">
            <v>43.873026159999426</v>
          </cell>
          <cell r="HB1204">
            <v>1531.8038931200572</v>
          </cell>
          <cell r="HC1204">
            <v>2265.7884486100229</v>
          </cell>
          <cell r="HD1204">
            <v>2362.0797062999773</v>
          </cell>
          <cell r="HE1204">
            <v>5784.952187869465</v>
          </cell>
          <cell r="HF1204">
            <v>2615.4821664399933</v>
          </cell>
          <cell r="HG1204">
            <v>425.24819054003456</v>
          </cell>
          <cell r="HH1204">
            <v>48.897181780019309</v>
          </cell>
          <cell r="HI1204">
            <v>16.5493509999651</v>
          </cell>
          <cell r="HJ1204">
            <v>-192.72838942999078</v>
          </cell>
          <cell r="HK1204">
            <v>-887.93135277996771</v>
          </cell>
          <cell r="HL1204">
            <v>-34.285832150024362</v>
          </cell>
          <cell r="HM1204">
            <v>151.40547200996662</v>
          </cell>
          <cell r="HN1204">
            <v>327.48276763997274</v>
          </cell>
          <cell r="HO1204">
            <v>291.82334086997434</v>
          </cell>
          <cell r="HP1204">
            <v>1256.7273688099522</v>
          </cell>
          <cell r="HQ1204">
            <v>1766.2819231400208</v>
          </cell>
          <cell r="HR1204">
            <v>8560.5088708100375</v>
          </cell>
          <cell r="HS1204">
            <v>1814.2010728500027</v>
          </cell>
          <cell r="HT1204">
            <v>811.96572521002963</v>
          </cell>
          <cell r="HU1204">
            <v>-382.87916631004191</v>
          </cell>
          <cell r="HV1204">
            <v>-4.5200967699929606</v>
          </cell>
          <cell r="HW1204">
            <v>-459.61188438002137</v>
          </cell>
          <cell r="HX1204">
            <v>447.53217927998048</v>
          </cell>
          <cell r="HY1204">
            <v>633.7064805199916</v>
          </cell>
          <cell r="HZ1204">
            <v>0</v>
          </cell>
          <cell r="IA1204">
            <v>42.519813070015516</v>
          </cell>
          <cell r="IB1204">
            <v>1928.6080714200507</v>
          </cell>
          <cell r="IC1204">
            <v>827.6648354800127</v>
          </cell>
          <cell r="ID1204">
            <v>2901.3218404400104</v>
          </cell>
          <cell r="IE1204">
            <v>10759.497944560135</v>
          </cell>
          <cell r="IF1204">
            <v>4150.1953688000503</v>
          </cell>
          <cell r="IG1204">
            <v>733.80266996001592</v>
          </cell>
          <cell r="IH1204">
            <v>-193.78119842999149</v>
          </cell>
          <cell r="II1204">
            <v>-439.39581059003831</v>
          </cell>
          <cell r="IJ1204">
            <v>28.951010860007955</v>
          </cell>
          <cell r="IK1204">
            <v>309.34724882998853</v>
          </cell>
          <cell r="IL1204">
            <v>475.61764758997015</v>
          </cell>
          <cell r="IM1204">
            <v>0</v>
          </cell>
          <cell r="IN1204">
            <v>266.49862338998355</v>
          </cell>
          <cell r="IO1204">
            <v>1329.5755007300177</v>
          </cell>
          <cell r="IP1204">
            <v>970.19048141999519</v>
          </cell>
          <cell r="IQ1204">
            <v>3128.4964020000189</v>
          </cell>
          <cell r="IR1204">
            <v>11195.788812969811</v>
          </cell>
          <cell r="IS1204">
            <v>3709.4654739899561</v>
          </cell>
          <cell r="IT1204">
            <v>166.82999759001541</v>
          </cell>
          <cell r="IU1204">
            <v>549.9045727000339</v>
          </cell>
          <cell r="IV1204">
            <v>-9.8999999999996646E-2</v>
          </cell>
          <cell r="IW1204">
            <v>-15.018272050001542</v>
          </cell>
          <cell r="IX1204">
            <v>952.77311943998211</v>
          </cell>
          <cell r="IY1204">
            <v>125.86328486999264</v>
          </cell>
          <cell r="IZ1204">
            <v>0</v>
          </cell>
          <cell r="JA1204">
            <v>-112.46755521002342</v>
          </cell>
          <cell r="JB1204">
            <v>1020.2457979099418</v>
          </cell>
          <cell r="JC1204">
            <v>979.68688735997421</v>
          </cell>
          <cell r="JD1204">
            <v>3818.6045063700294</v>
          </cell>
          <cell r="JE1204">
            <v>14975.939741600072</v>
          </cell>
          <cell r="JF1204">
            <v>2329.1604493200139</v>
          </cell>
          <cell r="JG1204">
            <v>1061.8892006499227</v>
          </cell>
          <cell r="JH1204">
            <v>803.24276828003349</v>
          </cell>
          <cell r="JI1204">
            <v>1388.456919469987</v>
          </cell>
          <cell r="JJ1204">
            <v>1017.2780768799857</v>
          </cell>
          <cell r="JK1204">
            <v>1354.1308268299908</v>
          </cell>
          <cell r="JL1204">
            <v>663.42271092999727</v>
          </cell>
          <cell r="JM1204">
            <v>0</v>
          </cell>
          <cell r="JN1204">
            <v>285.69567682998604</v>
          </cell>
          <cell r="JO1204">
            <v>1596.5791765899921</v>
          </cell>
          <cell r="JP1204">
            <v>1180.1870398800238</v>
          </cell>
          <cell r="JQ1204">
            <v>3295.8968959400372</v>
          </cell>
        </row>
        <row r="1205">
          <cell r="D1205" t="str">
            <v>CL_.EX.WYE._.___.DaveJohnston 4 GCV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  <cell r="GK1205">
            <v>0</v>
          </cell>
          <cell r="GL1205">
            <v>0</v>
          </cell>
          <cell r="GM1205">
            <v>0</v>
          </cell>
          <cell r="GN1205">
            <v>0</v>
          </cell>
          <cell r="GO1205">
            <v>0</v>
          </cell>
          <cell r="GP1205">
            <v>0</v>
          </cell>
          <cell r="GQ1205">
            <v>0</v>
          </cell>
          <cell r="GR1205">
            <v>0</v>
          </cell>
          <cell r="GS1205">
            <v>0</v>
          </cell>
          <cell r="GT1205">
            <v>0</v>
          </cell>
          <cell r="GU1205">
            <v>0</v>
          </cell>
          <cell r="GV1205">
            <v>0</v>
          </cell>
          <cell r="GW1205">
            <v>0</v>
          </cell>
          <cell r="GX1205">
            <v>0</v>
          </cell>
          <cell r="GY1205">
            <v>0</v>
          </cell>
          <cell r="GZ1205">
            <v>0</v>
          </cell>
          <cell r="HA1205">
            <v>0</v>
          </cell>
          <cell r="HB1205">
            <v>0</v>
          </cell>
          <cell r="HC1205">
            <v>0</v>
          </cell>
          <cell r="HD1205">
            <v>0</v>
          </cell>
          <cell r="HE1205">
            <v>0</v>
          </cell>
          <cell r="HF1205">
            <v>0</v>
          </cell>
          <cell r="HG1205">
            <v>0</v>
          </cell>
          <cell r="HH1205">
            <v>0</v>
          </cell>
          <cell r="HI1205">
            <v>0</v>
          </cell>
          <cell r="HJ1205">
            <v>0</v>
          </cell>
          <cell r="HK1205">
            <v>0</v>
          </cell>
          <cell r="HL1205">
            <v>0</v>
          </cell>
          <cell r="HM1205">
            <v>0</v>
          </cell>
          <cell r="HN1205">
            <v>0</v>
          </cell>
          <cell r="HO1205">
            <v>0</v>
          </cell>
          <cell r="HP1205">
            <v>0</v>
          </cell>
          <cell r="HQ1205">
            <v>0</v>
          </cell>
          <cell r="HR1205">
            <v>0</v>
          </cell>
          <cell r="HS1205">
            <v>0</v>
          </cell>
          <cell r="HT1205">
            <v>0</v>
          </cell>
          <cell r="HU1205">
            <v>0</v>
          </cell>
          <cell r="HV1205">
            <v>0</v>
          </cell>
          <cell r="HW1205">
            <v>0</v>
          </cell>
          <cell r="HX1205">
            <v>0</v>
          </cell>
          <cell r="HY1205">
            <v>0</v>
          </cell>
          <cell r="HZ1205">
            <v>0</v>
          </cell>
          <cell r="IA1205">
            <v>0</v>
          </cell>
          <cell r="IB1205">
            <v>0</v>
          </cell>
          <cell r="IC1205">
            <v>0</v>
          </cell>
          <cell r="ID1205">
            <v>0</v>
          </cell>
          <cell r="IE1205">
            <v>0</v>
          </cell>
          <cell r="IF1205">
            <v>0</v>
          </cell>
          <cell r="IG1205">
            <v>0</v>
          </cell>
          <cell r="IH1205">
            <v>0</v>
          </cell>
          <cell r="II1205">
            <v>0</v>
          </cell>
          <cell r="IJ1205">
            <v>0</v>
          </cell>
          <cell r="IK1205">
            <v>0</v>
          </cell>
          <cell r="IL1205">
            <v>0</v>
          </cell>
          <cell r="IM1205">
            <v>0</v>
          </cell>
          <cell r="IN1205">
            <v>0</v>
          </cell>
          <cell r="IO1205">
            <v>0</v>
          </cell>
          <cell r="IP1205">
            <v>0</v>
          </cell>
          <cell r="IQ1205">
            <v>0</v>
          </cell>
          <cell r="IR1205">
            <v>0</v>
          </cell>
          <cell r="IS1205">
            <v>0</v>
          </cell>
          <cell r="IT1205">
            <v>0</v>
          </cell>
          <cell r="IU1205">
            <v>0</v>
          </cell>
          <cell r="IV1205">
            <v>0</v>
          </cell>
          <cell r="IW1205">
            <v>0</v>
          </cell>
          <cell r="IX1205">
            <v>0</v>
          </cell>
          <cell r="IY1205">
            <v>0</v>
          </cell>
          <cell r="IZ1205">
            <v>0</v>
          </cell>
          <cell r="JA1205">
            <v>0</v>
          </cell>
          <cell r="JB1205">
            <v>0</v>
          </cell>
          <cell r="JC1205">
            <v>0</v>
          </cell>
          <cell r="JD1205">
            <v>0</v>
          </cell>
          <cell r="JE1205">
            <v>0</v>
          </cell>
          <cell r="JF1205">
            <v>0</v>
          </cell>
          <cell r="JG1205">
            <v>0</v>
          </cell>
          <cell r="JH1205">
            <v>0</v>
          </cell>
          <cell r="JI1205">
            <v>0</v>
          </cell>
          <cell r="JJ1205">
            <v>0</v>
          </cell>
          <cell r="JK1205">
            <v>0</v>
          </cell>
          <cell r="JL1205">
            <v>0</v>
          </cell>
          <cell r="JM1205">
            <v>0</v>
          </cell>
          <cell r="JN1205">
            <v>0</v>
          </cell>
          <cell r="JO1205">
            <v>0</v>
          </cell>
          <cell r="JP1205">
            <v>0</v>
          </cell>
          <cell r="JQ1205">
            <v>0</v>
          </cell>
        </row>
        <row r="1206">
          <cell r="D1206" t="str">
            <v>CL_.EX.WYE._.___.Wyodak</v>
          </cell>
          <cell r="F1206">
            <v>-580.49255663000804</v>
          </cell>
          <cell r="G1206">
            <v>-31.702740470020217</v>
          </cell>
          <cell r="H1206">
            <v>-558.36490074999165</v>
          </cell>
          <cell r="I1206">
            <v>-1921.8684372300049</v>
          </cell>
          <cell r="J1206">
            <v>-1093.6353810199798</v>
          </cell>
          <cell r="K1206">
            <v>-2651.667695850032</v>
          </cell>
          <cell r="L1206">
            <v>-1403.9393736300117</v>
          </cell>
          <cell r="M1206">
            <v>-452.00926096001058</v>
          </cell>
          <cell r="N1206">
            <v>-639.45783199000289</v>
          </cell>
          <cell r="O1206">
            <v>0</v>
          </cell>
          <cell r="P1206">
            <v>-979.50981122002122</v>
          </cell>
          <cell r="Q1206">
            <v>-2909.0151219699983</v>
          </cell>
          <cell r="R1206">
            <v>-8705.65312095033</v>
          </cell>
          <cell r="S1206">
            <v>-230.08992428996135</v>
          </cell>
          <cell r="T1206">
            <v>-1048.008414380005</v>
          </cell>
          <cell r="U1206">
            <v>-934.81416801000887</v>
          </cell>
          <cell r="V1206">
            <v>-1485.8019357699959</v>
          </cell>
          <cell r="W1206">
            <v>-2555.2856148200153</v>
          </cell>
          <cell r="X1206">
            <v>-80.578429119996144</v>
          </cell>
          <cell r="Y1206">
            <v>-1606.0307305000024</v>
          </cell>
          <cell r="Z1206">
            <v>0</v>
          </cell>
          <cell r="AA1206">
            <v>0</v>
          </cell>
          <cell r="AB1206">
            <v>-146.38207916999818</v>
          </cell>
          <cell r="AC1206">
            <v>-612.78737864000141</v>
          </cell>
          <cell r="AD1206">
            <v>-5.8744462499962538</v>
          </cell>
          <cell r="AE1206">
            <v>-8133.7510288599879</v>
          </cell>
          <cell r="AF1206">
            <v>-461.60875421001401</v>
          </cell>
          <cell r="AG1206">
            <v>-1319.4829988300044</v>
          </cell>
          <cell r="AH1206">
            <v>-4366.7551410100132</v>
          </cell>
          <cell r="AI1206">
            <v>-386.13508886000272</v>
          </cell>
          <cell r="AJ1206">
            <v>-1005.5737376700054</v>
          </cell>
          <cell r="AK1206">
            <v>-272.35069110998302</v>
          </cell>
          <cell r="AL1206">
            <v>-60.583025180007098</v>
          </cell>
          <cell r="AM1206">
            <v>0</v>
          </cell>
          <cell r="AN1206">
            <v>0</v>
          </cell>
          <cell r="AO1206">
            <v>-4.9770847000036156</v>
          </cell>
          <cell r="AP1206">
            <v>-251.61589518000255</v>
          </cell>
          <cell r="AQ1206">
            <v>-4.6686121099992306</v>
          </cell>
          <cell r="AR1206">
            <v>-765.7107967697084</v>
          </cell>
          <cell r="AS1206">
            <v>0</v>
          </cell>
          <cell r="AT1206">
            <v>975.52874504000647</v>
          </cell>
          <cell r="AU1206">
            <v>-56.33480074997351</v>
          </cell>
          <cell r="AV1206">
            <v>-1874.73521229998</v>
          </cell>
          <cell r="AW1206">
            <v>-855.34322671001428</v>
          </cell>
          <cell r="AX1206">
            <v>2474.5340777600068</v>
          </cell>
          <cell r="AY1206">
            <v>-8.9909128799918108</v>
          </cell>
          <cell r="AZ1206">
            <v>20.486379549984122</v>
          </cell>
          <cell r="BA1206">
            <v>-393.8237487799779</v>
          </cell>
          <cell r="BB1206">
            <v>-552.6097241499956</v>
          </cell>
          <cell r="BC1206">
            <v>-486.89396987001237</v>
          </cell>
          <cell r="BD1206">
            <v>-7.5284036800003378</v>
          </cell>
          <cell r="BE1206">
            <v>15321.136269739829</v>
          </cell>
          <cell r="BF1206">
            <v>2383.418114909975</v>
          </cell>
          <cell r="BG1206">
            <v>397.21955443000479</v>
          </cell>
          <cell r="BH1206">
            <v>490.02432804000273</v>
          </cell>
          <cell r="BI1206">
            <v>1891.8143988300289</v>
          </cell>
          <cell r="BJ1206">
            <v>30.436973349991604</v>
          </cell>
          <cell r="BK1206">
            <v>963.84974618002889</v>
          </cell>
          <cell r="BL1206">
            <v>517.88463417996536</v>
          </cell>
          <cell r="BM1206">
            <v>218.73644556998624</v>
          </cell>
          <cell r="BN1206">
            <v>-67.512026379990857</v>
          </cell>
          <cell r="BO1206">
            <v>5372.4384217900224</v>
          </cell>
          <cell r="BP1206">
            <v>1662.410245529958</v>
          </cell>
          <cell r="BQ1206">
            <v>1460.4154333099868</v>
          </cell>
          <cell r="BR1206">
            <v>15959.815170569811</v>
          </cell>
          <cell r="BS1206">
            <v>2084.1174919400073</v>
          </cell>
          <cell r="BT1206">
            <v>901.03967541000748</v>
          </cell>
          <cell r="BU1206">
            <v>2720.3799515300198</v>
          </cell>
          <cell r="BV1206">
            <v>690.36533040001814</v>
          </cell>
          <cell r="BW1206">
            <v>-40.045287519984413</v>
          </cell>
          <cell r="BX1206">
            <v>1836.9774608000298</v>
          </cell>
          <cell r="BY1206">
            <v>67.636320390010951</v>
          </cell>
          <cell r="BZ1206">
            <v>56.188086320005823</v>
          </cell>
          <cell r="CA1206">
            <v>1643.5517860100081</v>
          </cell>
          <cell r="CB1206">
            <v>387.68405460994109</v>
          </cell>
          <cell r="CC1206">
            <v>3114.8920078200172</v>
          </cell>
          <cell r="CD1206">
            <v>2497.0282928600063</v>
          </cell>
          <cell r="CE1206">
            <v>12493.506973480107</v>
          </cell>
          <cell r="CF1206">
            <v>1699.9266378400062</v>
          </cell>
          <cell r="CG1206">
            <v>1399.5881830400031</v>
          </cell>
          <cell r="CH1206">
            <v>1312.6268707199488</v>
          </cell>
          <cell r="CI1206">
            <v>147.46008551995328</v>
          </cell>
          <cell r="CJ1206">
            <v>151.34055918001104</v>
          </cell>
          <cell r="CK1206">
            <v>12.315008079996915</v>
          </cell>
          <cell r="CL1206">
            <v>8.7549871299997903</v>
          </cell>
          <cell r="CM1206">
            <v>66.632190239994088</v>
          </cell>
          <cell r="CN1206">
            <v>297.36883631997625</v>
          </cell>
          <cell r="CO1206">
            <v>1796.0222307100194</v>
          </cell>
          <cell r="CP1206">
            <v>2538.8124055100197</v>
          </cell>
          <cell r="CQ1206">
            <v>3062.6589791900042</v>
          </cell>
          <cell r="CR1206">
            <v>6468.0799747803248</v>
          </cell>
          <cell r="CS1206">
            <v>646.22112729999935</v>
          </cell>
          <cell r="CT1206">
            <v>-144.10948397999164</v>
          </cell>
          <cell r="CU1206">
            <v>848.42247578999377</v>
          </cell>
          <cell r="CV1206">
            <v>61.400996330005</v>
          </cell>
          <cell r="CW1206">
            <v>-1.0851390899988473</v>
          </cell>
          <cell r="CX1206">
            <v>-1249.7092375900247</v>
          </cell>
          <cell r="CY1206">
            <v>58.63850562996231</v>
          </cell>
          <cell r="CZ1206">
            <v>63.757591920002596</v>
          </cell>
          <cell r="DA1206">
            <v>40.247123460023431</v>
          </cell>
          <cell r="DB1206">
            <v>578.65642755998124</v>
          </cell>
          <cell r="DC1206">
            <v>2200.6960522200097</v>
          </cell>
          <cell r="DD1206">
            <v>3364.9435352300061</v>
          </cell>
          <cell r="DE1206">
            <v>9926.6213312796317</v>
          </cell>
          <cell r="DF1206">
            <v>2393.0736300799908</v>
          </cell>
          <cell r="DG1206">
            <v>971.63629704002233</v>
          </cell>
          <cell r="DH1206">
            <v>-277.5319465999637</v>
          </cell>
          <cell r="DI1206">
            <v>271.15643796998484</v>
          </cell>
          <cell r="DJ1206">
            <v>-49.274561859987443</v>
          </cell>
          <cell r="DK1206">
            <v>166.48363888997119</v>
          </cell>
          <cell r="DL1206">
            <v>52.286791420017835</v>
          </cell>
          <cell r="DM1206">
            <v>-22.149713179998798</v>
          </cell>
          <cell r="DN1206">
            <v>797.45585476001725</v>
          </cell>
          <cell r="DO1206">
            <v>33.521287520008627</v>
          </cell>
          <cell r="DP1206">
            <v>1883.4309583400027</v>
          </cell>
          <cell r="DQ1206">
            <v>3706.5326569000026</v>
          </cell>
          <cell r="DR1206">
            <v>7558.4114664597437</v>
          </cell>
          <cell r="DS1206">
            <v>2095.6137373699894</v>
          </cell>
          <cell r="DT1206">
            <v>48.857437650003703</v>
          </cell>
          <cell r="DU1206">
            <v>486.35194531999878</v>
          </cell>
          <cell r="DV1206">
            <v>416.58892596000805</v>
          </cell>
          <cell r="DW1206">
            <v>-100.31238969003607</v>
          </cell>
          <cell r="DX1206">
            <v>66.388965139980428</v>
          </cell>
          <cell r="DY1206">
            <v>110.87304398001288</v>
          </cell>
          <cell r="DZ1206">
            <v>-16.65736568000284</v>
          </cell>
          <cell r="EA1206">
            <v>153.36782176999259</v>
          </cell>
          <cell r="EB1206">
            <v>275.3682914099918</v>
          </cell>
          <cell r="EC1206">
            <v>1760.7404264100187</v>
          </cell>
          <cell r="ED1206">
            <v>2261.23062681999</v>
          </cell>
          <cell r="EE1206">
            <v>8496.3967038302217</v>
          </cell>
          <cell r="EF1206">
            <v>1026.7713536200026</v>
          </cell>
          <cell r="EG1206">
            <v>-70.117118810012471</v>
          </cell>
          <cell r="EH1206">
            <v>1008.3219952900254</v>
          </cell>
          <cell r="EI1206">
            <v>-41.910307589976583</v>
          </cell>
          <cell r="EJ1206">
            <v>-67.563942849999876</v>
          </cell>
          <cell r="EK1206">
            <v>188.62400183998398</v>
          </cell>
          <cell r="EL1206">
            <v>84.840795089985477</v>
          </cell>
          <cell r="EM1206">
            <v>689.78128861999721</v>
          </cell>
          <cell r="EN1206">
            <v>141.21318176997011</v>
          </cell>
          <cell r="EO1206">
            <v>267.71661574997415</v>
          </cell>
          <cell r="EP1206">
            <v>2232.2504280400171</v>
          </cell>
          <cell r="EQ1206">
            <v>3036.4684130599926</v>
          </cell>
          <cell r="ER1206">
            <v>9336.8922586198896</v>
          </cell>
          <cell r="ES1206">
            <v>2072.1358259399858</v>
          </cell>
          <cell r="ET1206">
            <v>430.28475557002821</v>
          </cell>
          <cell r="EU1206">
            <v>925.57578533000196</v>
          </cell>
          <cell r="EV1206">
            <v>343.51773706001404</v>
          </cell>
          <cell r="EW1206">
            <v>22.062578589982877</v>
          </cell>
          <cell r="EX1206">
            <v>102.34958815001301</v>
          </cell>
          <cell r="EY1206">
            <v>85.949781389994314</v>
          </cell>
          <cell r="EZ1206">
            <v>36.406508679967374</v>
          </cell>
          <cell r="FA1206">
            <v>1.0138862399908248</v>
          </cell>
          <cell r="FB1206">
            <v>376.0313977899641</v>
          </cell>
          <cell r="FC1206">
            <v>2792.6019730000407</v>
          </cell>
          <cell r="FD1206">
            <v>2148.9624408800082</v>
          </cell>
          <cell r="FE1206">
            <v>9952.0145059698261</v>
          </cell>
          <cell r="FF1206">
            <v>1150.715161930013</v>
          </cell>
          <cell r="FG1206">
            <v>1203.5871390600078</v>
          </cell>
          <cell r="FH1206">
            <v>1808.2521048599447</v>
          </cell>
          <cell r="FI1206">
            <v>389.05847985002038</v>
          </cell>
          <cell r="FJ1206">
            <v>-181.37046189997636</v>
          </cell>
          <cell r="FK1206">
            <v>-463.86975751000864</v>
          </cell>
          <cell r="FL1206">
            <v>-11.133904919988709</v>
          </cell>
          <cell r="FM1206">
            <v>29.679463219974423</v>
          </cell>
          <cell r="FN1206">
            <v>220.73710056001437</v>
          </cell>
          <cell r="FO1206">
            <v>437.41085767002369</v>
          </cell>
          <cell r="FP1206">
            <v>2324.7968332199962</v>
          </cell>
          <cell r="FQ1206">
            <v>3044.1514899300091</v>
          </cell>
          <cell r="FR1206">
            <v>10182.196511029964</v>
          </cell>
          <cell r="FS1206">
            <v>951.07401583000319</v>
          </cell>
          <cell r="FT1206">
            <v>1131.9798627899872</v>
          </cell>
          <cell r="FU1206">
            <v>969.19958331997623</v>
          </cell>
          <cell r="FV1206">
            <v>24.95579498000734</v>
          </cell>
          <cell r="FW1206">
            <v>16.95769150997512</v>
          </cell>
          <cell r="FX1206">
            <v>281.15624205999484</v>
          </cell>
          <cell r="FY1206">
            <v>84.684842299990123</v>
          </cell>
          <cell r="FZ1206">
            <v>-512.79615934001049</v>
          </cell>
          <cell r="GA1206">
            <v>123.0298915800231</v>
          </cell>
          <cell r="GB1206">
            <v>883.05107413002406</v>
          </cell>
          <cell r="GC1206">
            <v>3014.5054259999888</v>
          </cell>
          <cell r="GD1206">
            <v>3214.3982458700193</v>
          </cell>
          <cell r="GE1206">
            <v>11184.469875250477</v>
          </cell>
          <cell r="GF1206">
            <v>1794.9599434600095</v>
          </cell>
          <cell r="GG1206">
            <v>612.54331726999953</v>
          </cell>
          <cell r="GH1206">
            <v>2657.8463208000176</v>
          </cell>
          <cell r="GI1206">
            <v>488.82382045002305</v>
          </cell>
          <cell r="GJ1206">
            <v>110.49079941000673</v>
          </cell>
          <cell r="GK1206">
            <v>-720.41024040000048</v>
          </cell>
          <cell r="GL1206">
            <v>-331.21697276999475</v>
          </cell>
          <cell r="GM1206">
            <v>3.2359272300382145</v>
          </cell>
          <cell r="GN1206">
            <v>151.90858591004508</v>
          </cell>
          <cell r="GO1206">
            <v>732.60215340000286</v>
          </cell>
          <cell r="GP1206">
            <v>2224.6259962899785</v>
          </cell>
          <cell r="GQ1206">
            <v>3459.0602242000023</v>
          </cell>
          <cell r="GR1206">
            <v>7015.369493490085</v>
          </cell>
          <cell r="GS1206">
            <v>1072.2779644199763</v>
          </cell>
          <cell r="GT1206">
            <v>76.494716119996156</v>
          </cell>
          <cell r="GU1206">
            <v>933.06520033000561</v>
          </cell>
          <cell r="GV1206">
            <v>28.460378449999553</v>
          </cell>
          <cell r="GW1206">
            <v>16.770116430001508</v>
          </cell>
          <cell r="GX1206">
            <v>1038.6041975399712</v>
          </cell>
          <cell r="GY1206">
            <v>-761.16461237998737</v>
          </cell>
          <cell r="GZ1206">
            <v>73.495312649989501</v>
          </cell>
          <cell r="HA1206">
            <v>122.4794052799989</v>
          </cell>
          <cell r="HB1206">
            <v>603.7165462700068</v>
          </cell>
          <cell r="HC1206">
            <v>2008.8178351699607</v>
          </cell>
          <cell r="HD1206">
            <v>1802.352433210006</v>
          </cell>
          <cell r="HE1206">
            <v>7425.3670158800669</v>
          </cell>
          <cell r="HF1206">
            <v>1961.3787702700211</v>
          </cell>
          <cell r="HG1206">
            <v>400.31558838000637</v>
          </cell>
          <cell r="HH1206">
            <v>376.25009294002666</v>
          </cell>
          <cell r="HI1206">
            <v>-128.99623445999168</v>
          </cell>
          <cell r="HJ1206">
            <v>-80.887552350002807</v>
          </cell>
          <cell r="HK1206">
            <v>-323.03430711998953</v>
          </cell>
          <cell r="HL1206">
            <v>-345.92102790001081</v>
          </cell>
          <cell r="HM1206">
            <v>120.35288208001293</v>
          </cell>
          <cell r="HN1206">
            <v>132.92525362997549</v>
          </cell>
          <cell r="HO1206">
            <v>-92.762212460016599</v>
          </cell>
          <cell r="HP1206">
            <v>2693.6732725299953</v>
          </cell>
          <cell r="HQ1206">
            <v>2712.0724903399823</v>
          </cell>
          <cell r="HR1206">
            <v>20085.79520418006</v>
          </cell>
          <cell r="HS1206">
            <v>5849.5938922200585</v>
          </cell>
          <cell r="HT1206">
            <v>2939.5871671500063</v>
          </cell>
          <cell r="HU1206">
            <v>2062.178266210045</v>
          </cell>
          <cell r="HV1206">
            <v>261.17271119997895</v>
          </cell>
          <cell r="HW1206">
            <v>-43.793898169984459</v>
          </cell>
          <cell r="HX1206">
            <v>162.0321034600056</v>
          </cell>
          <cell r="HY1206">
            <v>-594.93251781997969</v>
          </cell>
          <cell r="HZ1206">
            <v>0</v>
          </cell>
          <cell r="IA1206">
            <v>1172.9557005499664</v>
          </cell>
          <cell r="IB1206">
            <v>1493.205305749987</v>
          </cell>
          <cell r="IC1206">
            <v>2473.2873078899866</v>
          </cell>
          <cell r="ID1206">
            <v>4310.5091657400044</v>
          </cell>
          <cell r="IE1206">
            <v>20730.838115359889</v>
          </cell>
          <cell r="IF1206">
            <v>4405.584948549993</v>
          </cell>
          <cell r="IG1206">
            <v>2955.2842549900524</v>
          </cell>
          <cell r="IH1206">
            <v>1969.4436785299622</v>
          </cell>
          <cell r="II1206">
            <v>924.89190948002215</v>
          </cell>
          <cell r="IJ1206">
            <v>-36.114746840015869</v>
          </cell>
          <cell r="IK1206">
            <v>434.45950143996743</v>
          </cell>
          <cell r="IL1206">
            <v>-637.39599057997111</v>
          </cell>
          <cell r="IM1206">
            <v>0</v>
          </cell>
          <cell r="IN1206">
            <v>2734.7849838099792</v>
          </cell>
          <cell r="IO1206">
            <v>1808.673795869996</v>
          </cell>
          <cell r="IP1206">
            <v>2477.378874720016</v>
          </cell>
          <cell r="IQ1206">
            <v>3693.8469053900189</v>
          </cell>
          <cell r="IR1206">
            <v>17113.659100690391</v>
          </cell>
          <cell r="IS1206">
            <v>4274.1000058999925</v>
          </cell>
          <cell r="IT1206">
            <v>2169.2136041000485</v>
          </cell>
          <cell r="IU1206">
            <v>429.04572347001522</v>
          </cell>
          <cell r="IV1206">
            <v>-11.937561789993197</v>
          </cell>
          <cell r="IW1206">
            <v>-357.18112062999717</v>
          </cell>
          <cell r="IX1206">
            <v>375.74788223995711</v>
          </cell>
          <cell r="IY1206">
            <v>-56.717107929958729</v>
          </cell>
          <cell r="IZ1206">
            <v>435.29920459998539</v>
          </cell>
          <cell r="JA1206">
            <v>2399.8459355600062</v>
          </cell>
          <cell r="JB1206">
            <v>1715.6215853200119</v>
          </cell>
          <cell r="JC1206">
            <v>2239.5994317700388</v>
          </cell>
          <cell r="JD1206">
            <v>3501.0215180800005</v>
          </cell>
          <cell r="JE1206">
            <v>23066.99103121995</v>
          </cell>
          <cell r="JF1206">
            <v>7052.4296904300281</v>
          </cell>
          <cell r="JG1206">
            <v>1345.1396449500171</v>
          </cell>
          <cell r="JH1206">
            <v>2568.5552787899505</v>
          </cell>
          <cell r="JI1206">
            <v>2277.9393905100151</v>
          </cell>
          <cell r="JJ1206">
            <v>60.859251800007769</v>
          </cell>
          <cell r="JK1206">
            <v>674.13153101998614</v>
          </cell>
          <cell r="JL1206">
            <v>-14.265150110033574</v>
          </cell>
          <cell r="JM1206">
            <v>435.2992046099971</v>
          </cell>
          <cell r="JN1206">
            <v>1220.6703269100108</v>
          </cell>
          <cell r="JO1206">
            <v>2008.1452851799986</v>
          </cell>
          <cell r="JP1206">
            <v>2103.6380621700373</v>
          </cell>
          <cell r="JQ1206">
            <v>3334.4485149600077</v>
          </cell>
        </row>
        <row r="1207">
          <cell r="D1207" t="str">
            <v>CLC.EX.WYE._._32.DaveJohnston 4 CCUS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  <cell r="GK1207">
            <v>0</v>
          </cell>
          <cell r="GL1207">
            <v>0</v>
          </cell>
          <cell r="GM1207">
            <v>0</v>
          </cell>
          <cell r="GN1207">
            <v>0</v>
          </cell>
          <cell r="GO1207">
            <v>0</v>
          </cell>
          <cell r="GP1207">
            <v>0</v>
          </cell>
          <cell r="GQ1207">
            <v>0</v>
          </cell>
          <cell r="GR1207">
            <v>0</v>
          </cell>
          <cell r="GS1207">
            <v>0</v>
          </cell>
          <cell r="GT1207">
            <v>0</v>
          </cell>
          <cell r="GU1207">
            <v>0</v>
          </cell>
          <cell r="GV1207">
            <v>0</v>
          </cell>
          <cell r="GW1207">
            <v>0</v>
          </cell>
          <cell r="GX1207">
            <v>0</v>
          </cell>
          <cell r="GY1207">
            <v>0</v>
          </cell>
          <cell r="GZ1207">
            <v>0</v>
          </cell>
          <cell r="HA1207">
            <v>0</v>
          </cell>
          <cell r="HB1207">
            <v>0</v>
          </cell>
          <cell r="HC1207">
            <v>0</v>
          </cell>
          <cell r="HD1207">
            <v>0</v>
          </cell>
          <cell r="HE1207">
            <v>0</v>
          </cell>
          <cell r="HF1207">
            <v>0</v>
          </cell>
          <cell r="HG1207">
            <v>0</v>
          </cell>
          <cell r="HH1207">
            <v>0</v>
          </cell>
          <cell r="HI1207">
            <v>0</v>
          </cell>
          <cell r="HJ1207">
            <v>0</v>
          </cell>
          <cell r="HK1207">
            <v>0</v>
          </cell>
          <cell r="HL1207">
            <v>0</v>
          </cell>
          <cell r="HM1207">
            <v>0</v>
          </cell>
          <cell r="HN1207">
            <v>0</v>
          </cell>
          <cell r="HO1207">
            <v>0</v>
          </cell>
          <cell r="HP1207">
            <v>0</v>
          </cell>
          <cell r="HQ1207">
            <v>0</v>
          </cell>
          <cell r="HR1207">
            <v>0</v>
          </cell>
          <cell r="HS1207">
            <v>0</v>
          </cell>
          <cell r="HT1207">
            <v>0</v>
          </cell>
          <cell r="HU1207">
            <v>0</v>
          </cell>
          <cell r="HV1207">
            <v>0</v>
          </cell>
          <cell r="HW1207">
            <v>0</v>
          </cell>
          <cell r="HX1207">
            <v>0</v>
          </cell>
          <cell r="HY1207">
            <v>0</v>
          </cell>
          <cell r="HZ1207">
            <v>0</v>
          </cell>
          <cell r="IA1207">
            <v>0</v>
          </cell>
          <cell r="IB1207">
            <v>0</v>
          </cell>
          <cell r="IC1207">
            <v>0</v>
          </cell>
          <cell r="ID1207">
            <v>0</v>
          </cell>
          <cell r="IE1207">
            <v>0</v>
          </cell>
          <cell r="IF1207">
            <v>0</v>
          </cell>
          <cell r="IG1207">
            <v>0</v>
          </cell>
          <cell r="IH1207">
            <v>0</v>
          </cell>
          <cell r="II1207">
            <v>0</v>
          </cell>
          <cell r="IJ1207">
            <v>0</v>
          </cell>
          <cell r="IK1207">
            <v>0</v>
          </cell>
          <cell r="IL1207">
            <v>0</v>
          </cell>
          <cell r="IM1207">
            <v>0</v>
          </cell>
          <cell r="IN1207">
            <v>0</v>
          </cell>
          <cell r="IO1207">
            <v>0</v>
          </cell>
          <cell r="IP1207">
            <v>0</v>
          </cell>
          <cell r="IQ1207">
            <v>0</v>
          </cell>
          <cell r="IR1207">
            <v>0</v>
          </cell>
          <cell r="IS1207">
            <v>0</v>
          </cell>
          <cell r="IT1207">
            <v>0</v>
          </cell>
          <cell r="IU1207">
            <v>0</v>
          </cell>
          <cell r="IV1207">
            <v>0</v>
          </cell>
          <cell r="IW1207">
            <v>0</v>
          </cell>
          <cell r="IX1207">
            <v>0</v>
          </cell>
          <cell r="IY1207">
            <v>0</v>
          </cell>
          <cell r="IZ1207">
            <v>0</v>
          </cell>
          <cell r="JA1207">
            <v>0</v>
          </cell>
          <cell r="JB1207">
            <v>0</v>
          </cell>
          <cell r="JC1207">
            <v>0</v>
          </cell>
          <cell r="JD1207">
            <v>0</v>
          </cell>
          <cell r="JE1207">
            <v>0</v>
          </cell>
          <cell r="JF1207">
            <v>0</v>
          </cell>
          <cell r="JG1207">
            <v>0</v>
          </cell>
          <cell r="JH1207">
            <v>0</v>
          </cell>
          <cell r="JI1207">
            <v>0</v>
          </cell>
          <cell r="JJ1207">
            <v>0</v>
          </cell>
          <cell r="JK1207">
            <v>0</v>
          </cell>
          <cell r="JL1207">
            <v>0</v>
          </cell>
          <cell r="JM1207">
            <v>0</v>
          </cell>
          <cell r="JN1207">
            <v>0</v>
          </cell>
          <cell r="JO1207">
            <v>0</v>
          </cell>
          <cell r="JP1207">
            <v>0</v>
          </cell>
          <cell r="JQ1207">
            <v>0</v>
          </cell>
        </row>
        <row r="1208">
          <cell r="D1208" t="str">
            <v>CLC.EX.BDG._._30.JimBridger 3 CCUS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  <cell r="GK1208">
            <v>0</v>
          </cell>
          <cell r="GL1208">
            <v>0</v>
          </cell>
          <cell r="GM1208">
            <v>0</v>
          </cell>
          <cell r="GN1208">
            <v>0</v>
          </cell>
          <cell r="GO1208">
            <v>0</v>
          </cell>
          <cell r="GP1208">
            <v>0</v>
          </cell>
          <cell r="GQ1208">
            <v>0</v>
          </cell>
          <cell r="GR1208">
            <v>0</v>
          </cell>
          <cell r="GS1208">
            <v>0</v>
          </cell>
          <cell r="GT1208">
            <v>0</v>
          </cell>
          <cell r="GU1208">
            <v>0</v>
          </cell>
          <cell r="GV1208">
            <v>0</v>
          </cell>
          <cell r="GW1208">
            <v>0</v>
          </cell>
          <cell r="GX1208">
            <v>0</v>
          </cell>
          <cell r="GY1208">
            <v>0</v>
          </cell>
          <cell r="GZ1208">
            <v>0</v>
          </cell>
          <cell r="HA1208">
            <v>0</v>
          </cell>
          <cell r="HB1208">
            <v>0</v>
          </cell>
          <cell r="HC1208">
            <v>0</v>
          </cell>
          <cell r="HD1208">
            <v>0</v>
          </cell>
          <cell r="HE1208">
            <v>0</v>
          </cell>
          <cell r="HF1208">
            <v>0</v>
          </cell>
          <cell r="HG1208">
            <v>0</v>
          </cell>
          <cell r="HH1208">
            <v>0</v>
          </cell>
          <cell r="HI1208">
            <v>0</v>
          </cell>
          <cell r="HJ1208">
            <v>0</v>
          </cell>
          <cell r="HK1208">
            <v>0</v>
          </cell>
          <cell r="HL1208">
            <v>0</v>
          </cell>
          <cell r="HM1208">
            <v>0</v>
          </cell>
          <cell r="HN1208">
            <v>0</v>
          </cell>
          <cell r="HO1208">
            <v>0</v>
          </cell>
          <cell r="HP1208">
            <v>0</v>
          </cell>
          <cell r="HQ1208">
            <v>0</v>
          </cell>
          <cell r="HR1208">
            <v>-3901.7214644099586</v>
          </cell>
          <cell r="HS1208">
            <v>518.58786526000767</v>
          </cell>
          <cell r="HT1208">
            <v>-215.22522388996731</v>
          </cell>
          <cell r="HU1208">
            <v>-124.56445976000396</v>
          </cell>
          <cell r="HV1208">
            <v>0</v>
          </cell>
          <cell r="HW1208">
            <v>-17.649737169998843</v>
          </cell>
          <cell r="HX1208">
            <v>-1407.9049841399974</v>
          </cell>
          <cell r="HY1208">
            <v>209.27330303000053</v>
          </cell>
          <cell r="HZ1208">
            <v>-1353.0820316200115</v>
          </cell>
          <cell r="IA1208">
            <v>-102.35710653002025</v>
          </cell>
          <cell r="IB1208">
            <v>-1357.0879259800058</v>
          </cell>
          <cell r="IC1208">
            <v>64.220422079997661</v>
          </cell>
          <cell r="ID1208">
            <v>-115.93158569000661</v>
          </cell>
          <cell r="IE1208">
            <v>0</v>
          </cell>
          <cell r="IF1208">
            <v>0</v>
          </cell>
          <cell r="IG1208">
            <v>0</v>
          </cell>
          <cell r="IH1208">
            <v>0</v>
          </cell>
          <cell r="II1208">
            <v>0</v>
          </cell>
          <cell r="IJ1208">
            <v>0</v>
          </cell>
          <cell r="IK1208">
            <v>0</v>
          </cell>
          <cell r="IL1208">
            <v>0</v>
          </cell>
          <cell r="IM1208">
            <v>0</v>
          </cell>
          <cell r="IN1208">
            <v>0</v>
          </cell>
          <cell r="IO1208">
            <v>0</v>
          </cell>
          <cell r="IP1208">
            <v>0</v>
          </cell>
          <cell r="IQ1208">
            <v>0</v>
          </cell>
          <cell r="IR1208">
            <v>0</v>
          </cell>
          <cell r="IS1208">
            <v>0</v>
          </cell>
          <cell r="IT1208">
            <v>0</v>
          </cell>
          <cell r="IU1208">
            <v>0</v>
          </cell>
          <cell r="IV1208">
            <v>0</v>
          </cell>
          <cell r="IW1208">
            <v>0</v>
          </cell>
          <cell r="IX1208">
            <v>0</v>
          </cell>
          <cell r="IY1208">
            <v>0</v>
          </cell>
          <cell r="IZ1208">
            <v>0</v>
          </cell>
          <cell r="JA1208">
            <v>0</v>
          </cell>
          <cell r="JB1208">
            <v>0</v>
          </cell>
          <cell r="JC1208">
            <v>0</v>
          </cell>
          <cell r="JD1208">
            <v>0</v>
          </cell>
          <cell r="JE1208">
            <v>0</v>
          </cell>
          <cell r="JF1208">
            <v>0</v>
          </cell>
          <cell r="JG1208">
            <v>0</v>
          </cell>
          <cell r="JH1208">
            <v>0</v>
          </cell>
          <cell r="JI1208">
            <v>0</v>
          </cell>
          <cell r="JJ1208">
            <v>0</v>
          </cell>
          <cell r="JK1208">
            <v>0</v>
          </cell>
          <cell r="JL1208">
            <v>0</v>
          </cell>
          <cell r="JM1208">
            <v>0</v>
          </cell>
          <cell r="JN1208">
            <v>0</v>
          </cell>
          <cell r="JO1208">
            <v>0</v>
          </cell>
          <cell r="JP1208">
            <v>0</v>
          </cell>
          <cell r="JQ1208">
            <v>0</v>
          </cell>
        </row>
        <row r="1209">
          <cell r="D1209" t="str">
            <v>CLC.EX.BDG._._30.JimBridger 4 CCUS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-97.193947940133512</v>
          </cell>
          <cell r="ES1209">
            <v>0</v>
          </cell>
          <cell r="ET1209">
            <v>0</v>
          </cell>
          <cell r="EU1209">
            <v>-97.193947940017097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  <cell r="GK1209">
            <v>0</v>
          </cell>
          <cell r="GL1209">
            <v>0</v>
          </cell>
          <cell r="GM1209">
            <v>0</v>
          </cell>
          <cell r="GN1209">
            <v>0</v>
          </cell>
          <cell r="GO1209">
            <v>0</v>
          </cell>
          <cell r="GP1209">
            <v>0</v>
          </cell>
          <cell r="GQ1209">
            <v>0</v>
          </cell>
          <cell r="GR1209">
            <v>0</v>
          </cell>
          <cell r="GS1209">
            <v>0</v>
          </cell>
          <cell r="GT1209">
            <v>0</v>
          </cell>
          <cell r="GU1209">
            <v>0</v>
          </cell>
          <cell r="GV1209">
            <v>0</v>
          </cell>
          <cell r="GW1209">
            <v>0</v>
          </cell>
          <cell r="GX1209">
            <v>0</v>
          </cell>
          <cell r="GY1209">
            <v>0</v>
          </cell>
          <cell r="GZ1209">
            <v>0</v>
          </cell>
          <cell r="HA1209">
            <v>0</v>
          </cell>
          <cell r="HB1209">
            <v>0</v>
          </cell>
          <cell r="HC1209">
            <v>0</v>
          </cell>
          <cell r="HD1209">
            <v>0</v>
          </cell>
          <cell r="HE1209">
            <v>0</v>
          </cell>
          <cell r="HF1209">
            <v>0</v>
          </cell>
          <cell r="HG1209">
            <v>0</v>
          </cell>
          <cell r="HH1209">
            <v>0</v>
          </cell>
          <cell r="HI1209">
            <v>0</v>
          </cell>
          <cell r="HJ1209">
            <v>0</v>
          </cell>
          <cell r="HK1209">
            <v>0</v>
          </cell>
          <cell r="HL1209">
            <v>0</v>
          </cell>
          <cell r="HM1209">
            <v>0</v>
          </cell>
          <cell r="HN1209">
            <v>0</v>
          </cell>
          <cell r="HO1209">
            <v>0</v>
          </cell>
          <cell r="HP1209">
            <v>0</v>
          </cell>
          <cell r="HQ1209">
            <v>0</v>
          </cell>
          <cell r="HR1209">
            <v>-5778.7729954901151</v>
          </cell>
          <cell r="HS1209">
            <v>-423.38623823001399</v>
          </cell>
          <cell r="HT1209">
            <v>-3219.7928062699939</v>
          </cell>
          <cell r="HU1209">
            <v>-225.60791171000164</v>
          </cell>
          <cell r="HV1209">
            <v>10.46227760000329</v>
          </cell>
          <cell r="HW1209">
            <v>-88.641838379999172</v>
          </cell>
          <cell r="HX1209">
            <v>-1215.6362390799768</v>
          </cell>
          <cell r="HY1209">
            <v>-661.13372104999144</v>
          </cell>
          <cell r="HZ1209">
            <v>-180.92186466997373</v>
          </cell>
          <cell r="IA1209">
            <v>-202.16603928999393</v>
          </cell>
          <cell r="IB1209">
            <v>-60.589802240036079</v>
          </cell>
          <cell r="IC1209">
            <v>488.64118782999867</v>
          </cell>
          <cell r="ID1209">
            <v>0</v>
          </cell>
          <cell r="IE1209">
            <v>0</v>
          </cell>
          <cell r="IF1209">
            <v>0</v>
          </cell>
          <cell r="IG1209">
            <v>0</v>
          </cell>
          <cell r="IH1209">
            <v>0</v>
          </cell>
          <cell r="II1209">
            <v>0</v>
          </cell>
          <cell r="IJ1209">
            <v>0</v>
          </cell>
          <cell r="IK1209">
            <v>0</v>
          </cell>
          <cell r="IL1209">
            <v>0</v>
          </cell>
          <cell r="IM1209">
            <v>0</v>
          </cell>
          <cell r="IN1209">
            <v>0</v>
          </cell>
          <cell r="IO1209">
            <v>0</v>
          </cell>
          <cell r="IP1209">
            <v>0</v>
          </cell>
          <cell r="IQ1209">
            <v>0</v>
          </cell>
          <cell r="IR1209">
            <v>0</v>
          </cell>
          <cell r="IS1209">
            <v>0</v>
          </cell>
          <cell r="IT1209">
            <v>0</v>
          </cell>
          <cell r="IU1209">
            <v>0</v>
          </cell>
          <cell r="IV1209">
            <v>0</v>
          </cell>
          <cell r="IW1209">
            <v>0</v>
          </cell>
          <cell r="IX1209">
            <v>0</v>
          </cell>
          <cell r="IY1209">
            <v>0</v>
          </cell>
          <cell r="IZ1209">
            <v>0</v>
          </cell>
          <cell r="JA1209">
            <v>0</v>
          </cell>
          <cell r="JB1209">
            <v>0</v>
          </cell>
          <cell r="JC1209">
            <v>0</v>
          </cell>
          <cell r="JD1209">
            <v>0</v>
          </cell>
          <cell r="JE1209">
            <v>0</v>
          </cell>
          <cell r="JF1209">
            <v>0</v>
          </cell>
          <cell r="JG1209">
            <v>0</v>
          </cell>
          <cell r="JH1209">
            <v>0</v>
          </cell>
          <cell r="JI1209">
            <v>0</v>
          </cell>
          <cell r="JJ1209">
            <v>0</v>
          </cell>
          <cell r="JK1209">
            <v>0</v>
          </cell>
          <cell r="JL1209">
            <v>0</v>
          </cell>
          <cell r="JM1209">
            <v>0</v>
          </cell>
          <cell r="JN1209">
            <v>0</v>
          </cell>
          <cell r="JO1209">
            <v>0</v>
          </cell>
          <cell r="JP1209">
            <v>0</v>
          </cell>
          <cell r="JQ1209">
            <v>0</v>
          </cell>
        </row>
        <row r="1210">
          <cell r="D1210" t="str">
            <v>CLC.EX.UTS._._32.Hunter 1 CCUS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  <cell r="GK1210">
            <v>0</v>
          </cell>
          <cell r="GL1210">
            <v>0</v>
          </cell>
          <cell r="GM1210">
            <v>0</v>
          </cell>
          <cell r="GN1210">
            <v>0</v>
          </cell>
          <cell r="GO1210">
            <v>0</v>
          </cell>
          <cell r="GP1210">
            <v>0</v>
          </cell>
          <cell r="GQ1210">
            <v>0</v>
          </cell>
          <cell r="GR1210">
            <v>0</v>
          </cell>
          <cell r="GS1210">
            <v>0</v>
          </cell>
          <cell r="GT1210">
            <v>0</v>
          </cell>
          <cell r="GU1210">
            <v>0</v>
          </cell>
          <cell r="GV1210">
            <v>0</v>
          </cell>
          <cell r="GW1210">
            <v>0</v>
          </cell>
          <cell r="GX1210">
            <v>0</v>
          </cell>
          <cell r="GY1210">
            <v>0</v>
          </cell>
          <cell r="GZ1210">
            <v>0</v>
          </cell>
          <cell r="HA1210">
            <v>0</v>
          </cell>
          <cell r="HB1210">
            <v>0</v>
          </cell>
          <cell r="HC1210">
            <v>0</v>
          </cell>
          <cell r="HD1210">
            <v>0</v>
          </cell>
          <cell r="HE1210">
            <v>0</v>
          </cell>
          <cell r="HF1210">
            <v>0</v>
          </cell>
          <cell r="HG1210">
            <v>0</v>
          </cell>
          <cell r="HH1210">
            <v>0</v>
          </cell>
          <cell r="HI1210">
            <v>0</v>
          </cell>
          <cell r="HJ1210">
            <v>0</v>
          </cell>
          <cell r="HK1210">
            <v>0</v>
          </cell>
          <cell r="HL1210">
            <v>0</v>
          </cell>
          <cell r="HM1210">
            <v>0</v>
          </cell>
          <cell r="HN1210">
            <v>0</v>
          </cell>
          <cell r="HO1210">
            <v>0</v>
          </cell>
          <cell r="HP1210">
            <v>0</v>
          </cell>
          <cell r="HQ1210">
            <v>0</v>
          </cell>
          <cell r="HR1210">
            <v>0</v>
          </cell>
          <cell r="HS1210">
            <v>0</v>
          </cell>
          <cell r="HT1210">
            <v>0</v>
          </cell>
          <cell r="HU1210">
            <v>0</v>
          </cell>
          <cell r="HV1210">
            <v>0</v>
          </cell>
          <cell r="HW1210">
            <v>0</v>
          </cell>
          <cell r="HX1210">
            <v>0</v>
          </cell>
          <cell r="HY1210">
            <v>0</v>
          </cell>
          <cell r="HZ1210">
            <v>0</v>
          </cell>
          <cell r="IA1210">
            <v>0</v>
          </cell>
          <cell r="IB1210">
            <v>0</v>
          </cell>
          <cell r="IC1210">
            <v>0</v>
          </cell>
          <cell r="ID1210">
            <v>0</v>
          </cell>
          <cell r="IE1210">
            <v>0</v>
          </cell>
          <cell r="IF1210">
            <v>0</v>
          </cell>
          <cell r="IG1210">
            <v>0</v>
          </cell>
          <cell r="IH1210">
            <v>0</v>
          </cell>
          <cell r="II1210">
            <v>0</v>
          </cell>
          <cell r="IJ1210">
            <v>0</v>
          </cell>
          <cell r="IK1210">
            <v>0</v>
          </cell>
          <cell r="IL1210">
            <v>0</v>
          </cell>
          <cell r="IM1210">
            <v>0</v>
          </cell>
          <cell r="IN1210">
            <v>0</v>
          </cell>
          <cell r="IO1210">
            <v>0</v>
          </cell>
          <cell r="IP1210">
            <v>0</v>
          </cell>
          <cell r="IQ1210">
            <v>0</v>
          </cell>
          <cell r="IR1210">
            <v>0</v>
          </cell>
          <cell r="IS1210">
            <v>0</v>
          </cell>
          <cell r="IT1210">
            <v>0</v>
          </cell>
          <cell r="IU1210">
            <v>0</v>
          </cell>
          <cell r="IV1210">
            <v>0</v>
          </cell>
          <cell r="IW1210">
            <v>0</v>
          </cell>
          <cell r="IX1210">
            <v>0</v>
          </cell>
          <cell r="IY1210">
            <v>0</v>
          </cell>
          <cell r="IZ1210">
            <v>0</v>
          </cell>
          <cell r="JA1210">
            <v>0</v>
          </cell>
          <cell r="JB1210">
            <v>0</v>
          </cell>
          <cell r="JC1210">
            <v>0</v>
          </cell>
          <cell r="JD1210">
            <v>0</v>
          </cell>
          <cell r="JE1210">
            <v>0</v>
          </cell>
          <cell r="JF1210">
            <v>0</v>
          </cell>
          <cell r="JG1210">
            <v>0</v>
          </cell>
          <cell r="JH1210">
            <v>0</v>
          </cell>
          <cell r="JI1210">
            <v>0</v>
          </cell>
          <cell r="JJ1210">
            <v>0</v>
          </cell>
          <cell r="JK1210">
            <v>0</v>
          </cell>
          <cell r="JL1210">
            <v>0</v>
          </cell>
          <cell r="JM1210">
            <v>0</v>
          </cell>
          <cell r="JN1210">
            <v>0</v>
          </cell>
          <cell r="JO1210">
            <v>0</v>
          </cell>
          <cell r="JP1210">
            <v>0</v>
          </cell>
          <cell r="JQ1210">
            <v>0</v>
          </cell>
        </row>
        <row r="1211">
          <cell r="D1211" t="str">
            <v>CLC.EX.UTS._._32.Hunter 2 CCUS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  <cell r="GK1211">
            <v>0</v>
          </cell>
          <cell r="GL1211">
            <v>0</v>
          </cell>
          <cell r="GM1211">
            <v>0</v>
          </cell>
          <cell r="GN1211">
            <v>0</v>
          </cell>
          <cell r="GO1211">
            <v>0</v>
          </cell>
          <cell r="GP1211">
            <v>0</v>
          </cell>
          <cell r="GQ1211">
            <v>0</v>
          </cell>
          <cell r="GR1211">
            <v>0</v>
          </cell>
          <cell r="GS1211">
            <v>0</v>
          </cell>
          <cell r="GT1211">
            <v>0</v>
          </cell>
          <cell r="GU1211">
            <v>0</v>
          </cell>
          <cell r="GV1211">
            <v>0</v>
          </cell>
          <cell r="GW1211">
            <v>0</v>
          </cell>
          <cell r="GX1211">
            <v>0</v>
          </cell>
          <cell r="GY1211">
            <v>0</v>
          </cell>
          <cell r="GZ1211">
            <v>0</v>
          </cell>
          <cell r="HA1211">
            <v>0</v>
          </cell>
          <cell r="HB1211">
            <v>0</v>
          </cell>
          <cell r="HC1211">
            <v>0</v>
          </cell>
          <cell r="HD1211">
            <v>0</v>
          </cell>
          <cell r="HE1211">
            <v>0</v>
          </cell>
          <cell r="HF1211">
            <v>0</v>
          </cell>
          <cell r="HG1211">
            <v>0</v>
          </cell>
          <cell r="HH1211">
            <v>0</v>
          </cell>
          <cell r="HI1211">
            <v>0</v>
          </cell>
          <cell r="HJ1211">
            <v>0</v>
          </cell>
          <cell r="HK1211">
            <v>0</v>
          </cell>
          <cell r="HL1211">
            <v>0</v>
          </cell>
          <cell r="HM1211">
            <v>0</v>
          </cell>
          <cell r="HN1211">
            <v>0</v>
          </cell>
          <cell r="HO1211">
            <v>0</v>
          </cell>
          <cell r="HP1211">
            <v>0</v>
          </cell>
          <cell r="HQ1211">
            <v>0</v>
          </cell>
          <cell r="HR1211">
            <v>0</v>
          </cell>
          <cell r="HS1211">
            <v>0</v>
          </cell>
          <cell r="HT1211">
            <v>0</v>
          </cell>
          <cell r="HU1211">
            <v>0</v>
          </cell>
          <cell r="HV1211">
            <v>0</v>
          </cell>
          <cell r="HW1211">
            <v>0</v>
          </cell>
          <cell r="HX1211">
            <v>0</v>
          </cell>
          <cell r="HY1211">
            <v>0</v>
          </cell>
          <cell r="HZ1211">
            <v>0</v>
          </cell>
          <cell r="IA1211">
            <v>0</v>
          </cell>
          <cell r="IB1211">
            <v>0</v>
          </cell>
          <cell r="IC1211">
            <v>0</v>
          </cell>
          <cell r="ID1211">
            <v>0</v>
          </cell>
          <cell r="IE1211">
            <v>0</v>
          </cell>
          <cell r="IF1211">
            <v>0</v>
          </cell>
          <cell r="IG1211">
            <v>0</v>
          </cell>
          <cell r="IH1211">
            <v>0</v>
          </cell>
          <cell r="II1211">
            <v>0</v>
          </cell>
          <cell r="IJ1211">
            <v>0</v>
          </cell>
          <cell r="IK1211">
            <v>0</v>
          </cell>
          <cell r="IL1211">
            <v>0</v>
          </cell>
          <cell r="IM1211">
            <v>0</v>
          </cell>
          <cell r="IN1211">
            <v>0</v>
          </cell>
          <cell r="IO1211">
            <v>0</v>
          </cell>
          <cell r="IP1211">
            <v>0</v>
          </cell>
          <cell r="IQ1211">
            <v>0</v>
          </cell>
          <cell r="IR1211">
            <v>0</v>
          </cell>
          <cell r="IS1211">
            <v>0</v>
          </cell>
          <cell r="IT1211">
            <v>0</v>
          </cell>
          <cell r="IU1211">
            <v>0</v>
          </cell>
          <cell r="IV1211">
            <v>0</v>
          </cell>
          <cell r="IW1211">
            <v>0</v>
          </cell>
          <cell r="IX1211">
            <v>0</v>
          </cell>
          <cell r="IY1211">
            <v>0</v>
          </cell>
          <cell r="IZ1211">
            <v>0</v>
          </cell>
          <cell r="JA1211">
            <v>0</v>
          </cell>
          <cell r="JB1211">
            <v>0</v>
          </cell>
          <cell r="JC1211">
            <v>0</v>
          </cell>
          <cell r="JD1211">
            <v>0</v>
          </cell>
          <cell r="JE1211">
            <v>0</v>
          </cell>
          <cell r="JF1211">
            <v>0</v>
          </cell>
          <cell r="JG1211">
            <v>0</v>
          </cell>
          <cell r="JH1211">
            <v>0</v>
          </cell>
          <cell r="JI1211">
            <v>0</v>
          </cell>
          <cell r="JJ1211">
            <v>0</v>
          </cell>
          <cell r="JK1211">
            <v>0</v>
          </cell>
          <cell r="JL1211">
            <v>0</v>
          </cell>
          <cell r="JM1211">
            <v>0</v>
          </cell>
          <cell r="JN1211">
            <v>0</v>
          </cell>
          <cell r="JO1211">
            <v>0</v>
          </cell>
          <cell r="JP1211">
            <v>0</v>
          </cell>
          <cell r="JQ1211">
            <v>0</v>
          </cell>
        </row>
        <row r="1212">
          <cell r="D1212" t="str">
            <v>CLC.EX.UTS._._32.Hunter 3 CCUS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  <cell r="GK1212">
            <v>0</v>
          </cell>
          <cell r="GL1212">
            <v>0</v>
          </cell>
          <cell r="GM1212">
            <v>0</v>
          </cell>
          <cell r="GN1212">
            <v>0</v>
          </cell>
          <cell r="GO1212">
            <v>0</v>
          </cell>
          <cell r="GP1212">
            <v>0</v>
          </cell>
          <cell r="GQ1212">
            <v>0</v>
          </cell>
          <cell r="GR1212">
            <v>0</v>
          </cell>
          <cell r="GS1212">
            <v>0</v>
          </cell>
          <cell r="GT1212">
            <v>0</v>
          </cell>
          <cell r="GU1212">
            <v>0</v>
          </cell>
          <cell r="GV1212">
            <v>0</v>
          </cell>
          <cell r="GW1212">
            <v>0</v>
          </cell>
          <cell r="GX1212">
            <v>0</v>
          </cell>
          <cell r="GY1212">
            <v>0</v>
          </cell>
          <cell r="GZ1212">
            <v>0</v>
          </cell>
          <cell r="HA1212">
            <v>0</v>
          </cell>
          <cell r="HB1212">
            <v>0</v>
          </cell>
          <cell r="HC1212">
            <v>0</v>
          </cell>
          <cell r="HD1212">
            <v>0</v>
          </cell>
          <cell r="HE1212">
            <v>0</v>
          </cell>
          <cell r="HF1212">
            <v>0</v>
          </cell>
          <cell r="HG1212">
            <v>0</v>
          </cell>
          <cell r="HH1212">
            <v>0</v>
          </cell>
          <cell r="HI1212">
            <v>0</v>
          </cell>
          <cell r="HJ1212">
            <v>0</v>
          </cell>
          <cell r="HK1212">
            <v>0</v>
          </cell>
          <cell r="HL1212">
            <v>0</v>
          </cell>
          <cell r="HM1212">
            <v>0</v>
          </cell>
          <cell r="HN1212">
            <v>0</v>
          </cell>
          <cell r="HO1212">
            <v>0</v>
          </cell>
          <cell r="HP1212">
            <v>0</v>
          </cell>
          <cell r="HQ1212">
            <v>0</v>
          </cell>
          <cell r="HR1212">
            <v>0</v>
          </cell>
          <cell r="HS1212">
            <v>0</v>
          </cell>
          <cell r="HT1212">
            <v>0</v>
          </cell>
          <cell r="HU1212">
            <v>0</v>
          </cell>
          <cell r="HV1212">
            <v>0</v>
          </cell>
          <cell r="HW1212">
            <v>0</v>
          </cell>
          <cell r="HX1212">
            <v>0</v>
          </cell>
          <cell r="HY1212">
            <v>0</v>
          </cell>
          <cell r="HZ1212">
            <v>0</v>
          </cell>
          <cell r="IA1212">
            <v>0</v>
          </cell>
          <cell r="IB1212">
            <v>0</v>
          </cell>
          <cell r="IC1212">
            <v>0</v>
          </cell>
          <cell r="ID1212">
            <v>0</v>
          </cell>
          <cell r="IE1212">
            <v>0</v>
          </cell>
          <cell r="IF1212">
            <v>0</v>
          </cell>
          <cell r="IG1212">
            <v>0</v>
          </cell>
          <cell r="IH1212">
            <v>0</v>
          </cell>
          <cell r="II1212">
            <v>0</v>
          </cell>
          <cell r="IJ1212">
            <v>0</v>
          </cell>
          <cell r="IK1212">
            <v>0</v>
          </cell>
          <cell r="IL1212">
            <v>0</v>
          </cell>
          <cell r="IM1212">
            <v>0</v>
          </cell>
          <cell r="IN1212">
            <v>0</v>
          </cell>
          <cell r="IO1212">
            <v>0</v>
          </cell>
          <cell r="IP1212">
            <v>0</v>
          </cell>
          <cell r="IQ1212">
            <v>0</v>
          </cell>
          <cell r="IR1212">
            <v>0</v>
          </cell>
          <cell r="IS1212">
            <v>0</v>
          </cell>
          <cell r="IT1212">
            <v>0</v>
          </cell>
          <cell r="IU1212">
            <v>0</v>
          </cell>
          <cell r="IV1212">
            <v>0</v>
          </cell>
          <cell r="IW1212">
            <v>0</v>
          </cell>
          <cell r="IX1212">
            <v>0</v>
          </cell>
          <cell r="IY1212">
            <v>0</v>
          </cell>
          <cell r="IZ1212">
            <v>0</v>
          </cell>
          <cell r="JA1212">
            <v>0</v>
          </cell>
          <cell r="JB1212">
            <v>0</v>
          </cell>
          <cell r="JC1212">
            <v>0</v>
          </cell>
          <cell r="JD1212">
            <v>0</v>
          </cell>
          <cell r="JE1212">
            <v>0</v>
          </cell>
          <cell r="JF1212">
            <v>0</v>
          </cell>
          <cell r="JG1212">
            <v>0</v>
          </cell>
          <cell r="JH1212">
            <v>0</v>
          </cell>
          <cell r="JI1212">
            <v>0</v>
          </cell>
          <cell r="JJ1212">
            <v>0</v>
          </cell>
          <cell r="JK1212">
            <v>0</v>
          </cell>
          <cell r="JL1212">
            <v>0</v>
          </cell>
          <cell r="JM1212">
            <v>0</v>
          </cell>
          <cell r="JN1212">
            <v>0</v>
          </cell>
          <cell r="JO1212">
            <v>0</v>
          </cell>
          <cell r="JP1212">
            <v>0</v>
          </cell>
          <cell r="JQ1212">
            <v>0</v>
          </cell>
        </row>
        <row r="1213">
          <cell r="D1213" t="str">
            <v>CLC.EX.UTS._._32.Huntington 1 CCUS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  <cell r="GK1213">
            <v>0</v>
          </cell>
          <cell r="GL1213">
            <v>0</v>
          </cell>
          <cell r="GM1213">
            <v>0</v>
          </cell>
          <cell r="GN1213">
            <v>0</v>
          </cell>
          <cell r="GO1213">
            <v>0</v>
          </cell>
          <cell r="GP1213">
            <v>0</v>
          </cell>
          <cell r="GQ1213">
            <v>0</v>
          </cell>
          <cell r="GR1213">
            <v>0</v>
          </cell>
          <cell r="GS1213">
            <v>0</v>
          </cell>
          <cell r="GT1213">
            <v>0</v>
          </cell>
          <cell r="GU1213">
            <v>0</v>
          </cell>
          <cell r="GV1213">
            <v>0</v>
          </cell>
          <cell r="GW1213">
            <v>0</v>
          </cell>
          <cell r="GX1213">
            <v>0</v>
          </cell>
          <cell r="GY1213">
            <v>0</v>
          </cell>
          <cell r="GZ1213">
            <v>0</v>
          </cell>
          <cell r="HA1213">
            <v>0</v>
          </cell>
          <cell r="HB1213">
            <v>0</v>
          </cell>
          <cell r="HC1213">
            <v>0</v>
          </cell>
          <cell r="HD1213">
            <v>0</v>
          </cell>
          <cell r="HE1213">
            <v>0</v>
          </cell>
          <cell r="HF1213">
            <v>0</v>
          </cell>
          <cell r="HG1213">
            <v>0</v>
          </cell>
          <cell r="HH1213">
            <v>0</v>
          </cell>
          <cell r="HI1213">
            <v>0</v>
          </cell>
          <cell r="HJ1213">
            <v>0</v>
          </cell>
          <cell r="HK1213">
            <v>0</v>
          </cell>
          <cell r="HL1213">
            <v>0</v>
          </cell>
          <cell r="HM1213">
            <v>0</v>
          </cell>
          <cell r="HN1213">
            <v>0</v>
          </cell>
          <cell r="HO1213">
            <v>0</v>
          </cell>
          <cell r="HP1213">
            <v>0</v>
          </cell>
          <cell r="HQ1213">
            <v>0</v>
          </cell>
          <cell r="HR1213">
            <v>0</v>
          </cell>
          <cell r="HS1213">
            <v>0</v>
          </cell>
          <cell r="HT1213">
            <v>0</v>
          </cell>
          <cell r="HU1213">
            <v>0</v>
          </cell>
          <cell r="HV1213">
            <v>0</v>
          </cell>
          <cell r="HW1213">
            <v>0</v>
          </cell>
          <cell r="HX1213">
            <v>0</v>
          </cell>
          <cell r="HY1213">
            <v>0</v>
          </cell>
          <cell r="HZ1213">
            <v>0</v>
          </cell>
          <cell r="IA1213">
            <v>0</v>
          </cell>
          <cell r="IB1213">
            <v>0</v>
          </cell>
          <cell r="IC1213">
            <v>0</v>
          </cell>
          <cell r="ID1213">
            <v>0</v>
          </cell>
          <cell r="IE1213">
            <v>0</v>
          </cell>
          <cell r="IF1213">
            <v>0</v>
          </cell>
          <cell r="IG1213">
            <v>0</v>
          </cell>
          <cell r="IH1213">
            <v>0</v>
          </cell>
          <cell r="II1213">
            <v>0</v>
          </cell>
          <cell r="IJ1213">
            <v>0</v>
          </cell>
          <cell r="IK1213">
            <v>0</v>
          </cell>
          <cell r="IL1213">
            <v>0</v>
          </cell>
          <cell r="IM1213">
            <v>0</v>
          </cell>
          <cell r="IN1213">
            <v>0</v>
          </cell>
          <cell r="IO1213">
            <v>0</v>
          </cell>
          <cell r="IP1213">
            <v>0</v>
          </cell>
          <cell r="IQ1213">
            <v>0</v>
          </cell>
          <cell r="IR1213">
            <v>0</v>
          </cell>
          <cell r="IS1213">
            <v>0</v>
          </cell>
          <cell r="IT1213">
            <v>0</v>
          </cell>
          <cell r="IU1213">
            <v>0</v>
          </cell>
          <cell r="IV1213">
            <v>0</v>
          </cell>
          <cell r="IW1213">
            <v>0</v>
          </cell>
          <cell r="IX1213">
            <v>0</v>
          </cell>
          <cell r="IY1213">
            <v>0</v>
          </cell>
          <cell r="IZ1213">
            <v>0</v>
          </cell>
          <cell r="JA1213">
            <v>0</v>
          </cell>
          <cell r="JB1213">
            <v>0</v>
          </cell>
          <cell r="JC1213">
            <v>0</v>
          </cell>
          <cell r="JD1213">
            <v>0</v>
          </cell>
          <cell r="JE1213">
            <v>0</v>
          </cell>
          <cell r="JF1213">
            <v>0</v>
          </cell>
          <cell r="JG1213">
            <v>0</v>
          </cell>
          <cell r="JH1213">
            <v>0</v>
          </cell>
          <cell r="JI1213">
            <v>0</v>
          </cell>
          <cell r="JJ1213">
            <v>0</v>
          </cell>
          <cell r="JK1213">
            <v>0</v>
          </cell>
          <cell r="JL1213">
            <v>0</v>
          </cell>
          <cell r="JM1213">
            <v>0</v>
          </cell>
          <cell r="JN1213">
            <v>0</v>
          </cell>
          <cell r="JO1213">
            <v>0</v>
          </cell>
          <cell r="JP1213">
            <v>0</v>
          </cell>
          <cell r="JQ1213">
            <v>0</v>
          </cell>
        </row>
        <row r="1214">
          <cell r="D1214" t="str">
            <v>CLC.EX.UTS._._32.Huntington 2 CCUS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  <cell r="GK1214">
            <v>0</v>
          </cell>
          <cell r="GL1214">
            <v>0</v>
          </cell>
          <cell r="GM1214">
            <v>0</v>
          </cell>
          <cell r="GN1214">
            <v>0</v>
          </cell>
          <cell r="GO1214">
            <v>0</v>
          </cell>
          <cell r="GP1214">
            <v>0</v>
          </cell>
          <cell r="GQ1214">
            <v>0</v>
          </cell>
          <cell r="GR1214">
            <v>0</v>
          </cell>
          <cell r="GS1214">
            <v>0</v>
          </cell>
          <cell r="GT1214">
            <v>0</v>
          </cell>
          <cell r="GU1214">
            <v>0</v>
          </cell>
          <cell r="GV1214">
            <v>0</v>
          </cell>
          <cell r="GW1214">
            <v>0</v>
          </cell>
          <cell r="GX1214">
            <v>0</v>
          </cell>
          <cell r="GY1214">
            <v>0</v>
          </cell>
          <cell r="GZ1214">
            <v>0</v>
          </cell>
          <cell r="HA1214">
            <v>0</v>
          </cell>
          <cell r="HB1214">
            <v>0</v>
          </cell>
          <cell r="HC1214">
            <v>0</v>
          </cell>
          <cell r="HD1214">
            <v>0</v>
          </cell>
          <cell r="HE1214">
            <v>0</v>
          </cell>
          <cell r="HF1214">
            <v>0</v>
          </cell>
          <cell r="HG1214">
            <v>0</v>
          </cell>
          <cell r="HH1214">
            <v>0</v>
          </cell>
          <cell r="HI1214">
            <v>0</v>
          </cell>
          <cell r="HJ1214">
            <v>0</v>
          </cell>
          <cell r="HK1214">
            <v>0</v>
          </cell>
          <cell r="HL1214">
            <v>0</v>
          </cell>
          <cell r="HM1214">
            <v>0</v>
          </cell>
          <cell r="HN1214">
            <v>0</v>
          </cell>
          <cell r="HO1214">
            <v>0</v>
          </cell>
          <cell r="HP1214">
            <v>0</v>
          </cell>
          <cell r="HQ1214">
            <v>0</v>
          </cell>
          <cell r="HR1214">
            <v>0</v>
          </cell>
          <cell r="HS1214">
            <v>0</v>
          </cell>
          <cell r="HT1214">
            <v>0</v>
          </cell>
          <cell r="HU1214">
            <v>0</v>
          </cell>
          <cell r="HV1214">
            <v>0</v>
          </cell>
          <cell r="HW1214">
            <v>0</v>
          </cell>
          <cell r="HX1214">
            <v>0</v>
          </cell>
          <cell r="HY1214">
            <v>0</v>
          </cell>
          <cell r="HZ1214">
            <v>0</v>
          </cell>
          <cell r="IA1214">
            <v>0</v>
          </cell>
          <cell r="IB1214">
            <v>0</v>
          </cell>
          <cell r="IC1214">
            <v>0</v>
          </cell>
          <cell r="ID1214">
            <v>0</v>
          </cell>
          <cell r="IE1214">
            <v>0</v>
          </cell>
          <cell r="IF1214">
            <v>0</v>
          </cell>
          <cell r="IG1214">
            <v>0</v>
          </cell>
          <cell r="IH1214">
            <v>0</v>
          </cell>
          <cell r="II1214">
            <v>0</v>
          </cell>
          <cell r="IJ1214">
            <v>0</v>
          </cell>
          <cell r="IK1214">
            <v>0</v>
          </cell>
          <cell r="IL1214">
            <v>0</v>
          </cell>
          <cell r="IM1214">
            <v>0</v>
          </cell>
          <cell r="IN1214">
            <v>0</v>
          </cell>
          <cell r="IO1214">
            <v>0</v>
          </cell>
          <cell r="IP1214">
            <v>0</v>
          </cell>
          <cell r="IQ1214">
            <v>0</v>
          </cell>
          <cell r="IR1214">
            <v>0</v>
          </cell>
          <cell r="IS1214">
            <v>0</v>
          </cell>
          <cell r="IT1214">
            <v>0</v>
          </cell>
          <cell r="IU1214">
            <v>0</v>
          </cell>
          <cell r="IV1214">
            <v>0</v>
          </cell>
          <cell r="IW1214">
            <v>0</v>
          </cell>
          <cell r="IX1214">
            <v>0</v>
          </cell>
          <cell r="IY1214">
            <v>0</v>
          </cell>
          <cell r="IZ1214">
            <v>0</v>
          </cell>
          <cell r="JA1214">
            <v>0</v>
          </cell>
          <cell r="JB1214">
            <v>0</v>
          </cell>
          <cell r="JC1214">
            <v>0</v>
          </cell>
          <cell r="JD1214">
            <v>0</v>
          </cell>
          <cell r="JE1214">
            <v>0</v>
          </cell>
          <cell r="JF1214">
            <v>0</v>
          </cell>
          <cell r="JG1214">
            <v>0</v>
          </cell>
          <cell r="JH1214">
            <v>0</v>
          </cell>
          <cell r="JI1214">
            <v>0</v>
          </cell>
          <cell r="JJ1214">
            <v>0</v>
          </cell>
          <cell r="JK1214">
            <v>0</v>
          </cell>
          <cell r="JL1214">
            <v>0</v>
          </cell>
          <cell r="JM1214">
            <v>0</v>
          </cell>
          <cell r="JN1214">
            <v>0</v>
          </cell>
          <cell r="JO1214">
            <v>0</v>
          </cell>
          <cell r="JP1214">
            <v>0</v>
          </cell>
          <cell r="JQ1214">
            <v>0</v>
          </cell>
        </row>
        <row r="1215">
          <cell r="D1215" t="str">
            <v>CLC.EX.WYE._._32.Wyodak CCUS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  <cell r="GK1215">
            <v>0</v>
          </cell>
          <cell r="GL1215">
            <v>0</v>
          </cell>
          <cell r="GM1215">
            <v>0</v>
          </cell>
          <cell r="GN1215">
            <v>0</v>
          </cell>
          <cell r="GO1215">
            <v>0</v>
          </cell>
          <cell r="GP1215">
            <v>0</v>
          </cell>
          <cell r="GQ1215">
            <v>0</v>
          </cell>
          <cell r="GR1215">
            <v>0</v>
          </cell>
          <cell r="GS1215">
            <v>0</v>
          </cell>
          <cell r="GT1215">
            <v>0</v>
          </cell>
          <cell r="GU1215">
            <v>0</v>
          </cell>
          <cell r="GV1215">
            <v>0</v>
          </cell>
          <cell r="GW1215">
            <v>0</v>
          </cell>
          <cell r="GX1215">
            <v>0</v>
          </cell>
          <cell r="GY1215">
            <v>0</v>
          </cell>
          <cell r="GZ1215">
            <v>0</v>
          </cell>
          <cell r="HA1215">
            <v>0</v>
          </cell>
          <cell r="HB1215">
            <v>0</v>
          </cell>
          <cell r="HC1215">
            <v>0</v>
          </cell>
          <cell r="HD1215">
            <v>0</v>
          </cell>
          <cell r="HE1215">
            <v>0</v>
          </cell>
          <cell r="HF1215">
            <v>0</v>
          </cell>
          <cell r="HG1215">
            <v>0</v>
          </cell>
          <cell r="HH1215">
            <v>0</v>
          </cell>
          <cell r="HI1215">
            <v>0</v>
          </cell>
          <cell r="HJ1215">
            <v>0</v>
          </cell>
          <cell r="HK1215">
            <v>0</v>
          </cell>
          <cell r="HL1215">
            <v>0</v>
          </cell>
          <cell r="HM1215">
            <v>0</v>
          </cell>
          <cell r="HN1215">
            <v>0</v>
          </cell>
          <cell r="HO1215">
            <v>0</v>
          </cell>
          <cell r="HP1215">
            <v>0</v>
          </cell>
          <cell r="HQ1215">
            <v>0</v>
          </cell>
          <cell r="HR1215">
            <v>0</v>
          </cell>
          <cell r="HS1215">
            <v>0</v>
          </cell>
          <cell r="HT1215">
            <v>0</v>
          </cell>
          <cell r="HU1215">
            <v>0</v>
          </cell>
          <cell r="HV1215">
            <v>0</v>
          </cell>
          <cell r="HW1215">
            <v>0</v>
          </cell>
          <cell r="HX1215">
            <v>0</v>
          </cell>
          <cell r="HY1215">
            <v>0</v>
          </cell>
          <cell r="HZ1215">
            <v>0</v>
          </cell>
          <cell r="IA1215">
            <v>0</v>
          </cell>
          <cell r="IB1215">
            <v>0</v>
          </cell>
          <cell r="IC1215">
            <v>0</v>
          </cell>
          <cell r="ID1215">
            <v>0</v>
          </cell>
          <cell r="IE1215">
            <v>0</v>
          </cell>
          <cell r="IF1215">
            <v>0</v>
          </cell>
          <cell r="IG1215">
            <v>0</v>
          </cell>
          <cell r="IH1215">
            <v>0</v>
          </cell>
          <cell r="II1215">
            <v>0</v>
          </cell>
          <cell r="IJ1215">
            <v>0</v>
          </cell>
          <cell r="IK1215">
            <v>0</v>
          </cell>
          <cell r="IL1215">
            <v>0</v>
          </cell>
          <cell r="IM1215">
            <v>0</v>
          </cell>
          <cell r="IN1215">
            <v>0</v>
          </cell>
          <cell r="IO1215">
            <v>0</v>
          </cell>
          <cell r="IP1215">
            <v>0</v>
          </cell>
          <cell r="IQ1215">
            <v>0</v>
          </cell>
          <cell r="IR1215">
            <v>0</v>
          </cell>
          <cell r="IS1215">
            <v>0</v>
          </cell>
          <cell r="IT1215">
            <v>0</v>
          </cell>
          <cell r="IU1215">
            <v>0</v>
          </cell>
          <cell r="IV1215">
            <v>0</v>
          </cell>
          <cell r="IW1215">
            <v>0</v>
          </cell>
          <cell r="IX1215">
            <v>0</v>
          </cell>
          <cell r="IY1215">
            <v>0</v>
          </cell>
          <cell r="IZ1215">
            <v>0</v>
          </cell>
          <cell r="JA1215">
            <v>0</v>
          </cell>
          <cell r="JB1215">
            <v>0</v>
          </cell>
          <cell r="JC1215">
            <v>0</v>
          </cell>
          <cell r="JD1215">
            <v>0</v>
          </cell>
          <cell r="JE1215">
            <v>0</v>
          </cell>
          <cell r="JF1215">
            <v>0</v>
          </cell>
          <cell r="JG1215">
            <v>0</v>
          </cell>
          <cell r="JH1215">
            <v>0</v>
          </cell>
          <cell r="JI1215">
            <v>0</v>
          </cell>
          <cell r="JJ1215">
            <v>0</v>
          </cell>
          <cell r="JK1215">
            <v>0</v>
          </cell>
          <cell r="JL1215">
            <v>0</v>
          </cell>
          <cell r="JM1215">
            <v>0</v>
          </cell>
          <cell r="JN1215">
            <v>0</v>
          </cell>
          <cell r="JO1215">
            <v>0</v>
          </cell>
          <cell r="JP1215">
            <v>0</v>
          </cell>
          <cell r="JQ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  <cell r="GK1216">
            <v>0</v>
          </cell>
          <cell r="GL1216">
            <v>0</v>
          </cell>
          <cell r="GM1216">
            <v>0</v>
          </cell>
          <cell r="GN1216">
            <v>0</v>
          </cell>
          <cell r="GO1216">
            <v>0</v>
          </cell>
          <cell r="GP1216">
            <v>0</v>
          </cell>
          <cell r="GQ1216">
            <v>0</v>
          </cell>
          <cell r="GR1216">
            <v>0</v>
          </cell>
          <cell r="GS1216">
            <v>0</v>
          </cell>
          <cell r="GT1216">
            <v>0</v>
          </cell>
          <cell r="GU1216">
            <v>0</v>
          </cell>
          <cell r="GV1216">
            <v>0</v>
          </cell>
          <cell r="GW1216">
            <v>0</v>
          </cell>
          <cell r="GX1216">
            <v>0</v>
          </cell>
          <cell r="GY1216">
            <v>0</v>
          </cell>
          <cell r="GZ1216">
            <v>0</v>
          </cell>
          <cell r="HA1216">
            <v>0</v>
          </cell>
          <cell r="HB1216">
            <v>0</v>
          </cell>
          <cell r="HC1216">
            <v>0</v>
          </cell>
          <cell r="HD1216">
            <v>0</v>
          </cell>
          <cell r="HE1216">
            <v>0</v>
          </cell>
          <cell r="HF1216">
            <v>0</v>
          </cell>
          <cell r="HG1216">
            <v>0</v>
          </cell>
          <cell r="HH1216">
            <v>0</v>
          </cell>
          <cell r="HI1216">
            <v>0</v>
          </cell>
          <cell r="HJ1216">
            <v>0</v>
          </cell>
          <cell r="HK1216">
            <v>0</v>
          </cell>
          <cell r="HL1216">
            <v>0</v>
          </cell>
          <cell r="HM1216">
            <v>0</v>
          </cell>
          <cell r="HN1216">
            <v>0</v>
          </cell>
          <cell r="HO1216">
            <v>0</v>
          </cell>
          <cell r="HP1216">
            <v>0</v>
          </cell>
          <cell r="HQ1216">
            <v>0</v>
          </cell>
          <cell r="HR1216">
            <v>0</v>
          </cell>
          <cell r="HS1216">
            <v>0</v>
          </cell>
          <cell r="HT1216">
            <v>0</v>
          </cell>
          <cell r="HU1216">
            <v>0</v>
          </cell>
          <cell r="HV1216">
            <v>0</v>
          </cell>
          <cell r="HW1216">
            <v>0</v>
          </cell>
          <cell r="HX1216">
            <v>0</v>
          </cell>
          <cell r="HY1216">
            <v>0</v>
          </cell>
          <cell r="HZ1216">
            <v>0</v>
          </cell>
          <cell r="IA1216">
            <v>0</v>
          </cell>
          <cell r="IB1216">
            <v>0</v>
          </cell>
          <cell r="IC1216">
            <v>0</v>
          </cell>
          <cell r="ID1216">
            <v>0</v>
          </cell>
          <cell r="IE1216">
            <v>0</v>
          </cell>
          <cell r="IF1216">
            <v>0</v>
          </cell>
          <cell r="IG1216">
            <v>0</v>
          </cell>
          <cell r="IH1216">
            <v>0</v>
          </cell>
          <cell r="II1216">
            <v>0</v>
          </cell>
          <cell r="IJ1216">
            <v>0</v>
          </cell>
          <cell r="IK1216">
            <v>0</v>
          </cell>
          <cell r="IL1216">
            <v>0</v>
          </cell>
          <cell r="IM1216">
            <v>0</v>
          </cell>
          <cell r="IN1216">
            <v>0</v>
          </cell>
          <cell r="IO1216">
            <v>0</v>
          </cell>
          <cell r="IP1216">
            <v>0</v>
          </cell>
          <cell r="IQ1216">
            <v>0</v>
          </cell>
          <cell r="IR1216">
            <v>0</v>
          </cell>
          <cell r="IS1216">
            <v>0</v>
          </cell>
          <cell r="IT1216">
            <v>0</v>
          </cell>
          <cell r="IU1216">
            <v>0</v>
          </cell>
          <cell r="IV1216">
            <v>0</v>
          </cell>
          <cell r="IW1216">
            <v>0</v>
          </cell>
          <cell r="IX1216">
            <v>0</v>
          </cell>
          <cell r="IY1216">
            <v>0</v>
          </cell>
          <cell r="IZ1216">
            <v>0</v>
          </cell>
          <cell r="JA1216">
            <v>0</v>
          </cell>
          <cell r="JB1216">
            <v>0</v>
          </cell>
          <cell r="JC1216">
            <v>0</v>
          </cell>
          <cell r="JD1216">
            <v>0</v>
          </cell>
          <cell r="JE1216">
            <v>0</v>
          </cell>
          <cell r="JF1216">
            <v>0</v>
          </cell>
          <cell r="JG1216">
            <v>0</v>
          </cell>
          <cell r="JH1216">
            <v>0</v>
          </cell>
          <cell r="JI1216">
            <v>0</v>
          </cell>
          <cell r="JJ1216">
            <v>0</v>
          </cell>
          <cell r="JK1216">
            <v>0</v>
          </cell>
          <cell r="JL1216">
            <v>0</v>
          </cell>
          <cell r="JM1216">
            <v>0</v>
          </cell>
          <cell r="JN1216">
            <v>0</v>
          </cell>
          <cell r="JO1216">
            <v>0</v>
          </cell>
          <cell r="JP1216">
            <v>0</v>
          </cell>
          <cell r="JQ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  <cell r="GK1217">
            <v>0</v>
          </cell>
          <cell r="GL1217">
            <v>0</v>
          </cell>
          <cell r="GM1217">
            <v>0</v>
          </cell>
          <cell r="GN1217">
            <v>0</v>
          </cell>
          <cell r="GO1217">
            <v>0</v>
          </cell>
          <cell r="GP1217">
            <v>0</v>
          </cell>
          <cell r="GQ1217">
            <v>0</v>
          </cell>
          <cell r="GR1217">
            <v>0</v>
          </cell>
          <cell r="GS1217">
            <v>0</v>
          </cell>
          <cell r="GT1217">
            <v>0</v>
          </cell>
          <cell r="GU1217">
            <v>0</v>
          </cell>
          <cell r="GV1217">
            <v>0</v>
          </cell>
          <cell r="GW1217">
            <v>0</v>
          </cell>
          <cell r="GX1217">
            <v>0</v>
          </cell>
          <cell r="GY1217">
            <v>0</v>
          </cell>
          <cell r="GZ1217">
            <v>0</v>
          </cell>
          <cell r="HA1217">
            <v>0</v>
          </cell>
          <cell r="HB1217">
            <v>0</v>
          </cell>
          <cell r="HC1217">
            <v>0</v>
          </cell>
          <cell r="HD1217">
            <v>0</v>
          </cell>
          <cell r="HE1217">
            <v>0</v>
          </cell>
          <cell r="HF1217">
            <v>0</v>
          </cell>
          <cell r="HG1217">
            <v>0</v>
          </cell>
          <cell r="HH1217">
            <v>0</v>
          </cell>
          <cell r="HI1217">
            <v>0</v>
          </cell>
          <cell r="HJ1217">
            <v>0</v>
          </cell>
          <cell r="HK1217">
            <v>0</v>
          </cell>
          <cell r="HL1217">
            <v>0</v>
          </cell>
          <cell r="HM1217">
            <v>0</v>
          </cell>
          <cell r="HN1217">
            <v>0</v>
          </cell>
          <cell r="HO1217">
            <v>0</v>
          </cell>
          <cell r="HP1217">
            <v>0</v>
          </cell>
          <cell r="HQ1217">
            <v>0</v>
          </cell>
          <cell r="HR1217">
            <v>0</v>
          </cell>
          <cell r="HS1217">
            <v>0</v>
          </cell>
          <cell r="HT1217">
            <v>0</v>
          </cell>
          <cell r="HU1217">
            <v>0</v>
          </cell>
          <cell r="HV1217">
            <v>0</v>
          </cell>
          <cell r="HW1217">
            <v>0</v>
          </cell>
          <cell r="HX1217">
            <v>0</v>
          </cell>
          <cell r="HY1217">
            <v>0</v>
          </cell>
          <cell r="HZ1217">
            <v>0</v>
          </cell>
          <cell r="IA1217">
            <v>0</v>
          </cell>
          <cell r="IB1217">
            <v>0</v>
          </cell>
          <cell r="IC1217">
            <v>0</v>
          </cell>
          <cell r="ID1217">
            <v>0</v>
          </cell>
          <cell r="IE1217">
            <v>0</v>
          </cell>
          <cell r="IF1217">
            <v>0</v>
          </cell>
          <cell r="IG1217">
            <v>0</v>
          </cell>
          <cell r="IH1217">
            <v>0</v>
          </cell>
          <cell r="II1217">
            <v>0</v>
          </cell>
          <cell r="IJ1217">
            <v>0</v>
          </cell>
          <cell r="IK1217">
            <v>0</v>
          </cell>
          <cell r="IL1217">
            <v>0</v>
          </cell>
          <cell r="IM1217">
            <v>0</v>
          </cell>
          <cell r="IN1217">
            <v>0</v>
          </cell>
          <cell r="IO1217">
            <v>0</v>
          </cell>
          <cell r="IP1217">
            <v>0</v>
          </cell>
          <cell r="IQ1217">
            <v>0</v>
          </cell>
          <cell r="IR1217">
            <v>0</v>
          </cell>
          <cell r="IS1217">
            <v>0</v>
          </cell>
          <cell r="IT1217">
            <v>0</v>
          </cell>
          <cell r="IU1217">
            <v>0</v>
          </cell>
          <cell r="IV1217">
            <v>0</v>
          </cell>
          <cell r="IW1217">
            <v>0</v>
          </cell>
          <cell r="IX1217">
            <v>0</v>
          </cell>
          <cell r="IY1217">
            <v>0</v>
          </cell>
          <cell r="IZ1217">
            <v>0</v>
          </cell>
          <cell r="JA1217">
            <v>0</v>
          </cell>
          <cell r="JB1217">
            <v>0</v>
          </cell>
          <cell r="JC1217">
            <v>0</v>
          </cell>
          <cell r="JD1217">
            <v>0</v>
          </cell>
          <cell r="JE1217">
            <v>0</v>
          </cell>
          <cell r="JF1217">
            <v>0</v>
          </cell>
          <cell r="JG1217">
            <v>0</v>
          </cell>
          <cell r="JH1217">
            <v>0</v>
          </cell>
          <cell r="JI1217">
            <v>0</v>
          </cell>
          <cell r="JJ1217">
            <v>0</v>
          </cell>
          <cell r="JK1217">
            <v>0</v>
          </cell>
          <cell r="JL1217">
            <v>0</v>
          </cell>
          <cell r="JM1217">
            <v>0</v>
          </cell>
          <cell r="JN1217">
            <v>0</v>
          </cell>
          <cell r="JO1217">
            <v>0</v>
          </cell>
          <cell r="JP1217">
            <v>0</v>
          </cell>
          <cell r="JQ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  <cell r="GK1218">
            <v>0</v>
          </cell>
          <cell r="GL1218">
            <v>0</v>
          </cell>
          <cell r="GM1218">
            <v>0</v>
          </cell>
          <cell r="GN1218">
            <v>0</v>
          </cell>
          <cell r="GO1218">
            <v>0</v>
          </cell>
          <cell r="GP1218">
            <v>0</v>
          </cell>
          <cell r="GQ1218">
            <v>0</v>
          </cell>
          <cell r="GR1218">
            <v>0</v>
          </cell>
          <cell r="GS1218">
            <v>0</v>
          </cell>
          <cell r="GT1218">
            <v>0</v>
          </cell>
          <cell r="GU1218">
            <v>0</v>
          </cell>
          <cell r="GV1218">
            <v>0</v>
          </cell>
          <cell r="GW1218">
            <v>0</v>
          </cell>
          <cell r="GX1218">
            <v>0</v>
          </cell>
          <cell r="GY1218">
            <v>0</v>
          </cell>
          <cell r="GZ1218">
            <v>0</v>
          </cell>
          <cell r="HA1218">
            <v>0</v>
          </cell>
          <cell r="HB1218">
            <v>0</v>
          </cell>
          <cell r="HC1218">
            <v>0</v>
          </cell>
          <cell r="HD1218">
            <v>0</v>
          </cell>
          <cell r="HE1218">
            <v>0</v>
          </cell>
          <cell r="HF1218">
            <v>0</v>
          </cell>
          <cell r="HG1218">
            <v>0</v>
          </cell>
          <cell r="HH1218">
            <v>0</v>
          </cell>
          <cell r="HI1218">
            <v>0</v>
          </cell>
          <cell r="HJ1218">
            <v>0</v>
          </cell>
          <cell r="HK1218">
            <v>0</v>
          </cell>
          <cell r="HL1218">
            <v>0</v>
          </cell>
          <cell r="HM1218">
            <v>0</v>
          </cell>
          <cell r="HN1218">
            <v>0</v>
          </cell>
          <cell r="HO1218">
            <v>0</v>
          </cell>
          <cell r="HP1218">
            <v>0</v>
          </cell>
          <cell r="HQ1218">
            <v>0</v>
          </cell>
          <cell r="HR1218">
            <v>0</v>
          </cell>
          <cell r="HS1218">
            <v>0</v>
          </cell>
          <cell r="HT1218">
            <v>0</v>
          </cell>
          <cell r="HU1218">
            <v>0</v>
          </cell>
          <cell r="HV1218">
            <v>0</v>
          </cell>
          <cell r="HW1218">
            <v>0</v>
          </cell>
          <cell r="HX1218">
            <v>0</v>
          </cell>
          <cell r="HY1218">
            <v>0</v>
          </cell>
          <cell r="HZ1218">
            <v>0</v>
          </cell>
          <cell r="IA1218">
            <v>0</v>
          </cell>
          <cell r="IB1218">
            <v>0</v>
          </cell>
          <cell r="IC1218">
            <v>0</v>
          </cell>
          <cell r="ID1218">
            <v>0</v>
          </cell>
          <cell r="IE1218">
            <v>0</v>
          </cell>
          <cell r="IF1218">
            <v>0</v>
          </cell>
          <cell r="IG1218">
            <v>0</v>
          </cell>
          <cell r="IH1218">
            <v>0</v>
          </cell>
          <cell r="II1218">
            <v>0</v>
          </cell>
          <cell r="IJ1218">
            <v>0</v>
          </cell>
          <cell r="IK1218">
            <v>0</v>
          </cell>
          <cell r="IL1218">
            <v>0</v>
          </cell>
          <cell r="IM1218">
            <v>0</v>
          </cell>
          <cell r="IN1218">
            <v>0</v>
          </cell>
          <cell r="IO1218">
            <v>0</v>
          </cell>
          <cell r="IP1218">
            <v>0</v>
          </cell>
          <cell r="IQ1218">
            <v>0</v>
          </cell>
          <cell r="IR1218">
            <v>0</v>
          </cell>
          <cell r="IS1218">
            <v>0</v>
          </cell>
          <cell r="IT1218">
            <v>0</v>
          </cell>
          <cell r="IU1218">
            <v>0</v>
          </cell>
          <cell r="IV1218">
            <v>0</v>
          </cell>
          <cell r="IW1218">
            <v>0</v>
          </cell>
          <cell r="IX1218">
            <v>0</v>
          </cell>
          <cell r="IY1218">
            <v>0</v>
          </cell>
          <cell r="IZ1218">
            <v>0</v>
          </cell>
          <cell r="JA1218">
            <v>0</v>
          </cell>
          <cell r="JB1218">
            <v>0</v>
          </cell>
          <cell r="JC1218">
            <v>0</v>
          </cell>
          <cell r="JD1218">
            <v>0</v>
          </cell>
          <cell r="JE1218">
            <v>0</v>
          </cell>
          <cell r="JF1218">
            <v>0</v>
          </cell>
          <cell r="JG1218">
            <v>0</v>
          </cell>
          <cell r="JH1218">
            <v>0</v>
          </cell>
          <cell r="JI1218">
            <v>0</v>
          </cell>
          <cell r="JJ1218">
            <v>0</v>
          </cell>
          <cell r="JK1218">
            <v>0</v>
          </cell>
          <cell r="JL1218">
            <v>0</v>
          </cell>
          <cell r="JM1218">
            <v>0</v>
          </cell>
          <cell r="JN1218">
            <v>0</v>
          </cell>
          <cell r="JO1218">
            <v>0</v>
          </cell>
          <cell r="JP1218">
            <v>0</v>
          </cell>
          <cell r="JQ1218">
            <v>0</v>
          </cell>
        </row>
        <row r="1219">
          <cell r="F1219">
            <v>-6664.9109091002028</v>
          </cell>
          <cell r="G1219">
            <v>-4202.1321320899297</v>
          </cell>
          <cell r="H1219">
            <v>-5000.6056537204422</v>
          </cell>
          <cell r="I1219">
            <v>-3556.3776140798582</v>
          </cell>
          <cell r="J1219">
            <v>-5925.1291158297099</v>
          </cell>
          <cell r="K1219">
            <v>-7211.0460304599255</v>
          </cell>
          <cell r="L1219">
            <v>-4775.1042362798471</v>
          </cell>
          <cell r="M1219">
            <v>-4448.8573791801464</v>
          </cell>
          <cell r="N1219">
            <v>-3050.4170071398839</v>
          </cell>
          <cell r="O1219">
            <v>-2724.1202741300222</v>
          </cell>
          <cell r="P1219">
            <v>-3884.3153082001954</v>
          </cell>
          <cell r="Q1219">
            <v>-3404.838854230009</v>
          </cell>
          <cell r="R1219">
            <v>-46774.275629796088</v>
          </cell>
          <cell r="S1219">
            <v>-6303.9552092996892</v>
          </cell>
          <cell r="T1219">
            <v>-3690.8972859196365</v>
          </cell>
          <cell r="U1219">
            <v>-4410.0827493397519</v>
          </cell>
          <cell r="V1219">
            <v>-5494.493028159719</v>
          </cell>
          <cell r="W1219">
            <v>-5262.7338519201148</v>
          </cell>
          <cell r="X1219">
            <v>-893.77214913023636</v>
          </cell>
          <cell r="Y1219">
            <v>-5650.1426981005352</v>
          </cell>
          <cell r="Z1219">
            <v>-5003.4982148802374</v>
          </cell>
          <cell r="AA1219">
            <v>-3333.8731695404276</v>
          </cell>
          <cell r="AB1219">
            <v>-2526.3315681999084</v>
          </cell>
          <cell r="AC1219">
            <v>-2221.911250840174</v>
          </cell>
          <cell r="AD1219">
            <v>-1982.5844544603024</v>
          </cell>
          <cell r="AE1219">
            <v>-41445.136359617114</v>
          </cell>
          <cell r="AF1219">
            <v>-4223.270800050348</v>
          </cell>
          <cell r="AG1219">
            <v>-3679.0632489896379</v>
          </cell>
          <cell r="AH1219">
            <v>-5639.2977505496237</v>
          </cell>
          <cell r="AI1219">
            <v>-1095.0938532297732</v>
          </cell>
          <cell r="AJ1219">
            <v>-4856.5537588300649</v>
          </cell>
          <cell r="AK1219">
            <v>-8648.8192038598936</v>
          </cell>
          <cell r="AL1219">
            <v>-1904.0268571302295</v>
          </cell>
          <cell r="AM1219">
            <v>-2652.5379931600764</v>
          </cell>
          <cell r="AN1219">
            <v>-3127.2861744202673</v>
          </cell>
          <cell r="AO1219">
            <v>-2766.2246442399919</v>
          </cell>
          <cell r="AP1219">
            <v>-1134.8781294901855</v>
          </cell>
          <cell r="AQ1219">
            <v>-1718.0839456601534</v>
          </cell>
          <cell r="AR1219">
            <v>-28881.240937590599</v>
          </cell>
          <cell r="AS1219">
            <v>-3958.781964069698</v>
          </cell>
          <cell r="AT1219">
            <v>-2033.8938529798761</v>
          </cell>
          <cell r="AU1219">
            <v>-2992.7635545700323</v>
          </cell>
          <cell r="AV1219">
            <v>-3365.521282110014</v>
          </cell>
          <cell r="AW1219">
            <v>-1363.4413555598585</v>
          </cell>
          <cell r="AX1219">
            <v>-2094.0986967703793</v>
          </cell>
          <cell r="AY1219">
            <v>-1566.0205102998298</v>
          </cell>
          <cell r="AZ1219">
            <v>-2415.1335090801585</v>
          </cell>
          <cell r="BA1219">
            <v>-1772.7156430799514</v>
          </cell>
          <cell r="BB1219">
            <v>-4270.810121760238</v>
          </cell>
          <cell r="BC1219">
            <v>-1240.5470814197324</v>
          </cell>
          <cell r="BD1219">
            <v>-1807.5133658903651</v>
          </cell>
          <cell r="BE1219">
            <v>16921.37095240131</v>
          </cell>
          <cell r="BF1219">
            <v>7515.4366815297399</v>
          </cell>
          <cell r="BG1219">
            <v>6.2143691198434681</v>
          </cell>
          <cell r="BH1219">
            <v>-2932.9898579698056</v>
          </cell>
          <cell r="BI1219">
            <v>-724.63951218989678</v>
          </cell>
          <cell r="BJ1219">
            <v>-3489.7389901898568</v>
          </cell>
          <cell r="BK1219">
            <v>-529.73550192988478</v>
          </cell>
          <cell r="BL1219">
            <v>412.84782472974621</v>
          </cell>
          <cell r="BM1219">
            <v>-79.502133800415322</v>
          </cell>
          <cell r="BN1219">
            <v>193.9115945501253</v>
          </cell>
          <cell r="BO1219">
            <v>6152.3144992801826</v>
          </cell>
          <cell r="BP1219">
            <v>3934.0718175596558</v>
          </cell>
          <cell r="BQ1219">
            <v>6463.1801617098972</v>
          </cell>
          <cell r="BR1219">
            <v>30909.390487300232</v>
          </cell>
          <cell r="BS1219">
            <v>10914.911022329936</v>
          </cell>
          <cell r="BT1219">
            <v>2152.7022084898781</v>
          </cell>
          <cell r="BU1219">
            <v>3364.457473650109</v>
          </cell>
          <cell r="BV1219">
            <v>2978.5868105599657</v>
          </cell>
          <cell r="BW1219">
            <v>71.040526409982704</v>
          </cell>
          <cell r="BX1219">
            <v>3557.925432670163</v>
          </cell>
          <cell r="BY1219">
            <v>-866.80917021958157</v>
          </cell>
          <cell r="BZ1219">
            <v>-1929.5855775300879</v>
          </cell>
          <cell r="CA1219">
            <v>1061.1251104297116</v>
          </cell>
          <cell r="CB1219">
            <v>1026.9803093798691</v>
          </cell>
          <cell r="CC1219">
            <v>3740.3271382097155</v>
          </cell>
          <cell r="CD1219">
            <v>4837.7292029201053</v>
          </cell>
          <cell r="CE1219">
            <v>6896.2481880299747</v>
          </cell>
          <cell r="CF1219">
            <v>4315.4194024398457</v>
          </cell>
          <cell r="CG1219">
            <v>-971.868972509983</v>
          </cell>
          <cell r="CH1219">
            <v>1788.4683789600385</v>
          </cell>
          <cell r="CI1219">
            <v>428.99375857971609</v>
          </cell>
          <cell r="CJ1219">
            <v>-4329.8011000399711</v>
          </cell>
          <cell r="CK1219">
            <v>-4406.8642018400133</v>
          </cell>
          <cell r="CL1219">
            <v>-2175.7601121698972</v>
          </cell>
          <cell r="CM1219">
            <v>-938.20547485980205</v>
          </cell>
          <cell r="CN1219">
            <v>-1147.8704619603232</v>
          </cell>
          <cell r="CO1219">
            <v>3993.816017099889</v>
          </cell>
          <cell r="CP1219">
            <v>3891.0950226299465</v>
          </cell>
          <cell r="CQ1219">
            <v>6448.8259317001794</v>
          </cell>
          <cell r="CR1219">
            <v>10977.919814528897</v>
          </cell>
          <cell r="CS1219">
            <v>5344.7009256200399</v>
          </cell>
          <cell r="CT1219">
            <v>-864.83614771999419</v>
          </cell>
          <cell r="CU1219">
            <v>913.04448381997645</v>
          </cell>
          <cell r="CV1219">
            <v>250.50319104001392</v>
          </cell>
          <cell r="CW1219">
            <v>809.69168148981407</v>
          </cell>
          <cell r="CX1219">
            <v>-2922.0315347999567</v>
          </cell>
          <cell r="CY1219">
            <v>-1991.7379744900391</v>
          </cell>
          <cell r="CZ1219">
            <v>6.2473523397929966</v>
          </cell>
          <cell r="DA1219">
            <v>-1717.764113930054</v>
          </cell>
          <cell r="DB1219">
            <v>2326.240911090048</v>
          </cell>
          <cell r="DC1219">
            <v>4224.3692681500688</v>
          </cell>
          <cell r="DD1219">
            <v>4599.4917719198857</v>
          </cell>
          <cell r="DE1219">
            <v>21273.49170630984</v>
          </cell>
          <cell r="DF1219">
            <v>4894.2638805997558</v>
          </cell>
          <cell r="DG1219">
            <v>-950.15849115978926</v>
          </cell>
          <cell r="DH1219">
            <v>3933.9325746201212</v>
          </cell>
          <cell r="DI1219">
            <v>483.4552482200088</v>
          </cell>
          <cell r="DJ1219">
            <v>-557.01881054986734</v>
          </cell>
          <cell r="DK1219">
            <v>-15.035529250046238</v>
          </cell>
          <cell r="DL1219">
            <v>-1084.5391544895247</v>
          </cell>
          <cell r="DM1219">
            <v>-911.02087468001992</v>
          </cell>
          <cell r="DN1219">
            <v>-376.88106792001054</v>
          </cell>
          <cell r="DO1219">
            <v>4995.3333610299742</v>
          </cell>
          <cell r="DP1219">
            <v>6143.5552590200678</v>
          </cell>
          <cell r="DQ1219">
            <v>4717.6053108701017</v>
          </cell>
          <cell r="DR1219">
            <v>10711.080915329978</v>
          </cell>
          <cell r="DS1219">
            <v>2400.0661424598657</v>
          </cell>
          <cell r="DT1219">
            <v>124.46729293023236</v>
          </cell>
          <cell r="DU1219">
            <v>282.71137671009637</v>
          </cell>
          <cell r="DV1219">
            <v>350.06217448995449</v>
          </cell>
          <cell r="DW1219">
            <v>-977.15853675990365</v>
          </cell>
          <cell r="DX1219">
            <v>-136.39277327002492</v>
          </cell>
          <cell r="DY1219">
            <v>-484.01077082986012</v>
          </cell>
          <cell r="DZ1219">
            <v>-1075.6814659300726</v>
          </cell>
          <cell r="EA1219">
            <v>-2622.1035892099608</v>
          </cell>
          <cell r="EB1219">
            <v>1500.2865942999488</v>
          </cell>
          <cell r="EC1219">
            <v>4779.1342021201272</v>
          </cell>
          <cell r="ED1219">
            <v>6569.7002683200408</v>
          </cell>
          <cell r="EE1219">
            <v>17596.920163718984</v>
          </cell>
          <cell r="EF1219">
            <v>1605.2004529801197</v>
          </cell>
          <cell r="EG1219">
            <v>-746.66022683004849</v>
          </cell>
          <cell r="EH1219">
            <v>2631.5195069798501</v>
          </cell>
          <cell r="EI1219">
            <v>53.487366889952682</v>
          </cell>
          <cell r="EJ1219">
            <v>-575.91163244994823</v>
          </cell>
          <cell r="EK1219">
            <v>-121.2299878699705</v>
          </cell>
          <cell r="EL1219">
            <v>73.009289559908211</v>
          </cell>
          <cell r="EM1219">
            <v>1215.9726634102408</v>
          </cell>
          <cell r="EN1219">
            <v>1170.4965510498732</v>
          </cell>
          <cell r="EO1219">
            <v>1384.9841328199254</v>
          </cell>
          <cell r="EP1219">
            <v>5594.7381999799982</v>
          </cell>
          <cell r="EQ1219">
            <v>5311.3138472000137</v>
          </cell>
          <cell r="ER1219">
            <v>12870.169024627656</v>
          </cell>
          <cell r="ES1219">
            <v>-498.79297960014082</v>
          </cell>
          <cell r="ET1219">
            <v>1794.0552562498488</v>
          </cell>
          <cell r="EU1219">
            <v>1302.3771442701109</v>
          </cell>
          <cell r="EV1219">
            <v>1035.5483821999514</v>
          </cell>
          <cell r="EW1219">
            <v>415.33668366994243</v>
          </cell>
          <cell r="EX1219">
            <v>434.1284881902393</v>
          </cell>
          <cell r="EY1219">
            <v>-637.1581543199718</v>
          </cell>
          <cell r="EZ1219">
            <v>-830.98239481984638</v>
          </cell>
          <cell r="FA1219">
            <v>-1011.9346114699729</v>
          </cell>
          <cell r="FB1219">
            <v>1436.7623511301354</v>
          </cell>
          <cell r="FC1219">
            <v>6051.8915143499617</v>
          </cell>
          <cell r="FD1219">
            <v>3378.9373447799589</v>
          </cell>
          <cell r="FE1219">
            <v>20513.666074678302</v>
          </cell>
          <cell r="FF1219">
            <v>4493.5702765800525</v>
          </cell>
          <cell r="FG1219">
            <v>2098.6104192899074</v>
          </cell>
          <cell r="FH1219">
            <v>1563.14909376984</v>
          </cell>
          <cell r="FI1219">
            <v>1817.6145982599119</v>
          </cell>
          <cell r="FJ1219">
            <v>-1515.1091359900311</v>
          </cell>
          <cell r="FK1219">
            <v>625.37144643999636</v>
          </cell>
          <cell r="FL1219">
            <v>-1300.9513712399639</v>
          </cell>
          <cell r="FM1219">
            <v>-1704.155865190085</v>
          </cell>
          <cell r="FN1219">
            <v>566.70942780002952</v>
          </cell>
          <cell r="FO1219">
            <v>3816.7588184701744</v>
          </cell>
          <cell r="FP1219">
            <v>5094.9954634199385</v>
          </cell>
          <cell r="FQ1219">
            <v>4957.1029030699283</v>
          </cell>
          <cell r="FR1219">
            <v>17307.995959768072</v>
          </cell>
          <cell r="FS1219">
            <v>4257.8537852501031</v>
          </cell>
          <cell r="FT1219">
            <v>586.56231015000958</v>
          </cell>
          <cell r="FU1219">
            <v>1617.3853113399819</v>
          </cell>
          <cell r="FV1219">
            <v>391.83380437991582</v>
          </cell>
          <cell r="FW1219">
            <v>1106.9659675599542</v>
          </cell>
          <cell r="FX1219">
            <v>-171.23787022009492</v>
          </cell>
          <cell r="FY1219">
            <v>-1641.8136160199065</v>
          </cell>
          <cell r="FZ1219">
            <v>-1423.9607526096515</v>
          </cell>
          <cell r="GA1219">
            <v>-565.51855650986545</v>
          </cell>
          <cell r="GB1219">
            <v>2697.3451726199128</v>
          </cell>
          <cell r="GC1219">
            <v>3824.6924739293754</v>
          </cell>
          <cell r="GD1219">
            <v>6627.8879298998509</v>
          </cell>
          <cell r="GE1219">
            <v>15099.272840389982</v>
          </cell>
          <cell r="GF1219">
            <v>4318.0182890798897</v>
          </cell>
          <cell r="GG1219">
            <v>-78.239495899993926</v>
          </cell>
          <cell r="GH1219">
            <v>439.74269209988415</v>
          </cell>
          <cell r="GI1219">
            <v>1078.6631983601255</v>
          </cell>
          <cell r="GJ1219">
            <v>1.8525900199310854</v>
          </cell>
          <cell r="GK1219">
            <v>-1241.0456100401934</v>
          </cell>
          <cell r="GL1219">
            <v>-2353.0556878298521</v>
          </cell>
          <cell r="GM1219">
            <v>1188.5182601299603</v>
          </cell>
          <cell r="GN1219">
            <v>1268.6535310500767</v>
          </cell>
          <cell r="GO1219">
            <v>925.50770709011704</v>
          </cell>
          <cell r="GP1219">
            <v>5030.4300385501701</v>
          </cell>
          <cell r="GQ1219">
            <v>4520.2273277798668</v>
          </cell>
          <cell r="GR1219">
            <v>9182.266376780346</v>
          </cell>
          <cell r="GS1219">
            <v>2608.524453649763</v>
          </cell>
          <cell r="GT1219">
            <v>1203.293352970155</v>
          </cell>
          <cell r="GU1219">
            <v>-243.47812962008175</v>
          </cell>
          <cell r="GV1219">
            <v>-2008.7159261400811</v>
          </cell>
          <cell r="GW1219">
            <v>34.173789119930007</v>
          </cell>
          <cell r="GX1219">
            <v>2193.5685277797747</v>
          </cell>
          <cell r="GY1219">
            <v>-4169.3145176498219</v>
          </cell>
          <cell r="GZ1219">
            <v>481.61257354984991</v>
          </cell>
          <cell r="HA1219">
            <v>-1410.4624784898479</v>
          </cell>
          <cell r="HB1219">
            <v>-986.00539566995576</v>
          </cell>
          <cell r="HC1219">
            <v>6466.3883677201811</v>
          </cell>
          <cell r="HD1219">
            <v>5012.6817595600151</v>
          </cell>
          <cell r="HE1219">
            <v>4945.3014317005873</v>
          </cell>
          <cell r="HF1219">
            <v>1144.3586070099846</v>
          </cell>
          <cell r="HG1219">
            <v>635.07528158021159</v>
          </cell>
          <cell r="HH1219">
            <v>-1829.7829331199173</v>
          </cell>
          <cell r="HI1219">
            <v>-649.72872908995487</v>
          </cell>
          <cell r="HJ1219">
            <v>-30.235611049982253</v>
          </cell>
          <cell r="HK1219">
            <v>-1763.77430766006</v>
          </cell>
          <cell r="HL1219">
            <v>-418.33258733013645</v>
          </cell>
          <cell r="HM1219">
            <v>-692.10839903005399</v>
          </cell>
          <cell r="HN1219">
            <v>-796.7920698300004</v>
          </cell>
          <cell r="HO1219">
            <v>-385.22183203988243</v>
          </cell>
          <cell r="HP1219">
            <v>5268.1223829602823</v>
          </cell>
          <cell r="HQ1219">
            <v>4463.7216293001547</v>
          </cell>
          <cell r="HR1219">
            <v>6929.8240685779601</v>
          </cell>
          <cell r="HS1219">
            <v>3655.1297075101174</v>
          </cell>
          <cell r="HT1219">
            <v>-2519.9654438099824</v>
          </cell>
          <cell r="HU1219">
            <v>-267.45001254987437</v>
          </cell>
          <cell r="HV1219">
            <v>424.37456939998083</v>
          </cell>
          <cell r="HW1219">
            <v>-1063.463820300065</v>
          </cell>
          <cell r="HX1219">
            <v>-601.34036809985992</v>
          </cell>
          <cell r="HY1219">
            <v>-2314.6078862198628</v>
          </cell>
          <cell r="HZ1219">
            <v>-896.77473641000688</v>
          </cell>
          <cell r="IA1219">
            <v>8.2407176299020648</v>
          </cell>
          <cell r="IB1219">
            <v>917.74907722999342</v>
          </cell>
          <cell r="IC1219">
            <v>3875.4736809898168</v>
          </cell>
          <cell r="ID1219">
            <v>5712.4585832098965</v>
          </cell>
          <cell r="IE1219">
            <v>13165.638554798439</v>
          </cell>
          <cell r="IF1219">
            <v>5987.7788686801214</v>
          </cell>
          <cell r="IG1219">
            <v>-193.23528305999935</v>
          </cell>
          <cell r="IH1219">
            <v>806.96685029985383</v>
          </cell>
          <cell r="II1219">
            <v>36.571182030020282</v>
          </cell>
          <cell r="IJ1219">
            <v>-400.9563871800201</v>
          </cell>
          <cell r="IK1219">
            <v>-2519.4342808498768</v>
          </cell>
          <cell r="IL1219">
            <v>-2939.1523233698681</v>
          </cell>
          <cell r="IM1219">
            <v>-45.533069210126996</v>
          </cell>
          <cell r="IN1219">
            <v>2056.9888559898827</v>
          </cell>
          <cell r="IO1219">
            <v>245.03293667000253</v>
          </cell>
          <cell r="IP1219">
            <v>5072.3010421697982</v>
          </cell>
          <cell r="IQ1219">
            <v>5058.310162630165</v>
          </cell>
          <cell r="IR1219">
            <v>13485.747477568686</v>
          </cell>
          <cell r="IS1219">
            <v>11225.198578840122</v>
          </cell>
          <cell r="IT1219">
            <v>-997.61509954987559</v>
          </cell>
          <cell r="IU1219">
            <v>3480.5848551400704</v>
          </cell>
          <cell r="IV1219">
            <v>-990.11054398992565</v>
          </cell>
          <cell r="IW1219">
            <v>-2319.248705880018</v>
          </cell>
          <cell r="IX1219">
            <v>-7492.6182141698664</v>
          </cell>
          <cell r="IY1219">
            <v>-1329.9522198701743</v>
          </cell>
          <cell r="IZ1219">
            <v>-2285.5392598197795</v>
          </cell>
          <cell r="JA1219">
            <v>2615.6146326099988</v>
          </cell>
          <cell r="JB1219">
            <v>-316.2177387002157</v>
          </cell>
          <cell r="JC1219">
            <v>4639.5081948502921</v>
          </cell>
          <cell r="JD1219">
            <v>7256.1429981102701</v>
          </cell>
          <cell r="JE1219">
            <v>60442.562243569642</v>
          </cell>
          <cell r="JF1219">
            <v>9992.5792632503435</v>
          </cell>
          <cell r="JG1219">
            <v>3225.991199119715</v>
          </cell>
          <cell r="JH1219">
            <v>5159.4922043299302</v>
          </cell>
          <cell r="JI1219">
            <v>5597.422317240038</v>
          </cell>
          <cell r="JJ1219">
            <v>2339.5515031400137</v>
          </cell>
          <cell r="JK1219">
            <v>3527.5621643599588</v>
          </cell>
          <cell r="JL1219">
            <v>1871.0276725001168</v>
          </cell>
          <cell r="JM1219">
            <v>1543.4338083895855</v>
          </cell>
          <cell r="JN1219">
            <v>2064.8708833197597</v>
          </cell>
          <cell r="JO1219">
            <v>8186.599760920275</v>
          </cell>
          <cell r="JP1219">
            <v>7374.9141974800732</v>
          </cell>
          <cell r="JQ1219">
            <v>9559.1172695199493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  <cell r="GK1220">
            <v>0</v>
          </cell>
          <cell r="GL1220">
            <v>0</v>
          </cell>
          <cell r="GM1220">
            <v>0</v>
          </cell>
          <cell r="GN1220">
            <v>0</v>
          </cell>
          <cell r="GO1220">
            <v>0</v>
          </cell>
          <cell r="GP1220">
            <v>0</v>
          </cell>
          <cell r="GQ1220">
            <v>0</v>
          </cell>
          <cell r="GR1220">
            <v>0</v>
          </cell>
          <cell r="GS1220">
            <v>0</v>
          </cell>
          <cell r="GT1220">
            <v>0</v>
          </cell>
          <cell r="GU1220">
            <v>0</v>
          </cell>
          <cell r="GV1220">
            <v>0</v>
          </cell>
          <cell r="GW1220">
            <v>0</v>
          </cell>
          <cell r="GX1220">
            <v>0</v>
          </cell>
          <cell r="GY1220">
            <v>0</v>
          </cell>
          <cell r="GZ1220">
            <v>0</v>
          </cell>
          <cell r="HA1220">
            <v>0</v>
          </cell>
          <cell r="HB1220">
            <v>0</v>
          </cell>
          <cell r="HC1220">
            <v>0</v>
          </cell>
          <cell r="HD1220">
            <v>0</v>
          </cell>
          <cell r="HE1220">
            <v>0</v>
          </cell>
          <cell r="HF1220">
            <v>0</v>
          </cell>
          <cell r="HG1220">
            <v>0</v>
          </cell>
          <cell r="HH1220">
            <v>0</v>
          </cell>
          <cell r="HI1220">
            <v>0</v>
          </cell>
          <cell r="HJ1220">
            <v>0</v>
          </cell>
          <cell r="HK1220">
            <v>0</v>
          </cell>
          <cell r="HL1220">
            <v>0</v>
          </cell>
          <cell r="HM1220">
            <v>0</v>
          </cell>
          <cell r="HN1220">
            <v>0</v>
          </cell>
          <cell r="HO1220">
            <v>0</v>
          </cell>
          <cell r="HP1220">
            <v>0</v>
          </cell>
          <cell r="HQ1220">
            <v>0</v>
          </cell>
          <cell r="HR1220">
            <v>0</v>
          </cell>
          <cell r="HS1220">
            <v>0</v>
          </cell>
          <cell r="HT1220">
            <v>0</v>
          </cell>
          <cell r="HU1220">
            <v>0</v>
          </cell>
          <cell r="HV1220">
            <v>0</v>
          </cell>
          <cell r="HW1220">
            <v>0</v>
          </cell>
          <cell r="HX1220">
            <v>0</v>
          </cell>
          <cell r="HY1220">
            <v>0</v>
          </cell>
          <cell r="HZ1220">
            <v>0</v>
          </cell>
          <cell r="IA1220">
            <v>0</v>
          </cell>
          <cell r="IB1220">
            <v>0</v>
          </cell>
          <cell r="IC1220">
            <v>0</v>
          </cell>
          <cell r="ID1220">
            <v>0</v>
          </cell>
          <cell r="IE1220">
            <v>0</v>
          </cell>
          <cell r="IF1220">
            <v>0</v>
          </cell>
          <cell r="IG1220">
            <v>0</v>
          </cell>
          <cell r="IH1220">
            <v>0</v>
          </cell>
          <cell r="II1220">
            <v>0</v>
          </cell>
          <cell r="IJ1220">
            <v>0</v>
          </cell>
          <cell r="IK1220">
            <v>0</v>
          </cell>
          <cell r="IL1220">
            <v>0</v>
          </cell>
          <cell r="IM1220">
            <v>0</v>
          </cell>
          <cell r="IN1220">
            <v>0</v>
          </cell>
          <cell r="IO1220">
            <v>0</v>
          </cell>
          <cell r="IP1220">
            <v>0</v>
          </cell>
          <cell r="IQ1220">
            <v>0</v>
          </cell>
          <cell r="IR1220">
            <v>0</v>
          </cell>
          <cell r="IS1220">
            <v>0</v>
          </cell>
          <cell r="IT1220">
            <v>0</v>
          </cell>
          <cell r="IU1220">
            <v>0</v>
          </cell>
          <cell r="IV1220">
            <v>0</v>
          </cell>
          <cell r="IW1220">
            <v>0</v>
          </cell>
          <cell r="IX1220">
            <v>0</v>
          </cell>
          <cell r="IY1220">
            <v>0</v>
          </cell>
          <cell r="IZ1220">
            <v>0</v>
          </cell>
          <cell r="JA1220">
            <v>0</v>
          </cell>
          <cell r="JB1220">
            <v>0</v>
          </cell>
          <cell r="JC1220">
            <v>0</v>
          </cell>
          <cell r="JD1220">
            <v>0</v>
          </cell>
          <cell r="JE1220">
            <v>0</v>
          </cell>
          <cell r="JF1220">
            <v>0</v>
          </cell>
          <cell r="JG1220">
            <v>0</v>
          </cell>
          <cell r="JH1220">
            <v>0</v>
          </cell>
          <cell r="JI1220">
            <v>0</v>
          </cell>
          <cell r="JJ1220">
            <v>0</v>
          </cell>
          <cell r="JK1220">
            <v>0</v>
          </cell>
          <cell r="JL1220">
            <v>0</v>
          </cell>
          <cell r="JM1220">
            <v>0</v>
          </cell>
          <cell r="JN1220">
            <v>0</v>
          </cell>
          <cell r="JO1220">
            <v>0</v>
          </cell>
          <cell r="JP1220">
            <v>0</v>
          </cell>
          <cell r="JQ1220">
            <v>0</v>
          </cell>
        </row>
        <row r="1222">
          <cell r="D1222" t="str">
            <v>GCV.EX.BDG._._24.JimBridger 1</v>
          </cell>
          <cell r="F1222">
            <v>-1901.8114812100248</v>
          </cell>
          <cell r="G1222">
            <v>1.7531021700124256</v>
          </cell>
          <cell r="H1222">
            <v>-208.48573211998155</v>
          </cell>
          <cell r="I1222">
            <v>-470.97600691000116</v>
          </cell>
          <cell r="J1222">
            <v>375.59075304999715</v>
          </cell>
          <cell r="K1222">
            <v>-580.25112248002551</v>
          </cell>
          <cell r="L1222">
            <v>263.06733418998192</v>
          </cell>
          <cell r="M1222">
            <v>-47.437337400013348</v>
          </cell>
          <cell r="N1222">
            <v>123.04341590002878</v>
          </cell>
          <cell r="O1222">
            <v>91.649292969988892</v>
          </cell>
          <cell r="P1222">
            <v>-19.54827842998202</v>
          </cell>
          <cell r="Q1222">
            <v>-2174.1720683900639</v>
          </cell>
          <cell r="R1222">
            <v>-3616.9574934799457</v>
          </cell>
          <cell r="S1222">
            <v>-45.233742500000517</v>
          </cell>
          <cell r="T1222">
            <v>-573.85460120000062</v>
          </cell>
          <cell r="U1222">
            <v>-247.646751329994</v>
          </cell>
          <cell r="V1222">
            <v>212.62355638000008</v>
          </cell>
          <cell r="W1222">
            <v>-123.03874990998884</v>
          </cell>
          <cell r="X1222">
            <v>-371.06114797000919</v>
          </cell>
          <cell r="Y1222">
            <v>-89.93961567999213</v>
          </cell>
          <cell r="Z1222">
            <v>-730.31617298998754</v>
          </cell>
          <cell r="AA1222">
            <v>-418.71461372998601</v>
          </cell>
          <cell r="AB1222">
            <v>54.008460880002531</v>
          </cell>
          <cell r="AC1222">
            <v>-503.36292728999979</v>
          </cell>
          <cell r="AD1222">
            <v>-780.4211881400006</v>
          </cell>
          <cell r="AE1222">
            <v>-9586.0272674700245</v>
          </cell>
          <cell r="AF1222">
            <v>-624.91876517999935</v>
          </cell>
          <cell r="AG1222">
            <v>-825.9346518099992</v>
          </cell>
          <cell r="AH1222">
            <v>28.754424309991009</v>
          </cell>
          <cell r="AI1222">
            <v>-1139.555103339997</v>
          </cell>
          <cell r="AJ1222">
            <v>-584.09893772000214</v>
          </cell>
          <cell r="AK1222">
            <v>-33.150277799999458</v>
          </cell>
          <cell r="AL1222">
            <v>-1774.588600269999</v>
          </cell>
          <cell r="AM1222">
            <v>-2914.8653668800107</v>
          </cell>
          <cell r="AN1222">
            <v>-955.27217308997933</v>
          </cell>
          <cell r="AO1222">
            <v>145.70627089000118</v>
          </cell>
          <cell r="AP1222">
            <v>-595.82733907000147</v>
          </cell>
          <cell r="AQ1222">
            <v>-312.27674751001177</v>
          </cell>
          <cell r="AR1222">
            <v>-7286.8183153100545</v>
          </cell>
          <cell r="AS1222">
            <v>-299.71702733000348</v>
          </cell>
          <cell r="AT1222">
            <v>-776.51106126000377</v>
          </cell>
          <cell r="AU1222">
            <v>-828.17448634000175</v>
          </cell>
          <cell r="AV1222">
            <v>-100.7665692399969</v>
          </cell>
          <cell r="AW1222">
            <v>-547.89333608000015</v>
          </cell>
          <cell r="AX1222">
            <v>-820.34148192999419</v>
          </cell>
          <cell r="AY1222">
            <v>-11.015679940013797</v>
          </cell>
          <cell r="AZ1222">
            <v>-2884.3325162600086</v>
          </cell>
          <cell r="BA1222">
            <v>53.186336489990936</v>
          </cell>
          <cell r="BB1222">
            <v>-95.35210974000438</v>
          </cell>
          <cell r="BC1222">
            <v>-149.65245313999912</v>
          </cell>
          <cell r="BD1222">
            <v>-826.24793054000475</v>
          </cell>
          <cell r="BE1222">
            <v>5260.4238433900173</v>
          </cell>
          <cell r="BF1222">
            <v>832.20573855999828</v>
          </cell>
          <cell r="BG1222">
            <v>1842.7828265500029</v>
          </cell>
          <cell r="BH1222">
            <v>0</v>
          </cell>
          <cell r="BI1222">
            <v>0</v>
          </cell>
          <cell r="BJ1222">
            <v>596.7090947100005</v>
          </cell>
          <cell r="BK1222">
            <v>-85.613811600007466</v>
          </cell>
          <cell r="BL1222">
            <v>136.80357042999822</v>
          </cell>
          <cell r="BM1222">
            <v>312.51535252001486</v>
          </cell>
          <cell r="BN1222">
            <v>175.12430719999247</v>
          </cell>
          <cell r="BO1222">
            <v>186.37422734999927</v>
          </cell>
          <cell r="BP1222">
            <v>626.66442220000317</v>
          </cell>
          <cell r="BQ1222">
            <v>636.85811547000048</v>
          </cell>
          <cell r="BR1222">
            <v>1899.053897380014</v>
          </cell>
          <cell r="BS1222">
            <v>1162.9865562199993</v>
          </cell>
          <cell r="BT1222">
            <v>-175.71492838999256</v>
          </cell>
          <cell r="BU1222">
            <v>60.941495099999884</v>
          </cell>
          <cell r="BV1222">
            <v>6.1639482799982943</v>
          </cell>
          <cell r="BW1222">
            <v>434.96627906999493</v>
          </cell>
          <cell r="BX1222">
            <v>697.99776618000033</v>
          </cell>
          <cell r="BY1222">
            <v>-608.26952813000389</v>
          </cell>
          <cell r="BZ1222">
            <v>593.68677809997462</v>
          </cell>
          <cell r="CA1222">
            <v>42.297934579997673</v>
          </cell>
          <cell r="CB1222">
            <v>-272.41409136999937</v>
          </cell>
          <cell r="CC1222">
            <v>-243.75133821000418</v>
          </cell>
          <cell r="CD1222">
            <v>200.16302595000161</v>
          </cell>
          <cell r="CE1222">
            <v>-2794.7453660899773</v>
          </cell>
          <cell r="CF1222">
            <v>523.21644305999871</v>
          </cell>
          <cell r="CG1222">
            <v>-557.07869090000167</v>
          </cell>
          <cell r="CH1222">
            <v>23.285617080007796</v>
          </cell>
          <cell r="CI1222">
            <v>-1459.6656863199969</v>
          </cell>
          <cell r="CJ1222">
            <v>-281.08970073001547</v>
          </cell>
          <cell r="CK1222">
            <v>-307.05088501000137</v>
          </cell>
          <cell r="CL1222">
            <v>1078.7173603599949</v>
          </cell>
          <cell r="CM1222">
            <v>231.52845806998084</v>
          </cell>
          <cell r="CN1222">
            <v>-1873.1727015399883</v>
          </cell>
          <cell r="CO1222">
            <v>112.68171503999838</v>
          </cell>
          <cell r="CP1222">
            <v>-363.68239885001094</v>
          </cell>
          <cell r="CQ1222">
            <v>77.565103649998491</v>
          </cell>
          <cell r="CR1222">
            <v>1562.1587410201319</v>
          </cell>
          <cell r="CS1222">
            <v>370.84991909000018</v>
          </cell>
          <cell r="CT1222">
            <v>-26.187464869995893</v>
          </cell>
          <cell r="CU1222">
            <v>572.45363473999896</v>
          </cell>
          <cell r="CV1222">
            <v>26.414996010000323</v>
          </cell>
          <cell r="CW1222">
            <v>264.08154239998839</v>
          </cell>
          <cell r="CX1222">
            <v>-684.01676213999963</v>
          </cell>
          <cell r="CY1222">
            <v>-18.796654710000439</v>
          </cell>
          <cell r="CZ1222">
            <v>318.95329004999076</v>
          </cell>
          <cell r="DA1222">
            <v>-48.058739059997606</v>
          </cell>
          <cell r="DB1222">
            <v>383.73576117000266</v>
          </cell>
          <cell r="DC1222">
            <v>83.895484370012127</v>
          </cell>
          <cell r="DD1222">
            <v>318.83373397000105</v>
          </cell>
          <cell r="DE1222">
            <v>1555.7724068599055</v>
          </cell>
          <cell r="DF1222">
            <v>-262.89598151999962</v>
          </cell>
          <cell r="DG1222">
            <v>-753.25391728999966</v>
          </cell>
          <cell r="DH1222">
            <v>1588.4926917999983</v>
          </cell>
          <cell r="DI1222">
            <v>55.96976500999881</v>
          </cell>
          <cell r="DJ1222">
            <v>293.28266748999158</v>
          </cell>
          <cell r="DK1222">
            <v>-1073.617498749998</v>
          </cell>
          <cell r="DL1222">
            <v>82.008657889986353</v>
          </cell>
          <cell r="DM1222">
            <v>-113.75876260000223</v>
          </cell>
          <cell r="DN1222">
            <v>-64.654308189994481</v>
          </cell>
          <cell r="DO1222">
            <v>764.25218812000276</v>
          </cell>
          <cell r="DP1222">
            <v>703.50472462000107</v>
          </cell>
          <cell r="DQ1222">
            <v>336.44218027999159</v>
          </cell>
          <cell r="DR1222">
            <v>2077.216499740025</v>
          </cell>
          <cell r="DS1222">
            <v>-196.79803580999942</v>
          </cell>
          <cell r="DT1222">
            <v>-107.30994744000418</v>
          </cell>
          <cell r="DU1222">
            <v>-548.25862054000027</v>
          </cell>
          <cell r="DV1222">
            <v>939.989410340002</v>
          </cell>
          <cell r="DW1222">
            <v>258.91302022999298</v>
          </cell>
          <cell r="DX1222">
            <v>107.01066162000279</v>
          </cell>
          <cell r="DY1222">
            <v>-331.50124548999884</v>
          </cell>
          <cell r="DZ1222">
            <v>997.10699582997768</v>
          </cell>
          <cell r="EA1222">
            <v>497.17508764001104</v>
          </cell>
          <cell r="EB1222">
            <v>29.874338239998906</v>
          </cell>
          <cell r="EC1222">
            <v>482.8141054299922</v>
          </cell>
          <cell r="ED1222">
            <v>-51.799270310002612</v>
          </cell>
          <cell r="EE1222">
            <v>1409.0532930999761</v>
          </cell>
          <cell r="EF1222">
            <v>-196.17719381000279</v>
          </cell>
          <cell r="EG1222">
            <v>-279.5248538099986</v>
          </cell>
          <cell r="EH1222">
            <v>64.77097257999776</v>
          </cell>
          <cell r="EI1222">
            <v>320.30205410000053</v>
          </cell>
          <cell r="EJ1222">
            <v>188.85824907000642</v>
          </cell>
          <cell r="EK1222">
            <v>371.28594829999565</v>
          </cell>
          <cell r="EL1222">
            <v>-291.66503856000418</v>
          </cell>
          <cell r="EM1222">
            <v>130.8710010000068</v>
          </cell>
          <cell r="EN1222">
            <v>744.75137974999961</v>
          </cell>
          <cell r="EO1222">
            <v>42.998189710000588</v>
          </cell>
          <cell r="EP1222">
            <v>-227.88995221000005</v>
          </cell>
          <cell r="EQ1222">
            <v>540.47253697999986</v>
          </cell>
          <cell r="ER1222">
            <v>1946.9407260300359</v>
          </cell>
          <cell r="ES1222">
            <v>9.8794425500036596</v>
          </cell>
          <cell r="ET1222">
            <v>-115.66775969999435</v>
          </cell>
          <cell r="EU1222">
            <v>71.718607729995711</v>
          </cell>
          <cell r="EV1222">
            <v>230.99075869999797</v>
          </cell>
          <cell r="EW1222">
            <v>229.16431014001137</v>
          </cell>
          <cell r="EX1222">
            <v>-188.68967310999869</v>
          </cell>
          <cell r="EY1222">
            <v>950.61558144999435</v>
          </cell>
          <cell r="EZ1222">
            <v>271.565746999986</v>
          </cell>
          <cell r="FA1222">
            <v>194.45565048999561</v>
          </cell>
          <cell r="FB1222">
            <v>321.72642700999859</v>
          </cell>
          <cell r="FC1222">
            <v>-429.30330287999823</v>
          </cell>
          <cell r="FD1222">
            <v>400.48493664999842</v>
          </cell>
          <cell r="FE1222">
            <v>1260.0438956399448</v>
          </cell>
          <cell r="FF1222">
            <v>-71.478764349998528</v>
          </cell>
          <cell r="FG1222">
            <v>652.09300588999758</v>
          </cell>
          <cell r="FH1222">
            <v>-215.26565713999298</v>
          </cell>
          <cell r="FI1222">
            <v>-296.6784845200018</v>
          </cell>
          <cell r="FJ1222">
            <v>-207.10105582999677</v>
          </cell>
          <cell r="FK1222">
            <v>1023.7796856100013</v>
          </cell>
          <cell r="FL1222">
            <v>-100.58478127999842</v>
          </cell>
          <cell r="FM1222">
            <v>1155.3545532100106</v>
          </cell>
          <cell r="FN1222">
            <v>-823.80802165999921</v>
          </cell>
          <cell r="FO1222">
            <v>-673.22605683000074</v>
          </cell>
          <cell r="FP1222">
            <v>639.18362878001062</v>
          </cell>
          <cell r="FQ1222">
            <v>177.77584375999868</v>
          </cell>
          <cell r="FR1222">
            <v>-941.17314526002156</v>
          </cell>
          <cell r="FS1222">
            <v>291.94467677000102</v>
          </cell>
          <cell r="FT1222">
            <v>-1257.5037169300049</v>
          </cell>
          <cell r="FU1222">
            <v>348.07998345999658</v>
          </cell>
          <cell r="FV1222">
            <v>17.619145989996468</v>
          </cell>
          <cell r="FW1222">
            <v>-536.67637053999715</v>
          </cell>
          <cell r="FX1222">
            <v>-394.02419317000022</v>
          </cell>
          <cell r="FY1222">
            <v>458.27914938000322</v>
          </cell>
          <cell r="FZ1222">
            <v>-102.62183268999797</v>
          </cell>
          <cell r="GA1222">
            <v>-778.24184444001003</v>
          </cell>
          <cell r="GB1222">
            <v>-83.028854669992143</v>
          </cell>
          <cell r="GC1222">
            <v>330.76864611000201</v>
          </cell>
          <cell r="GD1222">
            <v>764.23206547000154</v>
          </cell>
          <cell r="GE1222">
            <v>-2735.1342406499898</v>
          </cell>
          <cell r="GF1222">
            <v>-22.092720409998947</v>
          </cell>
          <cell r="GG1222">
            <v>2.3978613999934169</v>
          </cell>
          <cell r="GH1222">
            <v>0</v>
          </cell>
          <cell r="GI1222">
            <v>-66.441202500000145</v>
          </cell>
          <cell r="GJ1222">
            <v>-35.002199450005719</v>
          </cell>
          <cell r="GK1222">
            <v>0.42151020999881439</v>
          </cell>
          <cell r="GL1222">
            <v>-286.70218934999866</v>
          </cell>
          <cell r="GM1222">
            <v>-948.89267405003193</v>
          </cell>
          <cell r="GN1222">
            <v>-1352.6255260599937</v>
          </cell>
          <cell r="GO1222">
            <v>-797.47789900000134</v>
          </cell>
          <cell r="GP1222">
            <v>501.70712044999527</v>
          </cell>
          <cell r="GQ1222">
            <v>269.57367810999858</v>
          </cell>
          <cell r="GR1222">
            <v>-3284.5799135898706</v>
          </cell>
          <cell r="GS1222">
            <v>-656.57594990000325</v>
          </cell>
          <cell r="GT1222">
            <v>25.194367990006867</v>
          </cell>
          <cell r="GU1222">
            <v>-531.27993444998719</v>
          </cell>
          <cell r="GV1222">
            <v>-435.08030825999595</v>
          </cell>
          <cell r="GW1222">
            <v>-35.301450630002364</v>
          </cell>
          <cell r="GX1222">
            <v>499.63862570999845</v>
          </cell>
          <cell r="GY1222">
            <v>-2961.125883929999</v>
          </cell>
          <cell r="GZ1222">
            <v>569.1568742999807</v>
          </cell>
          <cell r="HA1222">
            <v>-438.72014303999458</v>
          </cell>
          <cell r="HB1222">
            <v>-177.05209531000583</v>
          </cell>
          <cell r="HC1222">
            <v>-611.7876263299986</v>
          </cell>
          <cell r="HD1222">
            <v>1468.3536102599901</v>
          </cell>
          <cell r="HE1222">
            <v>4830.5522725000046</v>
          </cell>
          <cell r="HF1222">
            <v>1135.1991977100006</v>
          </cell>
          <cell r="HG1222">
            <v>-182.83344089001184</v>
          </cell>
          <cell r="HH1222">
            <v>629.00735082000028</v>
          </cell>
          <cell r="HI1222">
            <v>95.628878129999066</v>
          </cell>
          <cell r="HJ1222">
            <v>289.84756797999944</v>
          </cell>
          <cell r="HK1222">
            <v>-665.37713057000292</v>
          </cell>
          <cell r="HL1222">
            <v>227.08465372001228</v>
          </cell>
          <cell r="HM1222">
            <v>2532.660646520002</v>
          </cell>
          <cell r="HN1222">
            <v>-53.357055109991052</v>
          </cell>
          <cell r="HO1222">
            <v>450.23008286000186</v>
          </cell>
          <cell r="HP1222">
            <v>149.04164610000589</v>
          </cell>
          <cell r="HQ1222">
            <v>223.41987522999989</v>
          </cell>
          <cell r="HR1222">
            <v>1234.0399326100014</v>
          </cell>
          <cell r="HS1222">
            <v>998.86464696000621</v>
          </cell>
          <cell r="HT1222">
            <v>-1174.994805690003</v>
          </cell>
          <cell r="HU1222">
            <v>660.65242529000534</v>
          </cell>
          <cell r="HV1222">
            <v>101.60586750000039</v>
          </cell>
          <cell r="HW1222">
            <v>303.19020705999719</v>
          </cell>
          <cell r="HX1222">
            <v>-296.85097579999956</v>
          </cell>
          <cell r="HY1222">
            <v>29.124399240005005</v>
          </cell>
          <cell r="HZ1222">
            <v>286.68696751000243</v>
          </cell>
          <cell r="IA1222">
            <v>-726.75901532998978</v>
          </cell>
          <cell r="IB1222">
            <v>107.45777672999611</v>
          </cell>
          <cell r="IC1222">
            <v>-408.48032568000781</v>
          </cell>
          <cell r="ID1222">
            <v>1353.5427648199911</v>
          </cell>
          <cell r="IE1222">
            <v>-1154.1484893900342</v>
          </cell>
          <cell r="IF1222">
            <v>899.74297886000568</v>
          </cell>
          <cell r="IG1222">
            <v>-1667.8049292700016</v>
          </cell>
          <cell r="IH1222">
            <v>193.15249649000179</v>
          </cell>
          <cell r="II1222">
            <v>-274.65654368999822</v>
          </cell>
          <cell r="IJ1222">
            <v>-142.34070305999194</v>
          </cell>
          <cell r="IK1222">
            <v>216.67338531000132</v>
          </cell>
          <cell r="IL1222">
            <v>294.73796041999594</v>
          </cell>
          <cell r="IM1222">
            <v>-225.10693901997001</v>
          </cell>
          <cell r="IN1222">
            <v>-174.93604629000038</v>
          </cell>
          <cell r="IO1222">
            <v>-104.98738485999638</v>
          </cell>
          <cell r="IP1222">
            <v>-1473.3013280899904</v>
          </cell>
          <cell r="IQ1222">
            <v>1304.6785638099973</v>
          </cell>
          <cell r="IR1222">
            <v>1051.4843010699842</v>
          </cell>
          <cell r="IS1222">
            <v>433.92608672999631</v>
          </cell>
          <cell r="IT1222">
            <v>-100.4301962400059</v>
          </cell>
          <cell r="IU1222">
            <v>-38.666329269995913</v>
          </cell>
          <cell r="IV1222">
            <v>-81.896095249999689</v>
          </cell>
          <cell r="IW1222">
            <v>591.67614698999932</v>
          </cell>
          <cell r="IX1222">
            <v>-138.94165888999851</v>
          </cell>
          <cell r="IY1222">
            <v>781.42769370001042</v>
          </cell>
          <cell r="IZ1222">
            <v>-310.47942498000339</v>
          </cell>
          <cell r="JA1222">
            <v>17.066026130007231</v>
          </cell>
          <cell r="JB1222">
            <v>0.56973645000107354</v>
          </cell>
          <cell r="JC1222">
            <v>-584.79155672999332</v>
          </cell>
          <cell r="JD1222">
            <v>482.02387243001431</v>
          </cell>
          <cell r="JE1222">
            <v>7779.7835990299936</v>
          </cell>
          <cell r="JF1222">
            <v>680.28963129000476</v>
          </cell>
          <cell r="JG1222">
            <v>636.57338226000138</v>
          </cell>
          <cell r="JH1222">
            <v>416.07753642999887</v>
          </cell>
          <cell r="JI1222">
            <v>99.722123200000624</v>
          </cell>
          <cell r="JJ1222">
            <v>125.77802612999949</v>
          </cell>
          <cell r="JK1222">
            <v>32.761038870000448</v>
          </cell>
          <cell r="JL1222">
            <v>1937.6427490199931</v>
          </cell>
          <cell r="JM1222">
            <v>954.20774799001811</v>
          </cell>
          <cell r="JN1222">
            <v>185.72294925998722</v>
          </cell>
          <cell r="JO1222">
            <v>1515.7725213000012</v>
          </cell>
          <cell r="JP1222">
            <v>868.85827561002225</v>
          </cell>
          <cell r="JQ1222">
            <v>326.37761767000484</v>
          </cell>
        </row>
        <row r="1223">
          <cell r="D1223" t="str">
            <v>GCV.EX.BDG._._24.JimBridger 1 OR</v>
          </cell>
          <cell r="F1223">
            <v>-28.488361230003648</v>
          </cell>
          <cell r="G1223">
            <v>140.09354007999355</v>
          </cell>
          <cell r="H1223">
            <v>115.93939665999642</v>
          </cell>
          <cell r="I1223">
            <v>-33.785311179999553</v>
          </cell>
          <cell r="J1223">
            <v>-455.30006629999843</v>
          </cell>
          <cell r="K1223">
            <v>125.39643216998957</v>
          </cell>
          <cell r="L1223">
            <v>-118.9338619400005</v>
          </cell>
          <cell r="M1223">
            <v>-303.5650716300006</v>
          </cell>
          <cell r="N1223">
            <v>-48.250822629997856</v>
          </cell>
          <cell r="O1223">
            <v>-950.17630810998526</v>
          </cell>
          <cell r="P1223">
            <v>-310.30729212000006</v>
          </cell>
          <cell r="Q1223">
            <v>412.59516260999953</v>
          </cell>
          <cell r="R1223">
            <v>-4040.5967011900211</v>
          </cell>
          <cell r="S1223">
            <v>-375.55493982999633</v>
          </cell>
          <cell r="T1223">
            <v>-582.99331078999967</v>
          </cell>
          <cell r="U1223">
            <v>-74.079941100000724</v>
          </cell>
          <cell r="V1223">
            <v>-329.48053635999531</v>
          </cell>
          <cell r="W1223">
            <v>-207.89416807999442</v>
          </cell>
          <cell r="X1223">
            <v>-675.74516237999705</v>
          </cell>
          <cell r="Y1223">
            <v>-940.27991047000614</v>
          </cell>
          <cell r="Z1223">
            <v>-265.30202603000726</v>
          </cell>
          <cell r="AA1223">
            <v>-568.30947090000336</v>
          </cell>
          <cell r="AB1223">
            <v>-189.98079141000017</v>
          </cell>
          <cell r="AC1223">
            <v>300.47244245000093</v>
          </cell>
          <cell r="AD1223">
            <v>-131.44888628999888</v>
          </cell>
          <cell r="AE1223">
            <v>95.49241182996775</v>
          </cell>
          <cell r="AF1223">
            <v>815.49293745999967</v>
          </cell>
          <cell r="AG1223">
            <v>670.38809714000035</v>
          </cell>
          <cell r="AH1223">
            <v>-759.2176781599992</v>
          </cell>
          <cell r="AI1223">
            <v>58.281069119995664</v>
          </cell>
          <cell r="AJ1223">
            <v>-325.5279505100043</v>
          </cell>
          <cell r="AK1223">
            <v>-555.67842490000112</v>
          </cell>
          <cell r="AL1223">
            <v>-699.46718972000235</v>
          </cell>
          <cell r="AM1223">
            <v>1242.0531000100018</v>
          </cell>
          <cell r="AN1223">
            <v>44.273205739995319</v>
          </cell>
          <cell r="AO1223">
            <v>-147.89281779999874</v>
          </cell>
          <cell r="AP1223">
            <v>122.87946846000523</v>
          </cell>
          <cell r="AQ1223">
            <v>-370.09140501000002</v>
          </cell>
          <cell r="AR1223">
            <v>-1410.016229359986</v>
          </cell>
          <cell r="AS1223">
            <v>-172.62359154999922</v>
          </cell>
          <cell r="AT1223">
            <v>159.14330980000159</v>
          </cell>
          <cell r="AU1223">
            <v>570.95950625999649</v>
          </cell>
          <cell r="AV1223">
            <v>-332.20343401000355</v>
          </cell>
          <cell r="AW1223">
            <v>-401.63083278999693</v>
          </cell>
          <cell r="AX1223">
            <v>219.975181719994</v>
          </cell>
          <cell r="AY1223">
            <v>-558.31852375000017</v>
          </cell>
          <cell r="AZ1223">
            <v>281.50124119000975</v>
          </cell>
          <cell r="BA1223">
            <v>-608.90425476000382</v>
          </cell>
          <cell r="BB1223">
            <v>-460.65993210000033</v>
          </cell>
          <cell r="BC1223">
            <v>-121.92371524999908</v>
          </cell>
          <cell r="BD1223">
            <v>14.668815880002512</v>
          </cell>
          <cell r="BE1223">
            <v>-1707.534374340059</v>
          </cell>
          <cell r="BF1223">
            <v>-809.77810304000013</v>
          </cell>
          <cell r="BG1223">
            <v>-1209.9911627100009</v>
          </cell>
          <cell r="BH1223">
            <v>0</v>
          </cell>
          <cell r="BI1223">
            <v>0</v>
          </cell>
          <cell r="BJ1223">
            <v>1019.0563559100001</v>
          </cell>
          <cell r="BK1223">
            <v>500.85381689999667</v>
          </cell>
          <cell r="BL1223">
            <v>-117.22713035999914</v>
          </cell>
          <cell r="BM1223">
            <v>-599.64903753000544</v>
          </cell>
          <cell r="BN1223">
            <v>-25.257056760001433</v>
          </cell>
          <cell r="BO1223">
            <v>-4.1152241599993431</v>
          </cell>
          <cell r="BP1223">
            <v>-220.16038929000206</v>
          </cell>
          <cell r="BQ1223">
            <v>-241.26644329999908</v>
          </cell>
          <cell r="BR1223">
            <v>1514.6506582400179</v>
          </cell>
          <cell r="BS1223">
            <v>-645.15178343000116</v>
          </cell>
          <cell r="BT1223">
            <v>-12.587509770000906</v>
          </cell>
          <cell r="BU1223">
            <v>618.04829624999911</v>
          </cell>
          <cell r="BV1223">
            <v>1144.5836176300036</v>
          </cell>
          <cell r="BW1223">
            <v>-542.25720000000001</v>
          </cell>
          <cell r="BX1223">
            <v>-380.90952463000212</v>
          </cell>
          <cell r="BY1223">
            <v>1009.5809304500035</v>
          </cell>
          <cell r="BZ1223">
            <v>37.777177910003957</v>
          </cell>
          <cell r="CA1223">
            <v>-120.75848032000431</v>
          </cell>
          <cell r="CB1223">
            <v>501.26659771999948</v>
          </cell>
          <cell r="CC1223">
            <v>126.27902753000126</v>
          </cell>
          <cell r="CD1223">
            <v>-221.22049109999716</v>
          </cell>
          <cell r="CE1223">
            <v>4517.2378059200128</v>
          </cell>
          <cell r="CF1223">
            <v>84.398038249999445</v>
          </cell>
          <cell r="CG1223">
            <v>841.12633345999711</v>
          </cell>
          <cell r="CH1223">
            <v>31.999425440000778</v>
          </cell>
          <cell r="CI1223">
            <v>1020.9690696799998</v>
          </cell>
          <cell r="CJ1223">
            <v>-54.815675699999701</v>
          </cell>
          <cell r="CK1223">
            <v>152.75781120999909</v>
          </cell>
          <cell r="CL1223">
            <v>-416.7299672199988</v>
          </cell>
          <cell r="CM1223">
            <v>498.93619851000039</v>
          </cell>
          <cell r="CN1223">
            <v>1388.9104957900017</v>
          </cell>
          <cell r="CO1223">
            <v>773.71938669000065</v>
          </cell>
          <cell r="CP1223">
            <v>253.20205408999936</v>
          </cell>
          <cell r="CQ1223">
            <v>-57.235364280000795</v>
          </cell>
          <cell r="CR1223">
            <v>-1703.7193189699901</v>
          </cell>
          <cell r="CS1223">
            <v>-572.74271241999986</v>
          </cell>
          <cell r="CT1223">
            <v>-156.85229401999823</v>
          </cell>
          <cell r="CU1223">
            <v>-164.48164787999849</v>
          </cell>
          <cell r="CV1223">
            <v>125.26054483999906</v>
          </cell>
          <cell r="CW1223">
            <v>-609.74128261000078</v>
          </cell>
          <cell r="CX1223">
            <v>-280.23559832999854</v>
          </cell>
          <cell r="CY1223">
            <v>193.70220561000497</v>
          </cell>
          <cell r="CZ1223">
            <v>667.35153666000042</v>
          </cell>
          <cell r="DA1223">
            <v>341.46660500000144</v>
          </cell>
          <cell r="DB1223">
            <v>-320.36102062999998</v>
          </cell>
          <cell r="DC1223">
            <v>-313.1393100999976</v>
          </cell>
          <cell r="DD1223">
            <v>-613.94634509000025</v>
          </cell>
          <cell r="DE1223">
            <v>-256.40197946000262</v>
          </cell>
          <cell r="DF1223">
            <v>-43.34040240000013</v>
          </cell>
          <cell r="DG1223">
            <v>776.02859553000053</v>
          </cell>
          <cell r="DH1223">
            <v>-1297.8049008200014</v>
          </cell>
          <cell r="DI1223">
            <v>108.14685165000083</v>
          </cell>
          <cell r="DJ1223">
            <v>-492.23998785000003</v>
          </cell>
          <cell r="DK1223">
            <v>1181.0027314600002</v>
          </cell>
          <cell r="DL1223">
            <v>506.33112055000129</v>
          </cell>
          <cell r="DM1223">
            <v>288.68898005000301</v>
          </cell>
          <cell r="DN1223">
            <v>-173.08946496000135</v>
          </cell>
          <cell r="DO1223">
            <v>-652.67841062000025</v>
          </cell>
          <cell r="DP1223">
            <v>-624.99022047000108</v>
          </cell>
          <cell r="DQ1223">
            <v>167.54312841999854</v>
          </cell>
          <cell r="DR1223">
            <v>1193.9230916399974</v>
          </cell>
          <cell r="DS1223">
            <v>-3.2572148799999923</v>
          </cell>
          <cell r="DT1223">
            <v>-100.71937145000084</v>
          </cell>
          <cell r="DU1223">
            <v>428.10314490000019</v>
          </cell>
          <cell r="DV1223">
            <v>-517.67941095000015</v>
          </cell>
          <cell r="DW1223">
            <v>-209.36411900999883</v>
          </cell>
          <cell r="DX1223">
            <v>86.417371430001367</v>
          </cell>
          <cell r="DY1223">
            <v>299.79709630999969</v>
          </cell>
          <cell r="DZ1223">
            <v>677.82205932999932</v>
          </cell>
          <cell r="EA1223">
            <v>-115.68394831000114</v>
          </cell>
          <cell r="EB1223">
            <v>-88.263908359999732</v>
          </cell>
          <cell r="EC1223">
            <v>365.09132780000073</v>
          </cell>
          <cell r="ED1223">
            <v>371.66006482999728</v>
          </cell>
          <cell r="EE1223">
            <v>-1272.0521357399994</v>
          </cell>
          <cell r="EF1223">
            <v>90.376199999999699</v>
          </cell>
          <cell r="EG1223">
            <v>382.02653051999914</v>
          </cell>
          <cell r="EH1223">
            <v>-69.330430400001205</v>
          </cell>
          <cell r="EI1223">
            <v>-370.26954514999943</v>
          </cell>
          <cell r="EJ1223">
            <v>-169.19745225999759</v>
          </cell>
          <cell r="EK1223">
            <v>-433.26533259999815</v>
          </cell>
          <cell r="EL1223">
            <v>129.88635566000266</v>
          </cell>
          <cell r="EM1223">
            <v>76.022116829997685</v>
          </cell>
          <cell r="EN1223">
            <v>-819.52845806999903</v>
          </cell>
          <cell r="EO1223">
            <v>22.813627040000938</v>
          </cell>
          <cell r="EP1223">
            <v>206.20436362999862</v>
          </cell>
          <cell r="EQ1223">
            <v>-317.79011094000089</v>
          </cell>
          <cell r="ER1223">
            <v>-998.2149768800009</v>
          </cell>
          <cell r="ES1223">
            <v>-29.283828939998784</v>
          </cell>
          <cell r="ET1223">
            <v>18.832310640002106</v>
          </cell>
          <cell r="EU1223">
            <v>254.03087625999979</v>
          </cell>
          <cell r="EV1223">
            <v>39.302168079999319</v>
          </cell>
          <cell r="EW1223">
            <v>-701.88161613000011</v>
          </cell>
          <cell r="EX1223">
            <v>15.08360557999913</v>
          </cell>
          <cell r="EY1223">
            <v>-540.36569012999826</v>
          </cell>
          <cell r="EZ1223">
            <v>314.77607678999993</v>
          </cell>
          <cell r="FA1223">
            <v>-183.6518918100046</v>
          </cell>
          <cell r="FB1223">
            <v>-297.57219806000103</v>
          </cell>
          <cell r="FC1223">
            <v>-518.56249845999992</v>
          </cell>
          <cell r="FD1223">
            <v>631.0777092999997</v>
          </cell>
          <cell r="FE1223">
            <v>-935.35513954996713</v>
          </cell>
          <cell r="FF1223">
            <v>211.51518854000096</v>
          </cell>
          <cell r="FG1223">
            <v>-420.0786150699978</v>
          </cell>
          <cell r="FH1223">
            <v>153.76340960000016</v>
          </cell>
          <cell r="FI1223">
            <v>10.162774439999339</v>
          </cell>
          <cell r="FJ1223">
            <v>-166.10957378999774</v>
          </cell>
          <cell r="FK1223">
            <v>-920.42167890999917</v>
          </cell>
          <cell r="FL1223">
            <v>206.61621120999916</v>
          </cell>
          <cell r="FM1223">
            <v>-462.88734625000143</v>
          </cell>
          <cell r="FN1223">
            <v>192.26635913000064</v>
          </cell>
          <cell r="FO1223">
            <v>786.0328844200003</v>
          </cell>
          <cell r="FP1223">
            <v>-518.82326874999853</v>
          </cell>
          <cell r="FQ1223">
            <v>-7.3914841199948569</v>
          </cell>
          <cell r="FR1223">
            <v>598.29900701000588</v>
          </cell>
          <cell r="FS1223">
            <v>-211.54959234000034</v>
          </cell>
          <cell r="FT1223">
            <v>1071.79266551</v>
          </cell>
          <cell r="FU1223">
            <v>184.63698020000265</v>
          </cell>
          <cell r="FV1223">
            <v>-116.05610405000061</v>
          </cell>
          <cell r="FW1223">
            <v>-237.23921648999931</v>
          </cell>
          <cell r="FX1223">
            <v>761.79061054000067</v>
          </cell>
          <cell r="FY1223">
            <v>-315.13818683000136</v>
          </cell>
          <cell r="FZ1223">
            <v>69.066564499997185</v>
          </cell>
          <cell r="GA1223">
            <v>72.933194259996526</v>
          </cell>
          <cell r="GB1223">
            <v>430.21724305000043</v>
          </cell>
          <cell r="GC1223">
            <v>169.25981565000257</v>
          </cell>
          <cell r="GD1223">
            <v>-1281.4149669899998</v>
          </cell>
          <cell r="GE1223">
            <v>2076.4689873299794</v>
          </cell>
          <cell r="GF1223">
            <v>-29.439174289999755</v>
          </cell>
          <cell r="GG1223">
            <v>16.215661380003439</v>
          </cell>
          <cell r="GH1223">
            <v>0</v>
          </cell>
          <cell r="GI1223">
            <v>89.034943029999795</v>
          </cell>
          <cell r="GJ1223">
            <v>323.00222026999927</v>
          </cell>
          <cell r="GK1223">
            <v>-84.661940660000255</v>
          </cell>
          <cell r="GL1223">
            <v>226.01182400999824</v>
          </cell>
          <cell r="GM1223">
            <v>1046.3126654200023</v>
          </cell>
          <cell r="GN1223">
            <v>692.0180083899977</v>
          </cell>
          <cell r="GO1223">
            <v>669.37810724999963</v>
          </cell>
          <cell r="GP1223">
            <v>-510.80315938999956</v>
          </cell>
          <cell r="GQ1223">
            <v>-360.60016807999637</v>
          </cell>
          <cell r="GR1223">
            <v>0</v>
          </cell>
          <cell r="GS1223">
            <v>0</v>
          </cell>
          <cell r="GT1223">
            <v>0</v>
          </cell>
          <cell r="GU1223">
            <v>0</v>
          </cell>
          <cell r="GV1223">
            <v>0</v>
          </cell>
          <cell r="GW1223">
            <v>0</v>
          </cell>
          <cell r="GX1223">
            <v>0</v>
          </cell>
          <cell r="GY1223">
            <v>0</v>
          </cell>
          <cell r="GZ1223">
            <v>0</v>
          </cell>
          <cell r="HA1223">
            <v>0</v>
          </cell>
          <cell r="HB1223">
            <v>0</v>
          </cell>
          <cell r="HC1223">
            <v>0</v>
          </cell>
          <cell r="HD1223">
            <v>0</v>
          </cell>
          <cell r="HE1223">
            <v>0</v>
          </cell>
          <cell r="HF1223">
            <v>0</v>
          </cell>
          <cell r="HG1223">
            <v>0</v>
          </cell>
          <cell r="HH1223">
            <v>0</v>
          </cell>
          <cell r="HI1223">
            <v>0</v>
          </cell>
          <cell r="HJ1223">
            <v>0</v>
          </cell>
          <cell r="HK1223">
            <v>0</v>
          </cell>
          <cell r="HL1223">
            <v>0</v>
          </cell>
          <cell r="HM1223">
            <v>0</v>
          </cell>
          <cell r="HN1223">
            <v>0</v>
          </cell>
          <cell r="HO1223">
            <v>0</v>
          </cell>
          <cell r="HP1223">
            <v>0</v>
          </cell>
          <cell r="HQ1223">
            <v>0</v>
          </cell>
          <cell r="HR1223">
            <v>0</v>
          </cell>
          <cell r="HS1223">
            <v>0</v>
          </cell>
          <cell r="HT1223">
            <v>0</v>
          </cell>
          <cell r="HU1223">
            <v>0</v>
          </cell>
          <cell r="HV1223">
            <v>0</v>
          </cell>
          <cell r="HW1223">
            <v>0</v>
          </cell>
          <cell r="HX1223">
            <v>0</v>
          </cell>
          <cell r="HY1223">
            <v>0</v>
          </cell>
          <cell r="HZ1223">
            <v>0</v>
          </cell>
          <cell r="IA1223">
            <v>0</v>
          </cell>
          <cell r="IB1223">
            <v>0</v>
          </cell>
          <cell r="IC1223">
            <v>0</v>
          </cell>
          <cell r="ID1223">
            <v>0</v>
          </cell>
          <cell r="IE1223">
            <v>0</v>
          </cell>
          <cell r="IF1223">
            <v>0</v>
          </cell>
          <cell r="IG1223">
            <v>0</v>
          </cell>
          <cell r="IH1223">
            <v>0</v>
          </cell>
          <cell r="II1223">
            <v>0</v>
          </cell>
          <cell r="IJ1223">
            <v>0</v>
          </cell>
          <cell r="IK1223">
            <v>0</v>
          </cell>
          <cell r="IL1223">
            <v>0</v>
          </cell>
          <cell r="IM1223">
            <v>0</v>
          </cell>
          <cell r="IN1223">
            <v>0</v>
          </cell>
          <cell r="IO1223">
            <v>0</v>
          </cell>
          <cell r="IP1223">
            <v>0</v>
          </cell>
          <cell r="IQ1223">
            <v>0</v>
          </cell>
          <cell r="IR1223">
            <v>0</v>
          </cell>
          <cell r="IS1223">
            <v>0</v>
          </cell>
          <cell r="IT1223">
            <v>0</v>
          </cell>
          <cell r="IU1223">
            <v>0</v>
          </cell>
          <cell r="IV1223">
            <v>0</v>
          </cell>
          <cell r="IW1223">
            <v>0</v>
          </cell>
          <cell r="IX1223">
            <v>0</v>
          </cell>
          <cell r="IY1223">
            <v>0</v>
          </cell>
          <cell r="IZ1223">
            <v>0</v>
          </cell>
          <cell r="JA1223">
            <v>0</v>
          </cell>
          <cell r="JB1223">
            <v>0</v>
          </cell>
          <cell r="JC1223">
            <v>0</v>
          </cell>
          <cell r="JD1223">
            <v>0</v>
          </cell>
          <cell r="JE1223">
            <v>0</v>
          </cell>
          <cell r="JF1223">
            <v>0</v>
          </cell>
          <cell r="JG1223">
            <v>0</v>
          </cell>
          <cell r="JH1223">
            <v>0</v>
          </cell>
          <cell r="JI1223">
            <v>0</v>
          </cell>
          <cell r="JJ1223">
            <v>0</v>
          </cell>
          <cell r="JK1223">
            <v>0</v>
          </cell>
          <cell r="JL1223">
            <v>0</v>
          </cell>
          <cell r="JM1223">
            <v>0</v>
          </cell>
          <cell r="JN1223">
            <v>0</v>
          </cell>
          <cell r="JO1223">
            <v>0</v>
          </cell>
          <cell r="JP1223">
            <v>0</v>
          </cell>
          <cell r="JQ1223">
            <v>0</v>
          </cell>
        </row>
        <row r="1224">
          <cell r="D1224" t="str">
            <v>GCV.EX.BDG._._24.JimBridger 2</v>
          </cell>
          <cell r="F1224">
            <v>825.85514558004797</v>
          </cell>
          <cell r="G1224">
            <v>-735.1779199000157</v>
          </cell>
          <cell r="H1224">
            <v>-650.72557429998415</v>
          </cell>
          <cell r="I1224">
            <v>-839.19757925000158</v>
          </cell>
          <cell r="J1224">
            <v>-884.92960917000892</v>
          </cell>
          <cell r="K1224">
            <v>-773.78068032997544</v>
          </cell>
          <cell r="L1224">
            <v>-147.17207657004474</v>
          </cell>
          <cell r="M1224">
            <v>373.7358073600044</v>
          </cell>
          <cell r="N1224">
            <v>-399.82977584999753</v>
          </cell>
          <cell r="O1224">
            <v>140.98343169997679</v>
          </cell>
          <cell r="P1224">
            <v>-415.65304207996815</v>
          </cell>
          <cell r="Q1224">
            <v>-1467.7411655800242</v>
          </cell>
          <cell r="R1224">
            <v>-4007.4292643600493</v>
          </cell>
          <cell r="S1224">
            <v>-83.587584920001973</v>
          </cell>
          <cell r="T1224">
            <v>-125.223506549999</v>
          </cell>
          <cell r="U1224">
            <v>-809.13385584000207</v>
          </cell>
          <cell r="V1224">
            <v>-472.75668575002055</v>
          </cell>
          <cell r="W1224">
            <v>-397.85814070000197</v>
          </cell>
          <cell r="X1224">
            <v>-1822.2849002000075</v>
          </cell>
          <cell r="Y1224">
            <v>-230.62310046999482</v>
          </cell>
          <cell r="Z1224">
            <v>-590.65233287000592</v>
          </cell>
          <cell r="AA1224">
            <v>405.93298983999921</v>
          </cell>
          <cell r="AB1224">
            <v>-121.65769351000108</v>
          </cell>
          <cell r="AC1224">
            <v>-337.49315520000164</v>
          </cell>
          <cell r="AD1224">
            <v>577.90870181000082</v>
          </cell>
          <cell r="AE1224">
            <v>-2726.9609710799414</v>
          </cell>
          <cell r="AF1224">
            <v>0</v>
          </cell>
          <cell r="AG1224">
            <v>-95.367134079999232</v>
          </cell>
          <cell r="AH1224">
            <v>389.99653781000052</v>
          </cell>
          <cell r="AI1224">
            <v>-1103.8665395600037</v>
          </cell>
          <cell r="AJ1224">
            <v>-21.067924830000266</v>
          </cell>
          <cell r="AK1224">
            <v>28.927679759999592</v>
          </cell>
          <cell r="AL1224">
            <v>-350.67110956000397</v>
          </cell>
          <cell r="AM1224">
            <v>-346.01026040999568</v>
          </cell>
          <cell r="AN1224">
            <v>-1024.0794496100098</v>
          </cell>
          <cell r="AO1224">
            <v>53.179582890001257</v>
          </cell>
          <cell r="AP1224">
            <v>-176.46756905999428</v>
          </cell>
          <cell r="AQ1224">
            <v>-81.534784430001309</v>
          </cell>
          <cell r="AR1224">
            <v>-5822.8197085700231</v>
          </cell>
          <cell r="AS1224">
            <v>-96.561643309998544</v>
          </cell>
          <cell r="AT1224">
            <v>-1277.2948196799971</v>
          </cell>
          <cell r="AU1224">
            <v>-706.93648935999954</v>
          </cell>
          <cell r="AV1224">
            <v>-406.77909503999945</v>
          </cell>
          <cell r="AW1224">
            <v>-905.98548481999751</v>
          </cell>
          <cell r="AX1224">
            <v>251.2947011899887</v>
          </cell>
          <cell r="AY1224">
            <v>902.71936423999432</v>
          </cell>
          <cell r="AZ1224">
            <v>-1457.1738752600213</v>
          </cell>
          <cell r="BA1224">
            <v>-987.66089294001722</v>
          </cell>
          <cell r="BB1224">
            <v>-29.076380850001442</v>
          </cell>
          <cell r="BC1224">
            <v>-1095.3720575100015</v>
          </cell>
          <cell r="BD1224">
            <v>-13.993035229992529</v>
          </cell>
          <cell r="BE1224">
            <v>-176.56912485999055</v>
          </cell>
          <cell r="BF1224">
            <v>629.56334784999854</v>
          </cell>
          <cell r="BG1224">
            <v>-800.48748225999952</v>
          </cell>
          <cell r="BH1224">
            <v>956.60920419000104</v>
          </cell>
          <cell r="BI1224">
            <v>-42.925538700001198</v>
          </cell>
          <cell r="BJ1224">
            <v>-168.19268310999905</v>
          </cell>
          <cell r="BK1224">
            <v>-265.11165052000069</v>
          </cell>
          <cell r="BL1224">
            <v>-183.82021719998738</v>
          </cell>
          <cell r="BM1224">
            <v>186.59015630997601</v>
          </cell>
          <cell r="BN1224">
            <v>255.55713317999471</v>
          </cell>
          <cell r="BO1224">
            <v>-315.57525919</v>
          </cell>
          <cell r="BP1224">
            <v>-746.11311902000307</v>
          </cell>
          <cell r="BQ1224">
            <v>317.33698361001007</v>
          </cell>
          <cell r="BR1224">
            <v>1825.1465695699444</v>
          </cell>
          <cell r="BS1224">
            <v>612.78113989999838</v>
          </cell>
          <cell r="BT1224">
            <v>725.29576434999763</v>
          </cell>
          <cell r="BU1224">
            <v>-56.947146759999669</v>
          </cell>
          <cell r="BV1224">
            <v>-170.77515936000418</v>
          </cell>
          <cell r="BW1224">
            <v>115.29435431000093</v>
          </cell>
          <cell r="BX1224">
            <v>-330.11763876000077</v>
          </cell>
          <cell r="BY1224">
            <v>-76.599916240000312</v>
          </cell>
          <cell r="BZ1224">
            <v>-185.20648131001508</v>
          </cell>
          <cell r="CA1224">
            <v>355.92699972000628</v>
          </cell>
          <cell r="CB1224">
            <v>318.9227134499979</v>
          </cell>
          <cell r="CC1224">
            <v>539.97017987000072</v>
          </cell>
          <cell r="CD1224">
            <v>-23.398239599999215</v>
          </cell>
          <cell r="CE1224">
            <v>-43.31109249999281</v>
          </cell>
          <cell r="CF1224">
            <v>-196.55817657999978</v>
          </cell>
          <cell r="CG1224">
            <v>666.02389448000031</v>
          </cell>
          <cell r="CH1224">
            <v>322.24518596999405</v>
          </cell>
          <cell r="CI1224">
            <v>-103.80255913000019</v>
          </cell>
          <cell r="CJ1224">
            <v>468.58199631000025</v>
          </cell>
          <cell r="CK1224">
            <v>-110.65800688000036</v>
          </cell>
          <cell r="CL1224">
            <v>-1619.5292794699926</v>
          </cell>
          <cell r="CM1224">
            <v>651.66877455999929</v>
          </cell>
          <cell r="CN1224">
            <v>12.970902080000087</v>
          </cell>
          <cell r="CO1224">
            <v>351.6991157199991</v>
          </cell>
          <cell r="CP1224">
            <v>17.458711279999989</v>
          </cell>
          <cell r="CQ1224">
            <v>-503.41165083999294</v>
          </cell>
          <cell r="CR1224">
            <v>1001.315717689984</v>
          </cell>
          <cell r="CS1224">
            <v>-338.54377787999965</v>
          </cell>
          <cell r="CT1224">
            <v>69.818480350002574</v>
          </cell>
          <cell r="CU1224">
            <v>47.75209549000283</v>
          </cell>
          <cell r="CV1224">
            <v>153.66107830999954</v>
          </cell>
          <cell r="CW1224">
            <v>45.834616880001704</v>
          </cell>
          <cell r="CX1224">
            <v>-50.734250869999414</v>
          </cell>
          <cell r="CY1224">
            <v>2128.3874093000049</v>
          </cell>
          <cell r="CZ1224">
            <v>-1649.9491124999986</v>
          </cell>
          <cell r="DA1224">
            <v>132.16137535999587</v>
          </cell>
          <cell r="DB1224">
            <v>93.55810811000083</v>
          </cell>
          <cell r="DC1224">
            <v>7.7557937199926528</v>
          </cell>
          <cell r="DD1224">
            <v>361.61390142000164</v>
          </cell>
          <cell r="DE1224">
            <v>3376.601947099989</v>
          </cell>
          <cell r="DF1224">
            <v>-155.78501577999987</v>
          </cell>
          <cell r="DG1224">
            <v>1402.1444532599999</v>
          </cell>
          <cell r="DH1224">
            <v>41.684042049999789</v>
          </cell>
          <cell r="DI1224">
            <v>0</v>
          </cell>
          <cell r="DJ1224">
            <v>399.28099526999722</v>
          </cell>
          <cell r="DK1224">
            <v>519.82124393000049</v>
          </cell>
          <cell r="DL1224">
            <v>2608.4325730099954</v>
          </cell>
          <cell r="DM1224">
            <v>-540.95845672999712</v>
          </cell>
          <cell r="DN1224">
            <v>-428.92316930000015</v>
          </cell>
          <cell r="DO1224">
            <v>-51.627419780001219</v>
          </cell>
          <cell r="DP1224">
            <v>-535.39291619000505</v>
          </cell>
          <cell r="DQ1224">
            <v>117.92561736000062</v>
          </cell>
          <cell r="DR1224">
            <v>2778.4443390900269</v>
          </cell>
          <cell r="DS1224">
            <v>-8.109252309999647</v>
          </cell>
          <cell r="DT1224">
            <v>-79.668917840004724</v>
          </cell>
          <cell r="DU1224">
            <v>-774.71587613999873</v>
          </cell>
          <cell r="DV1224">
            <v>187.96432855999956</v>
          </cell>
          <cell r="DW1224">
            <v>39.62724425000124</v>
          </cell>
          <cell r="DX1224">
            <v>-622.41653405999568</v>
          </cell>
          <cell r="DY1224">
            <v>762.30787118999433</v>
          </cell>
          <cell r="DZ1224">
            <v>-260.65283275999536</v>
          </cell>
          <cell r="EA1224">
            <v>3100.326021740002</v>
          </cell>
          <cell r="EB1224">
            <v>65.152138929999637</v>
          </cell>
          <cell r="EC1224">
            <v>-119.10368825000114</v>
          </cell>
          <cell r="ED1224">
            <v>487.7338357799963</v>
          </cell>
          <cell r="EE1224">
            <v>-1710.9845969200833</v>
          </cell>
          <cell r="EF1224">
            <v>-254.67982863999896</v>
          </cell>
          <cell r="EG1224">
            <v>-101.96972698000172</v>
          </cell>
          <cell r="EH1224">
            <v>-5.7040682599999855</v>
          </cell>
          <cell r="EI1224">
            <v>60.236320809997778</v>
          </cell>
          <cell r="EJ1224">
            <v>184.22522580000077</v>
          </cell>
          <cell r="EK1224">
            <v>-1183.9954271400011</v>
          </cell>
          <cell r="EL1224">
            <v>-1284.5098129399994</v>
          </cell>
          <cell r="EM1224">
            <v>128.72954248999304</v>
          </cell>
          <cell r="EN1224">
            <v>133.9508572900013</v>
          </cell>
          <cell r="EO1224">
            <v>-145.92861734000144</v>
          </cell>
          <cell r="EP1224">
            <v>590.33461216000433</v>
          </cell>
          <cell r="EQ1224">
            <v>168.32632582999213</v>
          </cell>
          <cell r="ER1224">
            <v>-1317.9921487899846</v>
          </cell>
          <cell r="ES1224">
            <v>-644.48883605999981</v>
          </cell>
          <cell r="ET1224">
            <v>181.50059182999394</v>
          </cell>
          <cell r="EU1224">
            <v>400.22517828000309</v>
          </cell>
          <cell r="EV1224">
            <v>84.55959256999995</v>
          </cell>
          <cell r="EW1224">
            <v>-814.92897554999945</v>
          </cell>
          <cell r="EX1224">
            <v>-119.20272416999796</v>
          </cell>
          <cell r="EY1224">
            <v>90.342649969999911</v>
          </cell>
          <cell r="EZ1224">
            <v>-407.72269929999311</v>
          </cell>
          <cell r="FA1224">
            <v>-75.511712420004187</v>
          </cell>
          <cell r="FB1224">
            <v>163.21375505000287</v>
          </cell>
          <cell r="FC1224">
            <v>-173.83229180000126</v>
          </cell>
          <cell r="FD1224">
            <v>-2.1466771900086314</v>
          </cell>
          <cell r="FE1224">
            <v>1065.2031158899772</v>
          </cell>
          <cell r="FF1224">
            <v>45.645307990000219</v>
          </cell>
          <cell r="FG1224">
            <v>59.776446339999893</v>
          </cell>
          <cell r="FH1224">
            <v>-173.50016665999647</v>
          </cell>
          <cell r="FI1224">
            <v>-683.15814852000221</v>
          </cell>
          <cell r="FJ1224">
            <v>801.26496565999696</v>
          </cell>
          <cell r="FK1224">
            <v>1133.4862373700012</v>
          </cell>
          <cell r="FL1224">
            <v>150.09339868999814</v>
          </cell>
          <cell r="FM1224">
            <v>140.73785645001044</v>
          </cell>
          <cell r="FN1224">
            <v>678.65550403999805</v>
          </cell>
          <cell r="FO1224">
            <v>376.54928763000134</v>
          </cell>
          <cell r="FP1224">
            <v>-1123.3370723400003</v>
          </cell>
          <cell r="FQ1224">
            <v>-341.01050075999956</v>
          </cell>
          <cell r="FR1224">
            <v>1286.8477833999787</v>
          </cell>
          <cell r="FS1224">
            <v>442.59419220999916</v>
          </cell>
          <cell r="FT1224">
            <v>290.28286882000248</v>
          </cell>
          <cell r="FU1224">
            <v>1589.5139692499943</v>
          </cell>
          <cell r="FV1224">
            <v>-109.8212395699984</v>
          </cell>
          <cell r="FW1224">
            <v>702.87285668000186</v>
          </cell>
          <cell r="FX1224">
            <v>-66.077592690000529</v>
          </cell>
          <cell r="FY1224">
            <v>-421.4630089699931</v>
          </cell>
          <cell r="FZ1224">
            <v>-104.7477632999944</v>
          </cell>
          <cell r="GA1224">
            <v>213.07316145999357</v>
          </cell>
          <cell r="GB1224">
            <v>-736.55846109999766</v>
          </cell>
          <cell r="GC1224">
            <v>-463.94032966000304</v>
          </cell>
          <cell r="GD1224">
            <v>-48.880869729997357</v>
          </cell>
          <cell r="GE1224">
            <v>1104.3618254100438</v>
          </cell>
          <cell r="GF1224">
            <v>-34.295200419997855</v>
          </cell>
          <cell r="GG1224">
            <v>-200.42908449999959</v>
          </cell>
          <cell r="GH1224">
            <v>393.30292600999383</v>
          </cell>
          <cell r="GI1224">
            <v>170.73379900000145</v>
          </cell>
          <cell r="GJ1224">
            <v>-298.28023502999895</v>
          </cell>
          <cell r="GK1224">
            <v>-649.02498997000021</v>
          </cell>
          <cell r="GL1224">
            <v>782.46225761999085</v>
          </cell>
          <cell r="GM1224">
            <v>140.99473570999544</v>
          </cell>
          <cell r="GN1224">
            <v>568.74060364000616</v>
          </cell>
          <cell r="GO1224">
            <v>240.24243854999986</v>
          </cell>
          <cell r="GP1224">
            <v>-7.1019733100038138</v>
          </cell>
          <cell r="GQ1224">
            <v>-2.9834518899951945</v>
          </cell>
          <cell r="GR1224">
            <v>291.12073320004856</v>
          </cell>
          <cell r="GS1224">
            <v>96.954495510000925</v>
          </cell>
          <cell r="GT1224">
            <v>-293.5484907099999</v>
          </cell>
          <cell r="GU1224">
            <v>56.878651000009995</v>
          </cell>
          <cell r="GV1224">
            <v>-245.17704425999727</v>
          </cell>
          <cell r="GW1224">
            <v>-127.53783754999859</v>
          </cell>
          <cell r="GX1224">
            <v>-736.32366814000034</v>
          </cell>
          <cell r="GY1224">
            <v>-4.740522410003905</v>
          </cell>
          <cell r="GZ1224">
            <v>202.32473500999913</v>
          </cell>
          <cell r="HA1224">
            <v>66.768051210005069</v>
          </cell>
          <cell r="HB1224">
            <v>457.44869106999613</v>
          </cell>
          <cell r="HC1224">
            <v>-260.97266250998655</v>
          </cell>
          <cell r="HD1224">
            <v>1079.0463349799975</v>
          </cell>
          <cell r="HE1224">
            <v>1465.7373844499234</v>
          </cell>
          <cell r="HF1224">
            <v>277.93748940999922</v>
          </cell>
          <cell r="HG1224">
            <v>-594.97953160000543</v>
          </cell>
          <cell r="HH1224">
            <v>-270.81739384999855</v>
          </cell>
          <cell r="HI1224">
            <v>-108.60718659999839</v>
          </cell>
          <cell r="HJ1224">
            <v>52.425246679998963</v>
          </cell>
          <cell r="HK1224">
            <v>-39.958789330001309</v>
          </cell>
          <cell r="HL1224">
            <v>43.409762980001688</v>
          </cell>
          <cell r="HM1224">
            <v>2062.1149407699922</v>
          </cell>
          <cell r="HN1224">
            <v>-58.375978440017207</v>
          </cell>
          <cell r="HO1224">
            <v>338.85811137000019</v>
          </cell>
          <cell r="HP1224">
            <v>-458.29306394000378</v>
          </cell>
          <cell r="HQ1224">
            <v>222.02377700000943</v>
          </cell>
          <cell r="HR1224">
            <v>1354.2921027500415</v>
          </cell>
          <cell r="HS1224">
            <v>433.86285910000061</v>
          </cell>
          <cell r="HT1224">
            <v>-598.0691296699988</v>
          </cell>
          <cell r="HU1224">
            <v>-123.05278392999753</v>
          </cell>
          <cell r="HV1224">
            <v>-241.0318668699997</v>
          </cell>
          <cell r="HW1224">
            <v>118.71463888999824</v>
          </cell>
          <cell r="HX1224">
            <v>0</v>
          </cell>
          <cell r="HY1224">
            <v>653.42263424999874</v>
          </cell>
          <cell r="HZ1224">
            <v>97.100319690005563</v>
          </cell>
          <cell r="IA1224">
            <v>-56.044531810010085</v>
          </cell>
          <cell r="IB1224">
            <v>446.55567125000016</v>
          </cell>
          <cell r="IC1224">
            <v>317.39483118999487</v>
          </cell>
          <cell r="ID1224">
            <v>305.43946066000353</v>
          </cell>
          <cell r="IE1224">
            <v>6798.8279415799771</v>
          </cell>
          <cell r="IF1224">
            <v>826.52510428999813</v>
          </cell>
          <cell r="IG1224">
            <v>1018.3918086400081</v>
          </cell>
          <cell r="IH1224">
            <v>0</v>
          </cell>
          <cell r="II1224">
            <v>-231.44262564999997</v>
          </cell>
          <cell r="IJ1224">
            <v>-42.606521960000464</v>
          </cell>
          <cell r="IK1224">
            <v>-90.466104780000137</v>
          </cell>
          <cell r="IL1224">
            <v>3447.1899673200023</v>
          </cell>
          <cell r="IM1224">
            <v>355.79220259998692</v>
          </cell>
          <cell r="IN1224">
            <v>20.60414834999392</v>
          </cell>
          <cell r="IO1224">
            <v>498.02375915000266</v>
          </cell>
          <cell r="IP1224">
            <v>73.809061460007797</v>
          </cell>
          <cell r="IQ1224">
            <v>923.00714215999324</v>
          </cell>
          <cell r="IR1224">
            <v>-916.67413414991461</v>
          </cell>
          <cell r="IS1224">
            <v>385.43496747000245</v>
          </cell>
          <cell r="IT1224">
            <v>-90.914983949995076</v>
          </cell>
          <cell r="IU1224">
            <v>-1375.4934283199982</v>
          </cell>
          <cell r="IV1224">
            <v>-284.94077304000075</v>
          </cell>
          <cell r="IW1224">
            <v>106.81578718000037</v>
          </cell>
          <cell r="IX1224">
            <v>-73.268656530000044</v>
          </cell>
          <cell r="IY1224">
            <v>354.15364105000481</v>
          </cell>
          <cell r="IZ1224">
            <v>-508.99103903998912</v>
          </cell>
          <cell r="JA1224">
            <v>-404.30717312999332</v>
          </cell>
          <cell r="JB1224">
            <v>-246.77300580999872</v>
          </cell>
          <cell r="JC1224">
            <v>530.95726547999948</v>
          </cell>
          <cell r="JD1224">
            <v>690.65326449001441</v>
          </cell>
          <cell r="JE1224">
            <v>8346.9084539900068</v>
          </cell>
          <cell r="JF1224">
            <v>1031.2926670299967</v>
          </cell>
          <cell r="JG1224">
            <v>1474.922381489996</v>
          </cell>
          <cell r="JH1224">
            <v>265.5998616600009</v>
          </cell>
          <cell r="JI1224">
            <v>-40.771863699999926</v>
          </cell>
          <cell r="JJ1224">
            <v>0</v>
          </cell>
          <cell r="JK1224">
            <v>0</v>
          </cell>
          <cell r="JL1224">
            <v>773.38739049000287</v>
          </cell>
          <cell r="JM1224">
            <v>42.341198670001177</v>
          </cell>
          <cell r="JN1224">
            <v>164.89915897000174</v>
          </cell>
          <cell r="JO1224">
            <v>61.394367779999811</v>
          </cell>
          <cell r="JP1224">
            <v>3359.2720245000019</v>
          </cell>
          <cell r="JQ1224">
            <v>1214.5712670999783</v>
          </cell>
        </row>
        <row r="1225">
          <cell r="D1225" t="str">
            <v>GCV.EX.BDG._._24.JimBridger 2 OR</v>
          </cell>
          <cell r="F1225">
            <v>-530.49585602001025</v>
          </cell>
          <cell r="G1225">
            <v>-440.45200756000122</v>
          </cell>
          <cell r="H1225">
            <v>-193.37153119999857</v>
          </cell>
          <cell r="I1225">
            <v>-549.42103844000667</v>
          </cell>
          <cell r="J1225">
            <v>-191.71677122000983</v>
          </cell>
          <cell r="K1225">
            <v>-14.640166380006121</v>
          </cell>
          <cell r="L1225">
            <v>-23.401626760001818</v>
          </cell>
          <cell r="M1225">
            <v>-305.6389429300034</v>
          </cell>
          <cell r="N1225">
            <v>-234.95789889999287</v>
          </cell>
          <cell r="O1225">
            <v>-579.89812487000017</v>
          </cell>
          <cell r="P1225">
            <v>119.33082248000574</v>
          </cell>
          <cell r="Q1225">
            <v>373.49096826999448</v>
          </cell>
          <cell r="R1225">
            <v>-2061.3460889899725</v>
          </cell>
          <cell r="S1225">
            <v>40.405117260001134</v>
          </cell>
          <cell r="T1225">
            <v>-282.78313077999974</v>
          </cell>
          <cell r="U1225">
            <v>363.88730065000163</v>
          </cell>
          <cell r="V1225">
            <v>-103.13582573000167</v>
          </cell>
          <cell r="W1225">
            <v>370.82118848000391</v>
          </cell>
          <cell r="X1225">
            <v>-294.71995835999951</v>
          </cell>
          <cell r="Y1225">
            <v>-466.60910019000039</v>
          </cell>
          <cell r="Z1225">
            <v>-262.46523303999857</v>
          </cell>
          <cell r="AA1225">
            <v>-878.8634964099997</v>
          </cell>
          <cell r="AB1225">
            <v>-315.92788178999967</v>
          </cell>
          <cell r="AC1225">
            <v>414.22038161</v>
          </cell>
          <cell r="AD1225">
            <v>-646.17545068999993</v>
          </cell>
          <cell r="AE1225">
            <v>-2615.6600672299974</v>
          </cell>
          <cell r="AF1225">
            <v>0</v>
          </cell>
          <cell r="AG1225">
            <v>-32.119717139999693</v>
          </cell>
          <cell r="AH1225">
            <v>-717.17587969999931</v>
          </cell>
          <cell r="AI1225">
            <v>-348.70559789000254</v>
          </cell>
          <cell r="AJ1225">
            <v>-737.32460802999776</v>
          </cell>
          <cell r="AK1225">
            <v>140.31964290999895</v>
          </cell>
          <cell r="AL1225">
            <v>-144.79087351999806</v>
          </cell>
          <cell r="AM1225">
            <v>-542.89305500000046</v>
          </cell>
          <cell r="AN1225">
            <v>252.09553642999799</v>
          </cell>
          <cell r="AO1225">
            <v>16.163327540000409</v>
          </cell>
          <cell r="AP1225">
            <v>-4.4949343799999042</v>
          </cell>
          <cell r="AQ1225">
            <v>-496.73390844999949</v>
          </cell>
          <cell r="AR1225">
            <v>-2240.9126441299741</v>
          </cell>
          <cell r="AS1225">
            <v>1.1598060999999689</v>
          </cell>
          <cell r="AT1225">
            <v>-277.10595936000027</v>
          </cell>
          <cell r="AU1225">
            <v>-538.71682692000104</v>
          </cell>
          <cell r="AV1225">
            <v>-61.344851600000311</v>
          </cell>
          <cell r="AW1225">
            <v>-78.425196830001369</v>
          </cell>
          <cell r="AX1225">
            <v>-351.96610755999791</v>
          </cell>
          <cell r="AY1225">
            <v>-1365.985836570002</v>
          </cell>
          <cell r="AZ1225">
            <v>-83.631185449994518</v>
          </cell>
          <cell r="BA1225">
            <v>111.49897792000775</v>
          </cell>
          <cell r="BB1225">
            <v>0</v>
          </cell>
          <cell r="BC1225">
            <v>690.74092006999945</v>
          </cell>
          <cell r="BD1225">
            <v>-287.1363839300011</v>
          </cell>
          <cell r="BE1225">
            <v>-1305.7231378299912</v>
          </cell>
          <cell r="BF1225">
            <v>-252.17961851000064</v>
          </cell>
          <cell r="BG1225">
            <v>-73.970579600000747</v>
          </cell>
          <cell r="BH1225">
            <v>199.47427332000098</v>
          </cell>
          <cell r="BI1225">
            <v>-126.39306810000062</v>
          </cell>
          <cell r="BJ1225">
            <v>0.66133776000003763</v>
          </cell>
          <cell r="BK1225">
            <v>-141.71093207000013</v>
          </cell>
          <cell r="BL1225">
            <v>14.492069820003962</v>
          </cell>
          <cell r="BM1225">
            <v>-392.28796804999001</v>
          </cell>
          <cell r="BN1225">
            <v>-1344.0640268100051</v>
          </cell>
          <cell r="BO1225">
            <v>0</v>
          </cell>
          <cell r="BP1225">
            <v>543.05684585000108</v>
          </cell>
          <cell r="BQ1225">
            <v>267.19852856000216</v>
          </cell>
          <cell r="BR1225">
            <v>-1807.7689599099685</v>
          </cell>
          <cell r="BS1225">
            <v>-1013.4039661799989</v>
          </cell>
          <cell r="BT1225">
            <v>-173.61922875000255</v>
          </cell>
          <cell r="BU1225">
            <v>-49.885444049999478</v>
          </cell>
          <cell r="BV1225">
            <v>57.704669120001199</v>
          </cell>
          <cell r="BW1225">
            <v>-203.99313369000015</v>
          </cell>
          <cell r="BX1225">
            <v>0</v>
          </cell>
          <cell r="BY1225">
            <v>-91.825403279999591</v>
          </cell>
          <cell r="BZ1225">
            <v>388.41728773000432</v>
          </cell>
          <cell r="CA1225">
            <v>-239.22730285000034</v>
          </cell>
          <cell r="CB1225">
            <v>-181.54137182000022</v>
          </cell>
          <cell r="CC1225">
            <v>-514.96271867999894</v>
          </cell>
          <cell r="CD1225">
            <v>214.56765254000129</v>
          </cell>
          <cell r="CE1225">
            <v>1083.6859074099921</v>
          </cell>
          <cell r="CF1225">
            <v>584.79055786999993</v>
          </cell>
          <cell r="CG1225">
            <v>133.22783021000032</v>
          </cell>
          <cell r="CH1225">
            <v>-550.65029079999931</v>
          </cell>
          <cell r="CI1225">
            <v>-165.87109357999998</v>
          </cell>
          <cell r="CJ1225">
            <v>-236.75592030000189</v>
          </cell>
          <cell r="CK1225">
            <v>0</v>
          </cell>
          <cell r="CL1225">
            <v>1627.6849636199986</v>
          </cell>
          <cell r="CM1225">
            <v>-423.53810652999891</v>
          </cell>
          <cell r="CN1225">
            <v>-36.473755519999031</v>
          </cell>
          <cell r="CO1225">
            <v>-188.50089931000002</v>
          </cell>
          <cell r="CP1225">
            <v>254.02873569000076</v>
          </cell>
          <cell r="CQ1225">
            <v>85.743886060001387</v>
          </cell>
          <cell r="CR1225">
            <v>-603.13948042000993</v>
          </cell>
          <cell r="CS1225">
            <v>188.37841293000002</v>
          </cell>
          <cell r="CT1225">
            <v>165.1948785200002</v>
          </cell>
          <cell r="CU1225">
            <v>-91.652699999999641</v>
          </cell>
          <cell r="CV1225">
            <v>23.403681449999567</v>
          </cell>
          <cell r="CW1225">
            <v>-513.09196220999911</v>
          </cell>
          <cell r="CX1225">
            <v>131.5398074200001</v>
          </cell>
          <cell r="CY1225">
            <v>-1632.4630993699957</v>
          </cell>
          <cell r="CZ1225">
            <v>1331.3857055700009</v>
          </cell>
          <cell r="DA1225">
            <v>-152.30127584000365</v>
          </cell>
          <cell r="DB1225">
            <v>70.31094794999899</v>
          </cell>
          <cell r="DC1225">
            <v>-123.84387683999739</v>
          </cell>
          <cell r="DD1225">
            <v>0</v>
          </cell>
          <cell r="DE1225">
            <v>52.536929289984982</v>
          </cell>
          <cell r="DF1225">
            <v>0</v>
          </cell>
          <cell r="DG1225">
            <v>-276.01534712000011</v>
          </cell>
          <cell r="DH1225">
            <v>49.955638560000011</v>
          </cell>
          <cell r="DI1225">
            <v>0</v>
          </cell>
          <cell r="DJ1225">
            <v>-6.6086345800003983</v>
          </cell>
          <cell r="DK1225">
            <v>-416.25339364000001</v>
          </cell>
          <cell r="DL1225">
            <v>-1884.3016712800018</v>
          </cell>
          <cell r="DM1225">
            <v>1191.4968247399975</v>
          </cell>
          <cell r="DN1225">
            <v>685.1227457299974</v>
          </cell>
          <cell r="DO1225">
            <v>211.82568337000066</v>
          </cell>
          <cell r="DP1225">
            <v>517.81419685999936</v>
          </cell>
          <cell r="DQ1225">
            <v>-20.499113350000698</v>
          </cell>
          <cell r="DR1225">
            <v>-389.04326205002144</v>
          </cell>
          <cell r="DS1225">
            <v>310.43087371999991</v>
          </cell>
          <cell r="DT1225">
            <v>-189.92814581999937</v>
          </cell>
          <cell r="DU1225">
            <v>1005.8486946900002</v>
          </cell>
          <cell r="DV1225">
            <v>-292.30330910999965</v>
          </cell>
          <cell r="DW1225">
            <v>90.785560570000598</v>
          </cell>
          <cell r="DX1225">
            <v>589.06456758999957</v>
          </cell>
          <cell r="DY1225">
            <v>-766.65108913000131</v>
          </cell>
          <cell r="DZ1225">
            <v>913.80305806999786</v>
          </cell>
          <cell r="EA1225">
            <v>-1876.5044314099996</v>
          </cell>
          <cell r="EB1225">
            <v>91.256250189999719</v>
          </cell>
          <cell r="EC1225">
            <v>0</v>
          </cell>
          <cell r="ED1225">
            <v>-264.84529141000166</v>
          </cell>
          <cell r="EE1225">
            <v>1391.4434509399871</v>
          </cell>
          <cell r="EF1225">
            <v>138.18724178000048</v>
          </cell>
          <cell r="EG1225">
            <v>-26.562894220000089</v>
          </cell>
          <cell r="EH1225">
            <v>402.2851791399994</v>
          </cell>
          <cell r="EI1225">
            <v>-40.915647439999702</v>
          </cell>
          <cell r="EJ1225">
            <v>-227.29986454000118</v>
          </cell>
          <cell r="EK1225">
            <v>1244.81596838</v>
          </cell>
          <cell r="EL1225">
            <v>744.34557849000066</v>
          </cell>
          <cell r="EM1225">
            <v>75.290302040000824</v>
          </cell>
          <cell r="EN1225">
            <v>0.26440557000205445</v>
          </cell>
          <cell r="EO1225">
            <v>-247.11137565999888</v>
          </cell>
          <cell r="EP1225">
            <v>-598.28256767000039</v>
          </cell>
          <cell r="EQ1225">
            <v>-73.572874929997852</v>
          </cell>
          <cell r="ER1225">
            <v>875.1770019599935</v>
          </cell>
          <cell r="ES1225">
            <v>157.05608763999999</v>
          </cell>
          <cell r="ET1225">
            <v>-113.59553058999973</v>
          </cell>
          <cell r="EU1225">
            <v>-149.75981438000008</v>
          </cell>
          <cell r="EV1225">
            <v>17.280754399999751</v>
          </cell>
          <cell r="EW1225">
            <v>606.56550247999803</v>
          </cell>
          <cell r="EX1225">
            <v>187.71692796999923</v>
          </cell>
          <cell r="EY1225">
            <v>-270.30090659000143</v>
          </cell>
          <cell r="EZ1225">
            <v>154.73453117000099</v>
          </cell>
          <cell r="FA1225">
            <v>6.52238405999924</v>
          </cell>
          <cell r="FB1225">
            <v>-82.931550180000158</v>
          </cell>
          <cell r="FC1225">
            <v>103.98796093999954</v>
          </cell>
          <cell r="FD1225">
            <v>257.90065503999904</v>
          </cell>
          <cell r="FE1225">
            <v>-1101.3984004400118</v>
          </cell>
          <cell r="FF1225">
            <v>-26.006421459999956</v>
          </cell>
          <cell r="FG1225">
            <v>-94.526775490000546</v>
          </cell>
          <cell r="FH1225">
            <v>27.020838100000219</v>
          </cell>
          <cell r="FI1225">
            <v>665.78322976000072</v>
          </cell>
          <cell r="FJ1225">
            <v>-820.16602806000083</v>
          </cell>
          <cell r="FK1225">
            <v>-926.62762999000006</v>
          </cell>
          <cell r="FL1225">
            <v>298.00188569000056</v>
          </cell>
          <cell r="FM1225">
            <v>557.96271979999437</v>
          </cell>
          <cell r="FN1225">
            <v>-1280.541757130004</v>
          </cell>
          <cell r="FO1225">
            <v>-458.26350000000002</v>
          </cell>
          <cell r="FP1225">
            <v>626.00511907999862</v>
          </cell>
          <cell r="FQ1225">
            <v>329.9599192600017</v>
          </cell>
          <cell r="FR1225">
            <v>-1624.5885859900154</v>
          </cell>
          <cell r="FS1225">
            <v>95.666656489999696</v>
          </cell>
          <cell r="FT1225">
            <v>-39.434896359999584</v>
          </cell>
          <cell r="FU1225">
            <v>-1604.3356710300009</v>
          </cell>
          <cell r="FV1225">
            <v>-43.192567619999863</v>
          </cell>
          <cell r="FW1225">
            <v>-609.5557849400011</v>
          </cell>
          <cell r="FX1225">
            <v>-142.46558881999999</v>
          </cell>
          <cell r="FY1225">
            <v>342.17302924999785</v>
          </cell>
          <cell r="FZ1225">
            <v>358.61028867999994</v>
          </cell>
          <cell r="GA1225">
            <v>-178.66384133999964</v>
          </cell>
          <cell r="GB1225">
            <v>606.74711492999995</v>
          </cell>
          <cell r="GC1225">
            <v>55.608125149999978</v>
          </cell>
          <cell r="GD1225">
            <v>-465.7454503800036</v>
          </cell>
          <cell r="GE1225">
            <v>-298.25674963000347</v>
          </cell>
          <cell r="GF1225">
            <v>325.87743792000038</v>
          </cell>
          <cell r="GG1225">
            <v>136.62332438999965</v>
          </cell>
          <cell r="GH1225">
            <v>-137.06271573000231</v>
          </cell>
          <cell r="GI1225">
            <v>-506.67435596999985</v>
          </cell>
          <cell r="GJ1225">
            <v>420.99170339000011</v>
          </cell>
          <cell r="GK1225">
            <v>643.16952391999962</v>
          </cell>
          <cell r="GL1225">
            <v>-275.11297622000075</v>
          </cell>
          <cell r="GM1225">
            <v>208.45882066000559</v>
          </cell>
          <cell r="GN1225">
            <v>-735.20091652000065</v>
          </cell>
          <cell r="GO1225">
            <v>-250.59814985000139</v>
          </cell>
          <cell r="GP1225">
            <v>-212.03410560000157</v>
          </cell>
          <cell r="GQ1225">
            <v>83.305659979996562</v>
          </cell>
          <cell r="GR1225">
            <v>0</v>
          </cell>
          <cell r="GS1225">
            <v>0</v>
          </cell>
          <cell r="GT1225">
            <v>0</v>
          </cell>
          <cell r="GU1225">
            <v>0</v>
          </cell>
          <cell r="GV1225">
            <v>0</v>
          </cell>
          <cell r="GW1225">
            <v>0</v>
          </cell>
          <cell r="GX1225">
            <v>0</v>
          </cell>
          <cell r="GY1225">
            <v>0</v>
          </cell>
          <cell r="GZ1225">
            <v>0</v>
          </cell>
          <cell r="HA1225">
            <v>0</v>
          </cell>
          <cell r="HB1225">
            <v>0</v>
          </cell>
          <cell r="HC1225">
            <v>0</v>
          </cell>
          <cell r="HD1225">
            <v>0</v>
          </cell>
          <cell r="HE1225">
            <v>0</v>
          </cell>
          <cell r="HF1225">
            <v>0</v>
          </cell>
          <cell r="HG1225">
            <v>0</v>
          </cell>
          <cell r="HH1225">
            <v>0</v>
          </cell>
          <cell r="HI1225">
            <v>0</v>
          </cell>
          <cell r="HJ1225">
            <v>0</v>
          </cell>
          <cell r="HK1225">
            <v>0</v>
          </cell>
          <cell r="HL1225">
            <v>0</v>
          </cell>
          <cell r="HM1225">
            <v>0</v>
          </cell>
          <cell r="HN1225">
            <v>0</v>
          </cell>
          <cell r="HO1225">
            <v>0</v>
          </cell>
          <cell r="HP1225">
            <v>0</v>
          </cell>
          <cell r="HQ1225">
            <v>0</v>
          </cell>
          <cell r="HR1225">
            <v>0</v>
          </cell>
          <cell r="HS1225">
            <v>0</v>
          </cell>
          <cell r="HT1225">
            <v>0</v>
          </cell>
          <cell r="HU1225">
            <v>0</v>
          </cell>
          <cell r="HV1225">
            <v>0</v>
          </cell>
          <cell r="HW1225">
            <v>0</v>
          </cell>
          <cell r="HX1225">
            <v>0</v>
          </cell>
          <cell r="HY1225">
            <v>0</v>
          </cell>
          <cell r="HZ1225">
            <v>0</v>
          </cell>
          <cell r="IA1225">
            <v>0</v>
          </cell>
          <cell r="IB1225">
            <v>0</v>
          </cell>
          <cell r="IC1225">
            <v>0</v>
          </cell>
          <cell r="ID1225">
            <v>0</v>
          </cell>
          <cell r="IE1225">
            <v>0</v>
          </cell>
          <cell r="IF1225">
            <v>0</v>
          </cell>
          <cell r="IG1225">
            <v>0</v>
          </cell>
          <cell r="IH1225">
            <v>0</v>
          </cell>
          <cell r="II1225">
            <v>0</v>
          </cell>
          <cell r="IJ1225">
            <v>0</v>
          </cell>
          <cell r="IK1225">
            <v>0</v>
          </cell>
          <cell r="IL1225">
            <v>0</v>
          </cell>
          <cell r="IM1225">
            <v>0</v>
          </cell>
          <cell r="IN1225">
            <v>0</v>
          </cell>
          <cell r="IO1225">
            <v>0</v>
          </cell>
          <cell r="IP1225">
            <v>0</v>
          </cell>
          <cell r="IQ1225">
            <v>0</v>
          </cell>
          <cell r="IR1225">
            <v>0</v>
          </cell>
          <cell r="IS1225">
            <v>0</v>
          </cell>
          <cell r="IT1225">
            <v>0</v>
          </cell>
          <cell r="IU1225">
            <v>0</v>
          </cell>
          <cell r="IV1225">
            <v>0</v>
          </cell>
          <cell r="IW1225">
            <v>0</v>
          </cell>
          <cell r="IX1225">
            <v>0</v>
          </cell>
          <cell r="IY1225">
            <v>0</v>
          </cell>
          <cell r="IZ1225">
            <v>0</v>
          </cell>
          <cell r="JA1225">
            <v>0</v>
          </cell>
          <cell r="JB1225">
            <v>0</v>
          </cell>
          <cell r="JC1225">
            <v>0</v>
          </cell>
          <cell r="JD1225">
            <v>0</v>
          </cell>
          <cell r="JE1225">
            <v>0</v>
          </cell>
          <cell r="JF1225">
            <v>0</v>
          </cell>
          <cell r="JG1225">
            <v>0</v>
          </cell>
          <cell r="JH1225">
            <v>0</v>
          </cell>
          <cell r="JI1225">
            <v>0</v>
          </cell>
          <cell r="JJ1225">
            <v>0</v>
          </cell>
          <cell r="JK1225">
            <v>0</v>
          </cell>
          <cell r="JL1225">
            <v>0</v>
          </cell>
          <cell r="JM1225">
            <v>0</v>
          </cell>
          <cell r="JN1225">
            <v>0</v>
          </cell>
          <cell r="JO1225">
            <v>0</v>
          </cell>
          <cell r="JP1225">
            <v>0</v>
          </cell>
          <cell r="JQ1225">
            <v>0</v>
          </cell>
        </row>
        <row r="1226">
          <cell r="D1226" t="str">
            <v>GCV.EX.UTN._.___.Gadsby 1</v>
          </cell>
          <cell r="F1226">
            <v>0</v>
          </cell>
          <cell r="G1226">
            <v>-6.1694418300000109</v>
          </cell>
          <cell r="H1226">
            <v>-26.284100679999995</v>
          </cell>
          <cell r="I1226">
            <v>0</v>
          </cell>
          <cell r="J1226">
            <v>6.6418848899993463</v>
          </cell>
          <cell r="K1226">
            <v>54.620456120000313</v>
          </cell>
          <cell r="L1226">
            <v>0</v>
          </cell>
          <cell r="M1226">
            <v>61.125516800000241</v>
          </cell>
          <cell r="N1226">
            <v>-10.182397889999947</v>
          </cell>
          <cell r="O1226">
            <v>-2.9788000600000117</v>
          </cell>
          <cell r="P1226">
            <v>0</v>
          </cell>
          <cell r="Q1226">
            <v>0</v>
          </cell>
          <cell r="R1226">
            <v>-48.948659940000198</v>
          </cell>
          <cell r="S1226">
            <v>0</v>
          </cell>
          <cell r="T1226">
            <v>1.1565056099999822</v>
          </cell>
          <cell r="U1226">
            <v>-5.4498102500000414</v>
          </cell>
          <cell r="V1226">
            <v>11.611516429999881</v>
          </cell>
          <cell r="W1226">
            <v>-1.144087880000086</v>
          </cell>
          <cell r="X1226">
            <v>-1.9944586400000048</v>
          </cell>
          <cell r="Y1226">
            <v>-6.8576325500000053</v>
          </cell>
          <cell r="Z1226">
            <v>-46.270692660000009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-3.9837179799999376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-0.34861769999999837</v>
          </cell>
          <cell r="AK1226">
            <v>0</v>
          </cell>
          <cell r="AL1226">
            <v>-2.8798244600000089</v>
          </cell>
          <cell r="AM1226">
            <v>-1.3468999999986409E-2</v>
          </cell>
          <cell r="AN1226">
            <v>0</v>
          </cell>
          <cell r="AO1226">
            <v>0</v>
          </cell>
          <cell r="AP1226">
            <v>0</v>
          </cell>
          <cell r="AQ1226">
            <v>-0.74180682000000076</v>
          </cell>
          <cell r="AR1226">
            <v>-31.366123480000169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-4.3378560300000117</v>
          </cell>
          <cell r="AZ1226">
            <v>-30.549085579999883</v>
          </cell>
          <cell r="BA1226">
            <v>3.5208181299999808</v>
          </cell>
          <cell r="BB1226">
            <v>0</v>
          </cell>
          <cell r="BC1226">
            <v>0</v>
          </cell>
          <cell r="BD1226">
            <v>0</v>
          </cell>
          <cell r="BE1226">
            <v>-2.1251930299995365</v>
          </cell>
          <cell r="BF1226">
            <v>-2.4041045600000004</v>
          </cell>
          <cell r="BG1226">
            <v>0</v>
          </cell>
          <cell r="BH1226">
            <v>0</v>
          </cell>
          <cell r="BI1226">
            <v>0.25334551000000261</v>
          </cell>
          <cell r="BJ1226">
            <v>0</v>
          </cell>
          <cell r="BK1226">
            <v>0</v>
          </cell>
          <cell r="BL1226">
            <v>-0.17587312000000566</v>
          </cell>
          <cell r="BM1226">
            <v>0.20143913999982033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-50.875968080000121</v>
          </cell>
          <cell r="BS1226">
            <v>-2.9788000600000002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-28.275342990000013</v>
          </cell>
          <cell r="BY1226">
            <v>0</v>
          </cell>
          <cell r="BZ1226">
            <v>0</v>
          </cell>
          <cell r="CA1226">
            <v>-19.621825030000025</v>
          </cell>
          <cell r="CB1226">
            <v>0</v>
          </cell>
          <cell r="CC1226">
            <v>0</v>
          </cell>
          <cell r="CD1226">
            <v>0</v>
          </cell>
          <cell r="CE1226">
            <v>-80.413024790000009</v>
          </cell>
          <cell r="CF1226">
            <v>0</v>
          </cell>
          <cell r="CG1226">
            <v>0</v>
          </cell>
          <cell r="CH1226">
            <v>-32.752223850000007</v>
          </cell>
          <cell r="CI1226">
            <v>0</v>
          </cell>
          <cell r="CJ1226">
            <v>0</v>
          </cell>
          <cell r="CK1226">
            <v>0</v>
          </cell>
          <cell r="CL1226">
            <v>-47.660800939999987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37.497388749999914</v>
          </cell>
          <cell r="CS1226">
            <v>0</v>
          </cell>
          <cell r="CT1226">
            <v>0</v>
          </cell>
          <cell r="CU1226">
            <v>0</v>
          </cell>
          <cell r="CV1226">
            <v>-10.163412190000003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47.660800939999994</v>
          </cell>
          <cell r="DD1226">
            <v>0</v>
          </cell>
          <cell r="DE1226">
            <v>60.224782549999986</v>
          </cell>
          <cell r="DF1226">
            <v>0</v>
          </cell>
          <cell r="DG1226">
            <v>-2.9788000600000002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15.54278167999999</v>
          </cell>
          <cell r="DM1226">
            <v>0</v>
          </cell>
          <cell r="DN1226">
            <v>47.660800930000001</v>
          </cell>
          <cell r="DO1226">
            <v>0</v>
          </cell>
          <cell r="DP1226">
            <v>0</v>
          </cell>
          <cell r="DQ1226">
            <v>0</v>
          </cell>
          <cell r="DR1226">
            <v>120.39563758999998</v>
          </cell>
          <cell r="DS1226">
            <v>0</v>
          </cell>
          <cell r="DT1226">
            <v>0</v>
          </cell>
          <cell r="DU1226">
            <v>0</v>
          </cell>
          <cell r="DV1226">
            <v>-2.4241569999958301E-2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-16.268938769999977</v>
          </cell>
          <cell r="EB1226">
            <v>0</v>
          </cell>
          <cell r="EC1226">
            <v>0</v>
          </cell>
          <cell r="ED1226">
            <v>136.68881793000003</v>
          </cell>
          <cell r="EE1226">
            <v>-4.1446607399998356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-2.9788000600000002</v>
          </cell>
          <cell r="EK1226">
            <v>0</v>
          </cell>
          <cell r="EL1226">
            <v>0</v>
          </cell>
          <cell r="EM1226">
            <v>-1.16586068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-90.851945000000114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-21.636395210000003</v>
          </cell>
          <cell r="EX1226">
            <v>-69.215549789999997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-1.9470220000016525E-2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-1.947022E-2</v>
          </cell>
          <cell r="FP1226">
            <v>0</v>
          </cell>
          <cell r="FQ1226">
            <v>0</v>
          </cell>
          <cell r="FR1226">
            <v>41.425831200000175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16.150285330000003</v>
          </cell>
          <cell r="FX1226">
            <v>0</v>
          </cell>
          <cell r="FY1226">
            <v>0</v>
          </cell>
          <cell r="FZ1226">
            <v>-2.6280824900000002</v>
          </cell>
          <cell r="GA1226">
            <v>0</v>
          </cell>
          <cell r="GB1226">
            <v>0</v>
          </cell>
          <cell r="GC1226">
            <v>27.903628359999971</v>
          </cell>
          <cell r="GD1226">
            <v>0</v>
          </cell>
          <cell r="GE1226">
            <v>-6.5915624899998875</v>
          </cell>
          <cell r="GF1226">
            <v>0</v>
          </cell>
          <cell r="GG1226">
            <v>0</v>
          </cell>
          <cell r="GH1226">
            <v>0</v>
          </cell>
          <cell r="GI1226">
            <v>-6.5915624900000012</v>
          </cell>
          <cell r="GJ1226">
            <v>0</v>
          </cell>
          <cell r="GK1226">
            <v>0</v>
          </cell>
          <cell r="GL1226">
            <v>0</v>
          </cell>
          <cell r="GM1226">
            <v>0</v>
          </cell>
          <cell r="GN1226">
            <v>0</v>
          </cell>
          <cell r="GO1226">
            <v>0</v>
          </cell>
          <cell r="GP1226">
            <v>0</v>
          </cell>
          <cell r="GQ1226">
            <v>0</v>
          </cell>
          <cell r="GR1226">
            <v>-50.954284779999853</v>
          </cell>
          <cell r="GS1226">
            <v>0</v>
          </cell>
          <cell r="GT1226">
            <v>-37.692059089999987</v>
          </cell>
          <cell r="GU1226">
            <v>0</v>
          </cell>
          <cell r="GV1226">
            <v>0</v>
          </cell>
          <cell r="GW1226">
            <v>-8.3289673600000107</v>
          </cell>
          <cell r="GX1226">
            <v>0</v>
          </cell>
          <cell r="GY1226">
            <v>0</v>
          </cell>
          <cell r="GZ1226">
            <v>0</v>
          </cell>
          <cell r="HA1226">
            <v>0</v>
          </cell>
          <cell r="HB1226">
            <v>0</v>
          </cell>
          <cell r="HC1226">
            <v>0</v>
          </cell>
          <cell r="HD1226">
            <v>-4.9332583299999442</v>
          </cell>
          <cell r="HE1226">
            <v>-28.748095389999889</v>
          </cell>
          <cell r="HF1226">
            <v>3.4886818600000034</v>
          </cell>
          <cell r="HG1226">
            <v>0</v>
          </cell>
          <cell r="HH1226">
            <v>10.210943360000002</v>
          </cell>
          <cell r="HI1226">
            <v>0</v>
          </cell>
          <cell r="HJ1226">
            <v>17.559289869999986</v>
          </cell>
          <cell r="HK1226">
            <v>-60.007010480000019</v>
          </cell>
          <cell r="HL1226">
            <v>0</v>
          </cell>
          <cell r="HM1226">
            <v>0</v>
          </cell>
          <cell r="HN1226">
            <v>0</v>
          </cell>
          <cell r="HO1226">
            <v>0</v>
          </cell>
          <cell r="HP1226">
            <v>0</v>
          </cell>
          <cell r="HQ1226">
            <v>0</v>
          </cell>
          <cell r="HR1226">
            <v>51.80933558000001</v>
          </cell>
          <cell r="HS1226">
            <v>0</v>
          </cell>
          <cell r="HT1226">
            <v>0</v>
          </cell>
          <cell r="HU1226">
            <v>0</v>
          </cell>
          <cell r="HV1226">
            <v>0</v>
          </cell>
          <cell r="HW1226">
            <v>0</v>
          </cell>
          <cell r="HX1226">
            <v>0</v>
          </cell>
          <cell r="HY1226">
            <v>64</v>
          </cell>
          <cell r="HZ1226">
            <v>-12.190664420000004</v>
          </cell>
          <cell r="IA1226">
            <v>0</v>
          </cell>
          <cell r="IB1226">
            <v>0</v>
          </cell>
          <cell r="IC1226">
            <v>0</v>
          </cell>
          <cell r="ID1226">
            <v>0</v>
          </cell>
          <cell r="IE1226">
            <v>-149.72389198000019</v>
          </cell>
          <cell r="IF1226">
            <v>0</v>
          </cell>
          <cell r="IG1226">
            <v>-173.10744106999999</v>
          </cell>
          <cell r="IH1226">
            <v>12.37051447</v>
          </cell>
          <cell r="II1226">
            <v>0</v>
          </cell>
          <cell r="IJ1226">
            <v>0</v>
          </cell>
          <cell r="IK1226">
            <v>0</v>
          </cell>
          <cell r="IL1226">
            <v>0</v>
          </cell>
          <cell r="IM1226">
            <v>0</v>
          </cell>
          <cell r="IN1226">
            <v>0</v>
          </cell>
          <cell r="IO1226">
            <v>0</v>
          </cell>
          <cell r="IP1226">
            <v>11.013034620000042</v>
          </cell>
          <cell r="IQ1226">
            <v>0</v>
          </cell>
          <cell r="IR1226">
            <v>137.52734960000089</v>
          </cell>
          <cell r="IS1226">
            <v>0</v>
          </cell>
          <cell r="IT1226">
            <v>0</v>
          </cell>
          <cell r="IU1226">
            <v>0</v>
          </cell>
          <cell r="IV1226">
            <v>0</v>
          </cell>
          <cell r="IW1226">
            <v>-27.604323110000003</v>
          </cell>
          <cell r="IX1226">
            <v>0</v>
          </cell>
          <cell r="IY1226">
            <v>0</v>
          </cell>
          <cell r="IZ1226">
            <v>0</v>
          </cell>
          <cell r="JA1226">
            <v>0</v>
          </cell>
          <cell r="JB1226">
            <v>0</v>
          </cell>
          <cell r="JC1226">
            <v>0.51831398000001627</v>
          </cell>
          <cell r="JD1226">
            <v>164.61335873000053</v>
          </cell>
          <cell r="JE1226">
            <v>0</v>
          </cell>
          <cell r="JF1226">
            <v>0</v>
          </cell>
          <cell r="JG1226">
            <v>0</v>
          </cell>
          <cell r="JH1226">
            <v>0</v>
          </cell>
          <cell r="JI1226">
            <v>0</v>
          </cell>
          <cell r="JJ1226">
            <v>0</v>
          </cell>
          <cell r="JK1226">
            <v>0</v>
          </cell>
          <cell r="JL1226">
            <v>0</v>
          </cell>
          <cell r="JM1226">
            <v>0</v>
          </cell>
          <cell r="JN1226">
            <v>0</v>
          </cell>
          <cell r="JO1226">
            <v>0</v>
          </cell>
          <cell r="JP1226">
            <v>0</v>
          </cell>
          <cell r="JQ1226">
            <v>0</v>
          </cell>
        </row>
        <row r="1227">
          <cell r="D1227" t="str">
            <v>GCV.EX.UTN._.___.Gadsby 1 OR</v>
          </cell>
          <cell r="F1227">
            <v>0</v>
          </cell>
          <cell r="G1227">
            <v>-1.8305582799999982</v>
          </cell>
          <cell r="H1227">
            <v>16.072272620000007</v>
          </cell>
          <cell r="I1227">
            <v>0</v>
          </cell>
          <cell r="J1227">
            <v>-29.545737090000102</v>
          </cell>
          <cell r="K1227">
            <v>22.681689649999953</v>
          </cell>
          <cell r="L1227">
            <v>0</v>
          </cell>
          <cell r="M1227">
            <v>23.585369830000161</v>
          </cell>
          <cell r="N1227">
            <v>-0.35298074999997198</v>
          </cell>
          <cell r="O1227">
            <v>-0.785480119999999</v>
          </cell>
          <cell r="P1227">
            <v>0</v>
          </cell>
          <cell r="Q1227">
            <v>0</v>
          </cell>
          <cell r="R1227">
            <v>-11.875387329999967</v>
          </cell>
          <cell r="S1227">
            <v>0</v>
          </cell>
          <cell r="T1227">
            <v>0.83736734000001434</v>
          </cell>
          <cell r="U1227">
            <v>-2.8608028600000068</v>
          </cell>
          <cell r="V1227">
            <v>0.69590725000003317</v>
          </cell>
          <cell r="W1227">
            <v>0.93303458000002593</v>
          </cell>
          <cell r="X1227">
            <v>-1.0211999999999968</v>
          </cell>
          <cell r="Y1227">
            <v>-1.8802673199999944</v>
          </cell>
          <cell r="Z1227">
            <v>-8.5794263200000103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-10.96823726000008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-0.71201844000000047</v>
          </cell>
          <cell r="AK1227">
            <v>0</v>
          </cell>
          <cell r="AL1227">
            <v>-2.0424000000000007</v>
          </cell>
          <cell r="AM1227">
            <v>-8.2138188200000286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37.593607170000041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21.254407169999979</v>
          </cell>
          <cell r="AZ1227">
            <v>16.339200000000005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-1.4276037900000347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0.61479621000000861</v>
          </cell>
          <cell r="BM1227">
            <v>-2.0423999999999864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-17.360400000000027</v>
          </cell>
          <cell r="BS1227">
            <v>-1.0212000000000001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-16.339200000000019</v>
          </cell>
          <cell r="CB1227">
            <v>0</v>
          </cell>
          <cell r="CC1227">
            <v>0</v>
          </cell>
          <cell r="CD1227">
            <v>0</v>
          </cell>
          <cell r="CE1227">
            <v>-11.685537550000021</v>
          </cell>
          <cell r="CF1227">
            <v>0</v>
          </cell>
          <cell r="CG1227">
            <v>0</v>
          </cell>
          <cell r="CH1227">
            <v>0</v>
          </cell>
          <cell r="CI1227">
            <v>4.6536624500000006</v>
          </cell>
          <cell r="CJ1227">
            <v>0</v>
          </cell>
          <cell r="CK1227">
            <v>0</v>
          </cell>
          <cell r="CL1227">
            <v>-16.339200000000002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-31.835968909999991</v>
          </cell>
          <cell r="CS1227">
            <v>0</v>
          </cell>
          <cell r="CT1227">
            <v>0</v>
          </cell>
          <cell r="CU1227">
            <v>0</v>
          </cell>
          <cell r="CV1227">
            <v>-16.339200000000002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-15.496768910000002</v>
          </cell>
          <cell r="DD1227">
            <v>0</v>
          </cell>
          <cell r="DE1227">
            <v>15.318000000000012</v>
          </cell>
          <cell r="DF1227">
            <v>0</v>
          </cell>
          <cell r="DG1227">
            <v>-1.0212000000000001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16.339200000000002</v>
          </cell>
          <cell r="DO1227">
            <v>0</v>
          </cell>
          <cell r="DP1227">
            <v>0</v>
          </cell>
          <cell r="DQ1227">
            <v>0</v>
          </cell>
          <cell r="DR1227">
            <v>70.474382209999987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70.474382210000016</v>
          </cell>
          <cell r="EE1227">
            <v>-1.0211999999999648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-1.0212000000000001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-32.415721780000013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16.339200000000002</v>
          </cell>
          <cell r="EX1227">
            <v>-48.754921779999989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-17.36039999999997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-16.339200000000002</v>
          </cell>
          <cell r="FX1227">
            <v>0</v>
          </cell>
          <cell r="FY1227">
            <v>0</v>
          </cell>
          <cell r="FZ1227">
            <v>-1.0212000000000001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-17.205610709999974</v>
          </cell>
          <cell r="GF1227">
            <v>0</v>
          </cell>
          <cell r="GG1227">
            <v>0</v>
          </cell>
          <cell r="GH1227">
            <v>0</v>
          </cell>
          <cell r="GI1227">
            <v>-16.339199060000002</v>
          </cell>
          <cell r="GJ1227">
            <v>-0.86641165000000009</v>
          </cell>
          <cell r="GK1227">
            <v>0</v>
          </cell>
          <cell r="GL1227">
            <v>0</v>
          </cell>
          <cell r="GM1227">
            <v>0</v>
          </cell>
          <cell r="GN1227">
            <v>0</v>
          </cell>
          <cell r="GO1227">
            <v>0</v>
          </cell>
          <cell r="GP1227">
            <v>0</v>
          </cell>
          <cell r="GQ1227">
            <v>0</v>
          </cell>
          <cell r="GR1227">
            <v>0</v>
          </cell>
          <cell r="GS1227">
            <v>0</v>
          </cell>
          <cell r="GT1227">
            <v>0</v>
          </cell>
          <cell r="GU1227">
            <v>0</v>
          </cell>
          <cell r="GV1227">
            <v>0</v>
          </cell>
          <cell r="GW1227">
            <v>0</v>
          </cell>
          <cell r="GX1227">
            <v>0</v>
          </cell>
          <cell r="GY1227">
            <v>0</v>
          </cell>
          <cell r="GZ1227">
            <v>0</v>
          </cell>
          <cell r="HA1227">
            <v>0</v>
          </cell>
          <cell r="HB1227">
            <v>0</v>
          </cell>
          <cell r="HC1227">
            <v>0</v>
          </cell>
          <cell r="HD1227">
            <v>0</v>
          </cell>
          <cell r="HE1227">
            <v>0</v>
          </cell>
          <cell r="HF1227">
            <v>0</v>
          </cell>
          <cell r="HG1227">
            <v>0</v>
          </cell>
          <cell r="HH1227">
            <v>0</v>
          </cell>
          <cell r="HI1227">
            <v>0</v>
          </cell>
          <cell r="HJ1227">
            <v>0</v>
          </cell>
          <cell r="HK1227">
            <v>0</v>
          </cell>
          <cell r="HL1227">
            <v>0</v>
          </cell>
          <cell r="HM1227">
            <v>0</v>
          </cell>
          <cell r="HN1227">
            <v>0</v>
          </cell>
          <cell r="HO1227">
            <v>0</v>
          </cell>
          <cell r="HP1227">
            <v>0</v>
          </cell>
          <cell r="HQ1227">
            <v>0</v>
          </cell>
          <cell r="HR1227">
            <v>0</v>
          </cell>
          <cell r="HS1227">
            <v>0</v>
          </cell>
          <cell r="HT1227">
            <v>0</v>
          </cell>
          <cell r="HU1227">
            <v>0</v>
          </cell>
          <cell r="HV1227">
            <v>0</v>
          </cell>
          <cell r="HW1227">
            <v>0</v>
          </cell>
          <cell r="HX1227">
            <v>0</v>
          </cell>
          <cell r="HY1227">
            <v>0</v>
          </cell>
          <cell r="HZ1227">
            <v>0</v>
          </cell>
          <cell r="IA1227">
            <v>0</v>
          </cell>
          <cell r="IB1227">
            <v>0</v>
          </cell>
          <cell r="IC1227">
            <v>0</v>
          </cell>
          <cell r="ID1227">
            <v>0</v>
          </cell>
          <cell r="IE1227">
            <v>0</v>
          </cell>
          <cell r="IF1227">
            <v>0</v>
          </cell>
          <cell r="IG1227">
            <v>0</v>
          </cell>
          <cell r="IH1227">
            <v>0</v>
          </cell>
          <cell r="II1227">
            <v>0</v>
          </cell>
          <cell r="IJ1227">
            <v>0</v>
          </cell>
          <cell r="IK1227">
            <v>0</v>
          </cell>
          <cell r="IL1227">
            <v>0</v>
          </cell>
          <cell r="IM1227">
            <v>0</v>
          </cell>
          <cell r="IN1227">
            <v>0</v>
          </cell>
          <cell r="IO1227">
            <v>0</v>
          </cell>
          <cell r="IP1227">
            <v>0</v>
          </cell>
          <cell r="IQ1227">
            <v>0</v>
          </cell>
          <cell r="IR1227">
            <v>0</v>
          </cell>
          <cell r="IS1227">
            <v>0</v>
          </cell>
          <cell r="IT1227">
            <v>0</v>
          </cell>
          <cell r="IU1227">
            <v>0</v>
          </cell>
          <cell r="IV1227">
            <v>0</v>
          </cell>
          <cell r="IW1227">
            <v>0</v>
          </cell>
          <cell r="IX1227">
            <v>0</v>
          </cell>
          <cell r="IY1227">
            <v>0</v>
          </cell>
          <cell r="IZ1227">
            <v>0</v>
          </cell>
          <cell r="JA1227">
            <v>0</v>
          </cell>
          <cell r="JB1227">
            <v>0</v>
          </cell>
          <cell r="JC1227">
            <v>0</v>
          </cell>
          <cell r="JD1227">
            <v>0</v>
          </cell>
          <cell r="JE1227">
            <v>0</v>
          </cell>
          <cell r="JF1227">
            <v>0</v>
          </cell>
          <cell r="JG1227">
            <v>0</v>
          </cell>
          <cell r="JH1227">
            <v>0</v>
          </cell>
          <cell r="JI1227">
            <v>0</v>
          </cell>
          <cell r="JJ1227">
            <v>0</v>
          </cell>
          <cell r="JK1227">
            <v>0</v>
          </cell>
          <cell r="JL1227">
            <v>0</v>
          </cell>
          <cell r="JM1227">
            <v>0</v>
          </cell>
          <cell r="JN1227">
            <v>0</v>
          </cell>
          <cell r="JO1227">
            <v>0</v>
          </cell>
          <cell r="JP1227">
            <v>0</v>
          </cell>
          <cell r="JQ1227">
            <v>0</v>
          </cell>
        </row>
        <row r="1228">
          <cell r="D1228" t="str">
            <v>GCV.EX.UTN._.___.Gadsby 2</v>
          </cell>
          <cell r="F1228">
            <v>0</v>
          </cell>
          <cell r="G1228">
            <v>-10.084797860000009</v>
          </cell>
          <cell r="H1228">
            <v>-6.4428530200000012</v>
          </cell>
          <cell r="I1228">
            <v>-23.51335440999992</v>
          </cell>
          <cell r="J1228">
            <v>-58.102046680000512</v>
          </cell>
          <cell r="K1228">
            <v>-24.885737749999862</v>
          </cell>
          <cell r="L1228">
            <v>-6.7023001299999123</v>
          </cell>
          <cell r="M1228">
            <v>-5.1998628400001508</v>
          </cell>
          <cell r="N1228">
            <v>-2.1899484900000061</v>
          </cell>
          <cell r="O1228">
            <v>-10.743817170000028</v>
          </cell>
          <cell r="P1228">
            <v>0</v>
          </cell>
          <cell r="Q1228">
            <v>0</v>
          </cell>
          <cell r="R1228">
            <v>-21.805482289998963</v>
          </cell>
          <cell r="S1228">
            <v>0</v>
          </cell>
          <cell r="T1228">
            <v>-22.02030013000001</v>
          </cell>
          <cell r="U1228">
            <v>-2.8959334999997282</v>
          </cell>
          <cell r="V1228">
            <v>-0.35736794999991162</v>
          </cell>
          <cell r="W1228">
            <v>16.872719550000284</v>
          </cell>
          <cell r="X1228">
            <v>-6.7023001299999976</v>
          </cell>
          <cell r="Y1228">
            <v>-6.7023001299999976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-140.23338286999979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-135.24439251000001</v>
          </cell>
          <cell r="AK1228">
            <v>0</v>
          </cell>
          <cell r="AL1228">
            <v>0</v>
          </cell>
          <cell r="AM1228">
            <v>-4.9889903600000025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-38.56249729999945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-58.086601139999971</v>
          </cell>
          <cell r="AZ1228">
            <v>12.128671359999316</v>
          </cell>
          <cell r="BA1228">
            <v>8.7726749900000414</v>
          </cell>
          <cell r="BB1228">
            <v>0</v>
          </cell>
          <cell r="BC1228">
            <v>0</v>
          </cell>
          <cell r="BD1228">
            <v>-1.3772425099999999</v>
          </cell>
          <cell r="BE1228">
            <v>-4.9906887699999061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0.43511915999999928</v>
          </cell>
          <cell r="BM1228">
            <v>-5.4258079299997917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79.366185949999817</v>
          </cell>
          <cell r="BS1228">
            <v>27.896506640000002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60.245102909999957</v>
          </cell>
          <cell r="BZ1228">
            <v>0</v>
          </cell>
          <cell r="CA1228">
            <v>0</v>
          </cell>
          <cell r="CB1228">
            <v>-8.7754236000000105</v>
          </cell>
          <cell r="CC1228">
            <v>0</v>
          </cell>
          <cell r="CD1228">
            <v>0</v>
          </cell>
          <cell r="CE1228">
            <v>-20.354641769999944</v>
          </cell>
          <cell r="CF1228">
            <v>0</v>
          </cell>
          <cell r="CG1228">
            <v>0</v>
          </cell>
          <cell r="CH1228">
            <v>0</v>
          </cell>
          <cell r="CI1228">
            <v>-22.269362450000017</v>
          </cell>
          <cell r="CJ1228">
            <v>-5.2971951999999991</v>
          </cell>
          <cell r="CK1228">
            <v>0</v>
          </cell>
          <cell r="CL1228">
            <v>7.2119158800000065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-25.669550679999929</v>
          </cell>
          <cell r="CS1228">
            <v>0</v>
          </cell>
          <cell r="CT1228">
            <v>0</v>
          </cell>
          <cell r="CU1228">
            <v>0</v>
          </cell>
          <cell r="CV1228">
            <v>-25.66955068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33.418709159999707</v>
          </cell>
          <cell r="DF1228">
            <v>0</v>
          </cell>
          <cell r="DG1228">
            <v>-6.7023001300000011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51.599584359999966</v>
          </cell>
          <cell r="DN1228">
            <v>-11.478575070000005</v>
          </cell>
          <cell r="DO1228">
            <v>0</v>
          </cell>
          <cell r="DP1228">
            <v>0</v>
          </cell>
          <cell r="DQ1228">
            <v>0</v>
          </cell>
          <cell r="DR1228">
            <v>-235.93339890000016</v>
          </cell>
          <cell r="DS1228">
            <v>-256.92150504000006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20.988106139999999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-60.110601149999866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-2.3103646800000006</v>
          </cell>
          <cell r="EK1228">
            <v>-6.4159354600000142</v>
          </cell>
          <cell r="EL1228">
            <v>-51.384301010000001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-168.97075544000018</v>
          </cell>
          <cell r="ES1228">
            <v>0</v>
          </cell>
          <cell r="ET1228">
            <v>-139.10838219999994</v>
          </cell>
          <cell r="EU1228">
            <v>0</v>
          </cell>
          <cell r="EV1228">
            <v>0</v>
          </cell>
          <cell r="EW1228">
            <v>0</v>
          </cell>
          <cell r="EX1228">
            <v>-56.960094570000138</v>
          </cell>
          <cell r="EY1228">
            <v>0</v>
          </cell>
          <cell r="EZ1228">
            <v>0</v>
          </cell>
          <cell r="FA1228">
            <v>0</v>
          </cell>
          <cell r="FB1228">
            <v>-24.286579679999988</v>
          </cell>
          <cell r="FC1228">
            <v>51.384301010000001</v>
          </cell>
          <cell r="FD1228">
            <v>0</v>
          </cell>
          <cell r="FE1228">
            <v>-0.29566801000009946</v>
          </cell>
          <cell r="FF1228">
            <v>0</v>
          </cell>
          <cell r="FG1228">
            <v>0</v>
          </cell>
          <cell r="FH1228">
            <v>0</v>
          </cell>
          <cell r="FI1228">
            <v>-1.9655164800000016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1.6698484700000007</v>
          </cell>
          <cell r="FO1228">
            <v>0</v>
          </cell>
          <cell r="FP1228">
            <v>0</v>
          </cell>
          <cell r="FQ1228">
            <v>0</v>
          </cell>
          <cell r="FR1228">
            <v>26.251017479999973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32.953317609999999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-6.7023001300000011</v>
          </cell>
          <cell r="GE1228">
            <v>52.751850250000189</v>
          </cell>
          <cell r="GF1228">
            <v>0</v>
          </cell>
          <cell r="GG1228">
            <v>-14.67748235</v>
          </cell>
          <cell r="GH1228">
            <v>12.955232210000077</v>
          </cell>
          <cell r="GI1228">
            <v>13.026186209999992</v>
          </cell>
          <cell r="GJ1228">
            <v>0</v>
          </cell>
          <cell r="GK1228">
            <v>0</v>
          </cell>
          <cell r="GL1228">
            <v>0</v>
          </cell>
          <cell r="GM1228">
            <v>0</v>
          </cell>
          <cell r="GN1228">
            <v>0</v>
          </cell>
          <cell r="GO1228">
            <v>0</v>
          </cell>
          <cell r="GP1228">
            <v>4.0016633699999602</v>
          </cell>
          <cell r="GQ1228">
            <v>37.446250810000038</v>
          </cell>
          <cell r="GR1228">
            <v>-4.7860896799993498</v>
          </cell>
          <cell r="GS1228">
            <v>0</v>
          </cell>
          <cell r="GT1228">
            <v>-21.884878219999905</v>
          </cell>
          <cell r="GU1228">
            <v>-1.3774685999999861</v>
          </cell>
          <cell r="GV1228">
            <v>9</v>
          </cell>
          <cell r="GW1228">
            <v>0</v>
          </cell>
          <cell r="GX1228">
            <v>0</v>
          </cell>
          <cell r="GY1228">
            <v>0</v>
          </cell>
          <cell r="GZ1228">
            <v>-2.544220629999927</v>
          </cell>
          <cell r="HA1228">
            <v>0</v>
          </cell>
          <cell r="HB1228">
            <v>0</v>
          </cell>
          <cell r="HC1228">
            <v>12.020477770000184</v>
          </cell>
          <cell r="HD1228">
            <v>0</v>
          </cell>
          <cell r="HE1228">
            <v>34.236305090000315</v>
          </cell>
          <cell r="HF1228">
            <v>-1.9199992100000074</v>
          </cell>
          <cell r="HG1228">
            <v>-57.691100069999948</v>
          </cell>
          <cell r="HH1228">
            <v>0</v>
          </cell>
          <cell r="HI1228">
            <v>0</v>
          </cell>
          <cell r="HJ1228">
            <v>-0.19206520999995291</v>
          </cell>
          <cell r="HK1228">
            <v>51.654538030000026</v>
          </cell>
          <cell r="HL1228">
            <v>19.62665002000017</v>
          </cell>
          <cell r="HM1228">
            <v>0</v>
          </cell>
          <cell r="HN1228">
            <v>0</v>
          </cell>
          <cell r="HO1228">
            <v>0</v>
          </cell>
          <cell r="HP1228">
            <v>14.109992119999788</v>
          </cell>
          <cell r="HQ1228">
            <v>8.6482894100000021</v>
          </cell>
          <cell r="HR1228">
            <v>69</v>
          </cell>
          <cell r="HS1228">
            <v>0</v>
          </cell>
          <cell r="HT1228">
            <v>0</v>
          </cell>
          <cell r="HU1228">
            <v>0</v>
          </cell>
          <cell r="HV1228">
            <v>0</v>
          </cell>
          <cell r="HW1228">
            <v>0</v>
          </cell>
          <cell r="HX1228">
            <v>0</v>
          </cell>
          <cell r="HY1228">
            <v>69</v>
          </cell>
          <cell r="HZ1228">
            <v>0</v>
          </cell>
          <cell r="IA1228">
            <v>0</v>
          </cell>
          <cell r="IB1228">
            <v>0</v>
          </cell>
          <cell r="IC1228">
            <v>0</v>
          </cell>
          <cell r="ID1228">
            <v>0</v>
          </cell>
          <cell r="IE1228">
            <v>-1071.9233037299991</v>
          </cell>
          <cell r="IF1228">
            <v>-1071.86528206</v>
          </cell>
          <cell r="IG1228">
            <v>0</v>
          </cell>
          <cell r="IH1228">
            <v>-2.0931315200001563</v>
          </cell>
          <cell r="II1228">
            <v>0</v>
          </cell>
          <cell r="IJ1228">
            <v>0</v>
          </cell>
          <cell r="IK1228">
            <v>0</v>
          </cell>
          <cell r="IL1228">
            <v>0</v>
          </cell>
          <cell r="IM1228">
            <v>0</v>
          </cell>
          <cell r="IN1228">
            <v>0</v>
          </cell>
          <cell r="IO1228">
            <v>0</v>
          </cell>
          <cell r="IP1228">
            <v>0</v>
          </cell>
          <cell r="IQ1228">
            <v>2.0351098500000262</v>
          </cell>
          <cell r="IR1228">
            <v>354.89517555999919</v>
          </cell>
          <cell r="IS1228">
            <v>0</v>
          </cell>
          <cell r="IT1228">
            <v>0</v>
          </cell>
          <cell r="IU1228">
            <v>0</v>
          </cell>
          <cell r="IV1228">
            <v>0</v>
          </cell>
          <cell r="IW1228">
            <v>-5.6384915900000294</v>
          </cell>
          <cell r="IX1228">
            <v>0</v>
          </cell>
          <cell r="IY1228">
            <v>0</v>
          </cell>
          <cell r="IZ1228">
            <v>344.99999999999994</v>
          </cell>
          <cell r="JA1228">
            <v>0</v>
          </cell>
          <cell r="JB1228">
            <v>0</v>
          </cell>
          <cell r="JC1228">
            <v>0</v>
          </cell>
          <cell r="JD1228">
            <v>15.533667149999928</v>
          </cell>
          <cell r="JE1228">
            <v>252.88621909999893</v>
          </cell>
          <cell r="JF1228">
            <v>0</v>
          </cell>
          <cell r="JG1228">
            <v>0</v>
          </cell>
          <cell r="JH1228">
            <v>0</v>
          </cell>
          <cell r="JI1228">
            <v>0</v>
          </cell>
          <cell r="JJ1228">
            <v>0</v>
          </cell>
          <cell r="JK1228">
            <v>0</v>
          </cell>
          <cell r="JL1228">
            <v>0</v>
          </cell>
          <cell r="JM1228">
            <v>0</v>
          </cell>
          <cell r="JN1228">
            <v>213.09406614000002</v>
          </cell>
          <cell r="JO1228">
            <v>0</v>
          </cell>
          <cell r="JP1228">
            <v>0</v>
          </cell>
          <cell r="JQ1228">
            <v>39.792152959999385</v>
          </cell>
        </row>
        <row r="1229">
          <cell r="D1229" t="str">
            <v>GCV.EX.UTN._.___.Gadsby 2 OR</v>
          </cell>
          <cell r="F1229">
            <v>0</v>
          </cell>
          <cell r="G1229">
            <v>-1.9789320000000004</v>
          </cell>
          <cell r="H1229">
            <v>-0.24490121999998848</v>
          </cell>
          <cell r="I1229">
            <v>15.318000000000012</v>
          </cell>
          <cell r="J1229">
            <v>28.492150619999961</v>
          </cell>
          <cell r="K1229">
            <v>-1.3939191300000289</v>
          </cell>
          <cell r="L1229">
            <v>-1.0515419800000245</v>
          </cell>
          <cell r="M1229">
            <v>-12.876299710000069</v>
          </cell>
          <cell r="N1229">
            <v>-9.0062043600001402</v>
          </cell>
          <cell r="O1229">
            <v>-0.41793820999999554</v>
          </cell>
          <cell r="P1229">
            <v>0</v>
          </cell>
          <cell r="Q1229">
            <v>0</v>
          </cell>
          <cell r="R1229">
            <v>-32.269098660000054</v>
          </cell>
          <cell r="S1229">
            <v>0</v>
          </cell>
          <cell r="T1229">
            <v>13.020299999999992</v>
          </cell>
          <cell r="U1229">
            <v>-2.7190745099999845</v>
          </cell>
          <cell r="V1229">
            <v>-2.2977000000000203</v>
          </cell>
          <cell r="W1229">
            <v>-22.487877620000006</v>
          </cell>
          <cell r="X1229">
            <v>-2.297699999999999</v>
          </cell>
          <cell r="Y1229">
            <v>-2.2977000000000203</v>
          </cell>
          <cell r="Z1229">
            <v>-13.189346529999995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-58.850836110000046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-52.847100000000005</v>
          </cell>
          <cell r="AK1229">
            <v>0</v>
          </cell>
          <cell r="AL1229">
            <v>8.3346582199999943</v>
          </cell>
          <cell r="AM1229">
            <v>-14.338394330000057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-70.024694510000018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-28.548517349999969</v>
          </cell>
          <cell r="AZ1229">
            <v>-25.873330819999978</v>
          </cell>
          <cell r="BA1229">
            <v>-17.615700000000061</v>
          </cell>
          <cell r="BB1229">
            <v>0</v>
          </cell>
          <cell r="BC1229">
            <v>0</v>
          </cell>
          <cell r="BD1229">
            <v>2.0128536600000002</v>
          </cell>
          <cell r="BE1229">
            <v>-0.35169161000021631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-0.35169161000010263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12.389304789999869</v>
          </cell>
          <cell r="BS1229">
            <v>-2.2976999999999999</v>
          </cell>
          <cell r="BT1229">
            <v>-6.335042929999986</v>
          </cell>
          <cell r="BU1229">
            <v>0</v>
          </cell>
          <cell r="BV1229">
            <v>15.210061620000005</v>
          </cell>
          <cell r="BW1229">
            <v>0</v>
          </cell>
          <cell r="BX1229">
            <v>0</v>
          </cell>
          <cell r="BY1229">
            <v>5.8119861000000128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35.231400000000008</v>
          </cell>
          <cell r="CF1229">
            <v>0</v>
          </cell>
          <cell r="CG1229">
            <v>0</v>
          </cell>
          <cell r="CH1229">
            <v>0</v>
          </cell>
          <cell r="CI1229">
            <v>17.615700000000004</v>
          </cell>
          <cell r="CJ1229">
            <v>0</v>
          </cell>
          <cell r="CK1229">
            <v>0</v>
          </cell>
          <cell r="CL1229">
            <v>17.615700000000004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-17.615699999999947</v>
          </cell>
          <cell r="CS1229">
            <v>0</v>
          </cell>
          <cell r="CT1229">
            <v>0</v>
          </cell>
          <cell r="CU1229">
            <v>0</v>
          </cell>
          <cell r="CV1229">
            <v>-17.6157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-19.913399999999967</v>
          </cell>
          <cell r="DF1229">
            <v>0</v>
          </cell>
          <cell r="DG1229">
            <v>-2.2976999999999999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17.615700000000004</v>
          </cell>
          <cell r="DN1229">
            <v>-35.231399999999994</v>
          </cell>
          <cell r="DO1229">
            <v>0</v>
          </cell>
          <cell r="DP1229">
            <v>0</v>
          </cell>
          <cell r="DQ1229">
            <v>0</v>
          </cell>
          <cell r="DR1229">
            <v>-108.20345157999998</v>
          </cell>
          <cell r="DS1229">
            <v>-88.078499999999991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-17.6157</v>
          </cell>
          <cell r="DZ1229">
            <v>0</v>
          </cell>
          <cell r="EA1229">
            <v>-2.5092515799999831</v>
          </cell>
          <cell r="EB1229">
            <v>0</v>
          </cell>
          <cell r="EC1229">
            <v>0</v>
          </cell>
          <cell r="ED1229">
            <v>0</v>
          </cell>
          <cell r="EE1229">
            <v>-53.247072440000011</v>
          </cell>
          <cell r="EF1229">
            <v>0</v>
          </cell>
          <cell r="EG1229">
            <v>-0.76161780000001045</v>
          </cell>
          <cell r="EH1229">
            <v>0</v>
          </cell>
          <cell r="EI1229">
            <v>0</v>
          </cell>
          <cell r="EJ1229">
            <v>-2.2976999999999999</v>
          </cell>
          <cell r="EK1229">
            <v>-32.572054639999976</v>
          </cell>
          <cell r="EL1229">
            <v>-17.6157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-52.847100000000182</v>
          </cell>
          <cell r="ES1229">
            <v>0</v>
          </cell>
          <cell r="ET1229">
            <v>-35.231400000000065</v>
          </cell>
          <cell r="EU1229">
            <v>0</v>
          </cell>
          <cell r="EV1229">
            <v>0</v>
          </cell>
          <cell r="EW1229">
            <v>0</v>
          </cell>
          <cell r="EX1229">
            <v>-17.615700000000061</v>
          </cell>
          <cell r="EY1229">
            <v>0</v>
          </cell>
          <cell r="EZ1229">
            <v>0</v>
          </cell>
          <cell r="FA1229">
            <v>0</v>
          </cell>
          <cell r="FB1229">
            <v>-17.615699999999997</v>
          </cell>
          <cell r="FC1229">
            <v>17.6157</v>
          </cell>
          <cell r="FD1229">
            <v>0</v>
          </cell>
          <cell r="FE1229">
            <v>-3.2966037099999994</v>
          </cell>
          <cell r="FF1229">
            <v>0</v>
          </cell>
          <cell r="FG1229">
            <v>-5.5943037100000002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2.2976999999999999</v>
          </cell>
          <cell r="FO1229">
            <v>0</v>
          </cell>
          <cell r="FP1229">
            <v>0</v>
          </cell>
          <cell r="FQ1229">
            <v>0</v>
          </cell>
          <cell r="FR1229">
            <v>6.9151511300000266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8.7411516900000006</v>
          </cell>
          <cell r="FZ1229">
            <v>0</v>
          </cell>
          <cell r="GA1229">
            <v>0</v>
          </cell>
          <cell r="GB1229">
            <v>0.47169944000000003</v>
          </cell>
          <cell r="GC1229">
            <v>0</v>
          </cell>
          <cell r="GD1229">
            <v>-2.2976999999999999</v>
          </cell>
          <cell r="GE1229">
            <v>-68.445030120000069</v>
          </cell>
          <cell r="GF1229">
            <v>0</v>
          </cell>
          <cell r="GG1229">
            <v>-17.615698989999999</v>
          </cell>
          <cell r="GH1229">
            <v>-14.548701200000011</v>
          </cell>
          <cell r="GI1229">
            <v>-17.615699000000006</v>
          </cell>
          <cell r="GJ1229">
            <v>0</v>
          </cell>
          <cell r="GK1229">
            <v>0</v>
          </cell>
          <cell r="GL1229">
            <v>0</v>
          </cell>
          <cell r="GM1229">
            <v>0</v>
          </cell>
          <cell r="GN1229">
            <v>-8.7907835699999985</v>
          </cell>
          <cell r="GO1229">
            <v>0</v>
          </cell>
          <cell r="GP1229">
            <v>-9.8741473599999949</v>
          </cell>
          <cell r="GQ1229">
            <v>0</v>
          </cell>
          <cell r="GR1229">
            <v>0</v>
          </cell>
          <cell r="GS1229">
            <v>0</v>
          </cell>
          <cell r="GT1229">
            <v>0</v>
          </cell>
          <cell r="GU1229">
            <v>0</v>
          </cell>
          <cell r="GV1229">
            <v>0</v>
          </cell>
          <cell r="GW1229">
            <v>0</v>
          </cell>
          <cell r="GX1229">
            <v>0</v>
          </cell>
          <cell r="GY1229">
            <v>0</v>
          </cell>
          <cell r="GZ1229">
            <v>0</v>
          </cell>
          <cell r="HA1229">
            <v>0</v>
          </cell>
          <cell r="HB1229">
            <v>0</v>
          </cell>
          <cell r="HC1229">
            <v>0</v>
          </cell>
          <cell r="HD1229">
            <v>0</v>
          </cell>
          <cell r="HE1229">
            <v>0</v>
          </cell>
          <cell r="HF1229">
            <v>0</v>
          </cell>
          <cell r="HG1229">
            <v>0</v>
          </cell>
          <cell r="HH1229">
            <v>0</v>
          </cell>
          <cell r="HI1229">
            <v>0</v>
          </cell>
          <cell r="HJ1229">
            <v>0</v>
          </cell>
          <cell r="HK1229">
            <v>0</v>
          </cell>
          <cell r="HL1229">
            <v>0</v>
          </cell>
          <cell r="HM1229">
            <v>0</v>
          </cell>
          <cell r="HN1229">
            <v>0</v>
          </cell>
          <cell r="HO1229">
            <v>0</v>
          </cell>
          <cell r="HP1229">
            <v>0</v>
          </cell>
          <cell r="HQ1229">
            <v>0</v>
          </cell>
          <cell r="HR1229">
            <v>0</v>
          </cell>
          <cell r="HS1229">
            <v>0</v>
          </cell>
          <cell r="HT1229">
            <v>0</v>
          </cell>
          <cell r="HU1229">
            <v>0</v>
          </cell>
          <cell r="HV1229">
            <v>0</v>
          </cell>
          <cell r="HW1229">
            <v>0</v>
          </cell>
          <cell r="HX1229">
            <v>0</v>
          </cell>
          <cell r="HY1229">
            <v>0</v>
          </cell>
          <cell r="HZ1229">
            <v>0</v>
          </cell>
          <cell r="IA1229">
            <v>0</v>
          </cell>
          <cell r="IB1229">
            <v>0</v>
          </cell>
          <cell r="IC1229">
            <v>0</v>
          </cell>
          <cell r="ID1229">
            <v>0</v>
          </cell>
          <cell r="IE1229">
            <v>0</v>
          </cell>
          <cell r="IF1229">
            <v>0</v>
          </cell>
          <cell r="IG1229">
            <v>0</v>
          </cell>
          <cell r="IH1229">
            <v>0</v>
          </cell>
          <cell r="II1229">
            <v>0</v>
          </cell>
          <cell r="IJ1229">
            <v>0</v>
          </cell>
          <cell r="IK1229">
            <v>0</v>
          </cell>
          <cell r="IL1229">
            <v>0</v>
          </cell>
          <cell r="IM1229">
            <v>0</v>
          </cell>
          <cell r="IN1229">
            <v>0</v>
          </cell>
          <cell r="IO1229">
            <v>0</v>
          </cell>
          <cell r="IP1229">
            <v>0</v>
          </cell>
          <cell r="IQ1229">
            <v>0</v>
          </cell>
          <cell r="IR1229">
            <v>0</v>
          </cell>
          <cell r="IS1229">
            <v>0</v>
          </cell>
          <cell r="IT1229">
            <v>0</v>
          </cell>
          <cell r="IU1229">
            <v>0</v>
          </cell>
          <cell r="IV1229">
            <v>0</v>
          </cell>
          <cell r="IW1229">
            <v>0</v>
          </cell>
          <cell r="IX1229">
            <v>0</v>
          </cell>
          <cell r="IY1229">
            <v>0</v>
          </cell>
          <cell r="IZ1229">
            <v>0</v>
          </cell>
          <cell r="JA1229">
            <v>0</v>
          </cell>
          <cell r="JB1229">
            <v>0</v>
          </cell>
          <cell r="JC1229">
            <v>0</v>
          </cell>
          <cell r="JD1229">
            <v>0</v>
          </cell>
          <cell r="JE1229">
            <v>0</v>
          </cell>
          <cell r="JF1229">
            <v>0</v>
          </cell>
          <cell r="JG1229">
            <v>0</v>
          </cell>
          <cell r="JH1229">
            <v>0</v>
          </cell>
          <cell r="JI1229">
            <v>0</v>
          </cell>
          <cell r="JJ1229">
            <v>0</v>
          </cell>
          <cell r="JK1229">
            <v>0</v>
          </cell>
          <cell r="JL1229">
            <v>0</v>
          </cell>
          <cell r="JM1229">
            <v>0</v>
          </cell>
          <cell r="JN1229">
            <v>0</v>
          </cell>
          <cell r="JO1229">
            <v>0</v>
          </cell>
          <cell r="JP1229">
            <v>0</v>
          </cell>
          <cell r="JQ1229">
            <v>0</v>
          </cell>
        </row>
        <row r="1230">
          <cell r="D1230" t="str">
            <v>GCV.EX.UTN._.___.Gadsby 3</v>
          </cell>
          <cell r="F1230">
            <v>30.52220181999985</v>
          </cell>
          <cell r="G1230">
            <v>-25.602974810000205</v>
          </cell>
          <cell r="H1230">
            <v>-5.1342790799994873</v>
          </cell>
          <cell r="I1230">
            <v>57.95328789000132</v>
          </cell>
          <cell r="J1230">
            <v>-315.97708160000184</v>
          </cell>
          <cell r="K1230">
            <v>-2.2024974300002214</v>
          </cell>
          <cell r="L1230">
            <v>-14.122950450000189</v>
          </cell>
          <cell r="M1230">
            <v>73.834787950001555</v>
          </cell>
          <cell r="N1230">
            <v>94.626487470000939</v>
          </cell>
          <cell r="O1230">
            <v>-9.2168494700003976</v>
          </cell>
          <cell r="P1230">
            <v>-50.856432470000072</v>
          </cell>
          <cell r="Q1230">
            <v>-16.605443819999778</v>
          </cell>
          <cell r="R1230">
            <v>-64.192197629996372</v>
          </cell>
          <cell r="S1230">
            <v>-15.243222849999938</v>
          </cell>
          <cell r="T1230">
            <v>-1.1794147900000098</v>
          </cell>
          <cell r="U1230">
            <v>10.731083230000422</v>
          </cell>
          <cell r="V1230">
            <v>60.350478689999818</v>
          </cell>
          <cell r="W1230">
            <v>81.465373920000275</v>
          </cell>
          <cell r="X1230">
            <v>-70.692458780000152</v>
          </cell>
          <cell r="Y1230">
            <v>-7.6100685600001725</v>
          </cell>
          <cell r="Z1230">
            <v>-74.517581680000148</v>
          </cell>
          <cell r="AA1230">
            <v>-28.941228529999989</v>
          </cell>
          <cell r="AB1230">
            <v>-18.555158279999972</v>
          </cell>
          <cell r="AC1230">
            <v>0</v>
          </cell>
          <cell r="AD1230">
            <v>0</v>
          </cell>
          <cell r="AE1230">
            <v>-396.21477577999758</v>
          </cell>
          <cell r="AF1230">
            <v>-13.622193690000003</v>
          </cell>
          <cell r="AG1230">
            <v>-26.475614660000019</v>
          </cell>
          <cell r="AH1230">
            <v>1.0114357400000245</v>
          </cell>
          <cell r="AI1230">
            <v>-9.1231459600001017</v>
          </cell>
          <cell r="AJ1230">
            <v>-228.71382172999984</v>
          </cell>
          <cell r="AK1230">
            <v>17.533849970000119</v>
          </cell>
          <cell r="AL1230">
            <v>8.189779959999214</v>
          </cell>
          <cell r="AM1230">
            <v>-80.992898639999112</v>
          </cell>
          <cell r="AN1230">
            <v>-18.615279979999968</v>
          </cell>
          <cell r="AO1230">
            <v>13.033712659999964</v>
          </cell>
          <cell r="AP1230">
            <v>-2.9572870599999987</v>
          </cell>
          <cell r="AQ1230">
            <v>-55.48331238999998</v>
          </cell>
          <cell r="AR1230">
            <v>-1196.9655790300021</v>
          </cell>
          <cell r="AS1230">
            <v>15.400347060000001</v>
          </cell>
          <cell r="AT1230">
            <v>-37.841443360000085</v>
          </cell>
          <cell r="AU1230">
            <v>-98.434044279999853</v>
          </cell>
          <cell r="AV1230">
            <v>-128.8181781899998</v>
          </cell>
          <cell r="AW1230">
            <v>-244.20145325000021</v>
          </cell>
          <cell r="AX1230">
            <v>-64.478709380000168</v>
          </cell>
          <cell r="AY1230">
            <v>-364.84149301999787</v>
          </cell>
          <cell r="AZ1230">
            <v>27.583234830000947</v>
          </cell>
          <cell r="BA1230">
            <v>-144.72340458999952</v>
          </cell>
          <cell r="BB1230">
            <v>0</v>
          </cell>
          <cell r="BC1230">
            <v>-33.244728820000091</v>
          </cell>
          <cell r="BD1230">
            <v>-123.36570603000018</v>
          </cell>
          <cell r="BE1230">
            <v>18.532086810002511</v>
          </cell>
          <cell r="BF1230">
            <v>16.193319559999964</v>
          </cell>
          <cell r="BG1230">
            <v>26.678850000000239</v>
          </cell>
          <cell r="BH1230">
            <v>5.7819258999998056</v>
          </cell>
          <cell r="BI1230">
            <v>-7.5344247399999631</v>
          </cell>
          <cell r="BJ1230">
            <v>0</v>
          </cell>
          <cell r="BK1230">
            <v>0</v>
          </cell>
          <cell r="BL1230">
            <v>-336.01737316000072</v>
          </cell>
          <cell r="BM1230">
            <v>125.26109120000001</v>
          </cell>
          <cell r="BN1230">
            <v>21.089447559999826</v>
          </cell>
          <cell r="BO1230">
            <v>0</v>
          </cell>
          <cell r="BP1230">
            <v>0</v>
          </cell>
          <cell r="BQ1230">
            <v>167.07925049000005</v>
          </cell>
          <cell r="BR1230">
            <v>-462.01143869999942</v>
          </cell>
          <cell r="BS1230">
            <v>-326.71970540999996</v>
          </cell>
          <cell r="BT1230">
            <v>0</v>
          </cell>
          <cell r="BU1230">
            <v>0</v>
          </cell>
          <cell r="BV1230">
            <v>-215.0969991500001</v>
          </cell>
          <cell r="BW1230">
            <v>-31.951441609999989</v>
          </cell>
          <cell r="BX1230">
            <v>-42.160365699999829</v>
          </cell>
          <cell r="BY1230">
            <v>-15.215539219999982</v>
          </cell>
          <cell r="BZ1230">
            <v>186.36993919999986</v>
          </cell>
          <cell r="CA1230">
            <v>6.5091191599999547</v>
          </cell>
          <cell r="CB1230">
            <v>0</v>
          </cell>
          <cell r="CC1230">
            <v>0</v>
          </cell>
          <cell r="CD1230">
            <v>-23.746445969999968</v>
          </cell>
          <cell r="CE1230">
            <v>24.060642430009466</v>
          </cell>
          <cell r="CF1230">
            <v>16.803515130000051</v>
          </cell>
          <cell r="CG1230">
            <v>-50.655193940000117</v>
          </cell>
          <cell r="CH1230">
            <v>5.2253705900002387</v>
          </cell>
          <cell r="CI1230">
            <v>-27.321119230000022</v>
          </cell>
          <cell r="CJ1230">
            <v>93.023451489999843</v>
          </cell>
          <cell r="CK1230">
            <v>-36.377969350000001</v>
          </cell>
          <cell r="CL1230">
            <v>16.853819790000216</v>
          </cell>
          <cell r="CM1230">
            <v>0.16564916000061203</v>
          </cell>
          <cell r="CN1230">
            <v>0</v>
          </cell>
          <cell r="CO1230">
            <v>6.3431187899999983</v>
          </cell>
          <cell r="CP1230">
            <v>0</v>
          </cell>
          <cell r="CQ1230">
            <v>0</v>
          </cell>
          <cell r="CR1230">
            <v>-598.07209074000275</v>
          </cell>
          <cell r="CS1230">
            <v>0</v>
          </cell>
          <cell r="CT1230">
            <v>-713.84477734999928</v>
          </cell>
          <cell r="CU1230">
            <v>-52.350337950000267</v>
          </cell>
          <cell r="CV1230">
            <v>218.26886867999997</v>
          </cell>
          <cell r="CW1230">
            <v>8.2140201100000922</v>
          </cell>
          <cell r="CX1230">
            <v>-92.52117525999995</v>
          </cell>
          <cell r="CY1230">
            <v>26.487067879999813</v>
          </cell>
          <cell r="CZ1230">
            <v>-60.223193089999768</v>
          </cell>
          <cell r="DA1230">
            <v>131.70541243000025</v>
          </cell>
          <cell r="DB1230">
            <v>-61.426854939999998</v>
          </cell>
          <cell r="DC1230">
            <v>14.509173709999686</v>
          </cell>
          <cell r="DD1230">
            <v>-16.890294959999892</v>
          </cell>
          <cell r="DE1230">
            <v>424.61167258999922</v>
          </cell>
          <cell r="DF1230">
            <v>3.7641821900000423</v>
          </cell>
          <cell r="DG1230">
            <v>-34.653425020001123</v>
          </cell>
          <cell r="DH1230">
            <v>81.450347889999875</v>
          </cell>
          <cell r="DI1230">
            <v>-15.334420510000029</v>
          </cell>
          <cell r="DJ1230">
            <v>-46.785128619999909</v>
          </cell>
          <cell r="DK1230">
            <v>-6.9873288199999024</v>
          </cell>
          <cell r="DL1230">
            <v>304.81284911000012</v>
          </cell>
          <cell r="DM1230">
            <v>-38.562160640000911</v>
          </cell>
          <cell r="DN1230">
            <v>9.2442658200006917</v>
          </cell>
          <cell r="DO1230">
            <v>-0.8423449399999754</v>
          </cell>
          <cell r="DP1230">
            <v>8.7403585299998667</v>
          </cell>
          <cell r="DQ1230">
            <v>159.76447759999974</v>
          </cell>
          <cell r="DR1230">
            <v>144.35746209999343</v>
          </cell>
          <cell r="DS1230">
            <v>-50.249406109999882</v>
          </cell>
          <cell r="DT1230">
            <v>-145.50478354999996</v>
          </cell>
          <cell r="DU1230">
            <v>10.273020539999834</v>
          </cell>
          <cell r="DV1230">
            <v>168.15726125999981</v>
          </cell>
          <cell r="DW1230">
            <v>-75.019259289999923</v>
          </cell>
          <cell r="DX1230">
            <v>-33.338430330000051</v>
          </cell>
          <cell r="DY1230">
            <v>20.672663680000142</v>
          </cell>
          <cell r="DZ1230">
            <v>268.8271178</v>
          </cell>
          <cell r="EA1230">
            <v>9.9565394000005654</v>
          </cell>
          <cell r="EB1230">
            <v>51.377892090000159</v>
          </cell>
          <cell r="EC1230">
            <v>-23.691733179999801</v>
          </cell>
          <cell r="ED1230">
            <v>-57.103420209999967</v>
          </cell>
          <cell r="EE1230">
            <v>-151.88825387999896</v>
          </cell>
          <cell r="EF1230">
            <v>-14.90133693000007</v>
          </cell>
          <cell r="EG1230">
            <v>-55.194372009999825</v>
          </cell>
          <cell r="EH1230">
            <v>-1.7193523499999515</v>
          </cell>
          <cell r="EI1230">
            <v>34.563519620000079</v>
          </cell>
          <cell r="EJ1230">
            <v>38.983843589999879</v>
          </cell>
          <cell r="EK1230">
            <v>-1.0320496900001217</v>
          </cell>
          <cell r="EL1230">
            <v>17.210863940000309</v>
          </cell>
          <cell r="EM1230">
            <v>-8.0917117900003177</v>
          </cell>
          <cell r="EN1230">
            <v>26.957167349999963</v>
          </cell>
          <cell r="EO1230">
            <v>-179.33606318000011</v>
          </cell>
          <cell r="EP1230">
            <v>-39.448149269999931</v>
          </cell>
          <cell r="EQ1230">
            <v>30.119386839999606</v>
          </cell>
          <cell r="ER1230">
            <v>-454.19637375999446</v>
          </cell>
          <cell r="ES1230">
            <v>25.432779200000141</v>
          </cell>
          <cell r="ET1230">
            <v>0.19747789000030025</v>
          </cell>
          <cell r="EU1230">
            <v>-6.0115909000000016</v>
          </cell>
          <cell r="EV1230">
            <v>-30.145438860000013</v>
          </cell>
          <cell r="EW1230">
            <v>62.844018100000085</v>
          </cell>
          <cell r="EX1230">
            <v>-3.6749168299998018</v>
          </cell>
          <cell r="EY1230">
            <v>-3.1392398699999831</v>
          </cell>
          <cell r="EZ1230">
            <v>-243.57324615000016</v>
          </cell>
          <cell r="FA1230">
            <v>-304.26229268000043</v>
          </cell>
          <cell r="FB1230">
            <v>-4.417990090000103</v>
          </cell>
          <cell r="FC1230">
            <v>56.658973910000014</v>
          </cell>
          <cell r="FD1230">
            <v>-4.1049074799993832</v>
          </cell>
          <cell r="FE1230">
            <v>432.46049050999864</v>
          </cell>
          <cell r="FF1230">
            <v>23.260286289999954</v>
          </cell>
          <cell r="FG1230">
            <v>-151.91433117999986</v>
          </cell>
          <cell r="FH1230">
            <v>-2.2907264200002828</v>
          </cell>
          <cell r="FI1230">
            <v>-26.312704590000067</v>
          </cell>
          <cell r="FJ1230">
            <v>31.619034690000035</v>
          </cell>
          <cell r="FK1230">
            <v>22.818091070000037</v>
          </cell>
          <cell r="FL1230">
            <v>206.35780674</v>
          </cell>
          <cell r="FM1230">
            <v>159.93540814000062</v>
          </cell>
          <cell r="FN1230">
            <v>75.706692609999664</v>
          </cell>
          <cell r="FO1230">
            <v>-5.0500756600000614</v>
          </cell>
          <cell r="FP1230">
            <v>-8.8262439899999663</v>
          </cell>
          <cell r="FQ1230">
            <v>107.15725280999959</v>
          </cell>
          <cell r="FR1230">
            <v>140.85494656000083</v>
          </cell>
          <cell r="FS1230">
            <v>3.0759601100000964</v>
          </cell>
          <cell r="FT1230">
            <v>3.03033761000097</v>
          </cell>
          <cell r="FU1230">
            <v>-7.750648480000109</v>
          </cell>
          <cell r="FV1230">
            <v>-54.214285429999904</v>
          </cell>
          <cell r="FW1230">
            <v>2.3020705799998495</v>
          </cell>
          <cell r="FX1230">
            <v>12.833770890000096</v>
          </cell>
          <cell r="FY1230">
            <v>285.34386708000034</v>
          </cell>
          <cell r="FZ1230">
            <v>59.738954129999911</v>
          </cell>
          <cell r="GA1230">
            <v>-17.766812450001453</v>
          </cell>
          <cell r="GB1230">
            <v>-26.678850000000125</v>
          </cell>
          <cell r="GC1230">
            <v>-111.35315154999989</v>
          </cell>
          <cell r="GD1230">
            <v>-7.7062659299999723</v>
          </cell>
          <cell r="GE1230">
            <v>790.41832171999704</v>
          </cell>
          <cell r="GF1230">
            <v>-3.4906503499998962</v>
          </cell>
          <cell r="GG1230">
            <v>-101.77893592999862</v>
          </cell>
          <cell r="GH1230">
            <v>96.774825659999806</v>
          </cell>
          <cell r="GI1230">
            <v>-33.727194970000255</v>
          </cell>
          <cell r="GJ1230">
            <v>69.88840254999991</v>
          </cell>
          <cell r="GK1230">
            <v>260.81982012999993</v>
          </cell>
          <cell r="GL1230">
            <v>8.0452792300000056</v>
          </cell>
          <cell r="GM1230">
            <v>442.36713567999868</v>
          </cell>
          <cell r="GN1230">
            <v>-2.7089283999994223</v>
          </cell>
          <cell r="GO1230">
            <v>3.481027149999818</v>
          </cell>
          <cell r="GP1230">
            <v>-44.834559319999244</v>
          </cell>
          <cell r="GQ1230">
            <v>95.582100290000199</v>
          </cell>
          <cell r="GR1230">
            <v>691.28282866999507</v>
          </cell>
          <cell r="GS1230">
            <v>-72.526603810000097</v>
          </cell>
          <cell r="GT1230">
            <v>-52.64167445000021</v>
          </cell>
          <cell r="GU1230">
            <v>-42.417148210000278</v>
          </cell>
          <cell r="GV1230">
            <v>64.532163769999897</v>
          </cell>
          <cell r="GW1230">
            <v>48.085596410000107</v>
          </cell>
          <cell r="GX1230">
            <v>-69.617251600000145</v>
          </cell>
          <cell r="GY1230">
            <v>668.04761234999978</v>
          </cell>
          <cell r="GZ1230">
            <v>8.2673884000000726</v>
          </cell>
          <cell r="HA1230">
            <v>155.79595470000004</v>
          </cell>
          <cell r="HB1230">
            <v>35.054785490000313</v>
          </cell>
          <cell r="HC1230">
            <v>-40.581662219999998</v>
          </cell>
          <cell r="HD1230">
            <v>-10.716332160000093</v>
          </cell>
          <cell r="HE1230">
            <v>-1739.0612316399929</v>
          </cell>
          <cell r="HF1230">
            <v>34.246301640000183</v>
          </cell>
          <cell r="HG1230">
            <v>-5.9333348899999692</v>
          </cell>
          <cell r="HH1230">
            <v>3.8456086299997878</v>
          </cell>
          <cell r="HI1230">
            <v>27.922632930000418</v>
          </cell>
          <cell r="HJ1230">
            <v>35.880101010001454</v>
          </cell>
          <cell r="HK1230">
            <v>56.423545789999935</v>
          </cell>
          <cell r="HL1230">
            <v>7.0930378399998517</v>
          </cell>
          <cell r="HM1230">
            <v>41.547797849999824</v>
          </cell>
          <cell r="HN1230">
            <v>-2127.3852862599988</v>
          </cell>
          <cell r="HO1230">
            <v>152.55493783999964</v>
          </cell>
          <cell r="HP1230">
            <v>-5.3123223699994924</v>
          </cell>
          <cell r="HQ1230">
            <v>40.055748350001522</v>
          </cell>
          <cell r="HR1230">
            <v>161.12310679999791</v>
          </cell>
          <cell r="HS1230">
            <v>0</v>
          </cell>
          <cell r="HT1230">
            <v>297.17196732000139</v>
          </cell>
          <cell r="HU1230">
            <v>-16.333582360000037</v>
          </cell>
          <cell r="HV1230">
            <v>-0.88982728999997107</v>
          </cell>
          <cell r="HW1230">
            <v>33.051227820000122</v>
          </cell>
          <cell r="HX1230">
            <v>-19.519503550000081</v>
          </cell>
          <cell r="HY1230">
            <v>-35.989235620000045</v>
          </cell>
          <cell r="HZ1230">
            <v>-4.9910076199998912</v>
          </cell>
          <cell r="IA1230">
            <v>-15.685565189999807</v>
          </cell>
          <cell r="IB1230">
            <v>-90.526073120000007</v>
          </cell>
          <cell r="IC1230">
            <v>7.0865597200004231</v>
          </cell>
          <cell r="ID1230">
            <v>7.748146689999885</v>
          </cell>
          <cell r="IE1230">
            <v>-3363.1492246700072</v>
          </cell>
          <cell r="IF1230">
            <v>6.3880103799992867</v>
          </cell>
          <cell r="IG1230">
            <v>-907.59011069000007</v>
          </cell>
          <cell r="IH1230">
            <v>-609.21543445999941</v>
          </cell>
          <cell r="II1230">
            <v>4.4074699000002511</v>
          </cell>
          <cell r="IJ1230">
            <v>39.921980140000414</v>
          </cell>
          <cell r="IK1230">
            <v>-37.830283820000091</v>
          </cell>
          <cell r="IL1230">
            <v>6.6441870500000277</v>
          </cell>
          <cell r="IM1230">
            <v>203.50103682999725</v>
          </cell>
          <cell r="IN1230">
            <v>-605.71399673999986</v>
          </cell>
          <cell r="IO1230">
            <v>-90.831509919999974</v>
          </cell>
          <cell r="IP1230">
            <v>-962.38247047000004</v>
          </cell>
          <cell r="IQ1230">
            <v>-410.44810287000109</v>
          </cell>
          <cell r="IR1230">
            <v>224.0319438699953</v>
          </cell>
          <cell r="IS1230">
            <v>328.12637926000207</v>
          </cell>
          <cell r="IT1230">
            <v>-43.330794800000149</v>
          </cell>
          <cell r="IU1230">
            <v>36.658882759999869</v>
          </cell>
          <cell r="IV1230">
            <v>13.863012469999831</v>
          </cell>
          <cell r="IW1230">
            <v>111.17655730000001</v>
          </cell>
          <cell r="IX1230">
            <v>-17.111783650000007</v>
          </cell>
          <cell r="IY1230">
            <v>-4.7803802500002348</v>
          </cell>
          <cell r="IZ1230">
            <v>267.0196489400023</v>
          </cell>
          <cell r="JA1230">
            <v>2.857590439998603</v>
          </cell>
          <cell r="JB1230">
            <v>0</v>
          </cell>
          <cell r="JC1230">
            <v>-35.28346023999984</v>
          </cell>
          <cell r="JD1230">
            <v>-435.16370836000169</v>
          </cell>
          <cell r="JE1230">
            <v>-209.90063175999967</v>
          </cell>
          <cell r="JF1230">
            <v>-266.47438345000046</v>
          </cell>
          <cell r="JG1230">
            <v>-208.3847116500001</v>
          </cell>
          <cell r="JH1230">
            <v>0</v>
          </cell>
          <cell r="JI1230">
            <v>64.089015819999986</v>
          </cell>
          <cell r="JJ1230">
            <v>1.3291501599999833</v>
          </cell>
          <cell r="JK1230">
            <v>0</v>
          </cell>
          <cell r="JL1230">
            <v>52.109242050000375</v>
          </cell>
          <cell r="JM1230">
            <v>202.20217836000029</v>
          </cell>
          <cell r="JN1230">
            <v>147.14959849000024</v>
          </cell>
          <cell r="JO1230">
            <v>-522.94399674000033</v>
          </cell>
          <cell r="JP1230">
            <v>4.9305236299996977</v>
          </cell>
          <cell r="JQ1230">
            <v>316.09275157000047</v>
          </cell>
        </row>
        <row r="1231">
          <cell r="D1231" t="str">
            <v>GCV.EX.UTN._.___.Gadsby 3 OR</v>
          </cell>
          <cell r="F1231">
            <v>-52.33092757999998</v>
          </cell>
          <cell r="G1231">
            <v>-18.477400759999909</v>
          </cell>
          <cell r="H1231">
            <v>30.115928189999977</v>
          </cell>
          <cell r="I1231">
            <v>5.3094088599998486</v>
          </cell>
          <cell r="J1231">
            <v>-218.08797029000198</v>
          </cell>
          <cell r="K1231">
            <v>-33.643780549999747</v>
          </cell>
          <cell r="L1231">
            <v>7.4948060599999735</v>
          </cell>
          <cell r="M1231">
            <v>-23.134559190000346</v>
          </cell>
          <cell r="N1231">
            <v>-56.950794270000188</v>
          </cell>
          <cell r="O1231">
            <v>-19.862141400000155</v>
          </cell>
          <cell r="P1231">
            <v>-22.499283559999867</v>
          </cell>
          <cell r="Q1231">
            <v>0</v>
          </cell>
          <cell r="R1231">
            <v>77.634357419999105</v>
          </cell>
          <cell r="S1231">
            <v>18.636900000000026</v>
          </cell>
          <cell r="T1231">
            <v>8.108768140000052</v>
          </cell>
          <cell r="U1231">
            <v>-30.985068479999995</v>
          </cell>
          <cell r="V1231">
            <v>-10.802128840000137</v>
          </cell>
          <cell r="W1231">
            <v>103.85723735999863</v>
          </cell>
          <cell r="X1231">
            <v>-32.151970630000051</v>
          </cell>
          <cell r="Y1231">
            <v>0</v>
          </cell>
          <cell r="Z1231">
            <v>47.649469870000075</v>
          </cell>
          <cell r="AA1231">
            <v>-26.678849999999997</v>
          </cell>
          <cell r="AB1231">
            <v>0</v>
          </cell>
          <cell r="AC1231">
            <v>0</v>
          </cell>
          <cell r="AD1231">
            <v>0</v>
          </cell>
          <cell r="AE1231">
            <v>-89.136099830001513</v>
          </cell>
          <cell r="AF1231">
            <v>9.3184500000000057</v>
          </cell>
          <cell r="AG1231">
            <v>1.8664214700000343</v>
          </cell>
          <cell r="AH1231">
            <v>0</v>
          </cell>
          <cell r="AI1231">
            <v>4.7724209099999939</v>
          </cell>
          <cell r="AJ1231">
            <v>-18.267019679999976</v>
          </cell>
          <cell r="AK1231">
            <v>24.17108259999992</v>
          </cell>
          <cell r="AL1231">
            <v>-33.22703429000012</v>
          </cell>
          <cell r="AM1231">
            <v>-40.899223970000321</v>
          </cell>
          <cell r="AN1231">
            <v>-15.446849370000024</v>
          </cell>
          <cell r="AO1231">
            <v>-25.190826290000018</v>
          </cell>
          <cell r="AP1231">
            <v>-1.1572873199999663</v>
          </cell>
          <cell r="AQ1231">
            <v>4.9237661100000025</v>
          </cell>
          <cell r="AR1231">
            <v>-215.37161035999816</v>
          </cell>
          <cell r="AS1231">
            <v>-31.798952040000003</v>
          </cell>
          <cell r="AT1231">
            <v>26.678849999999784</v>
          </cell>
          <cell r="AU1231">
            <v>31.451830179999888</v>
          </cell>
          <cell r="AV1231">
            <v>-73.166367969999783</v>
          </cell>
          <cell r="AW1231">
            <v>15.487920840000015</v>
          </cell>
          <cell r="AX1231">
            <v>-19.61531180999998</v>
          </cell>
          <cell r="AY1231">
            <v>-116.36966113000017</v>
          </cell>
          <cell r="AZ1231">
            <v>12.32355478000045</v>
          </cell>
          <cell r="BA1231">
            <v>-36.184029170000031</v>
          </cell>
          <cell r="BB1231">
            <v>0</v>
          </cell>
          <cell r="BC1231">
            <v>18.005439519999982</v>
          </cell>
          <cell r="BD1231">
            <v>-42.184883559999889</v>
          </cell>
          <cell r="BE1231">
            <v>172.52002230000107</v>
          </cell>
          <cell r="BF1231">
            <v>0</v>
          </cell>
          <cell r="BG1231">
            <v>-13.860059409999849</v>
          </cell>
          <cell r="BH1231">
            <v>2.1195007899999609</v>
          </cell>
          <cell r="BI1231">
            <v>0</v>
          </cell>
          <cell r="BJ1231">
            <v>0</v>
          </cell>
          <cell r="BK1231">
            <v>0</v>
          </cell>
          <cell r="BL1231">
            <v>68.751748930000076</v>
          </cell>
          <cell r="BM1231">
            <v>24.960658850000982</v>
          </cell>
          <cell r="BN1231">
            <v>13.728861169999846</v>
          </cell>
          <cell r="BO1231">
            <v>0</v>
          </cell>
          <cell r="BP1231">
            <v>-2.1012782599999582</v>
          </cell>
          <cell r="BQ1231">
            <v>78.920590230000016</v>
          </cell>
          <cell r="BR1231">
            <v>-34.882514540000557</v>
          </cell>
          <cell r="BS1231">
            <v>-111.63993956999985</v>
          </cell>
          <cell r="BT1231">
            <v>0</v>
          </cell>
          <cell r="BU1231">
            <v>0</v>
          </cell>
          <cell r="BV1231">
            <v>-59.353466079999976</v>
          </cell>
          <cell r="BW1231">
            <v>-0.76057283000000098</v>
          </cell>
          <cell r="BX1231">
            <v>-6.7735705399999233</v>
          </cell>
          <cell r="BY1231">
            <v>32.462727180000002</v>
          </cell>
          <cell r="BZ1231">
            <v>110.90061889999993</v>
          </cell>
          <cell r="CA1231">
            <v>0.28168839999989359</v>
          </cell>
          <cell r="CB1231">
            <v>0</v>
          </cell>
          <cell r="CC1231">
            <v>0</v>
          </cell>
          <cell r="CD1231">
            <v>0</v>
          </cell>
          <cell r="CE1231">
            <v>9.7752530300003855</v>
          </cell>
          <cell r="CF1231">
            <v>-26.678849999999983</v>
          </cell>
          <cell r="CG1231">
            <v>-6.4857157999999799</v>
          </cell>
          <cell r="CH1231">
            <v>-47.262852850000058</v>
          </cell>
          <cell r="CI1231">
            <v>25.556330019999962</v>
          </cell>
          <cell r="CJ1231">
            <v>-17.098979030000237</v>
          </cell>
          <cell r="CK1231">
            <v>26.678849999999997</v>
          </cell>
          <cell r="CL1231">
            <v>19.977134389999719</v>
          </cell>
          <cell r="CM1231">
            <v>26.678850000000239</v>
          </cell>
          <cell r="CN1231">
            <v>0</v>
          </cell>
          <cell r="CO1231">
            <v>8.4104863000000059</v>
          </cell>
          <cell r="CP1231">
            <v>0</v>
          </cell>
          <cell r="CQ1231">
            <v>0</v>
          </cell>
          <cell r="CR1231">
            <v>17.973654200000965</v>
          </cell>
          <cell r="CS1231">
            <v>0</v>
          </cell>
          <cell r="CT1231">
            <v>-64.709153799999513</v>
          </cell>
          <cell r="CU1231">
            <v>-26.678850000000125</v>
          </cell>
          <cell r="CV1231">
            <v>44.435108039999989</v>
          </cell>
          <cell r="CW1231">
            <v>-10.124328760000026</v>
          </cell>
          <cell r="CX1231">
            <v>1.3558108099999799</v>
          </cell>
          <cell r="CY1231">
            <v>24.115161849999936</v>
          </cell>
          <cell r="CZ1231">
            <v>-5.7406243300001734</v>
          </cell>
          <cell r="DA1231">
            <v>80.036550000000034</v>
          </cell>
          <cell r="DB1231">
            <v>-22.670070729999992</v>
          </cell>
          <cell r="DC1231">
            <v>-26.678850000000011</v>
          </cell>
          <cell r="DD1231">
            <v>24.632901120000042</v>
          </cell>
          <cell r="DE1231">
            <v>230.34764392000216</v>
          </cell>
          <cell r="DF1231">
            <v>0</v>
          </cell>
          <cell r="DG1231">
            <v>17.360400000000254</v>
          </cell>
          <cell r="DH1231">
            <v>106.83164214999994</v>
          </cell>
          <cell r="DI1231">
            <v>9.3184499999999986</v>
          </cell>
          <cell r="DJ1231">
            <v>-93.908025520000081</v>
          </cell>
          <cell r="DK1231">
            <v>-12.084534549999944</v>
          </cell>
          <cell r="DL1231">
            <v>97.452730240000051</v>
          </cell>
          <cell r="DM1231">
            <v>10.872049810000135</v>
          </cell>
          <cell r="DN1231">
            <v>0.8067925700000842</v>
          </cell>
          <cell r="DO1231">
            <v>-6.2592946200000199</v>
          </cell>
          <cell r="DP1231">
            <v>-6.7579661599999667</v>
          </cell>
          <cell r="DQ1231">
            <v>106.71539999999982</v>
          </cell>
          <cell r="DR1231">
            <v>52.666478670000288</v>
          </cell>
          <cell r="DS1231">
            <v>-62.67614999999995</v>
          </cell>
          <cell r="DT1231">
            <v>-81.801667989999942</v>
          </cell>
          <cell r="DU1231">
            <v>0</v>
          </cell>
          <cell r="DV1231">
            <v>75.50274386000018</v>
          </cell>
          <cell r="DW1231">
            <v>-53.357700000000023</v>
          </cell>
          <cell r="DX1231">
            <v>11.401390249999963</v>
          </cell>
          <cell r="DY1231">
            <v>25.099176940000007</v>
          </cell>
          <cell r="DZ1231">
            <v>106.71540000000005</v>
          </cell>
          <cell r="EA1231">
            <v>31.962828050000098</v>
          </cell>
          <cell r="EB1231">
            <v>11.824553009999931</v>
          </cell>
          <cell r="EC1231">
            <v>-27.919661479999888</v>
          </cell>
          <cell r="ED1231">
            <v>15.915566030000036</v>
          </cell>
          <cell r="EE1231">
            <v>-129.14655789000062</v>
          </cell>
          <cell r="EF1231">
            <v>-24.827938330000052</v>
          </cell>
          <cell r="EG1231">
            <v>-8.9068882999999914</v>
          </cell>
          <cell r="EH1231">
            <v>-7.0885542299999997</v>
          </cell>
          <cell r="EI1231">
            <v>-26.678850000000011</v>
          </cell>
          <cell r="EJ1231">
            <v>-2.8631547399999704</v>
          </cell>
          <cell r="EK1231">
            <v>0.70014154999995526</v>
          </cell>
          <cell r="EL1231">
            <v>14.564872889999833</v>
          </cell>
          <cell r="EM1231">
            <v>-4.8510673099999622</v>
          </cell>
          <cell r="EN1231">
            <v>-2.0545060000017656E-2</v>
          </cell>
          <cell r="EO1231">
            <v>-44.039249999999925</v>
          </cell>
          <cell r="EP1231">
            <v>-15.816874360000043</v>
          </cell>
          <cell r="EQ1231">
            <v>-9.318449999999757</v>
          </cell>
          <cell r="ER1231">
            <v>-260.26571332999993</v>
          </cell>
          <cell r="ES1231">
            <v>-5.2557482099999788</v>
          </cell>
          <cell r="ET1231">
            <v>-26.678849999999329</v>
          </cell>
          <cell r="EU1231">
            <v>6.2100617299999961</v>
          </cell>
          <cell r="EV1231">
            <v>-26.678849999999983</v>
          </cell>
          <cell r="EW1231">
            <v>-0.37291994999998224</v>
          </cell>
          <cell r="EX1231">
            <v>3.3565128699999605</v>
          </cell>
          <cell r="EY1231">
            <v>-6.1115326599998525</v>
          </cell>
          <cell r="EZ1231">
            <v>-60.217531440000357</v>
          </cell>
          <cell r="FA1231">
            <v>-106.71539999999982</v>
          </cell>
          <cell r="FB1231">
            <v>-26.678849999999983</v>
          </cell>
          <cell r="FC1231">
            <v>-11.739604449999987</v>
          </cell>
          <cell r="FD1231">
            <v>0.61699878000035824</v>
          </cell>
          <cell r="FE1231">
            <v>110.4425053099967</v>
          </cell>
          <cell r="FF1231">
            <v>2.0133760499999767</v>
          </cell>
          <cell r="FG1231">
            <v>-14.997745610000493</v>
          </cell>
          <cell r="FH1231">
            <v>17.115344300000061</v>
          </cell>
          <cell r="FI1231">
            <v>7.5946318499999848</v>
          </cell>
          <cell r="FJ1231">
            <v>-8.681530270000053</v>
          </cell>
          <cell r="FK1231">
            <v>0</v>
          </cell>
          <cell r="FL1231">
            <v>-7.2997959900000637</v>
          </cell>
          <cell r="FM1231">
            <v>89.384213840000484</v>
          </cell>
          <cell r="FN1231">
            <v>-25.078658950000317</v>
          </cell>
          <cell r="FO1231">
            <v>26.678849999999983</v>
          </cell>
          <cell r="FP1231">
            <v>23.713820090000013</v>
          </cell>
          <cell r="FQ1231">
            <v>0</v>
          </cell>
          <cell r="FR1231">
            <v>103.57756995999989</v>
          </cell>
          <cell r="FS1231">
            <v>0</v>
          </cell>
          <cell r="FT1231">
            <v>-17.360400000000027</v>
          </cell>
          <cell r="FU1231">
            <v>-11.847163589999923</v>
          </cell>
          <cell r="FV1231">
            <v>53.052472050000006</v>
          </cell>
          <cell r="FW1231">
            <v>-11.177039779999973</v>
          </cell>
          <cell r="FX1231">
            <v>-0.65407115999997245</v>
          </cell>
          <cell r="FY1231">
            <v>-1.9105730800000629</v>
          </cell>
          <cell r="FZ1231">
            <v>49.210114030000113</v>
          </cell>
          <cell r="GA1231">
            <v>34.661340410000093</v>
          </cell>
          <cell r="GB1231">
            <v>26.678849999999983</v>
          </cell>
          <cell r="GC1231">
            <v>-6.8220798300001206</v>
          </cell>
          <cell r="GD1231">
            <v>-10.253879089999828</v>
          </cell>
          <cell r="GE1231">
            <v>391.02869316999931</v>
          </cell>
          <cell r="GF1231">
            <v>25.559538520000046</v>
          </cell>
          <cell r="GG1231">
            <v>35.997297940000408</v>
          </cell>
          <cell r="GH1231">
            <v>-12.746498739999879</v>
          </cell>
          <cell r="GI1231">
            <v>-12.414694429999827</v>
          </cell>
          <cell r="GJ1231">
            <v>-82.069755369999996</v>
          </cell>
          <cell r="GK1231">
            <v>130.67529948000004</v>
          </cell>
          <cell r="GL1231">
            <v>10.81930423</v>
          </cell>
          <cell r="GM1231">
            <v>285.5840075000001</v>
          </cell>
          <cell r="GN1231">
            <v>0</v>
          </cell>
          <cell r="GO1231">
            <v>-24.408406350000007</v>
          </cell>
          <cell r="GP1231">
            <v>-11.976320480000027</v>
          </cell>
          <cell r="GQ1231">
            <v>46.008920870000111</v>
          </cell>
          <cell r="GR1231">
            <v>0</v>
          </cell>
          <cell r="GS1231">
            <v>0</v>
          </cell>
          <cell r="GT1231">
            <v>0</v>
          </cell>
          <cell r="GU1231">
            <v>0</v>
          </cell>
          <cell r="GV1231">
            <v>0</v>
          </cell>
          <cell r="GW1231">
            <v>0</v>
          </cell>
          <cell r="GX1231">
            <v>0</v>
          </cell>
          <cell r="GY1231">
            <v>0</v>
          </cell>
          <cell r="GZ1231">
            <v>0</v>
          </cell>
          <cell r="HA1231">
            <v>0</v>
          </cell>
          <cell r="HB1231">
            <v>0</v>
          </cell>
          <cell r="HC1231">
            <v>0</v>
          </cell>
          <cell r="HD1231">
            <v>0</v>
          </cell>
          <cell r="HE1231">
            <v>0</v>
          </cell>
          <cell r="HF1231">
            <v>0</v>
          </cell>
          <cell r="HG1231">
            <v>0</v>
          </cell>
          <cell r="HH1231">
            <v>0</v>
          </cell>
          <cell r="HI1231">
            <v>0</v>
          </cell>
          <cell r="HJ1231">
            <v>0</v>
          </cell>
          <cell r="HK1231">
            <v>0</v>
          </cell>
          <cell r="HL1231">
            <v>0</v>
          </cell>
          <cell r="HM1231">
            <v>0</v>
          </cell>
          <cell r="HN1231">
            <v>0</v>
          </cell>
          <cell r="HO1231">
            <v>0</v>
          </cell>
          <cell r="HP1231">
            <v>0</v>
          </cell>
          <cell r="HQ1231">
            <v>0</v>
          </cell>
          <cell r="HR1231">
            <v>0</v>
          </cell>
          <cell r="HS1231">
            <v>0</v>
          </cell>
          <cell r="HT1231">
            <v>0</v>
          </cell>
          <cell r="HU1231">
            <v>0</v>
          </cell>
          <cell r="HV1231">
            <v>0</v>
          </cell>
          <cell r="HW1231">
            <v>0</v>
          </cell>
          <cell r="HX1231">
            <v>0</v>
          </cell>
          <cell r="HY1231">
            <v>0</v>
          </cell>
          <cell r="HZ1231">
            <v>0</v>
          </cell>
          <cell r="IA1231">
            <v>0</v>
          </cell>
          <cell r="IB1231">
            <v>0</v>
          </cell>
          <cell r="IC1231">
            <v>0</v>
          </cell>
          <cell r="ID1231">
            <v>0</v>
          </cell>
          <cell r="IE1231">
            <v>0</v>
          </cell>
          <cell r="IF1231">
            <v>0</v>
          </cell>
          <cell r="IG1231">
            <v>0</v>
          </cell>
          <cell r="IH1231">
            <v>0</v>
          </cell>
          <cell r="II1231">
            <v>0</v>
          </cell>
          <cell r="IJ1231">
            <v>0</v>
          </cell>
          <cell r="IK1231">
            <v>0</v>
          </cell>
          <cell r="IL1231">
            <v>0</v>
          </cell>
          <cell r="IM1231">
            <v>0</v>
          </cell>
          <cell r="IN1231">
            <v>0</v>
          </cell>
          <cell r="IO1231">
            <v>0</v>
          </cell>
          <cell r="IP1231">
            <v>0</v>
          </cell>
          <cell r="IQ1231">
            <v>0</v>
          </cell>
          <cell r="IR1231">
            <v>0</v>
          </cell>
          <cell r="IS1231">
            <v>0</v>
          </cell>
          <cell r="IT1231">
            <v>0</v>
          </cell>
          <cell r="IU1231">
            <v>0</v>
          </cell>
          <cell r="IV1231">
            <v>0</v>
          </cell>
          <cell r="IW1231">
            <v>0</v>
          </cell>
          <cell r="IX1231">
            <v>0</v>
          </cell>
          <cell r="IY1231">
            <v>0</v>
          </cell>
          <cell r="IZ1231">
            <v>0</v>
          </cell>
          <cell r="JA1231">
            <v>0</v>
          </cell>
          <cell r="JB1231">
            <v>0</v>
          </cell>
          <cell r="JC1231">
            <v>0</v>
          </cell>
          <cell r="JD1231">
            <v>0</v>
          </cell>
          <cell r="JE1231">
            <v>0</v>
          </cell>
          <cell r="JF1231">
            <v>0</v>
          </cell>
          <cell r="JG1231">
            <v>0</v>
          </cell>
          <cell r="JH1231">
            <v>0</v>
          </cell>
          <cell r="JI1231">
            <v>0</v>
          </cell>
          <cell r="JJ1231">
            <v>0</v>
          </cell>
          <cell r="JK1231">
            <v>0</v>
          </cell>
          <cell r="JL1231">
            <v>0</v>
          </cell>
          <cell r="JM1231">
            <v>0</v>
          </cell>
          <cell r="JN1231">
            <v>0</v>
          </cell>
          <cell r="JO1231">
            <v>0</v>
          </cell>
          <cell r="JP1231">
            <v>0</v>
          </cell>
          <cell r="JQ1231">
            <v>0</v>
          </cell>
        </row>
        <row r="1232">
          <cell r="D1232" t="str">
            <v>GCV.EX.UTN._.___.Naughton 3</v>
          </cell>
          <cell r="F1232">
            <v>-41.211622560000251</v>
          </cell>
          <cell r="G1232">
            <v>-156.4191304299984</v>
          </cell>
          <cell r="H1232">
            <v>-242.5420000500053</v>
          </cell>
          <cell r="I1232">
            <v>-353.20936520000032</v>
          </cell>
          <cell r="J1232">
            <v>-193.23173576000045</v>
          </cell>
          <cell r="K1232">
            <v>-29.090035950001038</v>
          </cell>
          <cell r="L1232">
            <v>-275.73148038000363</v>
          </cell>
          <cell r="M1232">
            <v>236.83706768001866</v>
          </cell>
          <cell r="N1232">
            <v>18.672142210005404</v>
          </cell>
          <cell r="O1232">
            <v>-212.83116761999554</v>
          </cell>
          <cell r="P1232">
            <v>-41.312693979998585</v>
          </cell>
          <cell r="Q1232">
            <v>-136.00055137999698</v>
          </cell>
          <cell r="R1232">
            <v>-1404.7512846599566</v>
          </cell>
          <cell r="S1232">
            <v>-15.148775690004186</v>
          </cell>
          <cell r="T1232">
            <v>-149.84698538000157</v>
          </cell>
          <cell r="U1232">
            <v>164.1393596400012</v>
          </cell>
          <cell r="V1232">
            <v>-183.85653871000977</v>
          </cell>
          <cell r="W1232">
            <v>-446.47533965999901</v>
          </cell>
          <cell r="X1232">
            <v>-338.82518576000439</v>
          </cell>
          <cell r="Y1232">
            <v>110.1093262599934</v>
          </cell>
          <cell r="Z1232">
            <v>62.894429669999226</v>
          </cell>
          <cell r="AA1232">
            <v>-420.9472195000053</v>
          </cell>
          <cell r="AB1232">
            <v>149.90399350000189</v>
          </cell>
          <cell r="AC1232">
            <v>-270.47791833999872</v>
          </cell>
          <cell r="AD1232">
            <v>-66.220430690001194</v>
          </cell>
          <cell r="AE1232">
            <v>-3357.480462620093</v>
          </cell>
          <cell r="AF1232">
            <v>-69.467595140000412</v>
          </cell>
          <cell r="AG1232">
            <v>-106.74166659000093</v>
          </cell>
          <cell r="AH1232">
            <v>465.81571698000334</v>
          </cell>
          <cell r="AI1232">
            <v>-475.88965232999908</v>
          </cell>
          <cell r="AJ1232">
            <v>-540.4711762900115</v>
          </cell>
          <cell r="AK1232">
            <v>367.78686317000029</v>
          </cell>
          <cell r="AL1232">
            <v>-597.60045250999246</v>
          </cell>
          <cell r="AM1232">
            <v>-1242.2244119100069</v>
          </cell>
          <cell r="AN1232">
            <v>-779.28539735000595</v>
          </cell>
          <cell r="AO1232">
            <v>372.48968235000393</v>
          </cell>
          <cell r="AP1232">
            <v>-568.761351619989</v>
          </cell>
          <cell r="AQ1232">
            <v>-183.13102137999886</v>
          </cell>
          <cell r="AR1232">
            <v>-5456.2771896499908</v>
          </cell>
          <cell r="AS1232">
            <v>-264.39308966000044</v>
          </cell>
          <cell r="AT1232">
            <v>-515.06097214999863</v>
          </cell>
          <cell r="AU1232">
            <v>-494.16419721999773</v>
          </cell>
          <cell r="AV1232">
            <v>-1002.1538118799945</v>
          </cell>
          <cell r="AW1232">
            <v>-658.29245868999715</v>
          </cell>
          <cell r="AX1232">
            <v>-860.46222959999795</v>
          </cell>
          <cell r="AY1232">
            <v>-421.96632050999324</v>
          </cell>
          <cell r="AZ1232">
            <v>-881.81403435998072</v>
          </cell>
          <cell r="BA1232">
            <v>-139.9831131999963</v>
          </cell>
          <cell r="BB1232">
            <v>264.04360568000084</v>
          </cell>
          <cell r="BC1232">
            <v>-0.80088769000212778</v>
          </cell>
          <cell r="BD1232">
            <v>-481.22968037000464</v>
          </cell>
          <cell r="BE1232">
            <v>-1048.3689134699525</v>
          </cell>
          <cell r="BF1232">
            <v>505.93378542999744</v>
          </cell>
          <cell r="BG1232">
            <v>-2.9878766600013478</v>
          </cell>
          <cell r="BH1232">
            <v>-35.205252270001438</v>
          </cell>
          <cell r="BI1232">
            <v>0</v>
          </cell>
          <cell r="BJ1232">
            <v>-9.35457857000074</v>
          </cell>
          <cell r="BK1232">
            <v>-158.83608004000052</v>
          </cell>
          <cell r="BL1232">
            <v>-46.063598920001823</v>
          </cell>
          <cell r="BM1232">
            <v>-526.25836610999249</v>
          </cell>
          <cell r="BN1232">
            <v>235.33853558000192</v>
          </cell>
          <cell r="BO1232">
            <v>-73.296701270000085</v>
          </cell>
          <cell r="BP1232">
            <v>-415.33889771000759</v>
          </cell>
          <cell r="BQ1232">
            <v>-522.29988292999769</v>
          </cell>
          <cell r="BR1232">
            <v>807.0464046599518</v>
          </cell>
          <cell r="BS1232">
            <v>416.61081450999973</v>
          </cell>
          <cell r="BT1232">
            <v>-6.7975340999983018</v>
          </cell>
          <cell r="BU1232">
            <v>-40.117798389997915</v>
          </cell>
          <cell r="BV1232">
            <v>-183.03416760000255</v>
          </cell>
          <cell r="BW1232">
            <v>182.26298184000188</v>
          </cell>
          <cell r="BX1232">
            <v>37.612039050000021</v>
          </cell>
          <cell r="BY1232">
            <v>-19.057101030000922</v>
          </cell>
          <cell r="BZ1232">
            <v>361.29874576999282</v>
          </cell>
          <cell r="CA1232">
            <v>47.548013580006227</v>
          </cell>
          <cell r="CB1232">
            <v>190.818636410002</v>
          </cell>
          <cell r="CC1232">
            <v>-49.141915720001634</v>
          </cell>
          <cell r="CD1232">
            <v>-130.95630965999953</v>
          </cell>
          <cell r="CE1232">
            <v>-550.38123575001373</v>
          </cell>
          <cell r="CF1232">
            <v>-62.660187660000702</v>
          </cell>
          <cell r="CG1232">
            <v>-65.989396309998483</v>
          </cell>
          <cell r="CH1232">
            <v>292.36001513999872</v>
          </cell>
          <cell r="CI1232">
            <v>-65.715534500001013</v>
          </cell>
          <cell r="CJ1232">
            <v>-349.81980130000011</v>
          </cell>
          <cell r="CK1232">
            <v>17.305804260001423</v>
          </cell>
          <cell r="CL1232">
            <v>-21.344466760005162</v>
          </cell>
          <cell r="CM1232">
            <v>-90.665879710009904</v>
          </cell>
          <cell r="CN1232">
            <v>108.79497553999681</v>
          </cell>
          <cell r="CO1232">
            <v>118.49652272999811</v>
          </cell>
          <cell r="CP1232">
            <v>-184.3276066499966</v>
          </cell>
          <cell r="CQ1232">
            <v>-246.81568053000228</v>
          </cell>
          <cell r="CR1232">
            <v>166.54131764999329</v>
          </cell>
          <cell r="CS1232">
            <v>0</v>
          </cell>
          <cell r="CT1232">
            <v>96.515113109999675</v>
          </cell>
          <cell r="CU1232">
            <v>10.361198990000958</v>
          </cell>
          <cell r="CV1232">
            <v>-43.902945449999919</v>
          </cell>
          <cell r="CW1232">
            <v>-227.78552109999964</v>
          </cell>
          <cell r="CX1232">
            <v>0</v>
          </cell>
          <cell r="CY1232">
            <v>10.085818140000129</v>
          </cell>
          <cell r="CZ1232">
            <v>-116.47368663999987</v>
          </cell>
          <cell r="DA1232">
            <v>805.798611539999</v>
          </cell>
          <cell r="DB1232">
            <v>-302.4492843000001</v>
          </cell>
          <cell r="DC1232">
            <v>44.902867780000179</v>
          </cell>
          <cell r="DD1232">
            <v>-110.51085442</v>
          </cell>
          <cell r="DE1232">
            <v>-397.98540560000401</v>
          </cell>
          <cell r="DF1232">
            <v>0</v>
          </cell>
          <cell r="DG1232">
            <v>82.583195660000456</v>
          </cell>
          <cell r="DH1232">
            <v>-635.75287216000015</v>
          </cell>
          <cell r="DI1232">
            <v>4.8541729999996619E-2</v>
          </cell>
          <cell r="DJ1232">
            <v>0</v>
          </cell>
          <cell r="DK1232">
            <v>32.414822579999964</v>
          </cell>
          <cell r="DL1232">
            <v>-100.00165825999966</v>
          </cell>
          <cell r="DM1232">
            <v>174.40145352999753</v>
          </cell>
          <cell r="DN1232">
            <v>195.44742031999976</v>
          </cell>
          <cell r="DO1232">
            <v>-0.31194474000001549</v>
          </cell>
          <cell r="DP1232">
            <v>27.139123300000392</v>
          </cell>
          <cell r="DQ1232">
            <v>-173.95348755999999</v>
          </cell>
          <cell r="DR1232">
            <v>-558.6244666999919</v>
          </cell>
          <cell r="DS1232">
            <v>0</v>
          </cell>
          <cell r="DT1232">
            <v>141.90237348999972</v>
          </cell>
          <cell r="DU1232">
            <v>13.280632269999842</v>
          </cell>
          <cell r="DV1232">
            <v>45.016680660000929</v>
          </cell>
          <cell r="DW1232">
            <v>-280.59272031999899</v>
          </cell>
          <cell r="DX1232">
            <v>271.92354832000012</v>
          </cell>
          <cell r="DY1232">
            <v>-120.24423038999998</v>
          </cell>
          <cell r="DZ1232">
            <v>886.56111907000195</v>
          </cell>
          <cell r="EA1232">
            <v>-576.04020847999982</v>
          </cell>
          <cell r="EB1232">
            <v>-287.59619003999978</v>
          </cell>
          <cell r="EC1232">
            <v>-523.56431630999896</v>
          </cell>
          <cell r="ED1232">
            <v>-129.27115497</v>
          </cell>
          <cell r="EE1232">
            <v>-687.04518657000153</v>
          </cell>
          <cell r="EF1232">
            <v>30.891299999999994</v>
          </cell>
          <cell r="EG1232">
            <v>-148.59831265999992</v>
          </cell>
          <cell r="EH1232">
            <v>-74.792987359999643</v>
          </cell>
          <cell r="EI1232">
            <v>-18.395700340000076</v>
          </cell>
          <cell r="EJ1232">
            <v>39.060867830000007</v>
          </cell>
          <cell r="EK1232">
            <v>23.260077629999614</v>
          </cell>
          <cell r="EL1232">
            <v>-1.8315313600000991</v>
          </cell>
          <cell r="EM1232">
            <v>-629.38153006999892</v>
          </cell>
          <cell r="EN1232">
            <v>288.18076477999875</v>
          </cell>
          <cell r="EO1232">
            <v>63.139099999999871</v>
          </cell>
          <cell r="EP1232">
            <v>-237.75119856000015</v>
          </cell>
          <cell r="EQ1232">
            <v>-20.826036460000068</v>
          </cell>
          <cell r="ER1232">
            <v>105.13450351999199</v>
          </cell>
          <cell r="ES1232">
            <v>-217.06337868999981</v>
          </cell>
          <cell r="ET1232">
            <v>-197.35580732999915</v>
          </cell>
          <cell r="EU1232">
            <v>101.33380621000015</v>
          </cell>
          <cell r="EV1232">
            <v>374.8112875099996</v>
          </cell>
          <cell r="EW1232">
            <v>-210.01973055000053</v>
          </cell>
          <cell r="EX1232">
            <v>189.29138729000033</v>
          </cell>
          <cell r="EY1232">
            <v>-192.08377782999969</v>
          </cell>
          <cell r="EZ1232">
            <v>182.69884806000118</v>
          </cell>
          <cell r="FA1232">
            <v>326.89265573000011</v>
          </cell>
          <cell r="FB1232">
            <v>16.212502769999986</v>
          </cell>
          <cell r="FC1232">
            <v>-85.942398989999674</v>
          </cell>
          <cell r="FD1232">
            <v>-183.64089065999997</v>
          </cell>
          <cell r="FE1232">
            <v>1087.0766643300012</v>
          </cell>
          <cell r="FF1232">
            <v>0</v>
          </cell>
          <cell r="FG1232">
            <v>0</v>
          </cell>
          <cell r="FH1232">
            <v>181.64028975999918</v>
          </cell>
          <cell r="FI1232">
            <v>0</v>
          </cell>
          <cell r="FJ1232">
            <v>123.92197854999995</v>
          </cell>
          <cell r="FK1232">
            <v>-30.891299999999998</v>
          </cell>
          <cell r="FL1232">
            <v>279.33403862999967</v>
          </cell>
          <cell r="FM1232">
            <v>431.52832590000071</v>
          </cell>
          <cell r="FN1232">
            <v>-817.88712636000218</v>
          </cell>
          <cell r="FO1232">
            <v>566.54505123000001</v>
          </cell>
          <cell r="FP1232">
            <v>-50.471024590000525</v>
          </cell>
          <cell r="FQ1232">
            <v>403.3564312100001</v>
          </cell>
          <cell r="FR1232">
            <v>856.80320912000025</v>
          </cell>
          <cell r="FS1232">
            <v>-30.891300000000044</v>
          </cell>
          <cell r="FT1232">
            <v>-176.30794667999999</v>
          </cell>
          <cell r="FU1232">
            <v>-77.890972239999883</v>
          </cell>
          <cell r="FV1232">
            <v>-8.9067964699999607</v>
          </cell>
          <cell r="FW1232">
            <v>-244.81778510000004</v>
          </cell>
          <cell r="FX1232">
            <v>-9.8055966399999992</v>
          </cell>
          <cell r="FY1232">
            <v>444.26137474999996</v>
          </cell>
          <cell r="FZ1232">
            <v>532.47454879000179</v>
          </cell>
          <cell r="GA1232">
            <v>237.60739561999981</v>
          </cell>
          <cell r="GB1232">
            <v>153.06622923999987</v>
          </cell>
          <cell r="GC1232">
            <v>-71.307598059999691</v>
          </cell>
          <cell r="GD1232">
            <v>109.32165590999989</v>
          </cell>
          <cell r="GE1232">
            <v>593.21468929000548</v>
          </cell>
          <cell r="GF1232">
            <v>-67.707706829999992</v>
          </cell>
          <cell r="GG1232">
            <v>218.71221601000025</v>
          </cell>
          <cell r="GH1232">
            <v>-209.16882543999964</v>
          </cell>
          <cell r="GI1232">
            <v>-142.97859083000009</v>
          </cell>
          <cell r="GJ1232">
            <v>-50.669074710000132</v>
          </cell>
          <cell r="GK1232">
            <v>-101.52274926999996</v>
          </cell>
          <cell r="GL1232">
            <v>-0.43170201000009456</v>
          </cell>
          <cell r="GM1232">
            <v>829.04242447999604</v>
          </cell>
          <cell r="GN1232">
            <v>169.50353115000053</v>
          </cell>
          <cell r="GO1232">
            <v>30.891298229999961</v>
          </cell>
          <cell r="GP1232">
            <v>-6.6093271700001424</v>
          </cell>
          <cell r="GQ1232">
            <v>-75.846804319999933</v>
          </cell>
          <cell r="GR1232">
            <v>-206.64070349000031</v>
          </cell>
          <cell r="GS1232">
            <v>43.146615780000005</v>
          </cell>
          <cell r="GT1232">
            <v>-30.428229889999784</v>
          </cell>
          <cell r="GU1232">
            <v>90.960664359999782</v>
          </cell>
          <cell r="GV1232">
            <v>-5.5012438600000451</v>
          </cell>
          <cell r="GW1232">
            <v>-103.38070392999998</v>
          </cell>
          <cell r="GX1232">
            <v>-310.39271806000011</v>
          </cell>
          <cell r="GY1232">
            <v>-2.5183383799999604</v>
          </cell>
          <cell r="GZ1232">
            <v>34.373909639999511</v>
          </cell>
          <cell r="HA1232">
            <v>89.020689850000508</v>
          </cell>
          <cell r="HB1232">
            <v>0</v>
          </cell>
          <cell r="HC1232">
            <v>-11.921348999999736</v>
          </cell>
          <cell r="HD1232">
            <v>0</v>
          </cell>
          <cell r="HE1232">
            <v>928.81013297000391</v>
          </cell>
          <cell r="HF1232">
            <v>22.074477199999997</v>
          </cell>
          <cell r="HG1232">
            <v>0</v>
          </cell>
          <cell r="HH1232">
            <v>0</v>
          </cell>
          <cell r="HI1232">
            <v>-13.549121959999951</v>
          </cell>
          <cell r="HJ1232">
            <v>0</v>
          </cell>
          <cell r="HK1232">
            <v>-75.692700000000059</v>
          </cell>
          <cell r="HL1232">
            <v>0</v>
          </cell>
          <cell r="HM1232">
            <v>1054.4058086600035</v>
          </cell>
          <cell r="HN1232">
            <v>-21.500597479999215</v>
          </cell>
          <cell r="HO1232">
            <v>0</v>
          </cell>
          <cell r="HP1232">
            <v>-36.927733449999778</v>
          </cell>
          <cell r="HQ1232">
            <v>0</v>
          </cell>
          <cell r="HR1232">
            <v>-248.95561942999484</v>
          </cell>
          <cell r="HS1232">
            <v>0</v>
          </cell>
          <cell r="HT1232">
            <v>-1.1669334899999999</v>
          </cell>
          <cell r="HU1232">
            <v>0</v>
          </cell>
          <cell r="HV1232">
            <v>-127.87902990999999</v>
          </cell>
          <cell r="HW1232">
            <v>-21.32071818999998</v>
          </cell>
          <cell r="HX1232">
            <v>0</v>
          </cell>
          <cell r="HY1232">
            <v>-125.00952188000002</v>
          </cell>
          <cell r="HZ1232">
            <v>91.725818270002492</v>
          </cell>
          <cell r="IA1232">
            <v>-65.305234229999769</v>
          </cell>
          <cell r="IB1232">
            <v>0</v>
          </cell>
          <cell r="IC1232">
            <v>0</v>
          </cell>
          <cell r="ID1232">
            <v>0</v>
          </cell>
          <cell r="IE1232">
            <v>-104.01893648999976</v>
          </cell>
          <cell r="IF1232">
            <v>546.85134279999875</v>
          </cell>
          <cell r="IG1232">
            <v>-232.45589516999826</v>
          </cell>
          <cell r="IH1232">
            <v>-59.015754410003865</v>
          </cell>
          <cell r="II1232">
            <v>74.899655469999971</v>
          </cell>
          <cell r="IJ1232">
            <v>23.145427800000107</v>
          </cell>
          <cell r="IK1232">
            <v>-15.608020950000082</v>
          </cell>
          <cell r="IL1232">
            <v>34.681006460001299</v>
          </cell>
          <cell r="IM1232">
            <v>-334.59625653000694</v>
          </cell>
          <cell r="IN1232">
            <v>-0.18000000000029104</v>
          </cell>
          <cell r="IO1232">
            <v>6.8194899699997222</v>
          </cell>
          <cell r="IP1232">
            <v>-29.362735640001119</v>
          </cell>
          <cell r="IQ1232">
            <v>-119.19719628999883</v>
          </cell>
          <cell r="IR1232">
            <v>1335.5241665699868</v>
          </cell>
          <cell r="IS1232">
            <v>217.56921232999866</v>
          </cell>
          <cell r="IT1232">
            <v>-196.10689273999742</v>
          </cell>
          <cell r="IU1232">
            <v>149.73581306000051</v>
          </cell>
          <cell r="IV1232">
            <v>9.6801369699999782</v>
          </cell>
          <cell r="IW1232">
            <v>-81.127352429999974</v>
          </cell>
          <cell r="IX1232">
            <v>0</v>
          </cell>
          <cell r="IY1232">
            <v>-260.16971414000091</v>
          </cell>
          <cell r="IZ1232">
            <v>1279.6611845500011</v>
          </cell>
          <cell r="JA1232">
            <v>-5.7619047600019258</v>
          </cell>
          <cell r="JB1232">
            <v>219.89864310999928</v>
          </cell>
          <cell r="JC1232">
            <v>2.3516596999979811</v>
          </cell>
          <cell r="JD1232">
            <v>-0.20661908000147378</v>
          </cell>
          <cell r="JE1232">
            <v>1651.5237995399948</v>
          </cell>
          <cell r="JF1232">
            <v>100.9746658400004</v>
          </cell>
          <cell r="JG1232">
            <v>793.40355574999921</v>
          </cell>
          <cell r="JH1232">
            <v>-5.5635958699999719</v>
          </cell>
          <cell r="JI1232">
            <v>0</v>
          </cell>
          <cell r="JJ1232">
            <v>0</v>
          </cell>
          <cell r="JK1232">
            <v>0</v>
          </cell>
          <cell r="JL1232">
            <v>-391.8577567400007</v>
          </cell>
          <cell r="JM1232">
            <v>605.21383960000458</v>
          </cell>
          <cell r="JN1232">
            <v>253.66337338000085</v>
          </cell>
          <cell r="JO1232">
            <v>-43.283230939999612</v>
          </cell>
          <cell r="JP1232">
            <v>147.66078842999923</v>
          </cell>
          <cell r="JQ1232">
            <v>191.31216008999763</v>
          </cell>
        </row>
        <row r="1233">
          <cell r="D1233" t="str">
            <v>GCV.EX.UTN._.___.Naughton 3 OR</v>
          </cell>
          <cell r="F1233">
            <v>-162.1959389600006</v>
          </cell>
          <cell r="G1233">
            <v>-275.24280139999883</v>
          </cell>
          <cell r="H1233">
            <v>-56.779212120000921</v>
          </cell>
          <cell r="I1233">
            <v>-38.025891259998389</v>
          </cell>
          <cell r="J1233">
            <v>-9.5859206200002518</v>
          </cell>
          <cell r="K1233">
            <v>-60.990788799999791</v>
          </cell>
          <cell r="L1233">
            <v>-148.67419750000136</v>
          </cell>
          <cell r="M1233">
            <v>-318.01707273999818</v>
          </cell>
          <cell r="N1233">
            <v>-54.903141180001512</v>
          </cell>
          <cell r="O1233">
            <v>-207.43487090000053</v>
          </cell>
          <cell r="P1233">
            <v>-83.112856290001218</v>
          </cell>
          <cell r="Q1233">
            <v>-79.665829860000031</v>
          </cell>
          <cell r="R1233">
            <v>-981.56581518999883</v>
          </cell>
          <cell r="S1233">
            <v>84.783079089999774</v>
          </cell>
          <cell r="T1233">
            <v>14.158032280000043</v>
          </cell>
          <cell r="U1233">
            <v>-235.95778786000119</v>
          </cell>
          <cell r="V1233">
            <v>-257.69325307998952</v>
          </cell>
          <cell r="W1233">
            <v>18.91386132000116</v>
          </cell>
          <cell r="X1233">
            <v>-100.3399374599976</v>
          </cell>
          <cell r="Y1233">
            <v>-102.48875274000056</v>
          </cell>
          <cell r="Z1233">
            <v>-264.69745275999776</v>
          </cell>
          <cell r="AA1233">
            <v>-52.93749038000351</v>
          </cell>
          <cell r="AB1233">
            <v>-552.35859685000014</v>
          </cell>
          <cell r="AC1233">
            <v>276.02987672000017</v>
          </cell>
          <cell r="AD1233">
            <v>191.02260652999939</v>
          </cell>
          <cell r="AE1233">
            <v>-567.52820923998661</v>
          </cell>
          <cell r="AF1233">
            <v>-62.027730959999644</v>
          </cell>
          <cell r="AG1233">
            <v>-82.022598530000323</v>
          </cell>
          <cell r="AH1233">
            <v>-58.479284219999499</v>
          </cell>
          <cell r="AI1233">
            <v>-308.90853949999837</v>
          </cell>
          <cell r="AJ1233">
            <v>-42.849776669998391</v>
          </cell>
          <cell r="AK1233">
            <v>31.026314439999624</v>
          </cell>
          <cell r="AL1233">
            <v>-164.64806049999606</v>
          </cell>
          <cell r="AM1233">
            <v>-113.58816718999879</v>
          </cell>
          <cell r="AN1233">
            <v>-392.20578408999972</v>
          </cell>
          <cell r="AO1233">
            <v>10.152769079998507</v>
          </cell>
          <cell r="AP1233">
            <v>344.72378513999865</v>
          </cell>
          <cell r="AQ1233">
            <v>271.29886375999831</v>
          </cell>
          <cell r="AR1233">
            <v>-2338.1339125100058</v>
          </cell>
          <cell r="AS1233">
            <v>110.51451240000006</v>
          </cell>
          <cell r="AT1233">
            <v>13.774053709999862</v>
          </cell>
          <cell r="AU1233">
            <v>-117.74227793999853</v>
          </cell>
          <cell r="AV1233">
            <v>-408.19098305000261</v>
          </cell>
          <cell r="AW1233">
            <v>-496.0906548699968</v>
          </cell>
          <cell r="AX1233">
            <v>-273.50441927999964</v>
          </cell>
          <cell r="AY1233">
            <v>-329.72101667000243</v>
          </cell>
          <cell r="AZ1233">
            <v>-61.394969050004875</v>
          </cell>
          <cell r="BA1233">
            <v>-447.85982508000234</v>
          </cell>
          <cell r="BB1233">
            <v>-69.334978140000203</v>
          </cell>
          <cell r="BC1233">
            <v>-197.45852984999874</v>
          </cell>
          <cell r="BD1233">
            <v>-61.124824689999514</v>
          </cell>
          <cell r="BE1233">
            <v>1495.7834640000074</v>
          </cell>
          <cell r="BF1233">
            <v>155.14326070000016</v>
          </cell>
          <cell r="BG1233">
            <v>68.772402510000575</v>
          </cell>
          <cell r="BH1233">
            <v>210.49777943000117</v>
          </cell>
          <cell r="BI1233">
            <v>0</v>
          </cell>
          <cell r="BJ1233">
            <v>253.49525695000057</v>
          </cell>
          <cell r="BK1233">
            <v>-33.984849190000205</v>
          </cell>
          <cell r="BL1233">
            <v>171.80945167000027</v>
          </cell>
          <cell r="BM1233">
            <v>437.36289771999509</v>
          </cell>
          <cell r="BN1233">
            <v>19.758768990001045</v>
          </cell>
          <cell r="BO1233">
            <v>-53.154194990000178</v>
          </cell>
          <cell r="BP1233">
            <v>162.02019585000107</v>
          </cell>
          <cell r="BQ1233">
            <v>104.06249435999962</v>
          </cell>
          <cell r="BR1233">
            <v>398.56096426000295</v>
          </cell>
          <cell r="BS1233">
            <v>49.979077790000019</v>
          </cell>
          <cell r="BT1233">
            <v>-5.6896815599993715</v>
          </cell>
          <cell r="BU1233">
            <v>-95.458393799999612</v>
          </cell>
          <cell r="BV1233">
            <v>101.5694860199992</v>
          </cell>
          <cell r="BW1233">
            <v>-53.485134580000249</v>
          </cell>
          <cell r="BX1233">
            <v>40.673048829999971</v>
          </cell>
          <cell r="BY1233">
            <v>52.93217218999871</v>
          </cell>
          <cell r="BZ1233">
            <v>155.31328030000077</v>
          </cell>
          <cell r="CA1233">
            <v>-124.76319030000195</v>
          </cell>
          <cell r="CB1233">
            <v>0.34450798000034411</v>
          </cell>
          <cell r="CC1233">
            <v>41.701418869999543</v>
          </cell>
          <cell r="CD1233">
            <v>235.44437252000171</v>
          </cell>
          <cell r="CE1233">
            <v>-64.239362279986381</v>
          </cell>
          <cell r="CF1233">
            <v>79.364506660000188</v>
          </cell>
          <cell r="CG1233">
            <v>-42.995944760000384</v>
          </cell>
          <cell r="CH1233">
            <v>104.73873630000071</v>
          </cell>
          <cell r="CI1233">
            <v>173.24416240999972</v>
          </cell>
          <cell r="CJ1233">
            <v>-135.23267012999895</v>
          </cell>
          <cell r="CK1233">
            <v>-143.28427605999923</v>
          </cell>
          <cell r="CL1233">
            <v>26.435557560002053</v>
          </cell>
          <cell r="CM1233">
            <v>208.51103217000127</v>
          </cell>
          <cell r="CN1233">
            <v>-1.2974319000004471</v>
          </cell>
          <cell r="CO1233">
            <v>-150.66807858000038</v>
          </cell>
          <cell r="CP1233">
            <v>-60.087144479999552</v>
          </cell>
          <cell r="CQ1233">
            <v>-122.9678114699982</v>
          </cell>
          <cell r="CR1233">
            <v>174.90046665999944</v>
          </cell>
          <cell r="CS1233">
            <v>0</v>
          </cell>
          <cell r="CT1233">
            <v>-96.528723720000016</v>
          </cell>
          <cell r="CU1233">
            <v>95.769825560000072</v>
          </cell>
          <cell r="CV1233">
            <v>80.953557719999992</v>
          </cell>
          <cell r="CW1233">
            <v>314.98408953000001</v>
          </cell>
          <cell r="CX1233">
            <v>0</v>
          </cell>
          <cell r="CY1233">
            <v>-10.020316760000014</v>
          </cell>
          <cell r="CZ1233">
            <v>255.03936451999971</v>
          </cell>
          <cell r="DA1233">
            <v>-762.66581868000003</v>
          </cell>
          <cell r="DB1233">
            <v>149.49435909000002</v>
          </cell>
          <cell r="DC1233">
            <v>33.279327209999906</v>
          </cell>
          <cell r="DD1233">
            <v>114.59480219</v>
          </cell>
          <cell r="DE1233">
            <v>785.68640986999981</v>
          </cell>
          <cell r="DF1233">
            <v>0</v>
          </cell>
          <cell r="DG1233">
            <v>16.401224739999975</v>
          </cell>
          <cell r="DH1233">
            <v>646.55115058000001</v>
          </cell>
          <cell r="DI1233">
            <v>0</v>
          </cell>
          <cell r="DJ1233">
            <v>0</v>
          </cell>
          <cell r="DK1233">
            <v>109.09182013</v>
          </cell>
          <cell r="DL1233">
            <v>98.09145159000002</v>
          </cell>
          <cell r="DM1233">
            <v>-41.733218199999101</v>
          </cell>
          <cell r="DN1233">
            <v>-189.90225955999995</v>
          </cell>
          <cell r="DO1233">
            <v>0.25529999999999831</v>
          </cell>
          <cell r="DP1233">
            <v>-27.02254774000005</v>
          </cell>
          <cell r="DQ1233">
            <v>173.95348833000003</v>
          </cell>
          <cell r="DR1233">
            <v>1128.0563011000013</v>
          </cell>
          <cell r="DS1233">
            <v>0</v>
          </cell>
          <cell r="DT1233">
            <v>-153.21325658000012</v>
          </cell>
          <cell r="DU1233">
            <v>-23.513665879999849</v>
          </cell>
          <cell r="DV1233">
            <v>-11.989204289999407</v>
          </cell>
          <cell r="DW1233">
            <v>-33.045060960000001</v>
          </cell>
          <cell r="DX1233">
            <v>-223.9434942</v>
          </cell>
          <cell r="DY1233">
            <v>125.90254820000001</v>
          </cell>
          <cell r="DZ1233">
            <v>-81.681553169999461</v>
          </cell>
          <cell r="EA1233">
            <v>589.98061911999969</v>
          </cell>
          <cell r="EB1233">
            <v>287.52249040000004</v>
          </cell>
          <cell r="EC1233">
            <v>522.76572370999997</v>
          </cell>
          <cell r="ED1233">
            <v>129.27115474999999</v>
          </cell>
          <cell r="EE1233">
            <v>1023.4560407400004</v>
          </cell>
          <cell r="EF1233">
            <v>-30.891300000000001</v>
          </cell>
          <cell r="EG1233">
            <v>148.60655751000002</v>
          </cell>
          <cell r="EH1233">
            <v>129.28727261</v>
          </cell>
          <cell r="EI1233">
            <v>-49.497246049999944</v>
          </cell>
          <cell r="EJ1233">
            <v>-32.482255349999974</v>
          </cell>
          <cell r="EK1233">
            <v>-23.260077620000004</v>
          </cell>
          <cell r="EL1233">
            <v>1.831531349999949</v>
          </cell>
          <cell r="EM1233">
            <v>872.81868412999938</v>
          </cell>
          <cell r="EN1233">
            <v>-276.20415292000007</v>
          </cell>
          <cell r="EO1233">
            <v>-63.059099999999972</v>
          </cell>
          <cell r="EP1233">
            <v>250.94846367000008</v>
          </cell>
          <cell r="EQ1233">
            <v>95.357663409999958</v>
          </cell>
          <cell r="ER1233">
            <v>-339.90295734999927</v>
          </cell>
          <cell r="ES1233">
            <v>150.4519370999999</v>
          </cell>
          <cell r="ET1233">
            <v>-12.725184129999889</v>
          </cell>
          <cell r="EU1233">
            <v>46.955247829999962</v>
          </cell>
          <cell r="EV1233">
            <v>-387.52833227000042</v>
          </cell>
          <cell r="EW1233">
            <v>-165.07809837000002</v>
          </cell>
          <cell r="EX1233">
            <v>-189.29138726999997</v>
          </cell>
          <cell r="EY1233">
            <v>192.28828247999996</v>
          </cell>
          <cell r="EZ1233">
            <v>82.736352620000162</v>
          </cell>
          <cell r="FA1233">
            <v>-326.89265574000001</v>
          </cell>
          <cell r="FB1233">
            <v>0</v>
          </cell>
          <cell r="FC1233">
            <v>85.53998974000001</v>
          </cell>
          <cell r="FD1233">
            <v>183.64089066000003</v>
          </cell>
          <cell r="FE1233">
            <v>-844.30224720000115</v>
          </cell>
          <cell r="FF1233">
            <v>0</v>
          </cell>
          <cell r="FG1233">
            <v>0</v>
          </cell>
          <cell r="FH1233">
            <v>-142.36846489000004</v>
          </cell>
          <cell r="FI1233">
            <v>0</v>
          </cell>
          <cell r="FJ1233">
            <v>-115.38434033999999</v>
          </cell>
          <cell r="FK1233">
            <v>30.891300000000001</v>
          </cell>
          <cell r="FL1233">
            <v>-264.11775305000003</v>
          </cell>
          <cell r="FM1233">
            <v>-768.9978636700007</v>
          </cell>
          <cell r="FN1233">
            <v>710.25922395999987</v>
          </cell>
          <cell r="FO1233">
            <v>-57.282763009999996</v>
          </cell>
          <cell r="FP1233">
            <v>50.472127870000122</v>
          </cell>
          <cell r="FQ1233">
            <v>-287.77371406999998</v>
          </cell>
          <cell r="FR1233">
            <v>-603.4371217199996</v>
          </cell>
          <cell r="FS1233">
            <v>30.891300000000001</v>
          </cell>
          <cell r="FT1233">
            <v>176.3079466800001</v>
          </cell>
          <cell r="FU1233">
            <v>77.890972239999996</v>
          </cell>
          <cell r="FV1233">
            <v>-54.587102989999948</v>
          </cell>
          <cell r="FW1233">
            <v>169.74658119000003</v>
          </cell>
          <cell r="FX1233">
            <v>-30.891300000000001</v>
          </cell>
          <cell r="FY1233">
            <v>-199.58270568000009</v>
          </cell>
          <cell r="FZ1233">
            <v>-327.03882759000044</v>
          </cell>
          <cell r="GA1233">
            <v>-212.11009542000011</v>
          </cell>
          <cell r="GB1233">
            <v>-191.03225688000001</v>
          </cell>
          <cell r="GC1233">
            <v>66.33108838000004</v>
          </cell>
          <cell r="GD1233">
            <v>-109.36272165000001</v>
          </cell>
          <cell r="GE1233">
            <v>-538.87784138999814</v>
          </cell>
          <cell r="GF1233">
            <v>48.996310280000003</v>
          </cell>
          <cell r="GG1233">
            <v>-309.86962786999993</v>
          </cell>
          <cell r="GH1233">
            <v>114.19608421000021</v>
          </cell>
          <cell r="GI1233">
            <v>95.305497470000006</v>
          </cell>
          <cell r="GJ1233">
            <v>-45.936005870000031</v>
          </cell>
          <cell r="GK1233">
            <v>245.54474138</v>
          </cell>
          <cell r="GL1233">
            <v>-106.81731006000007</v>
          </cell>
          <cell r="GM1233">
            <v>-481.19972910999968</v>
          </cell>
          <cell r="GN1233">
            <v>-169.50353114999962</v>
          </cell>
          <cell r="GO1233">
            <v>-30.89129823</v>
          </cell>
          <cell r="GP1233">
            <v>25.686375360000113</v>
          </cell>
          <cell r="GQ1233">
            <v>75.61065219999999</v>
          </cell>
          <cell r="GR1233">
            <v>0</v>
          </cell>
          <cell r="GS1233">
            <v>0</v>
          </cell>
          <cell r="GT1233">
            <v>0</v>
          </cell>
          <cell r="GU1233">
            <v>0</v>
          </cell>
          <cell r="GV1233">
            <v>0</v>
          </cell>
          <cell r="GW1233">
            <v>0</v>
          </cell>
          <cell r="GX1233">
            <v>0</v>
          </cell>
          <cell r="GY1233">
            <v>0</v>
          </cell>
          <cell r="GZ1233">
            <v>0</v>
          </cell>
          <cell r="HA1233">
            <v>0</v>
          </cell>
          <cell r="HB1233">
            <v>0</v>
          </cell>
          <cell r="HC1233">
            <v>0</v>
          </cell>
          <cell r="HD1233">
            <v>0</v>
          </cell>
          <cell r="HE1233">
            <v>0</v>
          </cell>
          <cell r="HF1233">
            <v>0</v>
          </cell>
          <cell r="HG1233">
            <v>0</v>
          </cell>
          <cell r="HH1233">
            <v>0</v>
          </cell>
          <cell r="HI1233">
            <v>0</v>
          </cell>
          <cell r="HJ1233">
            <v>0</v>
          </cell>
          <cell r="HK1233">
            <v>0</v>
          </cell>
          <cell r="HL1233">
            <v>0</v>
          </cell>
          <cell r="HM1233">
            <v>0</v>
          </cell>
          <cell r="HN1233">
            <v>0</v>
          </cell>
          <cell r="HO1233">
            <v>0</v>
          </cell>
          <cell r="HP1233">
            <v>0</v>
          </cell>
          <cell r="HQ1233">
            <v>0</v>
          </cell>
          <cell r="HR1233">
            <v>0</v>
          </cell>
          <cell r="HS1233">
            <v>0</v>
          </cell>
          <cell r="HT1233">
            <v>0</v>
          </cell>
          <cell r="HU1233">
            <v>0</v>
          </cell>
          <cell r="HV1233">
            <v>0</v>
          </cell>
          <cell r="HW1233">
            <v>0</v>
          </cell>
          <cell r="HX1233">
            <v>0</v>
          </cell>
          <cell r="HY1233">
            <v>0</v>
          </cell>
          <cell r="HZ1233">
            <v>0</v>
          </cell>
          <cell r="IA1233">
            <v>0</v>
          </cell>
          <cell r="IB1233">
            <v>0</v>
          </cell>
          <cell r="IC1233">
            <v>0</v>
          </cell>
          <cell r="ID1233">
            <v>0</v>
          </cell>
          <cell r="IE1233">
            <v>0</v>
          </cell>
          <cell r="IF1233">
            <v>0</v>
          </cell>
          <cell r="IG1233">
            <v>0</v>
          </cell>
          <cell r="IH1233">
            <v>0</v>
          </cell>
          <cell r="II1233">
            <v>0</v>
          </cell>
          <cell r="IJ1233">
            <v>0</v>
          </cell>
          <cell r="IK1233">
            <v>0</v>
          </cell>
          <cell r="IL1233">
            <v>0</v>
          </cell>
          <cell r="IM1233">
            <v>0</v>
          </cell>
          <cell r="IN1233">
            <v>0</v>
          </cell>
          <cell r="IO1233">
            <v>0</v>
          </cell>
          <cell r="IP1233">
            <v>0</v>
          </cell>
          <cell r="IQ1233">
            <v>0</v>
          </cell>
          <cell r="IR1233">
            <v>0</v>
          </cell>
          <cell r="IS1233">
            <v>0</v>
          </cell>
          <cell r="IT1233">
            <v>0</v>
          </cell>
          <cell r="IU1233">
            <v>0</v>
          </cell>
          <cell r="IV1233">
            <v>0</v>
          </cell>
          <cell r="IW1233">
            <v>0</v>
          </cell>
          <cell r="IX1233">
            <v>0</v>
          </cell>
          <cell r="IY1233">
            <v>0</v>
          </cell>
          <cell r="IZ1233">
            <v>0</v>
          </cell>
          <cell r="JA1233">
            <v>0</v>
          </cell>
          <cell r="JB1233">
            <v>0</v>
          </cell>
          <cell r="JC1233">
            <v>0</v>
          </cell>
          <cell r="JD1233">
            <v>0</v>
          </cell>
          <cell r="JE1233">
            <v>0</v>
          </cell>
          <cell r="JF1233">
            <v>0</v>
          </cell>
          <cell r="JG1233">
            <v>0</v>
          </cell>
          <cell r="JH1233">
            <v>0</v>
          </cell>
          <cell r="JI1233">
            <v>0</v>
          </cell>
          <cell r="JJ1233">
            <v>0</v>
          </cell>
          <cell r="JK1233">
            <v>0</v>
          </cell>
          <cell r="JL1233">
            <v>0</v>
          </cell>
          <cell r="JM1233">
            <v>0</v>
          </cell>
          <cell r="JN1233">
            <v>0</v>
          </cell>
          <cell r="JO1233">
            <v>0</v>
          </cell>
          <cell r="JP1233">
            <v>0</v>
          </cell>
          <cell r="JQ1233">
            <v>0</v>
          </cell>
        </row>
        <row r="1234">
          <cell r="D1234" t="str">
            <v>GCV.EX.UTN._._26.Naughton 1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-1780.5855850799999</v>
          </cell>
          <cell r="S1234">
            <v>-0.1027686100000027</v>
          </cell>
          <cell r="T1234">
            <v>-0.20433275000000251</v>
          </cell>
          <cell r="U1234">
            <v>0</v>
          </cell>
          <cell r="V1234">
            <v>-0.12153505000000031</v>
          </cell>
          <cell r="W1234">
            <v>-245.30686609999248</v>
          </cell>
          <cell r="X1234">
            <v>-579.58034437000242</v>
          </cell>
          <cell r="Y1234">
            <v>-500.39867288999812</v>
          </cell>
          <cell r="Z1234">
            <v>-156.32828561000497</v>
          </cell>
          <cell r="AA1234">
            <v>-164.5187664499972</v>
          </cell>
          <cell r="AB1234">
            <v>24.914647859997785</v>
          </cell>
          <cell r="AC1234">
            <v>-83.651899869999397</v>
          </cell>
          <cell r="AD1234">
            <v>-75.286761240002306</v>
          </cell>
          <cell r="AE1234">
            <v>-1729.0575581000303</v>
          </cell>
          <cell r="AF1234">
            <v>120.06275031999576</v>
          </cell>
          <cell r="AG1234">
            <v>-565.66794447000029</v>
          </cell>
          <cell r="AH1234">
            <v>-8.8689413999982207</v>
          </cell>
          <cell r="AI1234">
            <v>-20.866139979993022</v>
          </cell>
          <cell r="AJ1234">
            <v>-61.958723660005489</v>
          </cell>
          <cell r="AK1234">
            <v>-216.96765955000592</v>
          </cell>
          <cell r="AL1234">
            <v>-174.13548723999702</v>
          </cell>
          <cell r="AM1234">
            <v>-255.00853120000102</v>
          </cell>
          <cell r="AN1234">
            <v>-89.897488220009109</v>
          </cell>
          <cell r="AO1234">
            <v>-31.340650880005342</v>
          </cell>
          <cell r="AP1234">
            <v>-78.693200849997083</v>
          </cell>
          <cell r="AQ1234">
            <v>-345.71554096999898</v>
          </cell>
          <cell r="AR1234">
            <v>-2283.366566480021</v>
          </cell>
          <cell r="AS1234">
            <v>62.88263476999964</v>
          </cell>
          <cell r="AT1234">
            <v>-419.35136165999938</v>
          </cell>
          <cell r="AU1234">
            <v>-59.707537799997226</v>
          </cell>
          <cell r="AV1234">
            <v>-136.1227060199999</v>
          </cell>
          <cell r="AW1234">
            <v>-144.34781078000015</v>
          </cell>
          <cell r="AX1234">
            <v>-454.76284483999916</v>
          </cell>
          <cell r="AY1234">
            <v>-35.595262219998403</v>
          </cell>
          <cell r="AZ1234">
            <v>-171.54253510999115</v>
          </cell>
          <cell r="BA1234">
            <v>-362.04030069001601</v>
          </cell>
          <cell r="BB1234">
            <v>-82.275750820002941</v>
          </cell>
          <cell r="BC1234">
            <v>-268.88795186000061</v>
          </cell>
          <cell r="BD1234">
            <v>-211.61513945000479</v>
          </cell>
          <cell r="BE1234">
            <v>233.35493332002079</v>
          </cell>
          <cell r="BF1234">
            <v>399.21884723000039</v>
          </cell>
          <cell r="BG1234">
            <v>-75.679083610000816</v>
          </cell>
          <cell r="BH1234">
            <v>76.197656319996895</v>
          </cell>
          <cell r="BI1234">
            <v>47.888607940001748</v>
          </cell>
          <cell r="BJ1234">
            <v>66.336873289999858</v>
          </cell>
          <cell r="BK1234">
            <v>-87.827945560000444</v>
          </cell>
          <cell r="BL1234">
            <v>-224.54182279000088</v>
          </cell>
          <cell r="BM1234">
            <v>-10.117248149996158</v>
          </cell>
          <cell r="BN1234">
            <v>406.63268761000654</v>
          </cell>
          <cell r="BO1234">
            <v>-236.95962059000158</v>
          </cell>
          <cell r="BP1234">
            <v>-119.79635087000133</v>
          </cell>
          <cell r="BQ1234">
            <v>-7.9976674999998068</v>
          </cell>
          <cell r="BR1234">
            <v>551.40405086000101</v>
          </cell>
          <cell r="BS1234">
            <v>233.98044841000228</v>
          </cell>
          <cell r="BT1234">
            <v>159.91878501000247</v>
          </cell>
          <cell r="BU1234">
            <v>67.133574000001317</v>
          </cell>
          <cell r="BV1234">
            <v>-43.902937400001974</v>
          </cell>
          <cell r="BW1234">
            <v>19.248710610001581</v>
          </cell>
          <cell r="BX1234">
            <v>-201.79701937999926</v>
          </cell>
          <cell r="BY1234">
            <v>-37.710519870001008</v>
          </cell>
          <cell r="BZ1234">
            <v>87.310646109996014</v>
          </cell>
          <cell r="CA1234">
            <v>-366.84438486999352</v>
          </cell>
          <cell r="CB1234">
            <v>12.215438690001974</v>
          </cell>
          <cell r="CC1234">
            <v>526.70022221000181</v>
          </cell>
          <cell r="CD1234">
            <v>95.151087340003869</v>
          </cell>
          <cell r="CE1234">
            <v>-94.325609199964674</v>
          </cell>
          <cell r="CF1234">
            <v>528.96979642999941</v>
          </cell>
          <cell r="CG1234">
            <v>-473.1209162599971</v>
          </cell>
          <cell r="CH1234">
            <v>54.582219579999219</v>
          </cell>
          <cell r="CI1234">
            <v>0</v>
          </cell>
          <cell r="CJ1234">
            <v>137.96421639000255</v>
          </cell>
          <cell r="CK1234">
            <v>-169.35645020000084</v>
          </cell>
          <cell r="CL1234">
            <v>3.2291296000039438</v>
          </cell>
          <cell r="CM1234">
            <v>11.418400569986261</v>
          </cell>
          <cell r="CN1234">
            <v>-0.1403687700003502</v>
          </cell>
          <cell r="CO1234">
            <v>-124.18451905000074</v>
          </cell>
          <cell r="CP1234">
            <v>-16.470245639997302</v>
          </cell>
          <cell r="CQ1234">
            <v>-47.21687185000701</v>
          </cell>
          <cell r="CR1234">
            <v>805.77565883996431</v>
          </cell>
          <cell r="CS1234">
            <v>-144.31463996999992</v>
          </cell>
          <cell r="CT1234">
            <v>355.96488935000161</v>
          </cell>
          <cell r="CU1234">
            <v>315.28626172000077</v>
          </cell>
          <cell r="CV1234">
            <v>134.29173749000074</v>
          </cell>
          <cell r="CW1234">
            <v>32.425704270004644</v>
          </cell>
          <cell r="CX1234">
            <v>212.61693148999984</v>
          </cell>
          <cell r="CY1234">
            <v>-287.27244176000022</v>
          </cell>
          <cell r="CZ1234">
            <v>26.486040849995334</v>
          </cell>
          <cell r="DA1234">
            <v>-489.59609439999986</v>
          </cell>
          <cell r="DB1234">
            <v>54.913505320000695</v>
          </cell>
          <cell r="DC1234">
            <v>273.65514929000165</v>
          </cell>
          <cell r="DD1234">
            <v>321.31861519000086</v>
          </cell>
          <cell r="DE1234">
            <v>-578.51102952999645</v>
          </cell>
          <cell r="DF1234">
            <v>144.90804830000161</v>
          </cell>
          <cell r="DG1234">
            <v>-37.683298550000472</v>
          </cell>
          <cell r="DH1234">
            <v>-530.00071345000106</v>
          </cell>
          <cell r="DI1234">
            <v>-25.3510465499985</v>
          </cell>
          <cell r="DJ1234">
            <v>143.70022192000397</v>
          </cell>
          <cell r="DK1234">
            <v>-126.20994358999997</v>
          </cell>
          <cell r="DL1234">
            <v>268.70919680999941</v>
          </cell>
          <cell r="DM1234">
            <v>-34.81301228999655</v>
          </cell>
          <cell r="DN1234">
            <v>-327.01796447000743</v>
          </cell>
          <cell r="DO1234">
            <v>-405.24381023000024</v>
          </cell>
          <cell r="DP1234">
            <v>374.64324695000141</v>
          </cell>
          <cell r="DQ1234">
            <v>-24.151954379998642</v>
          </cell>
          <cell r="DR1234">
            <v>-1322.6675564199977</v>
          </cell>
          <cell r="DS1234">
            <v>41.700622069998644</v>
          </cell>
          <cell r="DT1234">
            <v>32.076486750000186</v>
          </cell>
          <cell r="DU1234">
            <v>36.796726920003493</v>
          </cell>
          <cell r="DV1234">
            <v>46.304037410000092</v>
          </cell>
          <cell r="DW1234">
            <v>69.021698870001273</v>
          </cell>
          <cell r="DX1234">
            <v>-181.81130762000066</v>
          </cell>
          <cell r="DY1234">
            <v>32.041722389996721</v>
          </cell>
          <cell r="DZ1234">
            <v>-474.21353418000945</v>
          </cell>
          <cell r="EA1234">
            <v>-420.55531043999872</v>
          </cell>
          <cell r="EB1234">
            <v>-264.42944093000006</v>
          </cell>
          <cell r="EC1234">
            <v>138.77503171000171</v>
          </cell>
          <cell r="ED1234">
            <v>-378.37428937000004</v>
          </cell>
          <cell r="EE1234">
            <v>-429.57947115006391</v>
          </cell>
          <cell r="EF1234">
            <v>126.89772100000118</v>
          </cell>
          <cell r="EG1234">
            <v>-142.07005756000035</v>
          </cell>
          <cell r="EH1234">
            <v>-46.345421699999861</v>
          </cell>
          <cell r="EI1234">
            <v>-48.478738239999075</v>
          </cell>
          <cell r="EJ1234">
            <v>167.0993740899994</v>
          </cell>
          <cell r="EK1234">
            <v>-229.92447705000268</v>
          </cell>
          <cell r="EL1234">
            <v>-84.267689969994535</v>
          </cell>
          <cell r="EM1234">
            <v>-86.808036239992362</v>
          </cell>
          <cell r="EN1234">
            <v>-215.96461353000268</v>
          </cell>
          <cell r="EO1234">
            <v>-273.56185138000001</v>
          </cell>
          <cell r="EP1234">
            <v>150.01897339999778</v>
          </cell>
          <cell r="EQ1234">
            <v>253.82534602999294</v>
          </cell>
          <cell r="ER1234">
            <v>80.115975630003959</v>
          </cell>
          <cell r="ES1234">
            <v>0</v>
          </cell>
          <cell r="ET1234">
            <v>-0.40690817000000123</v>
          </cell>
          <cell r="EU1234">
            <v>0</v>
          </cell>
          <cell r="EV1234">
            <v>0</v>
          </cell>
          <cell r="EW1234">
            <v>-51.328141550002329</v>
          </cell>
          <cell r="EX1234">
            <v>-58.709779819999312</v>
          </cell>
          <cell r="EY1234">
            <v>-26.16386754999985</v>
          </cell>
          <cell r="EZ1234">
            <v>-184.03023717999895</v>
          </cell>
          <cell r="FA1234">
            <v>34.860610430001543</v>
          </cell>
          <cell r="FB1234">
            <v>-150.99849382000139</v>
          </cell>
          <cell r="FC1234">
            <v>349.02859680999973</v>
          </cell>
          <cell r="FD1234">
            <v>167.86419647999355</v>
          </cell>
          <cell r="FE1234">
            <v>508.52248834006605</v>
          </cell>
          <cell r="FF1234">
            <v>9.3027859199992236</v>
          </cell>
          <cell r="FG1234">
            <v>254.17203550000158</v>
          </cell>
          <cell r="FH1234">
            <v>237.80003955000029</v>
          </cell>
          <cell r="FI1234">
            <v>-43.460321730000942</v>
          </cell>
          <cell r="FJ1234">
            <v>-37.215281040000264</v>
          </cell>
          <cell r="FK1234">
            <v>77.963557080000101</v>
          </cell>
          <cell r="FL1234">
            <v>-170.24355455000114</v>
          </cell>
          <cell r="FM1234">
            <v>136.98972254001274</v>
          </cell>
          <cell r="FN1234">
            <v>184.21645102000548</v>
          </cell>
          <cell r="FO1234">
            <v>-157.46806677999848</v>
          </cell>
          <cell r="FP1234">
            <v>-95.511953750003158</v>
          </cell>
          <cell r="FQ1234">
            <v>111.9770745800015</v>
          </cell>
          <cell r="FR1234">
            <v>-121.47133331000805</v>
          </cell>
          <cell r="FS1234">
            <v>223.77231390999987</v>
          </cell>
          <cell r="FT1234">
            <v>-45.447369609995803</v>
          </cell>
          <cell r="FU1234">
            <v>63.144646349999675</v>
          </cell>
          <cell r="FV1234">
            <v>-62.774475769998389</v>
          </cell>
          <cell r="FW1234">
            <v>131.5048032600007</v>
          </cell>
          <cell r="FX1234">
            <v>158.25802760999977</v>
          </cell>
          <cell r="FY1234">
            <v>-346.44527541000207</v>
          </cell>
          <cell r="FZ1234">
            <v>36.057217370005674</v>
          </cell>
          <cell r="GA1234">
            <v>-18.079892470006598</v>
          </cell>
          <cell r="GB1234">
            <v>-400.92074552000122</v>
          </cell>
          <cell r="GC1234">
            <v>-5.6138259099971037</v>
          </cell>
          <cell r="GD1234">
            <v>145.07324288000018</v>
          </cell>
          <cell r="GE1234">
            <v>615.69147876996431</v>
          </cell>
          <cell r="GF1234">
            <v>607.96086209000168</v>
          </cell>
          <cell r="GG1234">
            <v>-39.366441159996612</v>
          </cell>
          <cell r="GH1234">
            <v>13.382583170001453</v>
          </cell>
          <cell r="GI1234">
            <v>-25.567010149999987</v>
          </cell>
          <cell r="GJ1234">
            <v>85.83664440999928</v>
          </cell>
          <cell r="GK1234">
            <v>152.07224504999795</v>
          </cell>
          <cell r="GL1234">
            <v>235.00339045000146</v>
          </cell>
          <cell r="GM1234">
            <v>-471.76234010000189</v>
          </cell>
          <cell r="GN1234">
            <v>15.622070450004685</v>
          </cell>
          <cell r="GO1234">
            <v>-289.34872120999353</v>
          </cell>
          <cell r="GP1234">
            <v>416.0780281899988</v>
          </cell>
          <cell r="GQ1234">
            <v>-84.219832419999875</v>
          </cell>
          <cell r="GR1234">
            <v>-606.54046724000364</v>
          </cell>
          <cell r="GS1234">
            <v>358.46953567000037</v>
          </cell>
          <cell r="GT1234">
            <v>-191.53007893000176</v>
          </cell>
          <cell r="GU1234">
            <v>-153.98618555999747</v>
          </cell>
          <cell r="GV1234">
            <v>-90.05133676999867</v>
          </cell>
          <cell r="GW1234">
            <v>103.51304978999906</v>
          </cell>
          <cell r="GX1234">
            <v>-77.686677269997745</v>
          </cell>
          <cell r="GY1234">
            <v>-78.589028200003668</v>
          </cell>
          <cell r="GZ1234">
            <v>-53.750992349996523</v>
          </cell>
          <cell r="HA1234">
            <v>122.8831863499945</v>
          </cell>
          <cell r="HB1234">
            <v>-60.77462693999405</v>
          </cell>
          <cell r="HC1234">
            <v>-781.55812435000371</v>
          </cell>
          <cell r="HD1234">
            <v>296.52081131999876</v>
          </cell>
          <cell r="HE1234">
            <v>231.01154461997794</v>
          </cell>
          <cell r="HF1234">
            <v>-256.29208931999892</v>
          </cell>
          <cell r="HG1234">
            <v>-28.869845839995833</v>
          </cell>
          <cell r="HH1234">
            <v>-58.348188640000444</v>
          </cell>
          <cell r="HI1234">
            <v>-6.659999999999977E-2</v>
          </cell>
          <cell r="HJ1234">
            <v>-309.29125790000035</v>
          </cell>
          <cell r="HK1234">
            <v>21.303200370000923</v>
          </cell>
          <cell r="HL1234">
            <v>358.44401558999743</v>
          </cell>
          <cell r="HM1234">
            <v>-21.930653550007264</v>
          </cell>
          <cell r="HN1234">
            <v>59.327488459995948</v>
          </cell>
          <cell r="HO1234">
            <v>23.853072450001491</v>
          </cell>
          <cell r="HP1234">
            <v>-260.38971392999883</v>
          </cell>
          <cell r="HQ1234">
            <v>703.27211692999845</v>
          </cell>
          <cell r="HR1234">
            <v>-1267.8367320800317</v>
          </cell>
          <cell r="HS1234">
            <v>-316.8868054400009</v>
          </cell>
          <cell r="HT1234">
            <v>-561.33776844999738</v>
          </cell>
          <cell r="HU1234">
            <v>-243.76633612999649</v>
          </cell>
          <cell r="HV1234">
            <v>-6.1074111900015851</v>
          </cell>
          <cell r="HW1234">
            <v>-368.01137209999797</v>
          </cell>
          <cell r="HX1234">
            <v>-17.009544079999614</v>
          </cell>
          <cell r="HY1234">
            <v>-9.03524925000238</v>
          </cell>
          <cell r="HZ1234">
            <v>-65.056025729994872</v>
          </cell>
          <cell r="IA1234">
            <v>60.911303809996753</v>
          </cell>
          <cell r="IB1234">
            <v>-15.283351349999066</v>
          </cell>
          <cell r="IC1234">
            <v>113.66039877000003</v>
          </cell>
          <cell r="ID1234">
            <v>160.08542905999639</v>
          </cell>
          <cell r="IE1234">
            <v>1.2798581400000444</v>
          </cell>
          <cell r="IF1234">
            <v>0.54765300999999944</v>
          </cell>
          <cell r="IG1234">
            <v>-0.72150081999999927</v>
          </cell>
          <cell r="IH1234">
            <v>0</v>
          </cell>
          <cell r="II1234">
            <v>6.9599999999999884E-2</v>
          </cell>
          <cell r="IJ1234">
            <v>0</v>
          </cell>
          <cell r="IK1234">
            <v>0</v>
          </cell>
          <cell r="IL1234">
            <v>-2.7124180000001274E-2</v>
          </cell>
          <cell r="IM1234">
            <v>0.13577499999999887</v>
          </cell>
          <cell r="IN1234">
            <v>7.2464520000000476E-2</v>
          </cell>
          <cell r="IO1234">
            <v>0</v>
          </cell>
          <cell r="IP1234">
            <v>1.3830000000000027</v>
          </cell>
          <cell r="IQ1234">
            <v>-0.18000939000000216</v>
          </cell>
          <cell r="IR1234">
            <v>0.39466451999999208</v>
          </cell>
          <cell r="IS1234">
            <v>0</v>
          </cell>
          <cell r="IT1234">
            <v>0</v>
          </cell>
          <cell r="IU1234">
            <v>0</v>
          </cell>
          <cell r="IV1234">
            <v>0.2083750000000002</v>
          </cell>
          <cell r="IW1234">
            <v>4.5303599999999555E-2</v>
          </cell>
          <cell r="IX1234">
            <v>0.1389035999999999</v>
          </cell>
          <cell r="IY1234">
            <v>0.6644499999999951</v>
          </cell>
          <cell r="IZ1234">
            <v>-7.3670759999998836E-2</v>
          </cell>
          <cell r="JA1234">
            <v>-0.11477500000000163</v>
          </cell>
          <cell r="JB1234">
            <v>9.3600000000002126E-2</v>
          </cell>
          <cell r="JC1234">
            <v>-0.56139774000000209</v>
          </cell>
          <cell r="JD1234">
            <v>-6.124179999996926E-3</v>
          </cell>
          <cell r="JE1234">
            <v>9.4591219999955456E-2</v>
          </cell>
          <cell r="JF1234">
            <v>0</v>
          </cell>
          <cell r="JG1234">
            <v>5.1424999999998278E-2</v>
          </cell>
          <cell r="JH1234">
            <v>0</v>
          </cell>
          <cell r="JI1234">
            <v>0</v>
          </cell>
          <cell r="JJ1234">
            <v>0.18719999999999981</v>
          </cell>
          <cell r="JK1234">
            <v>0</v>
          </cell>
          <cell r="JL1234">
            <v>0</v>
          </cell>
          <cell r="JM1234">
            <v>0.17768552999999798</v>
          </cell>
          <cell r="JN1234">
            <v>0</v>
          </cell>
          <cell r="JO1234">
            <v>-0.53443630000000297</v>
          </cell>
          <cell r="JP1234">
            <v>0.21271699000000055</v>
          </cell>
          <cell r="JQ1234">
            <v>0</v>
          </cell>
        </row>
        <row r="1235">
          <cell r="D1235" t="str">
            <v>GCV.EX.UTN._._26.Naughton 1 OR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-498.58437917999981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-107.36584692999895</v>
          </cell>
          <cell r="X1235">
            <v>-83.245010309999998</v>
          </cell>
          <cell r="Y1235">
            <v>-106.71889596000074</v>
          </cell>
          <cell r="Z1235">
            <v>23.059741150002083</v>
          </cell>
          <cell r="AA1235">
            <v>-29.991440960000546</v>
          </cell>
          <cell r="AB1235">
            <v>-70.870602960000724</v>
          </cell>
          <cell r="AC1235">
            <v>63.163578040001084</v>
          </cell>
          <cell r="AD1235">
            <v>-186.61590125000021</v>
          </cell>
          <cell r="AE1235">
            <v>-833.13614263996715</v>
          </cell>
          <cell r="AF1235">
            <v>-203.40851846999931</v>
          </cell>
          <cell r="AG1235">
            <v>-3.6231757399991693</v>
          </cell>
          <cell r="AH1235">
            <v>-150.30610477999926</v>
          </cell>
          <cell r="AI1235">
            <v>-91.350690190000023</v>
          </cell>
          <cell r="AJ1235">
            <v>9.7858265100003337</v>
          </cell>
          <cell r="AK1235">
            <v>-78.680478599999333</v>
          </cell>
          <cell r="AL1235">
            <v>-134.16882391999934</v>
          </cell>
          <cell r="AM1235">
            <v>3.1597807699999976</v>
          </cell>
          <cell r="AN1235">
            <v>-131.4372281299984</v>
          </cell>
          <cell r="AO1235">
            <v>13.609611620000578</v>
          </cell>
          <cell r="AP1235">
            <v>22.404539510000177</v>
          </cell>
          <cell r="AQ1235">
            <v>-89.120881220000228</v>
          </cell>
          <cell r="AR1235">
            <v>-463.22148729000764</v>
          </cell>
          <cell r="AS1235">
            <v>45.188280369999575</v>
          </cell>
          <cell r="AT1235">
            <v>-53.438836310000625</v>
          </cell>
          <cell r="AU1235">
            <v>-52.956517320000785</v>
          </cell>
          <cell r="AV1235">
            <v>-25.044517930001348</v>
          </cell>
          <cell r="AW1235">
            <v>-88.491223299995909</v>
          </cell>
          <cell r="AX1235">
            <v>-123.01927538999917</v>
          </cell>
          <cell r="AY1235">
            <v>-18.95533801000056</v>
          </cell>
          <cell r="AZ1235">
            <v>-135.36844135000138</v>
          </cell>
          <cell r="BA1235">
            <v>132.73646740999902</v>
          </cell>
          <cell r="BB1235">
            <v>-84.354593099998056</v>
          </cell>
          <cell r="BC1235">
            <v>-42.025527880001391</v>
          </cell>
          <cell r="BD1235">
            <v>-17.491964480001116</v>
          </cell>
          <cell r="BE1235">
            <v>788.9602188100107</v>
          </cell>
          <cell r="BF1235">
            <v>137.54356587999882</v>
          </cell>
          <cell r="BG1235">
            <v>59.113180000000284</v>
          </cell>
          <cell r="BH1235">
            <v>65.62290695000047</v>
          </cell>
          <cell r="BI1235">
            <v>76.911292469999808</v>
          </cell>
          <cell r="BJ1235">
            <v>4.3920703399999184</v>
          </cell>
          <cell r="BK1235">
            <v>-41.460215980000612</v>
          </cell>
          <cell r="BL1235">
            <v>96.567260330000863</v>
          </cell>
          <cell r="BM1235">
            <v>199.16951063000306</v>
          </cell>
          <cell r="BN1235">
            <v>76.638598829998955</v>
          </cell>
          <cell r="BO1235">
            <v>-63.094307630000458</v>
          </cell>
          <cell r="BP1235">
            <v>79.933361299999888</v>
          </cell>
          <cell r="BQ1235">
            <v>97.622995690000607</v>
          </cell>
          <cell r="BR1235">
            <v>436.40435878002609</v>
          </cell>
          <cell r="BS1235">
            <v>40.439434700000675</v>
          </cell>
          <cell r="BT1235">
            <v>64.864376049999919</v>
          </cell>
          <cell r="BU1235">
            <v>8.7018474100004823</v>
          </cell>
          <cell r="BV1235">
            <v>40.728157110000211</v>
          </cell>
          <cell r="BW1235">
            <v>-114.91643408999971</v>
          </cell>
          <cell r="BX1235">
            <v>37.783483600002</v>
          </cell>
          <cell r="BY1235">
            <v>87.057981070000096</v>
          </cell>
          <cell r="BZ1235">
            <v>77.741116560000592</v>
          </cell>
          <cell r="CA1235">
            <v>58.386432170000262</v>
          </cell>
          <cell r="CB1235">
            <v>56.556985870000517</v>
          </cell>
          <cell r="CC1235">
            <v>-28.477746919998935</v>
          </cell>
          <cell r="CD1235">
            <v>107.53872524999861</v>
          </cell>
          <cell r="CE1235">
            <v>-120.75985811000282</v>
          </cell>
          <cell r="CF1235">
            <v>207.15872884000009</v>
          </cell>
          <cell r="CG1235">
            <v>-103.39610514000015</v>
          </cell>
          <cell r="CH1235">
            <v>-106.16915580999921</v>
          </cell>
          <cell r="CI1235">
            <v>0</v>
          </cell>
          <cell r="CJ1235">
            <v>-56.169362560000081</v>
          </cell>
          <cell r="CK1235">
            <v>50.557595879999553</v>
          </cell>
          <cell r="CL1235">
            <v>-138.59821949999787</v>
          </cell>
          <cell r="CM1235">
            <v>-48.125946160002059</v>
          </cell>
          <cell r="CN1235">
            <v>-43.073713880001378</v>
          </cell>
          <cell r="CO1235">
            <v>-2.480335130000185</v>
          </cell>
          <cell r="CP1235">
            <v>30.800382839999656</v>
          </cell>
          <cell r="CQ1235">
            <v>88.736272510001072</v>
          </cell>
          <cell r="CR1235">
            <v>251.77111463001347</v>
          </cell>
          <cell r="CS1235">
            <v>-79.54194209000002</v>
          </cell>
          <cell r="CT1235">
            <v>199.98973644000034</v>
          </cell>
          <cell r="CU1235">
            <v>31.20458791999954</v>
          </cell>
          <cell r="CV1235">
            <v>-47.196723729999576</v>
          </cell>
          <cell r="CW1235">
            <v>-45.957614909999393</v>
          </cell>
          <cell r="CX1235">
            <v>-113.24169187999996</v>
          </cell>
          <cell r="CY1235">
            <v>22.3874619599992</v>
          </cell>
          <cell r="CZ1235">
            <v>133.33275068999865</v>
          </cell>
          <cell r="DA1235">
            <v>-112.94377093999901</v>
          </cell>
          <cell r="DB1235">
            <v>78.561876179999672</v>
          </cell>
          <cell r="DC1235">
            <v>162.26740562000214</v>
          </cell>
          <cell r="DD1235">
            <v>22.909039369999846</v>
          </cell>
          <cell r="DE1235">
            <v>-302.64203811000334</v>
          </cell>
          <cell r="DF1235">
            <v>-15.416613150000103</v>
          </cell>
          <cell r="DG1235">
            <v>-104.9144629099992</v>
          </cell>
          <cell r="DH1235">
            <v>-20.026657039999918</v>
          </cell>
          <cell r="DI1235">
            <v>-72.405923549998988</v>
          </cell>
          <cell r="DJ1235">
            <v>-65.953820260000612</v>
          </cell>
          <cell r="DK1235">
            <v>34.188801979998971</v>
          </cell>
          <cell r="DL1235">
            <v>45.28363865999745</v>
          </cell>
          <cell r="DM1235">
            <v>-4.9324003799974889</v>
          </cell>
          <cell r="DN1235">
            <v>-91.404927330000646</v>
          </cell>
          <cell r="DO1235">
            <v>-278.21221162000074</v>
          </cell>
          <cell r="DP1235">
            <v>179.10574096999972</v>
          </cell>
          <cell r="DQ1235">
            <v>92.046796520001408</v>
          </cell>
          <cell r="DR1235">
            <v>415.9826254100044</v>
          </cell>
          <cell r="DS1235">
            <v>16.658017210000253</v>
          </cell>
          <cell r="DT1235">
            <v>-33.490156500000921</v>
          </cell>
          <cell r="DU1235">
            <v>48.634450180000385</v>
          </cell>
          <cell r="DV1235">
            <v>-28.172068410000065</v>
          </cell>
          <cell r="DW1235">
            <v>175.45858540000063</v>
          </cell>
          <cell r="DX1235">
            <v>15.070497459998933</v>
          </cell>
          <cell r="DY1235">
            <v>304.2040040999982</v>
          </cell>
          <cell r="DZ1235">
            <v>-72.29341150000073</v>
          </cell>
          <cell r="EA1235">
            <v>33.020914779999657</v>
          </cell>
          <cell r="EB1235">
            <v>-81.190756640000473</v>
          </cell>
          <cell r="EC1235">
            <v>-54.385747190000075</v>
          </cell>
          <cell r="ED1235">
            <v>92.468296520000877</v>
          </cell>
          <cell r="EE1235">
            <v>-255.02527165999345</v>
          </cell>
          <cell r="EF1235">
            <v>-87.737129010000899</v>
          </cell>
          <cell r="EG1235">
            <v>-67.909445160000359</v>
          </cell>
          <cell r="EH1235">
            <v>7.030963459999839</v>
          </cell>
          <cell r="EI1235">
            <v>33.957419709999158</v>
          </cell>
          <cell r="EJ1235">
            <v>-138.48490661999949</v>
          </cell>
          <cell r="EK1235">
            <v>-108.35278208</v>
          </cell>
          <cell r="EL1235">
            <v>69.301438529999359</v>
          </cell>
          <cell r="EM1235">
            <v>59.213309510003455</v>
          </cell>
          <cell r="EN1235">
            <v>16.217730970001867</v>
          </cell>
          <cell r="EO1235">
            <v>-33.689316329998292</v>
          </cell>
          <cell r="EP1235">
            <v>5.8300971500002561</v>
          </cell>
          <cell r="EQ1235">
            <v>-10.402651790001073</v>
          </cell>
          <cell r="ER1235">
            <v>294.30834782999591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-20.223312449998957</v>
          </cell>
          <cell r="EX1235">
            <v>95.263041480000538</v>
          </cell>
          <cell r="EY1235">
            <v>169.64804019999974</v>
          </cell>
          <cell r="EZ1235">
            <v>-198.79293866999978</v>
          </cell>
          <cell r="FA1235">
            <v>-38.937122930001351</v>
          </cell>
          <cell r="FB1235">
            <v>127.67027714000051</v>
          </cell>
          <cell r="FC1235">
            <v>103.91853102999994</v>
          </cell>
          <cell r="FD1235">
            <v>55.761832029998914</v>
          </cell>
          <cell r="FE1235">
            <v>324.91091711999616</v>
          </cell>
          <cell r="FF1235">
            <v>39.305470900000728</v>
          </cell>
          <cell r="FG1235">
            <v>-53.957079029999477</v>
          </cell>
          <cell r="FH1235">
            <v>90.606371399999261</v>
          </cell>
          <cell r="FI1235">
            <v>-72.927632490000178</v>
          </cell>
          <cell r="FJ1235">
            <v>45.082292349999989</v>
          </cell>
          <cell r="FK1235">
            <v>95.731250989999808</v>
          </cell>
          <cell r="FL1235">
            <v>36.873754930002178</v>
          </cell>
          <cell r="FM1235">
            <v>-35.06322265000199</v>
          </cell>
          <cell r="FN1235">
            <v>164.70248647000153</v>
          </cell>
          <cell r="FO1235">
            <v>-28.866809550000198</v>
          </cell>
          <cell r="FP1235">
            <v>-43.108853080000699</v>
          </cell>
          <cell r="FQ1235">
            <v>86.532886879997932</v>
          </cell>
          <cell r="FR1235">
            <v>-489.44863311998779</v>
          </cell>
          <cell r="FS1235">
            <v>34.89661008999974</v>
          </cell>
          <cell r="FT1235">
            <v>-24.872940850001214</v>
          </cell>
          <cell r="FU1235">
            <v>-380.69533792000038</v>
          </cell>
          <cell r="FV1235">
            <v>41.689302079999834</v>
          </cell>
          <cell r="FW1235">
            <v>-19.468782519999877</v>
          </cell>
          <cell r="FX1235">
            <v>-141.0716233600001</v>
          </cell>
          <cell r="FY1235">
            <v>-91.086263090000102</v>
          </cell>
          <cell r="FZ1235">
            <v>-27.23892397000418</v>
          </cell>
          <cell r="GA1235">
            <v>173.48745908999808</v>
          </cell>
          <cell r="GB1235">
            <v>-98.205096229999072</v>
          </cell>
          <cell r="GC1235">
            <v>8.7537992400020812</v>
          </cell>
          <cell r="GD1235">
            <v>34.363164319999669</v>
          </cell>
          <cell r="GE1235">
            <v>81.199339060010971</v>
          </cell>
          <cell r="GF1235">
            <v>131.03719423999928</v>
          </cell>
          <cell r="GG1235">
            <v>-41.624209969999356</v>
          </cell>
          <cell r="GH1235">
            <v>-59.934767599999759</v>
          </cell>
          <cell r="GI1235">
            <v>-81.760711340000398</v>
          </cell>
          <cell r="GJ1235">
            <v>-42.003599249999752</v>
          </cell>
          <cell r="GK1235">
            <v>-81.848022150000361</v>
          </cell>
          <cell r="GL1235">
            <v>55.560463830000117</v>
          </cell>
          <cell r="GM1235">
            <v>21.121418069998981</v>
          </cell>
          <cell r="GN1235">
            <v>-22.878736369998478</v>
          </cell>
          <cell r="GO1235">
            <v>80.719583720001083</v>
          </cell>
          <cell r="GP1235">
            <v>-6.7452459999003622E-2</v>
          </cell>
          <cell r="GQ1235">
            <v>122.87817833999907</v>
          </cell>
          <cell r="GR1235">
            <v>0</v>
          </cell>
          <cell r="GS1235">
            <v>0</v>
          </cell>
          <cell r="GT1235">
            <v>0</v>
          </cell>
          <cell r="GU1235">
            <v>0</v>
          </cell>
          <cell r="GV1235">
            <v>0</v>
          </cell>
          <cell r="GW1235">
            <v>0</v>
          </cell>
          <cell r="GX1235">
            <v>0</v>
          </cell>
          <cell r="GY1235">
            <v>0</v>
          </cell>
          <cell r="GZ1235">
            <v>0</v>
          </cell>
          <cell r="HA1235">
            <v>0</v>
          </cell>
          <cell r="HB1235">
            <v>0</v>
          </cell>
          <cell r="HC1235">
            <v>0</v>
          </cell>
          <cell r="HD1235">
            <v>0</v>
          </cell>
          <cell r="HE1235">
            <v>0</v>
          </cell>
          <cell r="HF1235">
            <v>0</v>
          </cell>
          <cell r="HG1235">
            <v>0</v>
          </cell>
          <cell r="HH1235">
            <v>0</v>
          </cell>
          <cell r="HI1235">
            <v>0</v>
          </cell>
          <cell r="HJ1235">
            <v>0</v>
          </cell>
          <cell r="HK1235">
            <v>0</v>
          </cell>
          <cell r="HL1235">
            <v>0</v>
          </cell>
          <cell r="HM1235">
            <v>0</v>
          </cell>
          <cell r="HN1235">
            <v>0</v>
          </cell>
          <cell r="HO1235">
            <v>0</v>
          </cell>
          <cell r="HP1235">
            <v>0</v>
          </cell>
          <cell r="HQ1235">
            <v>0</v>
          </cell>
          <cell r="HR1235">
            <v>0</v>
          </cell>
          <cell r="HS1235">
            <v>0</v>
          </cell>
          <cell r="HT1235">
            <v>0</v>
          </cell>
          <cell r="HU1235">
            <v>0</v>
          </cell>
          <cell r="HV1235">
            <v>0</v>
          </cell>
          <cell r="HW1235">
            <v>0</v>
          </cell>
          <cell r="HX1235">
            <v>0</v>
          </cell>
          <cell r="HY1235">
            <v>0</v>
          </cell>
          <cell r="HZ1235">
            <v>0</v>
          </cell>
          <cell r="IA1235">
            <v>0</v>
          </cell>
          <cell r="IB1235">
            <v>0</v>
          </cell>
          <cell r="IC1235">
            <v>0</v>
          </cell>
          <cell r="ID1235">
            <v>0</v>
          </cell>
          <cell r="IE1235">
            <v>0</v>
          </cell>
          <cell r="IF1235">
            <v>0</v>
          </cell>
          <cell r="IG1235">
            <v>0</v>
          </cell>
          <cell r="IH1235">
            <v>0</v>
          </cell>
          <cell r="II1235">
            <v>0</v>
          </cell>
          <cell r="IJ1235">
            <v>0</v>
          </cell>
          <cell r="IK1235">
            <v>0</v>
          </cell>
          <cell r="IL1235">
            <v>0</v>
          </cell>
          <cell r="IM1235">
            <v>0</v>
          </cell>
          <cell r="IN1235">
            <v>0</v>
          </cell>
          <cell r="IO1235">
            <v>0</v>
          </cell>
          <cell r="IP1235">
            <v>0</v>
          </cell>
          <cell r="IQ1235">
            <v>0</v>
          </cell>
          <cell r="IR1235">
            <v>0</v>
          </cell>
          <cell r="IS1235">
            <v>0</v>
          </cell>
          <cell r="IT1235">
            <v>0</v>
          </cell>
          <cell r="IU1235">
            <v>0</v>
          </cell>
          <cell r="IV1235">
            <v>0</v>
          </cell>
          <cell r="IW1235">
            <v>0</v>
          </cell>
          <cell r="IX1235">
            <v>0</v>
          </cell>
          <cell r="IY1235">
            <v>0</v>
          </cell>
          <cell r="IZ1235">
            <v>0</v>
          </cell>
          <cell r="JA1235">
            <v>0</v>
          </cell>
          <cell r="JB1235">
            <v>0</v>
          </cell>
          <cell r="JC1235">
            <v>0</v>
          </cell>
          <cell r="JD1235">
            <v>0</v>
          </cell>
          <cell r="JE1235">
            <v>0</v>
          </cell>
          <cell r="JF1235">
            <v>0</v>
          </cell>
          <cell r="JG1235">
            <v>0</v>
          </cell>
          <cell r="JH1235">
            <v>0</v>
          </cell>
          <cell r="JI1235">
            <v>0</v>
          </cell>
          <cell r="JJ1235">
            <v>0</v>
          </cell>
          <cell r="JK1235">
            <v>0</v>
          </cell>
          <cell r="JL1235">
            <v>0</v>
          </cell>
          <cell r="JM1235">
            <v>0</v>
          </cell>
          <cell r="JN1235">
            <v>0</v>
          </cell>
          <cell r="JO1235">
            <v>0</v>
          </cell>
          <cell r="JP1235">
            <v>0</v>
          </cell>
          <cell r="JQ1235">
            <v>0</v>
          </cell>
        </row>
        <row r="1236">
          <cell r="D1236" t="str">
            <v>GCV.EX.UTN._._26.Naughton 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-2161.5946832000045</v>
          </cell>
          <cell r="S1236">
            <v>-1.439754000000093E-2</v>
          </cell>
          <cell r="T1236">
            <v>-0.26861951000000239</v>
          </cell>
          <cell r="U1236">
            <v>-1.3431250000000006E-2</v>
          </cell>
          <cell r="V1236">
            <v>4.859116000000796E-2</v>
          </cell>
          <cell r="W1236">
            <v>-158.28070910999304</v>
          </cell>
          <cell r="X1236">
            <v>-952.26754951999828</v>
          </cell>
          <cell r="Y1236">
            <v>-630.90550828999767</v>
          </cell>
          <cell r="Z1236">
            <v>106.24374802999773</v>
          </cell>
          <cell r="AA1236">
            <v>-198.10798823999903</v>
          </cell>
          <cell r="AB1236">
            <v>-272.78179312999418</v>
          </cell>
          <cell r="AC1236">
            <v>-4.862617089998821</v>
          </cell>
          <cell r="AD1236">
            <v>-50.384408710000571</v>
          </cell>
          <cell r="AE1236">
            <v>-2647.3219440700195</v>
          </cell>
          <cell r="AF1236">
            <v>3.5344227099994896</v>
          </cell>
          <cell r="AG1236">
            <v>-583.3519311</v>
          </cell>
          <cell r="AH1236">
            <v>-67.437508629998774</v>
          </cell>
          <cell r="AI1236">
            <v>-193.71738698000263</v>
          </cell>
          <cell r="AJ1236">
            <v>-103.99294173999806</v>
          </cell>
          <cell r="AK1236">
            <v>-191.98714980999284</v>
          </cell>
          <cell r="AL1236">
            <v>-796.9865919300064</v>
          </cell>
          <cell r="AM1236">
            <v>20.54349758999706</v>
          </cell>
          <cell r="AN1236">
            <v>-364.77370253000481</v>
          </cell>
          <cell r="AO1236">
            <v>56.301329200005057</v>
          </cell>
          <cell r="AP1236">
            <v>-98.190362929999537</v>
          </cell>
          <cell r="AQ1236">
            <v>-327.26361792000171</v>
          </cell>
          <cell r="AR1236">
            <v>-3830.9446737999679</v>
          </cell>
          <cell r="AS1236">
            <v>-210.85941735000051</v>
          </cell>
          <cell r="AT1236">
            <v>-362.15827359000104</v>
          </cell>
          <cell r="AU1236">
            <v>-60.022037859998818</v>
          </cell>
          <cell r="AV1236">
            <v>-359.10968350000621</v>
          </cell>
          <cell r="AW1236">
            <v>-107.42405431000225</v>
          </cell>
          <cell r="AX1236">
            <v>-604.53630285999679</v>
          </cell>
          <cell r="AY1236">
            <v>-509.87089050999202</v>
          </cell>
          <cell r="AZ1236">
            <v>-85.726311739999801</v>
          </cell>
          <cell r="BA1236">
            <v>-419.47776059999887</v>
          </cell>
          <cell r="BB1236">
            <v>-370.95071834999726</v>
          </cell>
          <cell r="BC1236">
            <v>-212.52502618999642</v>
          </cell>
          <cell r="BD1236">
            <v>-528.28419694000331</v>
          </cell>
          <cell r="BE1236">
            <v>-395.99513608001871</v>
          </cell>
          <cell r="BF1236">
            <v>-159.75218331999895</v>
          </cell>
          <cell r="BG1236">
            <v>138.6799429499988</v>
          </cell>
          <cell r="BH1236">
            <v>475.81399498000246</v>
          </cell>
          <cell r="BI1236">
            <v>-70.989174999999705</v>
          </cell>
          <cell r="BJ1236">
            <v>-213.56035069000245</v>
          </cell>
          <cell r="BK1236">
            <v>-327.75163872000303</v>
          </cell>
          <cell r="BL1236">
            <v>13.138521159999073</v>
          </cell>
          <cell r="BM1236">
            <v>31.059602029999951</v>
          </cell>
          <cell r="BN1236">
            <v>-9.6066445600008592</v>
          </cell>
          <cell r="BO1236">
            <v>-134.89374594000037</v>
          </cell>
          <cell r="BP1236">
            <v>-170.13496451999526</v>
          </cell>
          <cell r="BQ1236">
            <v>32.001505549997091</v>
          </cell>
          <cell r="BR1236">
            <v>-1002.9970566400152</v>
          </cell>
          <cell r="BS1236">
            <v>-397.75847602999784</v>
          </cell>
          <cell r="BT1236">
            <v>-423.95401703000243</v>
          </cell>
          <cell r="BU1236">
            <v>-352.01429006000399</v>
          </cell>
          <cell r="BV1236">
            <v>-0.16184814000000092</v>
          </cell>
          <cell r="BW1236">
            <v>51.695323259998986</v>
          </cell>
          <cell r="BX1236">
            <v>-280.83247661000314</v>
          </cell>
          <cell r="BY1236">
            <v>-52.287736490001407</v>
          </cell>
          <cell r="BZ1236">
            <v>-249.59757543999967</v>
          </cell>
          <cell r="CA1236">
            <v>-91.028534040000523</v>
          </cell>
          <cell r="CB1236">
            <v>81.72801248000178</v>
          </cell>
          <cell r="CC1236">
            <v>77.354054159997759</v>
          </cell>
          <cell r="CD1236">
            <v>633.86050729999988</v>
          </cell>
          <cell r="CE1236">
            <v>-694.48904513000161</v>
          </cell>
          <cell r="CF1236">
            <v>-138.12105885999972</v>
          </cell>
          <cell r="CG1236">
            <v>-161.72247157999664</v>
          </cell>
          <cell r="CH1236">
            <v>47.915323439998247</v>
          </cell>
          <cell r="CI1236">
            <v>-32.861353429998417</v>
          </cell>
          <cell r="CJ1236">
            <v>-9.9529986499946972</v>
          </cell>
          <cell r="CK1236">
            <v>258.94306931000028</v>
          </cell>
          <cell r="CL1236">
            <v>-204.06010281999261</v>
          </cell>
          <cell r="CM1236">
            <v>-74.239918870001929</v>
          </cell>
          <cell r="CN1236">
            <v>84.714624340002047</v>
          </cell>
          <cell r="CO1236">
            <v>-224.09025188000123</v>
          </cell>
          <cell r="CP1236">
            <v>-95.285493859999406</v>
          </cell>
          <cell r="CQ1236">
            <v>-145.72841227000026</v>
          </cell>
          <cell r="CR1236">
            <v>2061.7059825699835</v>
          </cell>
          <cell r="CS1236">
            <v>334.51310031999992</v>
          </cell>
          <cell r="CT1236">
            <v>-47.169426740001654</v>
          </cell>
          <cell r="CU1236">
            <v>-75.175964479999493</v>
          </cell>
          <cell r="CV1236">
            <v>-104.92716416999974</v>
          </cell>
          <cell r="CW1236">
            <v>155.17153238999981</v>
          </cell>
          <cell r="CX1236">
            <v>530.67436438999971</v>
          </cell>
          <cell r="CY1236">
            <v>261.98293968000144</v>
          </cell>
          <cell r="CZ1236">
            <v>5.6370993100003943</v>
          </cell>
          <cell r="DA1236">
            <v>121.67256753999845</v>
          </cell>
          <cell r="DB1236">
            <v>-105.6579294800008</v>
          </cell>
          <cell r="DC1236">
            <v>483.69770233999952</v>
          </cell>
          <cell r="DD1236">
            <v>501.28716147000159</v>
          </cell>
          <cell r="DE1236">
            <v>-1669.5175122200162</v>
          </cell>
          <cell r="DF1236">
            <v>-51.767916309999691</v>
          </cell>
          <cell r="DG1236">
            <v>-189.0087227899985</v>
          </cell>
          <cell r="DH1236">
            <v>420.23828365000008</v>
          </cell>
          <cell r="DI1236">
            <v>-535.35166842999934</v>
          </cell>
          <cell r="DJ1236">
            <v>-304.02207785000155</v>
          </cell>
          <cell r="DK1236">
            <v>-160.62735326000075</v>
          </cell>
          <cell r="DL1236">
            <v>-765.34230414000012</v>
          </cell>
          <cell r="DM1236">
            <v>-162.76272547999997</v>
          </cell>
          <cell r="DN1236">
            <v>-9.1501247100004548</v>
          </cell>
          <cell r="DO1236">
            <v>64.409251749999385</v>
          </cell>
          <cell r="DP1236">
            <v>143.07293601000129</v>
          </cell>
          <cell r="DQ1236">
            <v>-119.20509065999977</v>
          </cell>
          <cell r="DR1236">
            <v>249.39766747000976</v>
          </cell>
          <cell r="DS1236">
            <v>109.06519601000036</v>
          </cell>
          <cell r="DT1236">
            <v>-409.62494512999729</v>
          </cell>
          <cell r="DU1236">
            <v>92.630283360001158</v>
          </cell>
          <cell r="DV1236">
            <v>-7.5214710000000018E-2</v>
          </cell>
          <cell r="DW1236">
            <v>324.51895914000033</v>
          </cell>
          <cell r="DX1236">
            <v>21.388516370000616</v>
          </cell>
          <cell r="DY1236">
            <v>83.301932070002294</v>
          </cell>
          <cell r="DZ1236">
            <v>-95.982568399999764</v>
          </cell>
          <cell r="EA1236">
            <v>-147.39050179999867</v>
          </cell>
          <cell r="EB1236">
            <v>258.19212124000023</v>
          </cell>
          <cell r="EC1236">
            <v>-177.15450045000034</v>
          </cell>
          <cell r="ED1236">
            <v>190.52838976999919</v>
          </cell>
          <cell r="EE1236">
            <v>-436.25880144997791</v>
          </cell>
          <cell r="EF1236">
            <v>87.430812280000737</v>
          </cell>
          <cell r="EG1236">
            <v>127.45369065000159</v>
          </cell>
          <cell r="EH1236">
            <v>-376.71622175999983</v>
          </cell>
          <cell r="EI1236">
            <v>153.46367430000009</v>
          </cell>
          <cell r="EJ1236">
            <v>-204.41552085000012</v>
          </cell>
          <cell r="EK1236">
            <v>-39.440752690001318</v>
          </cell>
          <cell r="EL1236">
            <v>-162.22150002999933</v>
          </cell>
          <cell r="EM1236">
            <v>-83.291281079999862</v>
          </cell>
          <cell r="EN1236">
            <v>-99.105700129999605</v>
          </cell>
          <cell r="EO1236">
            <v>71.606666169998789</v>
          </cell>
          <cell r="EP1236">
            <v>1.157525729999179</v>
          </cell>
          <cell r="EQ1236">
            <v>87.81980595999994</v>
          </cell>
          <cell r="ER1236">
            <v>414.50462349000736</v>
          </cell>
          <cell r="ES1236">
            <v>12.197011890000795</v>
          </cell>
          <cell r="ET1236">
            <v>77.977909369999907</v>
          </cell>
          <cell r="EU1236">
            <v>-186.23523337999814</v>
          </cell>
          <cell r="EV1236">
            <v>220.36411317000056</v>
          </cell>
          <cell r="EW1236">
            <v>-71.310300230000394</v>
          </cell>
          <cell r="EX1236">
            <v>161.60597984000015</v>
          </cell>
          <cell r="EY1236">
            <v>-420.12575225000001</v>
          </cell>
          <cell r="EZ1236">
            <v>237.38706963999948</v>
          </cell>
          <cell r="FA1236">
            <v>378.06776104000346</v>
          </cell>
          <cell r="FB1236">
            <v>-109.27298780000001</v>
          </cell>
          <cell r="FC1236">
            <v>89.1034696300012</v>
          </cell>
          <cell r="FD1236">
            <v>24.745582570005354</v>
          </cell>
          <cell r="FE1236">
            <v>-821.1224810499989</v>
          </cell>
          <cell r="FF1236">
            <v>-82.81533761000037</v>
          </cell>
          <cell r="FG1236">
            <v>305.00135077999948</v>
          </cell>
          <cell r="FH1236">
            <v>214.94175681999968</v>
          </cell>
          <cell r="FI1236">
            <v>-120.3125728899995</v>
          </cell>
          <cell r="FJ1236">
            <v>-200.50769967999895</v>
          </cell>
          <cell r="FK1236">
            <v>-325.72962137000013</v>
          </cell>
          <cell r="FL1236">
            <v>-145.02330132000134</v>
          </cell>
          <cell r="FM1236">
            <v>-23.86670442000036</v>
          </cell>
          <cell r="FN1236">
            <v>-167.3975073699994</v>
          </cell>
          <cell r="FO1236">
            <v>82.399594339999567</v>
          </cell>
          <cell r="FP1236">
            <v>-409.6897489799976</v>
          </cell>
          <cell r="FQ1236">
            <v>51.877310650001164</v>
          </cell>
          <cell r="FR1236">
            <v>-853.37218464998296</v>
          </cell>
          <cell r="FS1236">
            <v>28.462403829999403</v>
          </cell>
          <cell r="FT1236">
            <v>-375.66471708999597</v>
          </cell>
          <cell r="FU1236">
            <v>-148.14138554000056</v>
          </cell>
          <cell r="FV1236">
            <v>-0.27315100000000014</v>
          </cell>
          <cell r="FW1236">
            <v>94.195420440001271</v>
          </cell>
          <cell r="FX1236">
            <v>-77.215539329999501</v>
          </cell>
          <cell r="FY1236">
            <v>-37.406731580002088</v>
          </cell>
          <cell r="FZ1236">
            <v>-83.402011329999823</v>
          </cell>
          <cell r="GA1236">
            <v>-43.54919092000091</v>
          </cell>
          <cell r="GB1236">
            <v>-641.82715225000084</v>
          </cell>
          <cell r="GC1236">
            <v>539.63017252000282</v>
          </cell>
          <cell r="GD1236">
            <v>-108.18030239999825</v>
          </cell>
          <cell r="GE1236">
            <v>-302.61365759000182</v>
          </cell>
          <cell r="GF1236">
            <v>-28.900363519999701</v>
          </cell>
          <cell r="GG1236">
            <v>-142.80987767000079</v>
          </cell>
          <cell r="GH1236">
            <v>-9.4138512899999114</v>
          </cell>
          <cell r="GI1236">
            <v>-57.676252379999823</v>
          </cell>
          <cell r="GJ1236">
            <v>100.12079897000001</v>
          </cell>
          <cell r="GK1236">
            <v>291.25457122999933</v>
          </cell>
          <cell r="GL1236">
            <v>22.200084979996973</v>
          </cell>
          <cell r="GM1236">
            <v>35.310277379999661</v>
          </cell>
          <cell r="GN1236">
            <v>-213.47727826000028</v>
          </cell>
          <cell r="GO1236">
            <v>46.469786559999648</v>
          </cell>
          <cell r="GP1236">
            <v>-576.44509329000175</v>
          </cell>
          <cell r="GQ1236">
            <v>230.75353970000106</v>
          </cell>
          <cell r="GR1236">
            <v>832.35080012999242</v>
          </cell>
          <cell r="GS1236">
            <v>-51.660277929999666</v>
          </cell>
          <cell r="GT1236">
            <v>36.468615620000492</v>
          </cell>
          <cell r="GU1236">
            <v>-37.530767539999943</v>
          </cell>
          <cell r="GV1236">
            <v>0</v>
          </cell>
          <cell r="GW1236">
            <v>7.2851016999999842</v>
          </cell>
          <cell r="GX1236">
            <v>34.24806179000052</v>
          </cell>
          <cell r="GY1236">
            <v>1129.2226614700003</v>
          </cell>
          <cell r="GZ1236">
            <v>29.751023809999992</v>
          </cell>
          <cell r="HA1236">
            <v>-266.94698275999872</v>
          </cell>
          <cell r="HB1236">
            <v>22.89209141000083</v>
          </cell>
          <cell r="HC1236">
            <v>-20.4509020100013</v>
          </cell>
          <cell r="HD1236">
            <v>-50.927825429993391</v>
          </cell>
          <cell r="HE1236">
            <v>-1194.8520847199979</v>
          </cell>
          <cell r="HF1236">
            <v>-119.39698392999981</v>
          </cell>
          <cell r="HG1236">
            <v>-56.47582507000152</v>
          </cell>
          <cell r="HH1236">
            <v>-7.6192585099997814</v>
          </cell>
          <cell r="HI1236">
            <v>-33.285122750002301</v>
          </cell>
          <cell r="HJ1236">
            <v>86.310508170000048</v>
          </cell>
          <cell r="HK1236">
            <v>-408.85099997999987</v>
          </cell>
          <cell r="HL1236">
            <v>-70.657360760000302</v>
          </cell>
          <cell r="HM1236">
            <v>57.069961859999999</v>
          </cell>
          <cell r="HN1236">
            <v>384.39894254999945</v>
          </cell>
          <cell r="HO1236">
            <v>-627.92008639999995</v>
          </cell>
          <cell r="HP1236">
            <v>-25.058572930000082</v>
          </cell>
          <cell r="HQ1236">
            <v>-373.36728697000217</v>
          </cell>
          <cell r="HR1236">
            <v>-959.00610940999468</v>
          </cell>
          <cell r="HS1236">
            <v>-138.52046387999962</v>
          </cell>
          <cell r="HT1236">
            <v>-244.51650599999994</v>
          </cell>
          <cell r="HU1236">
            <v>-38.585304889999861</v>
          </cell>
          <cell r="HV1236">
            <v>-2.0166670000000053E-2</v>
          </cell>
          <cell r="HW1236">
            <v>0</v>
          </cell>
          <cell r="HX1236">
            <v>0</v>
          </cell>
          <cell r="HY1236">
            <v>-451.80069506999826</v>
          </cell>
          <cell r="HZ1236">
            <v>-10.014199959999928</v>
          </cell>
          <cell r="IA1236">
            <v>14.578605419999803</v>
          </cell>
          <cell r="IB1236">
            <v>-41.051781680000204</v>
          </cell>
          <cell r="IC1236">
            <v>35.173770110002806</v>
          </cell>
          <cell r="ID1236">
            <v>-84.249366789996202</v>
          </cell>
          <cell r="IE1236">
            <v>-521.98286389998975</v>
          </cell>
          <cell r="IF1236">
            <v>-493.85348447000433</v>
          </cell>
          <cell r="IG1236">
            <v>-614.84958901999562</v>
          </cell>
          <cell r="IH1236">
            <v>-232.97087585000099</v>
          </cell>
          <cell r="II1236">
            <v>266.13996629999747</v>
          </cell>
          <cell r="IJ1236">
            <v>91.554756329999691</v>
          </cell>
          <cell r="IK1236">
            <v>-413.23732078999956</v>
          </cell>
          <cell r="IL1236">
            <v>319.89800435999496</v>
          </cell>
          <cell r="IM1236">
            <v>45.821451539999543</v>
          </cell>
          <cell r="IN1236">
            <v>73.510653899997124</v>
          </cell>
          <cell r="IO1236">
            <v>4.9868120700011787</v>
          </cell>
          <cell r="IP1236">
            <v>88.51207371000055</v>
          </cell>
          <cell r="IQ1236">
            <v>342.50468801999523</v>
          </cell>
          <cell r="IR1236">
            <v>-1784.723426720011</v>
          </cell>
          <cell r="IS1236">
            <v>193.90252173000044</v>
          </cell>
          <cell r="IT1236">
            <v>-1593.0162670100071</v>
          </cell>
          <cell r="IU1236">
            <v>-106.38727103999918</v>
          </cell>
          <cell r="IV1236">
            <v>-12.917322280000008</v>
          </cell>
          <cell r="IW1236">
            <v>-158.3043598700001</v>
          </cell>
          <cell r="IX1236">
            <v>-175.44871022000007</v>
          </cell>
          <cell r="IY1236">
            <v>220.67505168999924</v>
          </cell>
          <cell r="IZ1236">
            <v>-8.584331000020029E-2</v>
          </cell>
          <cell r="JA1236">
            <v>224.23588143000234</v>
          </cell>
          <cell r="JB1236">
            <v>1.6899734700018598</v>
          </cell>
          <cell r="JC1236">
            <v>-28.397270110002864</v>
          </cell>
          <cell r="JD1236">
            <v>-350.66981120000855</v>
          </cell>
          <cell r="JE1236">
            <v>4956.6873990400345</v>
          </cell>
          <cell r="JF1236">
            <v>2347.0259329199998</v>
          </cell>
          <cell r="JG1236">
            <v>411.15977992999615</v>
          </cell>
          <cell r="JH1236">
            <v>361.52234741000211</v>
          </cell>
          <cell r="JI1236">
            <v>-20.186135809999996</v>
          </cell>
          <cell r="JJ1236">
            <v>28.328525940000077</v>
          </cell>
          <cell r="JK1236">
            <v>209.85496282000008</v>
          </cell>
          <cell r="JL1236">
            <v>-184.75484747999872</v>
          </cell>
          <cell r="JM1236">
            <v>0</v>
          </cell>
          <cell r="JN1236">
            <v>29.088317959998676</v>
          </cell>
          <cell r="JO1236">
            <v>769.85142515999723</v>
          </cell>
          <cell r="JP1236">
            <v>308.33352702000047</v>
          </cell>
          <cell r="JQ1236">
            <v>696.46356317000027</v>
          </cell>
        </row>
        <row r="1237">
          <cell r="D1237" t="str">
            <v>GCV.EX.UTN._._26.Naughton 2 OR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-631.83616925999377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-39.041442939998888</v>
          </cell>
          <cell r="X1237">
            <v>-164.27840802000173</v>
          </cell>
          <cell r="Y1237">
            <v>-302.5561593600014</v>
          </cell>
          <cell r="Z1237">
            <v>8.9260123900003236</v>
          </cell>
          <cell r="AA1237">
            <v>16.190039520000028</v>
          </cell>
          <cell r="AB1237">
            <v>185.76594542000021</v>
          </cell>
          <cell r="AC1237">
            <v>-200.15955998999925</v>
          </cell>
          <cell r="AD1237">
            <v>-136.68259628000033</v>
          </cell>
          <cell r="AE1237">
            <v>-1349.4281582699914</v>
          </cell>
          <cell r="AF1237">
            <v>-41.794706159999578</v>
          </cell>
          <cell r="AG1237">
            <v>-82.617639320000308</v>
          </cell>
          <cell r="AH1237">
            <v>-21.468943050001144</v>
          </cell>
          <cell r="AI1237">
            <v>-222.96202374000131</v>
          </cell>
          <cell r="AJ1237">
            <v>-176.19883902000038</v>
          </cell>
          <cell r="AK1237">
            <v>-79.348766780000005</v>
          </cell>
          <cell r="AL1237">
            <v>-229.6563157799992</v>
          </cell>
          <cell r="AM1237">
            <v>-235.32492380000076</v>
          </cell>
          <cell r="AN1237">
            <v>-129.86765988999832</v>
          </cell>
          <cell r="AO1237">
            <v>-106.77556695000021</v>
          </cell>
          <cell r="AP1237">
            <v>63.825953229998049</v>
          </cell>
          <cell r="AQ1237">
            <v>-87.23872701000073</v>
          </cell>
          <cell r="AR1237">
            <v>-780.69608885000343</v>
          </cell>
          <cell r="AS1237">
            <v>-85.516532000000325</v>
          </cell>
          <cell r="AT1237">
            <v>-79.95959417999893</v>
          </cell>
          <cell r="AU1237">
            <v>58.266725999998926</v>
          </cell>
          <cell r="AV1237">
            <v>-38.361803120000332</v>
          </cell>
          <cell r="AW1237">
            <v>96.187483229999998</v>
          </cell>
          <cell r="AX1237">
            <v>-35.639910249999957</v>
          </cell>
          <cell r="AY1237">
            <v>-189.54917509000006</v>
          </cell>
          <cell r="AZ1237">
            <v>-4.279760700001134</v>
          </cell>
          <cell r="BA1237">
            <v>-33.023498340000515</v>
          </cell>
          <cell r="BB1237">
            <v>-64.47918153000046</v>
          </cell>
          <cell r="BC1237">
            <v>-1.5659966299999724</v>
          </cell>
          <cell r="BD1237">
            <v>-402.77484624000135</v>
          </cell>
          <cell r="BE1237">
            <v>506.90357178999693</v>
          </cell>
          <cell r="BF1237">
            <v>63.650421959999676</v>
          </cell>
          <cell r="BG1237">
            <v>14.86759967999842</v>
          </cell>
          <cell r="BH1237">
            <v>83.282652150000104</v>
          </cell>
          <cell r="BI1237">
            <v>32.701695819999713</v>
          </cell>
          <cell r="BJ1237">
            <v>175.90986040000007</v>
          </cell>
          <cell r="BK1237">
            <v>-32.64323123999975</v>
          </cell>
          <cell r="BL1237">
            <v>39.275974799998949</v>
          </cell>
          <cell r="BM1237">
            <v>52.549060420000387</v>
          </cell>
          <cell r="BN1237">
            <v>24.613528820002102</v>
          </cell>
          <cell r="BO1237">
            <v>101.32346400000006</v>
          </cell>
          <cell r="BP1237">
            <v>-130.82827673000065</v>
          </cell>
          <cell r="BQ1237">
            <v>82.200821710000127</v>
          </cell>
          <cell r="BR1237">
            <v>297.53352462001203</v>
          </cell>
          <cell r="BS1237">
            <v>152.66314333000037</v>
          </cell>
          <cell r="BT1237">
            <v>-66.81358469999941</v>
          </cell>
          <cell r="BU1237">
            <v>-233.38538753000012</v>
          </cell>
          <cell r="BV1237">
            <v>0</v>
          </cell>
          <cell r="BW1237">
            <v>8.3042464900004234</v>
          </cell>
          <cell r="BX1237">
            <v>4.8559120699992491</v>
          </cell>
          <cell r="BY1237">
            <v>74.349714540000605</v>
          </cell>
          <cell r="BZ1237">
            <v>31.195139849999578</v>
          </cell>
          <cell r="CA1237">
            <v>106.64997641000082</v>
          </cell>
          <cell r="CB1237">
            <v>100.77684658999942</v>
          </cell>
          <cell r="CC1237">
            <v>102.16591941000024</v>
          </cell>
          <cell r="CD1237">
            <v>16.771598159999485</v>
          </cell>
          <cell r="CE1237">
            <v>386.58125491000828</v>
          </cell>
          <cell r="CF1237">
            <v>-82.785392850000335</v>
          </cell>
          <cell r="CG1237">
            <v>102.43318983000154</v>
          </cell>
          <cell r="CH1237">
            <v>-6.3704973200001405</v>
          </cell>
          <cell r="CI1237">
            <v>79.178412669999943</v>
          </cell>
          <cell r="CJ1237">
            <v>8.7416516799994497</v>
          </cell>
          <cell r="CK1237">
            <v>18.252047479999874</v>
          </cell>
          <cell r="CL1237">
            <v>-202.70762239000032</v>
          </cell>
          <cell r="CM1237">
            <v>59.760603040001115</v>
          </cell>
          <cell r="CN1237">
            <v>204.67226095000024</v>
          </cell>
          <cell r="CO1237">
            <v>16.669039979999525</v>
          </cell>
          <cell r="CP1237">
            <v>79.042764719999468</v>
          </cell>
          <cell r="CQ1237">
            <v>109.69479712000066</v>
          </cell>
          <cell r="CR1237">
            <v>859.07075044999874</v>
          </cell>
          <cell r="CS1237">
            <v>119.34738473000002</v>
          </cell>
          <cell r="CT1237">
            <v>529.01757391999945</v>
          </cell>
          <cell r="CU1237">
            <v>74.436046690000012</v>
          </cell>
          <cell r="CV1237">
            <v>-147.26918914000021</v>
          </cell>
          <cell r="CW1237">
            <v>-113.41405129999976</v>
          </cell>
          <cell r="CX1237">
            <v>294.74257881999995</v>
          </cell>
          <cell r="CY1237">
            <v>-361.56661578000012</v>
          </cell>
          <cell r="CZ1237">
            <v>-86.711280239999951</v>
          </cell>
          <cell r="DA1237">
            <v>438.81615235999993</v>
          </cell>
          <cell r="DB1237">
            <v>130.69779106000021</v>
          </cell>
          <cell r="DC1237">
            <v>206.334094679999</v>
          </cell>
          <cell r="DD1237">
            <v>-225.35973535000039</v>
          </cell>
          <cell r="DE1237">
            <v>827.16637095999977</v>
          </cell>
          <cell r="DF1237">
            <v>276.77601673000004</v>
          </cell>
          <cell r="DG1237">
            <v>117.49251603000039</v>
          </cell>
          <cell r="DH1237">
            <v>301.65324205999991</v>
          </cell>
          <cell r="DI1237">
            <v>-61.591621260000011</v>
          </cell>
          <cell r="DJ1237">
            <v>316.51276516999974</v>
          </cell>
          <cell r="DK1237">
            <v>35.20394492000014</v>
          </cell>
          <cell r="DL1237">
            <v>139.47306683000033</v>
          </cell>
          <cell r="DM1237">
            <v>14.70238438000024</v>
          </cell>
          <cell r="DN1237">
            <v>-90.284183259999509</v>
          </cell>
          <cell r="DO1237">
            <v>-38.77044350999995</v>
          </cell>
          <cell r="DP1237">
            <v>-216.51551559999962</v>
          </cell>
          <cell r="DQ1237">
            <v>32.514198469999883</v>
          </cell>
          <cell r="DR1237">
            <v>502.46463709999807</v>
          </cell>
          <cell r="DS1237">
            <v>-112.66370222000023</v>
          </cell>
          <cell r="DT1237">
            <v>311.27091277000022</v>
          </cell>
          <cell r="DU1237">
            <v>234.1463603899997</v>
          </cell>
          <cell r="DV1237">
            <v>0</v>
          </cell>
          <cell r="DW1237">
            <v>69.10737155999999</v>
          </cell>
          <cell r="DX1237">
            <v>69.989281259999984</v>
          </cell>
          <cell r="DY1237">
            <v>7.546732200000406</v>
          </cell>
          <cell r="DZ1237">
            <v>96.451075629999991</v>
          </cell>
          <cell r="EA1237">
            <v>189.01917995999929</v>
          </cell>
          <cell r="EB1237">
            <v>-233.22876890999999</v>
          </cell>
          <cell r="EC1237">
            <v>55.208301170000595</v>
          </cell>
          <cell r="ED1237">
            <v>-184.38210670999979</v>
          </cell>
          <cell r="EE1237">
            <v>761.07001147999836</v>
          </cell>
          <cell r="EF1237">
            <v>343.9363339600003</v>
          </cell>
          <cell r="EG1237">
            <v>-56.125825449999866</v>
          </cell>
          <cell r="EH1237">
            <v>97.166052180000008</v>
          </cell>
          <cell r="EI1237">
            <v>64.46701564</v>
          </cell>
          <cell r="EJ1237">
            <v>455.55316185000004</v>
          </cell>
          <cell r="EK1237">
            <v>-128.35266391999971</v>
          </cell>
          <cell r="EL1237">
            <v>-135.28073332000031</v>
          </cell>
          <cell r="EM1237">
            <v>111.29366434999997</v>
          </cell>
          <cell r="EN1237">
            <v>-12.220710079999662</v>
          </cell>
          <cell r="EO1237">
            <v>169.84849922000012</v>
          </cell>
          <cell r="EP1237">
            <v>-149.2377278999993</v>
          </cell>
          <cell r="EQ1237">
            <v>2.2944950000237441E-2</v>
          </cell>
          <cell r="ER1237">
            <v>655.36809789000472</v>
          </cell>
          <cell r="ES1237">
            <v>153.2291852899998</v>
          </cell>
          <cell r="ET1237">
            <v>81.669946050001272</v>
          </cell>
          <cell r="EU1237">
            <v>70.695847539999932</v>
          </cell>
          <cell r="EV1237">
            <v>-148.97824033999996</v>
          </cell>
          <cell r="EW1237">
            <v>73.444677510000247</v>
          </cell>
          <cell r="EX1237">
            <v>-131.38921871000025</v>
          </cell>
          <cell r="EY1237">
            <v>131.17871007000019</v>
          </cell>
          <cell r="EZ1237">
            <v>-250.53569930000009</v>
          </cell>
          <cell r="FA1237">
            <v>249.29315324000027</v>
          </cell>
          <cell r="FB1237">
            <v>106.09457941999995</v>
          </cell>
          <cell r="FC1237">
            <v>-57.53790570000001</v>
          </cell>
          <cell r="FD1237">
            <v>378.2030628199991</v>
          </cell>
          <cell r="FE1237">
            <v>153.51742492999983</v>
          </cell>
          <cell r="FF1237">
            <v>195.13896994999993</v>
          </cell>
          <cell r="FG1237">
            <v>-354.67613621999976</v>
          </cell>
          <cell r="FH1237">
            <v>-81.147196509999731</v>
          </cell>
          <cell r="FI1237">
            <v>63.279433279999921</v>
          </cell>
          <cell r="FJ1237">
            <v>130.02448531999994</v>
          </cell>
          <cell r="FK1237">
            <v>325.72962137999991</v>
          </cell>
          <cell r="FL1237">
            <v>-149.03511049000053</v>
          </cell>
          <cell r="FM1237">
            <v>-53.252970759999869</v>
          </cell>
          <cell r="FN1237">
            <v>128.4626940600001</v>
          </cell>
          <cell r="FO1237">
            <v>-150.73457855000026</v>
          </cell>
          <cell r="FP1237">
            <v>418.95137566999983</v>
          </cell>
          <cell r="FQ1237">
            <v>-319.22316220000084</v>
          </cell>
          <cell r="FR1237">
            <v>1544.8326862499962</v>
          </cell>
          <cell r="FS1237">
            <v>-28.925737500000082</v>
          </cell>
          <cell r="FT1237">
            <v>180.36787852999987</v>
          </cell>
          <cell r="FU1237">
            <v>67.656477389999964</v>
          </cell>
          <cell r="FV1237">
            <v>0</v>
          </cell>
          <cell r="FW1237">
            <v>-124.0148528499999</v>
          </cell>
          <cell r="FX1237">
            <v>-93.74219843000003</v>
          </cell>
          <cell r="FY1237">
            <v>388.08798763000004</v>
          </cell>
          <cell r="FZ1237">
            <v>277.02053718000013</v>
          </cell>
          <cell r="GA1237">
            <v>-16.056194600000026</v>
          </cell>
          <cell r="GB1237">
            <v>660.4416734399997</v>
          </cell>
          <cell r="GC1237">
            <v>135.87916799999948</v>
          </cell>
          <cell r="GD1237">
            <v>98.117947459999868</v>
          </cell>
          <cell r="GE1237">
            <v>285.74713301999873</v>
          </cell>
          <cell r="GF1237">
            <v>33.115875069999902</v>
          </cell>
          <cell r="GG1237">
            <v>56.728723829999581</v>
          </cell>
          <cell r="GH1237">
            <v>-32.922951410000223</v>
          </cell>
          <cell r="GI1237">
            <v>40.485082609999949</v>
          </cell>
          <cell r="GJ1237">
            <v>-84.194682610000001</v>
          </cell>
          <cell r="GK1237">
            <v>-283.26355187000001</v>
          </cell>
          <cell r="GL1237">
            <v>106.57024458999967</v>
          </cell>
          <cell r="GM1237">
            <v>-35.310277389999897</v>
          </cell>
          <cell r="GN1237">
            <v>77.810500180000076</v>
          </cell>
          <cell r="GO1237">
            <v>-61.004808670000102</v>
          </cell>
          <cell r="GP1237">
            <v>369.77900425000007</v>
          </cell>
          <cell r="GQ1237">
            <v>97.953974440001275</v>
          </cell>
          <cell r="GR1237">
            <v>0</v>
          </cell>
          <cell r="GS1237">
            <v>0</v>
          </cell>
          <cell r="GT1237">
            <v>0</v>
          </cell>
          <cell r="GU1237">
            <v>0</v>
          </cell>
          <cell r="GV1237">
            <v>0</v>
          </cell>
          <cell r="GW1237">
            <v>0</v>
          </cell>
          <cell r="GX1237">
            <v>0</v>
          </cell>
          <cell r="GY1237">
            <v>0</v>
          </cell>
          <cell r="GZ1237">
            <v>0</v>
          </cell>
          <cell r="HA1237">
            <v>0</v>
          </cell>
          <cell r="HB1237">
            <v>0</v>
          </cell>
          <cell r="HC1237">
            <v>0</v>
          </cell>
          <cell r="HD1237">
            <v>0</v>
          </cell>
          <cell r="HE1237">
            <v>0</v>
          </cell>
          <cell r="HF1237">
            <v>0</v>
          </cell>
          <cell r="HG1237">
            <v>0</v>
          </cell>
          <cell r="HH1237">
            <v>0</v>
          </cell>
          <cell r="HI1237">
            <v>0</v>
          </cell>
          <cell r="HJ1237">
            <v>0</v>
          </cell>
          <cell r="HK1237">
            <v>0</v>
          </cell>
          <cell r="HL1237">
            <v>0</v>
          </cell>
          <cell r="HM1237">
            <v>0</v>
          </cell>
          <cell r="HN1237">
            <v>0</v>
          </cell>
          <cell r="HO1237">
            <v>0</v>
          </cell>
          <cell r="HP1237">
            <v>0</v>
          </cell>
          <cell r="HQ1237">
            <v>0</v>
          </cell>
          <cell r="HR1237">
            <v>0</v>
          </cell>
          <cell r="HS1237">
            <v>0</v>
          </cell>
          <cell r="HT1237">
            <v>0</v>
          </cell>
          <cell r="HU1237">
            <v>0</v>
          </cell>
          <cell r="HV1237">
            <v>0</v>
          </cell>
          <cell r="HW1237">
            <v>0</v>
          </cell>
          <cell r="HX1237">
            <v>0</v>
          </cell>
          <cell r="HY1237">
            <v>0</v>
          </cell>
          <cell r="HZ1237">
            <v>0</v>
          </cell>
          <cell r="IA1237">
            <v>0</v>
          </cell>
          <cell r="IB1237">
            <v>0</v>
          </cell>
          <cell r="IC1237">
            <v>0</v>
          </cell>
          <cell r="ID1237">
            <v>0</v>
          </cell>
          <cell r="IE1237">
            <v>0</v>
          </cell>
          <cell r="IF1237">
            <v>0</v>
          </cell>
          <cell r="IG1237">
            <v>0</v>
          </cell>
          <cell r="IH1237">
            <v>0</v>
          </cell>
          <cell r="II1237">
            <v>0</v>
          </cell>
          <cell r="IJ1237">
            <v>0</v>
          </cell>
          <cell r="IK1237">
            <v>0</v>
          </cell>
          <cell r="IL1237">
            <v>0</v>
          </cell>
          <cell r="IM1237">
            <v>0</v>
          </cell>
          <cell r="IN1237">
            <v>0</v>
          </cell>
          <cell r="IO1237">
            <v>0</v>
          </cell>
          <cell r="IP1237">
            <v>0</v>
          </cell>
          <cell r="IQ1237">
            <v>0</v>
          </cell>
          <cell r="IR1237">
            <v>0</v>
          </cell>
          <cell r="IS1237">
            <v>0</v>
          </cell>
          <cell r="IT1237">
            <v>0</v>
          </cell>
          <cell r="IU1237">
            <v>0</v>
          </cell>
          <cell r="IV1237">
            <v>0</v>
          </cell>
          <cell r="IW1237">
            <v>0</v>
          </cell>
          <cell r="IX1237">
            <v>0</v>
          </cell>
          <cell r="IY1237">
            <v>0</v>
          </cell>
          <cell r="IZ1237">
            <v>0</v>
          </cell>
          <cell r="JA1237">
            <v>0</v>
          </cell>
          <cell r="JB1237">
            <v>0</v>
          </cell>
          <cell r="JC1237">
            <v>0</v>
          </cell>
          <cell r="JD1237">
            <v>0</v>
          </cell>
          <cell r="JE1237">
            <v>0</v>
          </cell>
          <cell r="JF1237">
            <v>0</v>
          </cell>
          <cell r="JG1237">
            <v>0</v>
          </cell>
          <cell r="JH1237">
            <v>0</v>
          </cell>
          <cell r="JI1237">
            <v>0</v>
          </cell>
          <cell r="JJ1237">
            <v>0</v>
          </cell>
          <cell r="JK1237">
            <v>0</v>
          </cell>
          <cell r="JL1237">
            <v>0</v>
          </cell>
          <cell r="JM1237">
            <v>0</v>
          </cell>
          <cell r="JN1237">
            <v>0</v>
          </cell>
          <cell r="JO1237">
            <v>0</v>
          </cell>
          <cell r="JP1237">
            <v>0</v>
          </cell>
          <cell r="JQ1237">
            <v>0</v>
          </cell>
        </row>
        <row r="1238">
          <cell r="D1238" t="str">
            <v>GCC.EX.CHE._.___.Chehalis</v>
          </cell>
          <cell r="F1238">
            <v>304.47292651000134</v>
          </cell>
          <cell r="G1238">
            <v>200.98848873000316</v>
          </cell>
          <cell r="H1238">
            <v>-204.38905597999928</v>
          </cell>
          <cell r="I1238">
            <v>44.090294239999821</v>
          </cell>
          <cell r="J1238">
            <v>-743.28761469999154</v>
          </cell>
          <cell r="K1238">
            <v>-2024.841656959994</v>
          </cell>
          <cell r="L1238">
            <v>-477.5928567800438</v>
          </cell>
          <cell r="M1238">
            <v>-328.79973725999298</v>
          </cell>
          <cell r="N1238">
            <v>-79.405277930010925</v>
          </cell>
          <cell r="O1238">
            <v>35.465844840000045</v>
          </cell>
          <cell r="P1238">
            <v>1.5490573199995197</v>
          </cell>
          <cell r="Q1238">
            <v>5.5304405100000622</v>
          </cell>
          <cell r="R1238">
            <v>1476.5514981300221</v>
          </cell>
          <cell r="S1238">
            <v>0</v>
          </cell>
          <cell r="T1238">
            <v>-628.02808039999582</v>
          </cell>
          <cell r="U1238">
            <v>-81.16589224999916</v>
          </cell>
          <cell r="V1238">
            <v>-17.495909799999936</v>
          </cell>
          <cell r="W1238">
            <v>-44.461122020000175</v>
          </cell>
          <cell r="X1238">
            <v>0</v>
          </cell>
          <cell r="Y1238">
            <v>128.72743140000239</v>
          </cell>
          <cell r="Z1238">
            <v>3834.4112236500223</v>
          </cell>
          <cell r="AA1238">
            <v>-1846.7623119000127</v>
          </cell>
          <cell r="AB1238">
            <v>121.31597729999999</v>
          </cell>
          <cell r="AC1238">
            <v>0</v>
          </cell>
          <cell r="AD1238">
            <v>10.010182150002947</v>
          </cell>
          <cell r="AE1238">
            <v>1021.6158630001009</v>
          </cell>
          <cell r="AF1238">
            <v>-21.772281600000497</v>
          </cell>
          <cell r="AG1238">
            <v>-243.02571963000264</v>
          </cell>
          <cell r="AH1238">
            <v>-104.17789789</v>
          </cell>
          <cell r="AI1238">
            <v>0</v>
          </cell>
          <cell r="AJ1238">
            <v>0</v>
          </cell>
          <cell r="AK1238">
            <v>0</v>
          </cell>
          <cell r="AL1238">
            <v>2845.2985929000133</v>
          </cell>
          <cell r="AM1238">
            <v>602.91651289003494</v>
          </cell>
          <cell r="AN1238">
            <v>-2071.9760542599906</v>
          </cell>
          <cell r="AO1238">
            <v>158.0583399799998</v>
          </cell>
          <cell r="AP1238">
            <v>0</v>
          </cell>
          <cell r="AQ1238">
            <v>-143.70562938999865</v>
          </cell>
          <cell r="AR1238">
            <v>-3153.8325800300227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-1473.2203008400029</v>
          </cell>
          <cell r="AZ1238">
            <v>-1228.903751949998</v>
          </cell>
          <cell r="BA1238">
            <v>-451.70852723999997</v>
          </cell>
          <cell r="BB1238">
            <v>0</v>
          </cell>
          <cell r="BC1238">
            <v>0</v>
          </cell>
          <cell r="BD1238">
            <v>0</v>
          </cell>
          <cell r="BE1238">
            <v>870.44406761998835</v>
          </cell>
          <cell r="BF1238">
            <v>0</v>
          </cell>
          <cell r="BG1238">
            <v>-953.61358044000008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143.26898916000209</v>
          </cell>
          <cell r="BM1238">
            <v>-225.71678165000776</v>
          </cell>
          <cell r="BN1238">
            <v>1825.5268264499991</v>
          </cell>
          <cell r="BO1238">
            <v>37.072442440000032</v>
          </cell>
          <cell r="BP1238">
            <v>43.906171659999927</v>
          </cell>
          <cell r="BQ1238">
            <v>0</v>
          </cell>
          <cell r="BR1238">
            <v>120.60773652999342</v>
          </cell>
          <cell r="BS1238">
            <v>0</v>
          </cell>
          <cell r="BT1238">
            <v>-211.03083636000019</v>
          </cell>
          <cell r="BU1238">
            <v>326.98571262000041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-128.94023263000236</v>
          </cell>
          <cell r="CA1238">
            <v>0</v>
          </cell>
          <cell r="CB1238">
            <v>133.59309290000056</v>
          </cell>
          <cell r="CC1238">
            <v>0</v>
          </cell>
          <cell r="CD1238">
            <v>0</v>
          </cell>
          <cell r="CE1238">
            <v>-636.68248350000795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294.97743015999913</v>
          </cell>
          <cell r="CN1238">
            <v>0</v>
          </cell>
          <cell r="CO1238">
            <v>0</v>
          </cell>
          <cell r="CP1238">
            <v>-1654.9565311100014</v>
          </cell>
          <cell r="CQ1238">
            <v>723.29661745000158</v>
          </cell>
          <cell r="CR1238">
            <v>262.94192883999494</v>
          </cell>
          <cell r="CS1238">
            <v>0</v>
          </cell>
          <cell r="CT1238">
            <v>-368.94395154000085</v>
          </cell>
          <cell r="CU1238">
            <v>156.65967458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653.03631074000168</v>
          </cell>
          <cell r="DA1238">
            <v>0</v>
          </cell>
          <cell r="DB1238">
            <v>0</v>
          </cell>
          <cell r="DC1238">
            <v>227.57971176999126</v>
          </cell>
          <cell r="DD1238">
            <v>-405.38981670999783</v>
          </cell>
          <cell r="DE1238">
            <v>1638.1870156600053</v>
          </cell>
          <cell r="DF1238">
            <v>0</v>
          </cell>
          <cell r="DG1238">
            <v>0</v>
          </cell>
          <cell r="DH1238">
            <v>562.07363062000013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-112.86760543000128</v>
          </cell>
          <cell r="DN1238">
            <v>444.82948260000012</v>
          </cell>
          <cell r="DO1238">
            <v>0</v>
          </cell>
          <cell r="DP1238">
            <v>65.51023128000088</v>
          </cell>
          <cell r="DQ1238">
            <v>678.64127659000224</v>
          </cell>
          <cell r="DR1238">
            <v>2359.1700629600091</v>
          </cell>
          <cell r="DS1238">
            <v>0</v>
          </cell>
          <cell r="DT1238">
            <v>10.985979289999989</v>
          </cell>
          <cell r="DU1238">
            <v>155.18106705000037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192.61210039999969</v>
          </cell>
          <cell r="EB1238">
            <v>0</v>
          </cell>
          <cell r="EC1238">
            <v>1325.0178853599973</v>
          </cell>
          <cell r="ED1238">
            <v>675.37303086000247</v>
          </cell>
          <cell r="EE1238">
            <v>372.20211047999328</v>
          </cell>
          <cell r="EF1238">
            <v>0</v>
          </cell>
          <cell r="EG1238">
            <v>-47.458099619999984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143.94522072000109</v>
          </cell>
          <cell r="EM1238">
            <v>311.78904743000021</v>
          </cell>
          <cell r="EN1238">
            <v>0</v>
          </cell>
          <cell r="EO1238">
            <v>-49.916960980000113</v>
          </cell>
          <cell r="EP1238">
            <v>-87.407340220008336</v>
          </cell>
          <cell r="EQ1238">
            <v>101.25024315000337</v>
          </cell>
          <cell r="ER1238">
            <v>1184.2961015799956</v>
          </cell>
          <cell r="ES1238">
            <v>470.83697155000004</v>
          </cell>
          <cell r="ET1238">
            <v>0</v>
          </cell>
          <cell r="EU1238">
            <v>60.263151340001059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  <cell r="FA1238">
            <v>0</v>
          </cell>
          <cell r="FB1238">
            <v>-22.277968310000006</v>
          </cell>
          <cell r="FC1238">
            <v>0</v>
          </cell>
          <cell r="FD1238">
            <v>675.47394699999859</v>
          </cell>
          <cell r="FE1238">
            <v>943.93250061999424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-109.29712586999995</v>
          </cell>
          <cell r="FN1238">
            <v>0</v>
          </cell>
          <cell r="FO1238">
            <v>0</v>
          </cell>
          <cell r="FP1238">
            <v>153.34114790000604</v>
          </cell>
          <cell r="FQ1238">
            <v>899.88847859000089</v>
          </cell>
          <cell r="FR1238">
            <v>-476.75370117998682</v>
          </cell>
          <cell r="FS1238">
            <v>0</v>
          </cell>
          <cell r="FT1238">
            <v>-376.31865802999891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101.49285899999995</v>
          </cell>
          <cell r="GA1238">
            <v>0</v>
          </cell>
          <cell r="GB1238">
            <v>-41.141602509999984</v>
          </cell>
          <cell r="GC1238">
            <v>-179.15857987999334</v>
          </cell>
          <cell r="GD1238">
            <v>18.372280240007967</v>
          </cell>
          <cell r="GE1238">
            <v>-29.971109209989663</v>
          </cell>
          <cell r="GF1238">
            <v>0</v>
          </cell>
          <cell r="GG1238">
            <v>0</v>
          </cell>
          <cell r="GH1238">
            <v>-407.87053474999993</v>
          </cell>
          <cell r="GI1238">
            <v>0</v>
          </cell>
          <cell r="GJ1238">
            <v>0</v>
          </cell>
          <cell r="GK1238">
            <v>0</v>
          </cell>
          <cell r="GL1238">
            <v>0</v>
          </cell>
          <cell r="GM1238">
            <v>-1.071279929999946</v>
          </cell>
          <cell r="GN1238">
            <v>0</v>
          </cell>
          <cell r="GO1238">
            <v>0</v>
          </cell>
          <cell r="GP1238">
            <v>130.98358513000494</v>
          </cell>
          <cell r="GQ1238">
            <v>247.98712034000346</v>
          </cell>
          <cell r="GR1238">
            <v>4779.4618705799949</v>
          </cell>
          <cell r="GS1238">
            <v>0</v>
          </cell>
          <cell r="GT1238">
            <v>-373.31401658000004</v>
          </cell>
          <cell r="GU1238">
            <v>0</v>
          </cell>
          <cell r="GV1238">
            <v>0</v>
          </cell>
          <cell r="GW1238">
            <v>0</v>
          </cell>
          <cell r="GX1238">
            <v>0</v>
          </cell>
          <cell r="GY1238">
            <v>3248.8315764300005</v>
          </cell>
          <cell r="GZ1238">
            <v>0</v>
          </cell>
          <cell r="HA1238">
            <v>-203.00915139999961</v>
          </cell>
          <cell r="HB1238">
            <v>0</v>
          </cell>
          <cell r="HC1238">
            <v>120.4413484100005</v>
          </cell>
          <cell r="HD1238">
            <v>1986.5121137199894</v>
          </cell>
          <cell r="HE1238">
            <v>2000.3827143299859</v>
          </cell>
          <cell r="HF1238">
            <v>0</v>
          </cell>
          <cell r="HG1238">
            <v>67.004539749999822</v>
          </cell>
          <cell r="HH1238">
            <v>0</v>
          </cell>
          <cell r="HI1238">
            <v>0</v>
          </cell>
          <cell r="HJ1238">
            <v>0</v>
          </cell>
          <cell r="HK1238">
            <v>0</v>
          </cell>
          <cell r="HL1238">
            <v>679.28393392999942</v>
          </cell>
          <cell r="HM1238">
            <v>0</v>
          </cell>
          <cell r="HN1238">
            <v>110.29341514000043</v>
          </cell>
          <cell r="HO1238">
            <v>0</v>
          </cell>
          <cell r="HP1238">
            <v>-759.18638834999729</v>
          </cell>
          <cell r="HQ1238">
            <v>1902.9872138599894</v>
          </cell>
          <cell r="HR1238">
            <v>1467.5208115800051</v>
          </cell>
          <cell r="HS1238">
            <v>0</v>
          </cell>
          <cell r="HT1238">
            <v>0</v>
          </cell>
          <cell r="HU1238">
            <v>0</v>
          </cell>
          <cell r="HV1238">
            <v>0</v>
          </cell>
          <cell r="HW1238">
            <v>0</v>
          </cell>
          <cell r="HX1238">
            <v>0</v>
          </cell>
          <cell r="HY1238">
            <v>0</v>
          </cell>
          <cell r="HZ1238">
            <v>336.70278708999831</v>
          </cell>
          <cell r="IA1238">
            <v>0</v>
          </cell>
          <cell r="IB1238">
            <v>0</v>
          </cell>
          <cell r="IC1238">
            <v>252.71886958999676</v>
          </cell>
          <cell r="ID1238">
            <v>878.09915490001731</v>
          </cell>
          <cell r="IE1238">
            <v>2732.3512903799419</v>
          </cell>
          <cell r="IF1238">
            <v>476.34546549999504</v>
          </cell>
          <cell r="IG1238">
            <v>-468.04818992000037</v>
          </cell>
          <cell r="IH1238">
            <v>156.51373586000045</v>
          </cell>
          <cell r="II1238">
            <v>0</v>
          </cell>
          <cell r="IJ1238">
            <v>0</v>
          </cell>
          <cell r="IK1238">
            <v>0</v>
          </cell>
          <cell r="IL1238">
            <v>0</v>
          </cell>
          <cell r="IM1238">
            <v>1217.2838503400017</v>
          </cell>
          <cell r="IN1238">
            <v>-44.429890359999263</v>
          </cell>
          <cell r="IO1238">
            <v>0</v>
          </cell>
          <cell r="IP1238">
            <v>394.35751556000469</v>
          </cell>
          <cell r="IQ1238">
            <v>1000.3288033999561</v>
          </cell>
          <cell r="IR1238">
            <v>-5240.5534663799917</v>
          </cell>
          <cell r="IS1238">
            <v>-2992.3270064199969</v>
          </cell>
          <cell r="IT1238">
            <v>-1469.1274956199923</v>
          </cell>
          <cell r="IU1238">
            <v>-653.09251816000324</v>
          </cell>
          <cell r="IV1238">
            <v>0</v>
          </cell>
          <cell r="IW1238">
            <v>0</v>
          </cell>
          <cell r="IX1238">
            <v>0</v>
          </cell>
          <cell r="IY1238">
            <v>0</v>
          </cell>
          <cell r="IZ1238">
            <v>139.37837866001064</v>
          </cell>
          <cell r="JA1238">
            <v>-683.3919351700024</v>
          </cell>
          <cell r="JB1238">
            <v>0</v>
          </cell>
          <cell r="JC1238">
            <v>-172.85222488999716</v>
          </cell>
          <cell r="JD1238">
            <v>590.85933522001142</v>
          </cell>
          <cell r="JE1238">
            <v>2915.332007739984</v>
          </cell>
          <cell r="JF1238">
            <v>993.37903661000382</v>
          </cell>
          <cell r="JG1238">
            <v>-669.97031746000721</v>
          </cell>
          <cell r="JH1238">
            <v>418.77436107999893</v>
          </cell>
          <cell r="JI1238">
            <v>0</v>
          </cell>
          <cell r="JJ1238">
            <v>0</v>
          </cell>
          <cell r="JK1238">
            <v>0</v>
          </cell>
          <cell r="JL1238">
            <v>0</v>
          </cell>
          <cell r="JM1238">
            <v>6.991723049999564</v>
          </cell>
          <cell r="JN1238">
            <v>1603.6796031799968</v>
          </cell>
          <cell r="JO1238">
            <v>31.093981099998928</v>
          </cell>
          <cell r="JP1238">
            <v>291.43080124000699</v>
          </cell>
          <cell r="JQ1238">
            <v>239.95281894001528</v>
          </cell>
        </row>
        <row r="1239">
          <cell r="D1239" t="str">
            <v>GCC.EX.CHE._.___.Chehalis OR</v>
          </cell>
          <cell r="F1239">
            <v>0</v>
          </cell>
          <cell r="G1239">
            <v>-327.2145162999999</v>
          </cell>
          <cell r="H1239">
            <v>0</v>
          </cell>
          <cell r="I1239">
            <v>0</v>
          </cell>
          <cell r="J1239">
            <v>165.01204746999974</v>
          </cell>
          <cell r="K1239">
            <v>-2345.8024247899957</v>
          </cell>
          <cell r="L1239">
            <v>-1387.193584279994</v>
          </cell>
          <cell r="M1239">
            <v>209.3139266299986</v>
          </cell>
          <cell r="N1239">
            <v>-589.03296139000304</v>
          </cell>
          <cell r="O1239">
            <v>0</v>
          </cell>
          <cell r="P1239">
            <v>0</v>
          </cell>
          <cell r="Q1239">
            <v>0</v>
          </cell>
          <cell r="R1239">
            <v>-2093.9123793499894</v>
          </cell>
          <cell r="S1239">
            <v>0</v>
          </cell>
          <cell r="T1239">
            <v>0</v>
          </cell>
          <cell r="U1239">
            <v>104.11344615999997</v>
          </cell>
          <cell r="V1239">
            <v>-8.6085826999998289</v>
          </cell>
          <cell r="W1239">
            <v>0</v>
          </cell>
          <cell r="X1239">
            <v>0</v>
          </cell>
          <cell r="Y1239">
            <v>-323.20122229999834</v>
          </cell>
          <cell r="Z1239">
            <v>-3693.9879639199935</v>
          </cell>
          <cell r="AA1239">
            <v>1827.7719434099999</v>
          </cell>
          <cell r="AB1239">
            <v>0</v>
          </cell>
          <cell r="AC1239">
            <v>0</v>
          </cell>
          <cell r="AD1239">
            <v>0</v>
          </cell>
          <cell r="AE1239">
            <v>-1596.4438734600117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-2938.2758276600034</v>
          </cell>
          <cell r="AM1239">
            <v>-1640.2686337600026</v>
          </cell>
          <cell r="AN1239">
            <v>2982.1005879600016</v>
          </cell>
          <cell r="AO1239">
            <v>0</v>
          </cell>
          <cell r="AP1239">
            <v>0</v>
          </cell>
          <cell r="AQ1239">
            <v>0</v>
          </cell>
          <cell r="AR1239">
            <v>190.33520087998477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-110.32702539999991</v>
          </cell>
          <cell r="AZ1239">
            <v>300.66222627999014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-1989.3544866499997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-1989.3544866499997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3330.7462289400019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3330.7462289400019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-941.53333032000046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-1199.9153159200005</v>
          </cell>
          <cell r="ED1239">
            <v>258.38198560000001</v>
          </cell>
          <cell r="EE1239">
            <v>309.35838187999798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118.21259576999978</v>
          </cell>
          <cell r="EN1239">
            <v>0</v>
          </cell>
          <cell r="EO1239">
            <v>49.916960990000007</v>
          </cell>
          <cell r="EP1239">
            <v>141.22882511999887</v>
          </cell>
          <cell r="EQ1239">
            <v>0</v>
          </cell>
          <cell r="ER1239">
            <v>60.450172270000621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56.30227837999999</v>
          </cell>
          <cell r="FA1239">
            <v>0</v>
          </cell>
          <cell r="FB1239">
            <v>0</v>
          </cell>
          <cell r="FC1239">
            <v>0</v>
          </cell>
          <cell r="FD1239">
            <v>4.147893890000887</v>
          </cell>
          <cell r="FE1239">
            <v>153.63767913999982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153.63767914000073</v>
          </cell>
          <cell r="FQ1239">
            <v>0</v>
          </cell>
          <cell r="FR1239">
            <v>-228.70587354999589</v>
          </cell>
          <cell r="FS1239">
            <v>0</v>
          </cell>
          <cell r="FT1239">
            <v>-200.46328578000001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-171.83510473999559</v>
          </cell>
          <cell r="GD1239">
            <v>143.59251696999854</v>
          </cell>
          <cell r="GE1239">
            <v>-143.28709301000345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  <cell r="GK1239">
            <v>0</v>
          </cell>
          <cell r="GL1239">
            <v>0</v>
          </cell>
          <cell r="GM1239">
            <v>-118.21258901999954</v>
          </cell>
          <cell r="GN1239">
            <v>0</v>
          </cell>
          <cell r="GO1239">
            <v>0</v>
          </cell>
          <cell r="GP1239">
            <v>0</v>
          </cell>
          <cell r="GQ1239">
            <v>-25.074503990001176</v>
          </cell>
          <cell r="GR1239">
            <v>0</v>
          </cell>
          <cell r="GS1239">
            <v>0</v>
          </cell>
          <cell r="GT1239">
            <v>0</v>
          </cell>
          <cell r="GU1239">
            <v>0</v>
          </cell>
          <cell r="GV1239">
            <v>0</v>
          </cell>
          <cell r="GW1239">
            <v>0</v>
          </cell>
          <cell r="GX1239">
            <v>0</v>
          </cell>
          <cell r="GY1239">
            <v>0</v>
          </cell>
          <cell r="GZ1239">
            <v>0</v>
          </cell>
          <cell r="HA1239">
            <v>0</v>
          </cell>
          <cell r="HB1239">
            <v>0</v>
          </cell>
          <cell r="HC1239">
            <v>0</v>
          </cell>
          <cell r="HD1239">
            <v>0</v>
          </cell>
          <cell r="HE1239">
            <v>0</v>
          </cell>
          <cell r="HF1239">
            <v>0</v>
          </cell>
          <cell r="HG1239">
            <v>0</v>
          </cell>
          <cell r="HH1239">
            <v>0</v>
          </cell>
          <cell r="HI1239">
            <v>0</v>
          </cell>
          <cell r="HJ1239">
            <v>0</v>
          </cell>
          <cell r="HK1239">
            <v>0</v>
          </cell>
          <cell r="HL1239">
            <v>0</v>
          </cell>
          <cell r="HM1239">
            <v>0</v>
          </cell>
          <cell r="HN1239">
            <v>0</v>
          </cell>
          <cell r="HO1239">
            <v>0</v>
          </cell>
          <cell r="HP1239">
            <v>0</v>
          </cell>
          <cell r="HQ1239">
            <v>0</v>
          </cell>
          <cell r="HR1239">
            <v>0</v>
          </cell>
          <cell r="HS1239">
            <v>0</v>
          </cell>
          <cell r="HT1239">
            <v>0</v>
          </cell>
          <cell r="HU1239">
            <v>0</v>
          </cell>
          <cell r="HV1239">
            <v>0</v>
          </cell>
          <cell r="HW1239">
            <v>0</v>
          </cell>
          <cell r="HX1239">
            <v>0</v>
          </cell>
          <cell r="HY1239">
            <v>0</v>
          </cell>
          <cell r="HZ1239">
            <v>0</v>
          </cell>
          <cell r="IA1239">
            <v>0</v>
          </cell>
          <cell r="IB1239">
            <v>0</v>
          </cell>
          <cell r="IC1239">
            <v>0</v>
          </cell>
          <cell r="ID1239">
            <v>0</v>
          </cell>
          <cell r="IE1239">
            <v>0</v>
          </cell>
          <cell r="IF1239">
            <v>0</v>
          </cell>
          <cell r="IG1239">
            <v>0</v>
          </cell>
          <cell r="IH1239">
            <v>0</v>
          </cell>
          <cell r="II1239">
            <v>0</v>
          </cell>
          <cell r="IJ1239">
            <v>0</v>
          </cell>
          <cell r="IK1239">
            <v>0</v>
          </cell>
          <cell r="IL1239">
            <v>0</v>
          </cell>
          <cell r="IM1239">
            <v>0</v>
          </cell>
          <cell r="IN1239">
            <v>0</v>
          </cell>
          <cell r="IO1239">
            <v>0</v>
          </cell>
          <cell r="IP1239">
            <v>0</v>
          </cell>
          <cell r="IQ1239">
            <v>0</v>
          </cell>
          <cell r="IR1239">
            <v>0</v>
          </cell>
          <cell r="IS1239">
            <v>0</v>
          </cell>
          <cell r="IT1239">
            <v>0</v>
          </cell>
          <cell r="IU1239">
            <v>0</v>
          </cell>
          <cell r="IV1239">
            <v>0</v>
          </cell>
          <cell r="IW1239">
            <v>0</v>
          </cell>
          <cell r="IX1239">
            <v>0</v>
          </cell>
          <cell r="IY1239">
            <v>0</v>
          </cell>
          <cell r="IZ1239">
            <v>0</v>
          </cell>
          <cell r="JA1239">
            <v>0</v>
          </cell>
          <cell r="JB1239">
            <v>0</v>
          </cell>
          <cell r="JC1239">
            <v>0</v>
          </cell>
          <cell r="JD1239">
            <v>0</v>
          </cell>
          <cell r="JE1239">
            <v>0</v>
          </cell>
          <cell r="JF1239">
            <v>0</v>
          </cell>
          <cell r="JG1239">
            <v>0</v>
          </cell>
          <cell r="JH1239">
            <v>0</v>
          </cell>
          <cell r="JI1239">
            <v>0</v>
          </cell>
          <cell r="JJ1239">
            <v>0</v>
          </cell>
          <cell r="JK1239">
            <v>0</v>
          </cell>
          <cell r="JL1239">
            <v>0</v>
          </cell>
          <cell r="JM1239">
            <v>0</v>
          </cell>
          <cell r="JN1239">
            <v>0</v>
          </cell>
          <cell r="JO1239">
            <v>0</v>
          </cell>
          <cell r="JP1239">
            <v>0</v>
          </cell>
          <cell r="JQ1239">
            <v>0</v>
          </cell>
        </row>
        <row r="1240">
          <cell r="D1240" t="str">
            <v>GCC.EX.CLV._.___.Currant Creek</v>
          </cell>
          <cell r="F1240">
            <v>-454.88184721001016</v>
          </cell>
          <cell r="G1240">
            <v>-4073.0944743099972</v>
          </cell>
          <cell r="H1240">
            <v>-3308.5637446299661</v>
          </cell>
          <cell r="I1240">
            <v>-296.80745732996729</v>
          </cell>
          <cell r="J1240">
            <v>-1748.0186728500412</v>
          </cell>
          <cell r="K1240">
            <v>-1442.775249950093</v>
          </cell>
          <cell r="L1240">
            <v>-1319.1980425600486</v>
          </cell>
          <cell r="M1240">
            <v>-1422.6082548599807</v>
          </cell>
          <cell r="N1240">
            <v>-491.05626833997667</v>
          </cell>
          <cell r="O1240">
            <v>-3028.8889531699533</v>
          </cell>
          <cell r="P1240">
            <v>-413.26130183998612</v>
          </cell>
          <cell r="Q1240">
            <v>-1931.4817681599961</v>
          </cell>
          <cell r="R1240">
            <v>-15461.776598210447</v>
          </cell>
          <cell r="S1240">
            <v>-1008.120975560043</v>
          </cell>
          <cell r="T1240">
            <v>-1289.7990066400671</v>
          </cell>
          <cell r="U1240">
            <v>-788.37115767996875</v>
          </cell>
          <cell r="V1240">
            <v>-176.52067298999464</v>
          </cell>
          <cell r="W1240">
            <v>11.715728009978193</v>
          </cell>
          <cell r="X1240">
            <v>-1853.8812951199652</v>
          </cell>
          <cell r="Y1240">
            <v>-1117.0397372999869</v>
          </cell>
          <cell r="Z1240">
            <v>-743.17796687997179</v>
          </cell>
          <cell r="AA1240">
            <v>-1305.8443322299572</v>
          </cell>
          <cell r="AB1240">
            <v>-3676.8359665500466</v>
          </cell>
          <cell r="AC1240">
            <v>-3603.468353749995</v>
          </cell>
          <cell r="AD1240">
            <v>89.567138479993446</v>
          </cell>
          <cell r="AE1240">
            <v>-15459.782912779599</v>
          </cell>
          <cell r="AF1240">
            <v>133.09923486998014</v>
          </cell>
          <cell r="AG1240">
            <v>-3070.9280368000036</v>
          </cell>
          <cell r="AH1240">
            <v>-335.10041829000693</v>
          </cell>
          <cell r="AI1240">
            <v>-1216.8307251299848</v>
          </cell>
          <cell r="AJ1240">
            <v>268.33687929998268</v>
          </cell>
          <cell r="AK1240">
            <v>-1125.052072320017</v>
          </cell>
          <cell r="AL1240">
            <v>-847.21643480999046</v>
          </cell>
          <cell r="AM1240">
            <v>913.54033207008615</v>
          </cell>
          <cell r="AN1240">
            <v>-290.27032108002459</v>
          </cell>
          <cell r="AO1240">
            <v>-3657.8220272099716</v>
          </cell>
          <cell r="AP1240">
            <v>-2604.0925542699988</v>
          </cell>
          <cell r="AQ1240">
            <v>-3627.4467691100144</v>
          </cell>
          <cell r="AR1240">
            <v>-21058.194066569675</v>
          </cell>
          <cell r="AS1240">
            <v>-2171.9733987099753</v>
          </cell>
          <cell r="AT1240">
            <v>-1066.804805199994</v>
          </cell>
          <cell r="AU1240">
            <v>-1946.6069398599502</v>
          </cell>
          <cell r="AV1240">
            <v>-1667.429108960001</v>
          </cell>
          <cell r="AW1240">
            <v>-2137.1630668700091</v>
          </cell>
          <cell r="AX1240">
            <v>-1414.7568282599968</v>
          </cell>
          <cell r="AY1240">
            <v>-984.43473889009329</v>
          </cell>
          <cell r="AZ1240">
            <v>-585.97438998002326</v>
          </cell>
          <cell r="BA1240">
            <v>-231.3288409000379</v>
          </cell>
          <cell r="BB1240">
            <v>-809.91745246003848</v>
          </cell>
          <cell r="BC1240">
            <v>-4380.1948609700194</v>
          </cell>
          <cell r="BD1240">
            <v>-3661.6096355099871</v>
          </cell>
          <cell r="BE1240">
            <v>-977.48459591995925</v>
          </cell>
          <cell r="BF1240">
            <v>600.53139690998069</v>
          </cell>
          <cell r="BG1240">
            <v>-729.27659401998972</v>
          </cell>
          <cell r="BH1240">
            <v>1975.4604490299826</v>
          </cell>
          <cell r="BI1240">
            <v>255.37419288003002</v>
          </cell>
          <cell r="BJ1240">
            <v>-852.96563502997742</v>
          </cell>
          <cell r="BK1240">
            <v>-1887.5393414400169</v>
          </cell>
          <cell r="BL1240">
            <v>-454.13510524999583</v>
          </cell>
          <cell r="BM1240">
            <v>-1079.6565021599527</v>
          </cell>
          <cell r="BN1240">
            <v>-61.824657590070274</v>
          </cell>
          <cell r="BO1240">
            <v>-725.54579893000482</v>
          </cell>
          <cell r="BP1240">
            <v>-808.53760688997863</v>
          </cell>
          <cell r="BQ1240">
            <v>2790.6306065699901</v>
          </cell>
          <cell r="BR1240">
            <v>-2118.9830324500799</v>
          </cell>
          <cell r="BS1240">
            <v>-2260.064807960036</v>
          </cell>
          <cell r="BT1240">
            <v>1011.8182108399633</v>
          </cell>
          <cell r="BU1240">
            <v>-256.85175863004406</v>
          </cell>
          <cell r="BV1240">
            <v>-56.393715710000833</v>
          </cell>
          <cell r="BW1240">
            <v>-910.66740859999845</v>
          </cell>
          <cell r="BX1240">
            <v>2134.1575687500299</v>
          </cell>
          <cell r="BY1240">
            <v>66.310876809991896</v>
          </cell>
          <cell r="BZ1240">
            <v>-1273.8227369899978</v>
          </cell>
          <cell r="CA1240">
            <v>800.50258261000272</v>
          </cell>
          <cell r="CB1240">
            <v>-907.90193584997905</v>
          </cell>
          <cell r="CC1240">
            <v>-827.22350414996617</v>
          </cell>
          <cell r="CD1240">
            <v>361.15359642999829</v>
          </cell>
          <cell r="CE1240">
            <v>-3761.3101495499723</v>
          </cell>
          <cell r="CF1240">
            <v>-955.28466225994634</v>
          </cell>
          <cell r="CG1240">
            <v>-742.22692933003418</v>
          </cell>
          <cell r="CH1240">
            <v>-1246.6564990700572</v>
          </cell>
          <cell r="CI1240">
            <v>-66.192047349992208</v>
          </cell>
          <cell r="CJ1240">
            <v>0</v>
          </cell>
          <cell r="CK1240">
            <v>3438.9300233700196</v>
          </cell>
          <cell r="CL1240">
            <v>-103.2915177999821</v>
          </cell>
          <cell r="CM1240">
            <v>602.02373125002487</v>
          </cell>
          <cell r="CN1240">
            <v>-435.41564177998225</v>
          </cell>
          <cell r="CO1240">
            <v>-3809.1531946900213</v>
          </cell>
          <cell r="CP1240">
            <v>-194.08820753000327</v>
          </cell>
          <cell r="CQ1240">
            <v>-249.95520435998333</v>
          </cell>
          <cell r="CR1240">
            <v>-5719.1460971697234</v>
          </cell>
          <cell r="CS1240">
            <v>787.09280160997878</v>
          </cell>
          <cell r="CT1240">
            <v>-1409.0005179200089</v>
          </cell>
          <cell r="CU1240">
            <v>109.31222324003465</v>
          </cell>
          <cell r="CV1240">
            <v>-408.58925949998957</v>
          </cell>
          <cell r="CW1240">
            <v>-659.94459565004217</v>
          </cell>
          <cell r="CX1240">
            <v>-1198.9435165000032</v>
          </cell>
          <cell r="CY1240">
            <v>-241.08221553001204</v>
          </cell>
          <cell r="CZ1240">
            <v>141.46847191004781</v>
          </cell>
          <cell r="DA1240">
            <v>-156.97484501998406</v>
          </cell>
          <cell r="DB1240">
            <v>-1738.1141611100174</v>
          </cell>
          <cell r="DC1240">
            <v>-364.7146311000397</v>
          </cell>
          <cell r="DD1240">
            <v>-579.65585160002229</v>
          </cell>
          <cell r="DE1240">
            <v>-6541.0426591804717</v>
          </cell>
          <cell r="DF1240">
            <v>-2826.9597643399611</v>
          </cell>
          <cell r="DG1240">
            <v>-828.59397093000007</v>
          </cell>
          <cell r="DH1240">
            <v>-731.19214521005051</v>
          </cell>
          <cell r="DI1240">
            <v>353.31441674998496</v>
          </cell>
          <cell r="DJ1240">
            <v>-947.90720839001006</v>
          </cell>
          <cell r="DK1240">
            <v>-56.937841599981766</v>
          </cell>
          <cell r="DL1240">
            <v>-750.87057976008509</v>
          </cell>
          <cell r="DM1240">
            <v>-1622.734942340001</v>
          </cell>
          <cell r="DN1240">
            <v>-102.00181312995846</v>
          </cell>
          <cell r="DO1240">
            <v>1819.5380859100551</v>
          </cell>
          <cell r="DP1240">
            <v>439.91568288998678</v>
          </cell>
          <cell r="DQ1240">
            <v>-1286.6125790300139</v>
          </cell>
          <cell r="DR1240">
            <v>-6074.2336991999764</v>
          </cell>
          <cell r="DS1240">
            <v>65.371554660057882</v>
          </cell>
          <cell r="DT1240">
            <v>-1360.267631380033</v>
          </cell>
          <cell r="DU1240">
            <v>-830.53786435007351</v>
          </cell>
          <cell r="DV1240">
            <v>-82.64202024997212</v>
          </cell>
          <cell r="DW1240">
            <v>-430.72772953999811</v>
          </cell>
          <cell r="DX1240">
            <v>306.47563910004101</v>
          </cell>
          <cell r="DY1240">
            <v>-743.77050370996585</v>
          </cell>
          <cell r="DZ1240">
            <v>-1817.8856067000015</v>
          </cell>
          <cell r="EA1240">
            <v>720.12986251994153</v>
          </cell>
          <cell r="EB1240">
            <v>-642.6730023699929</v>
          </cell>
          <cell r="EC1240">
            <v>-245.39818910000031</v>
          </cell>
          <cell r="ED1240">
            <v>-1012.3082080799504</v>
          </cell>
          <cell r="EE1240">
            <v>-7495.1795407503378</v>
          </cell>
          <cell r="EF1240">
            <v>-2484.7566220700392</v>
          </cell>
          <cell r="EG1240">
            <v>691.37532030994771</v>
          </cell>
          <cell r="EH1240">
            <v>-820.91384039001423</v>
          </cell>
          <cell r="EI1240">
            <v>-986.7665304300026</v>
          </cell>
          <cell r="EJ1240">
            <v>-64.980456799996318</v>
          </cell>
          <cell r="EK1240">
            <v>-49.563144179992378</v>
          </cell>
          <cell r="EL1240">
            <v>-217.73855132999597</v>
          </cell>
          <cell r="EM1240">
            <v>-1295.4412196799822</v>
          </cell>
          <cell r="EN1240">
            <v>-1147.045409429993</v>
          </cell>
          <cell r="EO1240">
            <v>-418.73328280000715</v>
          </cell>
          <cell r="EP1240">
            <v>2201.0240781000175</v>
          </cell>
          <cell r="EQ1240">
            <v>-2901.639882049989</v>
          </cell>
          <cell r="ER1240">
            <v>-1953.6421866205055</v>
          </cell>
          <cell r="ES1240">
            <v>-2546.2990439099958</v>
          </cell>
          <cell r="ET1240">
            <v>-1393.3668251899944</v>
          </cell>
          <cell r="EU1240">
            <v>-127.27228213998023</v>
          </cell>
          <cell r="EV1240">
            <v>-295.02512438999111</v>
          </cell>
          <cell r="EW1240">
            <v>300.20972851001716</v>
          </cell>
          <cell r="EX1240">
            <v>-692.27633672003867</v>
          </cell>
          <cell r="EY1240">
            <v>-682.67277182004182</v>
          </cell>
          <cell r="EZ1240">
            <v>-630.21761613001581</v>
          </cell>
          <cell r="FA1240">
            <v>-499.99045496000326</v>
          </cell>
          <cell r="FB1240">
            <v>590.36447742000746</v>
          </cell>
          <cell r="FC1240">
            <v>-861.11291615001392</v>
          </cell>
          <cell r="FD1240">
            <v>4884.0169788600178</v>
          </cell>
          <cell r="FE1240">
            <v>-9393.3326125002932</v>
          </cell>
          <cell r="FF1240">
            <v>-563.3408958799846</v>
          </cell>
          <cell r="FG1240">
            <v>-830.8468908900395</v>
          </cell>
          <cell r="FH1240">
            <v>-705.30925169994589</v>
          </cell>
          <cell r="FI1240">
            <v>-50.500287760005449</v>
          </cell>
          <cell r="FJ1240">
            <v>-560.86990659000003</v>
          </cell>
          <cell r="FK1240">
            <v>-1535.2267546100193</v>
          </cell>
          <cell r="FL1240">
            <v>-33.918196689948672</v>
          </cell>
          <cell r="FM1240">
            <v>-263.06330868994701</v>
          </cell>
          <cell r="FN1240">
            <v>-182.4382819099992</v>
          </cell>
          <cell r="FO1240">
            <v>-2732.0433594399947</v>
          </cell>
          <cell r="FP1240">
            <v>-891.96808211001917</v>
          </cell>
          <cell r="FQ1240">
            <v>-1043.8073962299677</v>
          </cell>
          <cell r="FR1240">
            <v>-7303.3872501701117</v>
          </cell>
          <cell r="FS1240">
            <v>-1121.181415660074</v>
          </cell>
          <cell r="FT1240">
            <v>233.87757204993977</v>
          </cell>
          <cell r="FU1240">
            <v>-644.32435053994413</v>
          </cell>
          <cell r="FV1240">
            <v>183.35558004000632</v>
          </cell>
          <cell r="FW1240">
            <v>-1228.8629245899792</v>
          </cell>
          <cell r="FX1240">
            <v>-281.11572742994758</v>
          </cell>
          <cell r="FY1240">
            <v>-601.84560525999404</v>
          </cell>
          <cell r="FZ1240">
            <v>-2545.5213262999896</v>
          </cell>
          <cell r="GA1240">
            <v>-1340.0785417099833</v>
          </cell>
          <cell r="GB1240">
            <v>1268.039059880015</v>
          </cell>
          <cell r="GC1240">
            <v>-226.70143794998876</v>
          </cell>
          <cell r="GD1240">
            <v>-999.02813270001207</v>
          </cell>
          <cell r="GE1240">
            <v>-9165.3789758605417</v>
          </cell>
          <cell r="GF1240">
            <v>89.974010129983071</v>
          </cell>
          <cell r="GG1240">
            <v>-755.48793031001696</v>
          </cell>
          <cell r="GH1240">
            <v>260.27765261998866</v>
          </cell>
          <cell r="GI1240">
            <v>-501.29166543000611</v>
          </cell>
          <cell r="GJ1240">
            <v>-1339.9706554700097</v>
          </cell>
          <cell r="GK1240">
            <v>-741.55256138998084</v>
          </cell>
          <cell r="GL1240">
            <v>-864.60091844998533</v>
          </cell>
          <cell r="GM1240">
            <v>-1826.8172564600536</v>
          </cell>
          <cell r="GN1240">
            <v>-676.34517830004916</v>
          </cell>
          <cell r="GO1240">
            <v>-1224.0917308400094</v>
          </cell>
          <cell r="GP1240">
            <v>-693.05917335004779</v>
          </cell>
          <cell r="GQ1240">
            <v>-892.41356861003442</v>
          </cell>
          <cell r="GR1240">
            <v>7350.1905507389456</v>
          </cell>
          <cell r="GS1240">
            <v>1742.2626847099746</v>
          </cell>
          <cell r="GT1240">
            <v>306.58942285002558</v>
          </cell>
          <cell r="GU1240">
            <v>4708.3919089300034</v>
          </cell>
          <cell r="GV1240">
            <v>190.27469332999317</v>
          </cell>
          <cell r="GW1240">
            <v>-142.22669946003589</v>
          </cell>
          <cell r="GX1240">
            <v>-242.10776598998928</v>
          </cell>
          <cell r="GY1240">
            <v>-7.6751990600023419</v>
          </cell>
          <cell r="GZ1240">
            <v>810.11103863985045</v>
          </cell>
          <cell r="HA1240">
            <v>-834.59390281001106</v>
          </cell>
          <cell r="HB1240">
            <v>-1552.7010484999919</v>
          </cell>
          <cell r="HC1240">
            <v>519.9521042399283</v>
          </cell>
          <cell r="HD1240">
            <v>1851.9133138600155</v>
          </cell>
          <cell r="HE1240">
            <v>81.808967860415578</v>
          </cell>
          <cell r="HF1240">
            <v>1018.9161803800089</v>
          </cell>
          <cell r="HG1240">
            <v>-406.88885733997449</v>
          </cell>
          <cell r="HH1240">
            <v>689.59532668991596</v>
          </cell>
          <cell r="HI1240">
            <v>-74.965987629984738</v>
          </cell>
          <cell r="HJ1240">
            <v>0</v>
          </cell>
          <cell r="HK1240">
            <v>-142.48169012999278</v>
          </cell>
          <cell r="HL1240">
            <v>-1326.507051850087</v>
          </cell>
          <cell r="HM1240">
            <v>248.0540962399682</v>
          </cell>
          <cell r="HN1240">
            <v>-302.52967841995996</v>
          </cell>
          <cell r="HO1240">
            <v>-155.36959652003134</v>
          </cell>
          <cell r="HP1240">
            <v>631.81566253004712</v>
          </cell>
          <cell r="HQ1240">
            <v>-97.829436089959927</v>
          </cell>
          <cell r="HR1240">
            <v>-517.53883299976587</v>
          </cell>
          <cell r="HS1240">
            <v>1021.1158762800042</v>
          </cell>
          <cell r="HT1240">
            <v>-1524.1437263299886</v>
          </cell>
          <cell r="HU1240">
            <v>-1003.1052378500171</v>
          </cell>
          <cell r="HV1240">
            <v>-368.95186740002828</v>
          </cell>
          <cell r="HW1240">
            <v>-519.88242425999488</v>
          </cell>
          <cell r="HX1240">
            <v>-208.26823176993639</v>
          </cell>
          <cell r="HY1240">
            <v>-831.89210287993774</v>
          </cell>
          <cell r="HZ1240">
            <v>-272.22239404998254</v>
          </cell>
          <cell r="IA1240">
            <v>-582.60703217002447</v>
          </cell>
          <cell r="IB1240">
            <v>4589.0760320300178</v>
          </cell>
          <cell r="IC1240">
            <v>-1063.9704296900018</v>
          </cell>
          <cell r="ID1240">
            <v>247.31270508997841</v>
          </cell>
          <cell r="IE1240">
            <v>-8086.7290013707243</v>
          </cell>
          <cell r="IF1240">
            <v>157.24312271998497</v>
          </cell>
          <cell r="IG1240">
            <v>-1245.4430318700615</v>
          </cell>
          <cell r="IH1240">
            <v>-923.89743558000191</v>
          </cell>
          <cell r="II1240">
            <v>-70.203042950044619</v>
          </cell>
          <cell r="IJ1240">
            <v>-102.77748800997506</v>
          </cell>
          <cell r="IK1240">
            <v>926.81920925001032</v>
          </cell>
          <cell r="IL1240">
            <v>-685.76163977995748</v>
          </cell>
          <cell r="IM1240">
            <v>-359.28793061000761</v>
          </cell>
          <cell r="IN1240">
            <v>-923.38964806997683</v>
          </cell>
          <cell r="IO1240">
            <v>-2159.8985753300076</v>
          </cell>
          <cell r="IP1240">
            <v>-1461.2774878500495</v>
          </cell>
          <cell r="IQ1240">
            <v>-1238.8550532900263</v>
          </cell>
          <cell r="IR1240">
            <v>-11645.968197640032</v>
          </cell>
          <cell r="IS1240">
            <v>-1962.3766677199746</v>
          </cell>
          <cell r="IT1240">
            <v>-2632.5533195799799</v>
          </cell>
          <cell r="IU1240">
            <v>-709.35991875996115</v>
          </cell>
          <cell r="IV1240">
            <v>-3289.1531913899817</v>
          </cell>
          <cell r="IW1240">
            <v>-535.92760479002027</v>
          </cell>
          <cell r="IX1240">
            <v>978.17845360998763</v>
          </cell>
          <cell r="IY1240">
            <v>-1751.9598705100361</v>
          </cell>
          <cell r="IZ1240">
            <v>-552.60894684999948</v>
          </cell>
          <cell r="JA1240">
            <v>-537.5758279900183</v>
          </cell>
          <cell r="JB1240">
            <v>1131.298251219996</v>
          </cell>
          <cell r="JC1240">
            <v>-1093.5939638200216</v>
          </cell>
          <cell r="JD1240">
            <v>-690.33559105987661</v>
          </cell>
          <cell r="JE1240">
            <v>4771.0023332103156</v>
          </cell>
          <cell r="JF1240">
            <v>1429.8873911101255</v>
          </cell>
          <cell r="JG1240">
            <v>159.89782549999654</v>
          </cell>
          <cell r="JH1240">
            <v>1154.5463582299417</v>
          </cell>
          <cell r="JI1240">
            <v>-160.24747301003663</v>
          </cell>
          <cell r="JJ1240">
            <v>282.2300313100277</v>
          </cell>
          <cell r="JK1240">
            <v>976.11756169999717</v>
          </cell>
          <cell r="JL1240">
            <v>440.10764777997974</v>
          </cell>
          <cell r="JM1240">
            <v>166.99629100004677</v>
          </cell>
          <cell r="JN1240">
            <v>-3.1907740900060162</v>
          </cell>
          <cell r="JO1240">
            <v>-736.44001234992174</v>
          </cell>
          <cell r="JP1240">
            <v>459.06980141994427</v>
          </cell>
          <cell r="JQ1240">
            <v>602.02768460992957</v>
          </cell>
        </row>
        <row r="1241">
          <cell r="D1241" t="str">
            <v>GCC.EX.CLV._.___.Currant Creek OR</v>
          </cell>
          <cell r="F1241">
            <v>-847.87678775999666</v>
          </cell>
          <cell r="G1241">
            <v>768.184743229991</v>
          </cell>
          <cell r="H1241">
            <v>52.945424159988761</v>
          </cell>
          <cell r="I1241">
            <v>-1739.0951651099967</v>
          </cell>
          <cell r="J1241">
            <v>-12.246266300004208</v>
          </cell>
          <cell r="K1241">
            <v>125.41133783999248</v>
          </cell>
          <cell r="L1241">
            <v>-542.08577736000007</v>
          </cell>
          <cell r="M1241">
            <v>-598.022374030028</v>
          </cell>
          <cell r="N1241">
            <v>-642.10080258001108</v>
          </cell>
          <cell r="O1241">
            <v>-792.55226702002983</v>
          </cell>
          <cell r="P1241">
            <v>-628.46859307000705</v>
          </cell>
          <cell r="Q1241">
            <v>221.27864927001065</v>
          </cell>
          <cell r="R1241">
            <v>-13231.473747399985</v>
          </cell>
          <cell r="S1241">
            <v>-510.21615792999364</v>
          </cell>
          <cell r="T1241">
            <v>-709.47742677000497</v>
          </cell>
          <cell r="U1241">
            <v>-328.01070052002615</v>
          </cell>
          <cell r="V1241">
            <v>-240.780811239998</v>
          </cell>
          <cell r="W1241">
            <v>-132.27497558999676</v>
          </cell>
          <cell r="X1241">
            <v>5.6549548899929505</v>
          </cell>
          <cell r="Y1241">
            <v>-356.97713256000134</v>
          </cell>
          <cell r="Z1241">
            <v>-527.41317319001246</v>
          </cell>
          <cell r="AA1241">
            <v>14.875760830007493</v>
          </cell>
          <cell r="AB1241">
            <v>-5197.3171462300015</v>
          </cell>
          <cell r="AC1241">
            <v>-2507.5577079800023</v>
          </cell>
          <cell r="AD1241">
            <v>-2741.9792311100027</v>
          </cell>
          <cell r="AE1241">
            <v>-11700.438561109826</v>
          </cell>
          <cell r="AF1241">
            <v>-2861.0868077799969</v>
          </cell>
          <cell r="AG1241">
            <v>-526.61038092999661</v>
          </cell>
          <cell r="AH1241">
            <v>-274.17176487000688</v>
          </cell>
          <cell r="AI1241">
            <v>-250.21802005000063</v>
          </cell>
          <cell r="AJ1241">
            <v>-265.96300628999597</v>
          </cell>
          <cell r="AK1241">
            <v>-191.30414259999816</v>
          </cell>
          <cell r="AL1241">
            <v>-558.26842202000262</v>
          </cell>
          <cell r="AM1241">
            <v>-56.676600000006147</v>
          </cell>
          <cell r="AN1241">
            <v>-29.981617469980847</v>
          </cell>
          <cell r="AO1241">
            <v>-4070.227378200012</v>
          </cell>
          <cell r="AP1241">
            <v>-2472.9829106700054</v>
          </cell>
          <cell r="AQ1241">
            <v>-142.94751022999117</v>
          </cell>
          <cell r="AR1241">
            <v>-9985.6856412097113</v>
          </cell>
          <cell r="AS1241">
            <v>48.302476549997664</v>
          </cell>
          <cell r="AT1241">
            <v>-93.865612049987249</v>
          </cell>
          <cell r="AU1241">
            <v>-1837.6688128699971</v>
          </cell>
          <cell r="AV1241">
            <v>99.93922811999073</v>
          </cell>
          <cell r="AW1241">
            <v>-45.099776520000887</v>
          </cell>
          <cell r="AX1241">
            <v>-1055.9169537300186</v>
          </cell>
          <cell r="AY1241">
            <v>-195.62930928000424</v>
          </cell>
          <cell r="AZ1241">
            <v>-378.45259364998492</v>
          </cell>
          <cell r="BA1241">
            <v>31.765629540008376</v>
          </cell>
          <cell r="BB1241">
            <v>-7760.1872578600014</v>
          </cell>
          <cell r="BC1241">
            <v>-246.6304577000119</v>
          </cell>
          <cell r="BD1241">
            <v>1447.7577982399962</v>
          </cell>
          <cell r="BE1241">
            <v>-4475.9164823598694</v>
          </cell>
          <cell r="BF1241">
            <v>-2319.3823611000043</v>
          </cell>
          <cell r="BG1241">
            <v>-106.76753556999029</v>
          </cell>
          <cell r="BH1241">
            <v>-467.34233764000965</v>
          </cell>
          <cell r="BI1241">
            <v>-325.37038083999869</v>
          </cell>
          <cell r="BJ1241">
            <v>561.49267886999587</v>
          </cell>
          <cell r="BK1241">
            <v>-402.84183510000003</v>
          </cell>
          <cell r="BL1241">
            <v>88.559879929991439</v>
          </cell>
          <cell r="BM1241">
            <v>-244.07611599999655</v>
          </cell>
          <cell r="BN1241">
            <v>-52.907413719993201</v>
          </cell>
          <cell r="BO1241">
            <v>-499.19513976999588</v>
          </cell>
          <cell r="BP1241">
            <v>1768.3488036699928</v>
          </cell>
          <cell r="BQ1241">
            <v>-2476.4347250900246</v>
          </cell>
          <cell r="BR1241">
            <v>-14131.116449130117</v>
          </cell>
          <cell r="BS1241">
            <v>169.65020343000651</v>
          </cell>
          <cell r="BT1241">
            <v>-1141.8110705799991</v>
          </cell>
          <cell r="BU1241">
            <v>-742.99801199000649</v>
          </cell>
          <cell r="BV1241">
            <v>-17.393356329994276</v>
          </cell>
          <cell r="BW1241">
            <v>-78.592338369995559</v>
          </cell>
          <cell r="BX1241">
            <v>-7963.7213547300125</v>
          </cell>
          <cell r="BY1241">
            <v>0.42128933999629226</v>
          </cell>
          <cell r="BZ1241">
            <v>28.309475029993337</v>
          </cell>
          <cell r="CA1241">
            <v>-1206.6007743599912</v>
          </cell>
          <cell r="CB1241">
            <v>-1709.4834797099975</v>
          </cell>
          <cell r="CC1241">
            <v>-201.44753902000957</v>
          </cell>
          <cell r="CD1241">
            <v>-1267.4494918400014</v>
          </cell>
          <cell r="CE1241">
            <v>-1534.3180409399793</v>
          </cell>
          <cell r="CF1241">
            <v>-25.749813290007296</v>
          </cell>
          <cell r="CG1241">
            <v>-872.57954171999882</v>
          </cell>
          <cell r="CH1241">
            <v>-159.07808355999441</v>
          </cell>
          <cell r="CI1241">
            <v>82.706109080001625</v>
          </cell>
          <cell r="CJ1241">
            <v>0</v>
          </cell>
          <cell r="CK1241">
            <v>-326.04417257000023</v>
          </cell>
          <cell r="CL1241">
            <v>-50.460594040006981</v>
          </cell>
          <cell r="CM1241">
            <v>-244.56435181999404</v>
          </cell>
          <cell r="CN1241">
            <v>35.467741860018577</v>
          </cell>
          <cell r="CO1241">
            <v>148.3083467700053</v>
          </cell>
          <cell r="CP1241">
            <v>-149.6742715099972</v>
          </cell>
          <cell r="CQ1241">
            <v>27.350589859997854</v>
          </cell>
          <cell r="CR1241">
            <v>-2479.5249276399845</v>
          </cell>
          <cell r="CS1241">
            <v>-70.982233530012309</v>
          </cell>
          <cell r="CT1241">
            <v>-1090.7166216199912</v>
          </cell>
          <cell r="CU1241">
            <v>-492.26301455000794</v>
          </cell>
          <cell r="CV1241">
            <v>67.399199999999837</v>
          </cell>
          <cell r="CW1241">
            <v>-336.34428173999913</v>
          </cell>
          <cell r="CX1241">
            <v>388.205025260002</v>
          </cell>
          <cell r="CY1241">
            <v>281.29020993999438</v>
          </cell>
          <cell r="CZ1241">
            <v>-356.69960058000288</v>
          </cell>
          <cell r="DA1241">
            <v>13.922422689996893</v>
          </cell>
          <cell r="DB1241">
            <v>-493.27957686999434</v>
          </cell>
          <cell r="DC1241">
            <v>-67.696292489999905</v>
          </cell>
          <cell r="DD1241">
            <v>-322.36016414999904</v>
          </cell>
          <cell r="DE1241">
            <v>-7800.9368625400821</v>
          </cell>
          <cell r="DF1241">
            <v>-207.25443771998107</v>
          </cell>
          <cell r="DG1241">
            <v>-22.400609090000216</v>
          </cell>
          <cell r="DH1241">
            <v>-411.47705561999464</v>
          </cell>
          <cell r="DI1241">
            <v>-29.581430470003397</v>
          </cell>
          <cell r="DJ1241">
            <v>104.78943204999814</v>
          </cell>
          <cell r="DK1241">
            <v>-935.57820920000086</v>
          </cell>
          <cell r="DL1241">
            <v>-33.447372079986962</v>
          </cell>
          <cell r="DM1241">
            <v>-144.19811653002398</v>
          </cell>
          <cell r="DN1241">
            <v>-106.25205678999191</v>
          </cell>
          <cell r="DO1241">
            <v>-875.85811761000878</v>
          </cell>
          <cell r="DP1241">
            <v>-2147.9807735600043</v>
          </cell>
          <cell r="DQ1241">
            <v>-2991.6981159199931</v>
          </cell>
          <cell r="DR1241">
            <v>21.47837906004861</v>
          </cell>
          <cell r="DS1241">
            <v>-532.62726687999384</v>
          </cell>
          <cell r="DT1241">
            <v>-246.61171959000058</v>
          </cell>
          <cell r="DU1241">
            <v>106.77653344000282</v>
          </cell>
          <cell r="DV1241">
            <v>35.050503280006524</v>
          </cell>
          <cell r="DW1241">
            <v>-109.65966425999795</v>
          </cell>
          <cell r="DX1241">
            <v>229.25418074000481</v>
          </cell>
          <cell r="DY1241">
            <v>-22.57522636000067</v>
          </cell>
          <cell r="DZ1241">
            <v>-205.48987700001453</v>
          </cell>
          <cell r="EA1241">
            <v>-295.81019951998314</v>
          </cell>
          <cell r="EB1241">
            <v>829.7209456099954</v>
          </cell>
          <cell r="EC1241">
            <v>127.45121410000138</v>
          </cell>
          <cell r="ED1241">
            <v>105.99895550001384</v>
          </cell>
          <cell r="EE1241">
            <v>970.14355127001181</v>
          </cell>
          <cell r="EF1241">
            <v>2339.3702745199844</v>
          </cell>
          <cell r="EG1241">
            <v>-1071.3300917399974</v>
          </cell>
          <cell r="EH1241">
            <v>67.060937269998249</v>
          </cell>
          <cell r="EI1241">
            <v>-11.394803020000836</v>
          </cell>
          <cell r="EJ1241">
            <v>-270.57259320999583</v>
          </cell>
          <cell r="EK1241">
            <v>-517.18998929000372</v>
          </cell>
          <cell r="EL1241">
            <v>-40.741753020018223</v>
          </cell>
          <cell r="EM1241">
            <v>-459.81677451000724</v>
          </cell>
          <cell r="EN1241">
            <v>362.98558453001897</v>
          </cell>
          <cell r="EO1241">
            <v>-1081.8949111100046</v>
          </cell>
          <cell r="EP1241">
            <v>-30.739426229993114</v>
          </cell>
          <cell r="EQ1241">
            <v>1684.4070970799949</v>
          </cell>
          <cell r="ER1241">
            <v>397.90846695005894</v>
          </cell>
          <cell r="ES1241">
            <v>6375.3839635699987</v>
          </cell>
          <cell r="ET1241">
            <v>-718.38341456001217</v>
          </cell>
          <cell r="EU1241">
            <v>-117.2224225500031</v>
          </cell>
          <cell r="EV1241">
            <v>0</v>
          </cell>
          <cell r="EW1241">
            <v>133.04392836999978</v>
          </cell>
          <cell r="EX1241">
            <v>166.47501946999546</v>
          </cell>
          <cell r="EY1241">
            <v>-86.137101239990443</v>
          </cell>
          <cell r="EZ1241">
            <v>-75.565157499993802</v>
          </cell>
          <cell r="FA1241">
            <v>-100.34166741000081</v>
          </cell>
          <cell r="FB1241">
            <v>-903.944351189999</v>
          </cell>
          <cell r="FC1241">
            <v>14.21920713999134</v>
          </cell>
          <cell r="FD1241">
            <v>-4289.6195371499925</v>
          </cell>
          <cell r="FE1241">
            <v>-4925.7850584099069</v>
          </cell>
          <cell r="FF1241">
            <v>-438.4859502500185</v>
          </cell>
          <cell r="FG1241">
            <v>76.594109929996193</v>
          </cell>
          <cell r="FH1241">
            <v>1061.0386777900057</v>
          </cell>
          <cell r="FI1241">
            <v>0</v>
          </cell>
          <cell r="FJ1241">
            <v>9.9480799700031639</v>
          </cell>
          <cell r="FK1241">
            <v>-3293.3268265899969</v>
          </cell>
          <cell r="FL1241">
            <v>-49.473352570013958</v>
          </cell>
          <cell r="FM1241">
            <v>-255.25718714001414</v>
          </cell>
          <cell r="FN1241">
            <v>-77.786100990007981</v>
          </cell>
          <cell r="FO1241">
            <v>-3640.8601837200076</v>
          </cell>
          <cell r="FP1241">
            <v>-121.87369005998335</v>
          </cell>
          <cell r="FQ1241">
            <v>1803.6973652200104</v>
          </cell>
          <cell r="FR1241">
            <v>-2135.5148480698699</v>
          </cell>
          <cell r="FS1241">
            <v>-237.27676529000746</v>
          </cell>
          <cell r="FT1241">
            <v>-1160.4831317999851</v>
          </cell>
          <cell r="FU1241">
            <v>71.07847132000461</v>
          </cell>
          <cell r="FV1241">
            <v>23.006996080002864</v>
          </cell>
          <cell r="FW1241">
            <v>852.02128660001108</v>
          </cell>
          <cell r="FX1241">
            <v>-902.47077376999368</v>
          </cell>
          <cell r="FY1241">
            <v>-185.09600186000171</v>
          </cell>
          <cell r="FZ1241">
            <v>1746.8670310400339</v>
          </cell>
          <cell r="GA1241">
            <v>-88.162385579991678</v>
          </cell>
          <cell r="GB1241">
            <v>-2121.4720844699987</v>
          </cell>
          <cell r="GC1241">
            <v>59.741930000003777</v>
          </cell>
          <cell r="GD1241">
            <v>-193.26942033998785</v>
          </cell>
          <cell r="GE1241">
            <v>-649.59847154992167</v>
          </cell>
          <cell r="GF1241">
            <v>166.32906503998674</v>
          </cell>
          <cell r="GG1241">
            <v>725.16610107000452</v>
          </cell>
          <cell r="GH1241">
            <v>-815.92790512000647</v>
          </cell>
          <cell r="GI1241">
            <v>-42.354046519998519</v>
          </cell>
          <cell r="GJ1241">
            <v>-31.734080910002376</v>
          </cell>
          <cell r="GK1241">
            <v>250.1901715799977</v>
          </cell>
          <cell r="GL1241">
            <v>-637.7016351899656</v>
          </cell>
          <cell r="GM1241">
            <v>60.354671419991064</v>
          </cell>
          <cell r="GN1241">
            <v>-100.82575047000137</v>
          </cell>
          <cell r="GO1241">
            <v>-286.31963458999962</v>
          </cell>
          <cell r="GP1241">
            <v>-109.26072704000399</v>
          </cell>
          <cell r="GQ1241">
            <v>172.48529918001441</v>
          </cell>
          <cell r="GR1241">
            <v>0</v>
          </cell>
          <cell r="GS1241">
            <v>0</v>
          </cell>
          <cell r="GT1241">
            <v>0</v>
          </cell>
          <cell r="GU1241">
            <v>0</v>
          </cell>
          <cell r="GV1241">
            <v>0</v>
          </cell>
          <cell r="GW1241">
            <v>0</v>
          </cell>
          <cell r="GX1241">
            <v>0</v>
          </cell>
          <cell r="GY1241">
            <v>0</v>
          </cell>
          <cell r="GZ1241">
            <v>0</v>
          </cell>
          <cell r="HA1241">
            <v>0</v>
          </cell>
          <cell r="HB1241">
            <v>0</v>
          </cell>
          <cell r="HC1241">
            <v>0</v>
          </cell>
          <cell r="HD1241">
            <v>0</v>
          </cell>
          <cell r="HE1241">
            <v>0</v>
          </cell>
          <cell r="HF1241">
            <v>0</v>
          </cell>
          <cell r="HG1241">
            <v>0</v>
          </cell>
          <cell r="HH1241">
            <v>0</v>
          </cell>
          <cell r="HI1241">
            <v>0</v>
          </cell>
          <cell r="HJ1241">
            <v>0</v>
          </cell>
          <cell r="HK1241">
            <v>0</v>
          </cell>
          <cell r="HL1241">
            <v>0</v>
          </cell>
          <cell r="HM1241">
            <v>0</v>
          </cell>
          <cell r="HN1241">
            <v>0</v>
          </cell>
          <cell r="HO1241">
            <v>0</v>
          </cell>
          <cell r="HP1241">
            <v>0</v>
          </cell>
          <cell r="HQ1241">
            <v>0</v>
          </cell>
          <cell r="HR1241">
            <v>0</v>
          </cell>
          <cell r="HS1241">
            <v>0</v>
          </cell>
          <cell r="HT1241">
            <v>0</v>
          </cell>
          <cell r="HU1241">
            <v>0</v>
          </cell>
          <cell r="HV1241">
            <v>0</v>
          </cell>
          <cell r="HW1241">
            <v>0</v>
          </cell>
          <cell r="HX1241">
            <v>0</v>
          </cell>
          <cell r="HY1241">
            <v>0</v>
          </cell>
          <cell r="HZ1241">
            <v>0</v>
          </cell>
          <cell r="IA1241">
            <v>0</v>
          </cell>
          <cell r="IB1241">
            <v>0</v>
          </cell>
          <cell r="IC1241">
            <v>0</v>
          </cell>
          <cell r="ID1241">
            <v>0</v>
          </cell>
          <cell r="IE1241">
            <v>0</v>
          </cell>
          <cell r="IF1241">
            <v>0</v>
          </cell>
          <cell r="IG1241">
            <v>0</v>
          </cell>
          <cell r="IH1241">
            <v>0</v>
          </cell>
          <cell r="II1241">
            <v>0</v>
          </cell>
          <cell r="IJ1241">
            <v>0</v>
          </cell>
          <cell r="IK1241">
            <v>0</v>
          </cell>
          <cell r="IL1241">
            <v>0</v>
          </cell>
          <cell r="IM1241">
            <v>0</v>
          </cell>
          <cell r="IN1241">
            <v>0</v>
          </cell>
          <cell r="IO1241">
            <v>0</v>
          </cell>
          <cell r="IP1241">
            <v>0</v>
          </cell>
          <cell r="IQ1241">
            <v>0</v>
          </cell>
          <cell r="IR1241">
            <v>0</v>
          </cell>
          <cell r="IS1241">
            <v>0</v>
          </cell>
          <cell r="IT1241">
            <v>0</v>
          </cell>
          <cell r="IU1241">
            <v>0</v>
          </cell>
          <cell r="IV1241">
            <v>0</v>
          </cell>
          <cell r="IW1241">
            <v>0</v>
          </cell>
          <cell r="IX1241">
            <v>0</v>
          </cell>
          <cell r="IY1241">
            <v>0</v>
          </cell>
          <cell r="IZ1241">
            <v>0</v>
          </cell>
          <cell r="JA1241">
            <v>0</v>
          </cell>
          <cell r="JB1241">
            <v>0</v>
          </cell>
          <cell r="JC1241">
            <v>0</v>
          </cell>
          <cell r="JD1241">
            <v>0</v>
          </cell>
          <cell r="JE1241">
            <v>0</v>
          </cell>
          <cell r="JF1241">
            <v>0</v>
          </cell>
          <cell r="JG1241">
            <v>0</v>
          </cell>
          <cell r="JH1241">
            <v>0</v>
          </cell>
          <cell r="JI1241">
            <v>0</v>
          </cell>
          <cell r="JJ1241">
            <v>0</v>
          </cell>
          <cell r="JK1241">
            <v>0</v>
          </cell>
          <cell r="JL1241">
            <v>0</v>
          </cell>
          <cell r="JM1241">
            <v>0</v>
          </cell>
          <cell r="JN1241">
            <v>0</v>
          </cell>
          <cell r="JO1241">
            <v>0</v>
          </cell>
          <cell r="JP1241">
            <v>0</v>
          </cell>
          <cell r="JQ1241">
            <v>0</v>
          </cell>
        </row>
        <row r="1242">
          <cell r="D1242" t="str">
            <v>GCC.EX.MCN._.___.Hermiston</v>
          </cell>
          <cell r="F1242">
            <v>107.61700923999888</v>
          </cell>
          <cell r="G1242">
            <v>16.150753640009498</v>
          </cell>
          <cell r="H1242">
            <v>-93.72476769000059</v>
          </cell>
          <cell r="I1242">
            <v>-146.71675238998432</v>
          </cell>
          <cell r="J1242">
            <v>-602.54695780998736</v>
          </cell>
          <cell r="K1242">
            <v>-818.31222926999908</v>
          </cell>
          <cell r="L1242">
            <v>-111.07755402001203</v>
          </cell>
          <cell r="M1242">
            <v>49.426812959995004</v>
          </cell>
          <cell r="N1242">
            <v>-222.32690285002172</v>
          </cell>
          <cell r="O1242">
            <v>-961.29763541996363</v>
          </cell>
          <cell r="P1242">
            <v>242.67335481998452</v>
          </cell>
          <cell r="Q1242">
            <v>-687.23596678000467</v>
          </cell>
          <cell r="R1242">
            <v>-4466.1056606199127</v>
          </cell>
          <cell r="S1242">
            <v>-605.16257650998887</v>
          </cell>
          <cell r="T1242">
            <v>-190.03641646998585</v>
          </cell>
          <cell r="U1242">
            <v>-432.58940699000959</v>
          </cell>
          <cell r="V1242">
            <v>-314.18712849999429</v>
          </cell>
          <cell r="W1242">
            <v>-443.38664138002787</v>
          </cell>
          <cell r="X1242">
            <v>-29.868284319993109</v>
          </cell>
          <cell r="Y1242">
            <v>44.911343860017951</v>
          </cell>
          <cell r="Z1242">
            <v>-11.622669729986228</v>
          </cell>
          <cell r="AA1242">
            <v>-64.036231360005331</v>
          </cell>
          <cell r="AB1242">
            <v>-645.841849680015</v>
          </cell>
          <cell r="AC1242">
            <v>-1808.807512179992</v>
          </cell>
          <cell r="AD1242">
            <v>34.521712639994803</v>
          </cell>
          <cell r="AE1242">
            <v>-7172.8944670797791</v>
          </cell>
          <cell r="AF1242">
            <v>-2897.5001502600062</v>
          </cell>
          <cell r="AG1242">
            <v>-518.85419217999151</v>
          </cell>
          <cell r="AH1242">
            <v>-711.28762184998777</v>
          </cell>
          <cell r="AI1242">
            <v>-146.64601007998863</v>
          </cell>
          <cell r="AJ1242">
            <v>-278.04937193999649</v>
          </cell>
          <cell r="AK1242">
            <v>-451.06934407999506</v>
          </cell>
          <cell r="AL1242">
            <v>-89.487056109996047</v>
          </cell>
          <cell r="AM1242">
            <v>-60.277190069988137</v>
          </cell>
          <cell r="AN1242">
            <v>-460.96293858000718</v>
          </cell>
          <cell r="AO1242">
            <v>-752.86424806999275</v>
          </cell>
          <cell r="AP1242">
            <v>-693.05830800998956</v>
          </cell>
          <cell r="AQ1242">
            <v>-112.83803584999987</v>
          </cell>
          <cell r="AR1242">
            <v>-3097.3730592299253</v>
          </cell>
          <cell r="AS1242">
            <v>0</v>
          </cell>
          <cell r="AT1242">
            <v>-35.15436620998662</v>
          </cell>
          <cell r="AU1242">
            <v>-389.9878166999988</v>
          </cell>
          <cell r="AV1242">
            <v>-212.96189967999817</v>
          </cell>
          <cell r="AW1242">
            <v>-173.03674912998395</v>
          </cell>
          <cell r="AX1242">
            <v>-146.26831622997997</v>
          </cell>
          <cell r="AY1242">
            <v>-118.9604697899922</v>
          </cell>
          <cell r="AZ1242">
            <v>0</v>
          </cell>
          <cell r="BA1242">
            <v>0</v>
          </cell>
          <cell r="BB1242">
            <v>-330.6279655299877</v>
          </cell>
          <cell r="BC1242">
            <v>-1690.3754759600124</v>
          </cell>
          <cell r="BD1242">
            <v>0</v>
          </cell>
          <cell r="BE1242">
            <v>-878.03407310019247</v>
          </cell>
          <cell r="BF1242">
            <v>-796.6412370900216</v>
          </cell>
          <cell r="BG1242">
            <v>3.6519371400063392</v>
          </cell>
          <cell r="BH1242">
            <v>439.2971156600106</v>
          </cell>
          <cell r="BI1242">
            <v>1794.4893970999983</v>
          </cell>
          <cell r="BJ1242">
            <v>156.15464603998407</v>
          </cell>
          <cell r="BK1242">
            <v>-762.51659217000997</v>
          </cell>
          <cell r="BL1242">
            <v>-1325.1976924400078</v>
          </cell>
          <cell r="BM1242">
            <v>-1.3166507499990985</v>
          </cell>
          <cell r="BN1242">
            <v>-439.69641410000622</v>
          </cell>
          <cell r="BO1242">
            <v>-94.504496379999182</v>
          </cell>
          <cell r="BP1242">
            <v>-497.03338432998862</v>
          </cell>
          <cell r="BQ1242">
            <v>645.27929821998987</v>
          </cell>
          <cell r="BR1242">
            <v>-3030.0577214099467</v>
          </cell>
          <cell r="BS1242">
            <v>-155.60689637000905</v>
          </cell>
          <cell r="BT1242">
            <v>-154.58725381000113</v>
          </cell>
          <cell r="BU1242">
            <v>57.352419900023961</v>
          </cell>
          <cell r="BV1242">
            <v>183.83655117000308</v>
          </cell>
          <cell r="BW1242">
            <v>-192.2161875999991</v>
          </cell>
          <cell r="BX1242">
            <v>-1745.7021410399902</v>
          </cell>
          <cell r="BY1242">
            <v>-57.871771739999531</v>
          </cell>
          <cell r="BZ1242">
            <v>-79.523739659998682</v>
          </cell>
          <cell r="CA1242">
            <v>53.892584300003364</v>
          </cell>
          <cell r="CB1242">
            <v>-968.46311298000364</v>
          </cell>
          <cell r="CC1242">
            <v>5.9572055399912642</v>
          </cell>
          <cell r="CD1242">
            <v>22.874620880000293</v>
          </cell>
          <cell r="CE1242">
            <v>-3046.1314270501025</v>
          </cell>
          <cell r="CF1242">
            <v>-439.77677674002189</v>
          </cell>
          <cell r="CG1242">
            <v>-623.43745127999864</v>
          </cell>
          <cell r="CH1242">
            <v>-687.55434552997758</v>
          </cell>
          <cell r="CI1242">
            <v>-70.860886319998826</v>
          </cell>
          <cell r="CJ1242">
            <v>101.3018864300102</v>
          </cell>
          <cell r="CK1242">
            <v>60.086976549995597</v>
          </cell>
          <cell r="CL1242">
            <v>-254.06253624000237</v>
          </cell>
          <cell r="CM1242">
            <v>77.33789615999558</v>
          </cell>
          <cell r="CN1242">
            <v>-3.2282809499884024</v>
          </cell>
          <cell r="CO1242">
            <v>-550.41467584999191</v>
          </cell>
          <cell r="CP1242">
            <v>-413.63467434000631</v>
          </cell>
          <cell r="CQ1242">
            <v>-241.88855893998698</v>
          </cell>
          <cell r="CR1242">
            <v>-3244.2809971299721</v>
          </cell>
          <cell r="CS1242">
            <v>-1604.2018302599754</v>
          </cell>
          <cell r="CT1242">
            <v>-283.04367154000647</v>
          </cell>
          <cell r="CU1242">
            <v>235.5258602899994</v>
          </cell>
          <cell r="CV1242">
            <v>-151.31934624999849</v>
          </cell>
          <cell r="CW1242">
            <v>0</v>
          </cell>
          <cell r="CX1242">
            <v>-270.83660358999623</v>
          </cell>
          <cell r="CY1242">
            <v>154.60616998000478</v>
          </cell>
          <cell r="CZ1242">
            <v>-2042.279232920002</v>
          </cell>
          <cell r="DA1242">
            <v>-155.22253835000447</v>
          </cell>
          <cell r="DB1242">
            <v>0</v>
          </cell>
          <cell r="DC1242">
            <v>0</v>
          </cell>
          <cell r="DD1242">
            <v>872.49019551000674</v>
          </cell>
          <cell r="DE1242">
            <v>-5516.9723312999122</v>
          </cell>
          <cell r="DF1242">
            <v>-475.20435943000484</v>
          </cell>
          <cell r="DG1242">
            <v>-660.7885172699971</v>
          </cell>
          <cell r="DH1242">
            <v>-359.2966323300061</v>
          </cell>
          <cell r="DI1242">
            <v>5.3282682600038243</v>
          </cell>
          <cell r="DJ1242">
            <v>-103.15964140000142</v>
          </cell>
          <cell r="DK1242">
            <v>-552.09235071999137</v>
          </cell>
          <cell r="DL1242">
            <v>-375.27220209001098</v>
          </cell>
          <cell r="DM1242">
            <v>-48.741774639987852</v>
          </cell>
          <cell r="DN1242">
            <v>14.839970570013975</v>
          </cell>
          <cell r="DO1242">
            <v>-991.96773186001519</v>
          </cell>
          <cell r="DP1242">
            <v>-513.27997198000958</v>
          </cell>
          <cell r="DQ1242">
            <v>-1457.3373884100001</v>
          </cell>
          <cell r="DR1242">
            <v>-6041.4102760498645</v>
          </cell>
          <cell r="DS1242">
            <v>-3604.2449968199944</v>
          </cell>
          <cell r="DT1242">
            <v>-130.23500668999623</v>
          </cell>
          <cell r="DU1242">
            <v>-288.87919505999889</v>
          </cell>
          <cell r="DV1242">
            <v>-1136.4430120599936</v>
          </cell>
          <cell r="DW1242">
            <v>-34.987165779995848</v>
          </cell>
          <cell r="DX1242">
            <v>-267.21145088000048</v>
          </cell>
          <cell r="DY1242">
            <v>-168.809671969997</v>
          </cell>
          <cell r="DZ1242">
            <v>270.21962728000653</v>
          </cell>
          <cell r="EA1242">
            <v>-89.054279419986415</v>
          </cell>
          <cell r="EB1242">
            <v>-343.5314618400007</v>
          </cell>
          <cell r="EC1242">
            <v>-248.23366280998744</v>
          </cell>
          <cell r="ED1242">
            <v>0</v>
          </cell>
          <cell r="EE1242">
            <v>-3251.3600052900147</v>
          </cell>
          <cell r="EF1242">
            <v>-183.22495208999317</v>
          </cell>
          <cell r="EG1242">
            <v>-1014.7514453500044</v>
          </cell>
          <cell r="EH1242">
            <v>131.15504803999647</v>
          </cell>
          <cell r="EI1242">
            <v>-365.91043996000371</v>
          </cell>
          <cell r="EJ1242">
            <v>-2.666981000584201E-2</v>
          </cell>
          <cell r="EK1242">
            <v>-266.14142639000056</v>
          </cell>
          <cell r="EL1242">
            <v>0</v>
          </cell>
          <cell r="EM1242">
            <v>-126.68481463001808</v>
          </cell>
          <cell r="EN1242">
            <v>98.59121707000304</v>
          </cell>
          <cell r="EO1242">
            <v>-147.58449876997474</v>
          </cell>
          <cell r="EP1242">
            <v>243.93752714000584</v>
          </cell>
          <cell r="EQ1242">
            <v>-1620.7195505399723</v>
          </cell>
          <cell r="ER1242">
            <v>-154.55641066026874</v>
          </cell>
          <cell r="ES1242">
            <v>-2451.0137927400065</v>
          </cell>
          <cell r="ET1242">
            <v>-299.3893205600034</v>
          </cell>
          <cell r="EU1242">
            <v>-38.730376829997113</v>
          </cell>
          <cell r="EV1242">
            <v>-327.50486524000007</v>
          </cell>
          <cell r="EW1242">
            <v>279.05541692999759</v>
          </cell>
          <cell r="EX1242">
            <v>-58.408696250000503</v>
          </cell>
          <cell r="EY1242">
            <v>3.6734420499997213</v>
          </cell>
          <cell r="EZ1242">
            <v>80.804702729990822</v>
          </cell>
          <cell r="FA1242">
            <v>-221.28478176001227</v>
          </cell>
          <cell r="FB1242">
            <v>32.00650697999663</v>
          </cell>
          <cell r="FC1242">
            <v>-97.324486929996056</v>
          </cell>
          <cell r="FD1242">
            <v>2943.5598409600061</v>
          </cell>
          <cell r="FE1242">
            <v>-3928.287097960012</v>
          </cell>
          <cell r="FF1242">
            <v>-470.45231533001061</v>
          </cell>
          <cell r="FG1242">
            <v>-330.1877852799953</v>
          </cell>
          <cell r="FH1242">
            <v>-982.01769257000706</v>
          </cell>
          <cell r="FI1242">
            <v>-250.62609543999861</v>
          </cell>
          <cell r="FJ1242">
            <v>0</v>
          </cell>
          <cell r="FK1242">
            <v>-280.31109674999971</v>
          </cell>
          <cell r="FL1242">
            <v>22.271958519995678</v>
          </cell>
          <cell r="FM1242">
            <v>2.4957003999879817</v>
          </cell>
          <cell r="FN1242">
            <v>153.41299045999767</v>
          </cell>
          <cell r="FO1242">
            <v>231.28455073000805</v>
          </cell>
          <cell r="FP1242">
            <v>-1570.6403707300051</v>
          </cell>
          <cell r="FQ1242">
            <v>-453.51694196998142</v>
          </cell>
          <cell r="FR1242">
            <v>-950.50441876996774</v>
          </cell>
          <cell r="FS1242">
            <v>-124.90326984997955</v>
          </cell>
          <cell r="FT1242">
            <v>-201.35294754999632</v>
          </cell>
          <cell r="FU1242">
            <v>-349.57096173000173</v>
          </cell>
          <cell r="FV1242">
            <v>13.005214010001509</v>
          </cell>
          <cell r="FW1242">
            <v>0</v>
          </cell>
          <cell r="FX1242">
            <v>-15.847120440001163</v>
          </cell>
          <cell r="FY1242">
            <v>131.21445467999729</v>
          </cell>
          <cell r="FZ1242">
            <v>154.26058306002233</v>
          </cell>
          <cell r="GA1242">
            <v>155.73824494001747</v>
          </cell>
          <cell r="GB1242">
            <v>0</v>
          </cell>
          <cell r="GC1242">
            <v>0</v>
          </cell>
          <cell r="GD1242">
            <v>-713.04861589001666</v>
          </cell>
          <cell r="GE1242">
            <v>-1470.8590603601187</v>
          </cell>
          <cell r="GF1242">
            <v>-1615.3324052800162</v>
          </cell>
          <cell r="GG1242">
            <v>-79.668950939987553</v>
          </cell>
          <cell r="GH1242">
            <v>-437.50392200000351</v>
          </cell>
          <cell r="GI1242">
            <v>302.32379921000029</v>
          </cell>
          <cell r="GJ1242">
            <v>-58.993603770002665</v>
          </cell>
          <cell r="GK1242">
            <v>38.890372640000351</v>
          </cell>
          <cell r="GL1242">
            <v>0</v>
          </cell>
          <cell r="GM1242">
            <v>588.39345916997991</v>
          </cell>
          <cell r="GN1242">
            <v>93.87093792000087</v>
          </cell>
          <cell r="GO1242">
            <v>-198.78237676000572</v>
          </cell>
          <cell r="GP1242">
            <v>-220.1625170900079</v>
          </cell>
          <cell r="GQ1242">
            <v>116.10614653999801</v>
          </cell>
          <cell r="GR1242">
            <v>-3059.5375862699002</v>
          </cell>
          <cell r="GS1242">
            <v>-396.72819915000582</v>
          </cell>
          <cell r="GT1242">
            <v>167.30932321000728</v>
          </cell>
          <cell r="GU1242">
            <v>-331.88083577000361</v>
          </cell>
          <cell r="GV1242">
            <v>287.95849029999954</v>
          </cell>
          <cell r="GW1242">
            <v>0</v>
          </cell>
          <cell r="GX1242">
            <v>-881.46383496999988</v>
          </cell>
          <cell r="GY1242">
            <v>549.63032366999687</v>
          </cell>
          <cell r="GZ1242">
            <v>-126.03292597999098</v>
          </cell>
          <cell r="HA1242">
            <v>99.770505179985776</v>
          </cell>
          <cell r="HB1242">
            <v>-2074.7644263500042</v>
          </cell>
          <cell r="HC1242">
            <v>248.55180056999961</v>
          </cell>
          <cell r="HD1242">
            <v>-601.887806979983</v>
          </cell>
          <cell r="HE1242">
            <v>-4395.1004306699615</v>
          </cell>
          <cell r="HF1242">
            <v>-4354.1904844299861</v>
          </cell>
          <cell r="HG1242">
            <v>-707.9482216599863</v>
          </cell>
          <cell r="HH1242">
            <v>0</v>
          </cell>
          <cell r="HI1242">
            <v>0</v>
          </cell>
          <cell r="HJ1242">
            <v>0</v>
          </cell>
          <cell r="HK1242">
            <v>-694.87942321999981</v>
          </cell>
          <cell r="HL1242">
            <v>298.50286441999924</v>
          </cell>
          <cell r="HM1242">
            <v>-542.88511817000108</v>
          </cell>
          <cell r="HN1242">
            <v>0</v>
          </cell>
          <cell r="HO1242">
            <v>63.737275080005929</v>
          </cell>
          <cell r="HP1242">
            <v>-997.03885001999151</v>
          </cell>
          <cell r="HQ1242">
            <v>2539.60152733</v>
          </cell>
          <cell r="HR1242">
            <v>-367.88711413007695</v>
          </cell>
          <cell r="HS1242">
            <v>407.02878439999768</v>
          </cell>
          <cell r="HT1242">
            <v>-166.21635593000246</v>
          </cell>
          <cell r="HU1242">
            <v>-416.81224422999367</v>
          </cell>
          <cell r="HV1242">
            <v>-63.612133070000709</v>
          </cell>
          <cell r="HW1242">
            <v>0</v>
          </cell>
          <cell r="HX1242">
            <v>0</v>
          </cell>
          <cell r="HY1242">
            <v>0</v>
          </cell>
          <cell r="HZ1242">
            <v>26.53743201000907</v>
          </cell>
          <cell r="IA1242">
            <v>0</v>
          </cell>
          <cell r="IB1242">
            <v>-154.81259731000318</v>
          </cell>
          <cell r="IC1242">
            <v>0</v>
          </cell>
          <cell r="ID1242">
            <v>0</v>
          </cell>
          <cell r="IE1242">
            <v>1719.2923269298626</v>
          </cell>
          <cell r="IF1242">
            <v>-130.42878311002278</v>
          </cell>
          <cell r="IG1242">
            <v>-70.287052769999718</v>
          </cell>
          <cell r="IH1242">
            <v>6.5522446899994975</v>
          </cell>
          <cell r="II1242">
            <v>-3.096519470000203</v>
          </cell>
          <cell r="IJ1242">
            <v>0</v>
          </cell>
          <cell r="IK1242">
            <v>0</v>
          </cell>
          <cell r="IL1242">
            <v>0</v>
          </cell>
          <cell r="IM1242">
            <v>2978.9961265199818</v>
          </cell>
          <cell r="IN1242">
            <v>-82.36373982000805</v>
          </cell>
          <cell r="IO1242">
            <v>-904.06045686999278</v>
          </cell>
          <cell r="IP1242">
            <v>-76.019492240011459</v>
          </cell>
          <cell r="IQ1242">
            <v>0</v>
          </cell>
          <cell r="IR1242">
            <v>-3969.6863708200399</v>
          </cell>
          <cell r="IS1242">
            <v>-140.27598821002175</v>
          </cell>
          <cell r="IT1242">
            <v>-253.6868854600034</v>
          </cell>
          <cell r="IU1242">
            <v>-718.61398164002458</v>
          </cell>
          <cell r="IV1242">
            <v>-3.2510162700018554</v>
          </cell>
          <cell r="IW1242">
            <v>-2097.14372426</v>
          </cell>
          <cell r="IX1242">
            <v>0</v>
          </cell>
          <cell r="IY1242">
            <v>-206.71489689999726</v>
          </cell>
          <cell r="IZ1242">
            <v>-57.06575955999142</v>
          </cell>
          <cell r="JA1242">
            <v>160.08684794003784</v>
          </cell>
          <cell r="JB1242">
            <v>-735.59723479999229</v>
          </cell>
          <cell r="JC1242">
            <v>190.3747016399866</v>
          </cell>
          <cell r="JD1242">
            <v>-107.79843330002041</v>
          </cell>
          <cell r="JE1242">
            <v>2617.4685300701531</v>
          </cell>
          <cell r="JF1242">
            <v>461.51450104999822</v>
          </cell>
          <cell r="JG1242">
            <v>1447.4158115800092</v>
          </cell>
          <cell r="JH1242">
            <v>20.447729829989839</v>
          </cell>
          <cell r="JI1242">
            <v>0</v>
          </cell>
          <cell r="JJ1242">
            <v>0</v>
          </cell>
          <cell r="JK1242">
            <v>-1488.4299371699999</v>
          </cell>
          <cell r="JL1242">
            <v>312.42557938999744</v>
          </cell>
          <cell r="JM1242">
            <v>1772.3484676600056</v>
          </cell>
          <cell r="JN1242">
            <v>0</v>
          </cell>
          <cell r="JO1242">
            <v>0</v>
          </cell>
          <cell r="JP1242">
            <v>160.49683534998621</v>
          </cell>
          <cell r="JQ1242">
            <v>-68.750457620015368</v>
          </cell>
        </row>
        <row r="1243">
          <cell r="D1243" t="str">
            <v>GCC.EX.MCN._.___.Hermiston OR</v>
          </cell>
          <cell r="F1243">
            <v>-453.13329065000289</v>
          </cell>
          <cell r="G1243">
            <v>-217.3825121100017</v>
          </cell>
          <cell r="H1243">
            <v>-128.02854930000103</v>
          </cell>
          <cell r="I1243">
            <v>-18.423057779993542</v>
          </cell>
          <cell r="J1243">
            <v>-130.85544623999886</v>
          </cell>
          <cell r="K1243">
            <v>-216.8317543999874</v>
          </cell>
          <cell r="L1243">
            <v>104.86949571000878</v>
          </cell>
          <cell r="M1243">
            <v>-48.723289620000287</v>
          </cell>
          <cell r="N1243">
            <v>7.5543563399915001</v>
          </cell>
          <cell r="O1243">
            <v>224.17065982998611</v>
          </cell>
          <cell r="P1243">
            <v>-107.31004064000808</v>
          </cell>
          <cell r="Q1243">
            <v>-217.09351596999113</v>
          </cell>
          <cell r="R1243">
            <v>-2149.0028847699868</v>
          </cell>
          <cell r="S1243">
            <v>-201.5750287300034</v>
          </cell>
          <cell r="T1243">
            <v>-207.35484891999658</v>
          </cell>
          <cell r="U1243">
            <v>-328.45546613001352</v>
          </cell>
          <cell r="V1243">
            <v>-102.72456994999811</v>
          </cell>
          <cell r="W1243">
            <v>-55.700916169997072</v>
          </cell>
          <cell r="X1243">
            <v>-824.66067640000256</v>
          </cell>
          <cell r="Y1243">
            <v>-157.08899581999867</v>
          </cell>
          <cell r="Z1243">
            <v>7.7461265199963236</v>
          </cell>
          <cell r="AA1243">
            <v>34.604857860009361</v>
          </cell>
          <cell r="AB1243">
            <v>-260.16858951999893</v>
          </cell>
          <cell r="AC1243">
            <v>20.525118840007053</v>
          </cell>
          <cell r="AD1243">
            <v>-74.149896349998016</v>
          </cell>
          <cell r="AE1243">
            <v>-1932.7775188699597</v>
          </cell>
          <cell r="AF1243">
            <v>-23.87195888000133</v>
          </cell>
          <cell r="AG1243">
            <v>-93.718325360001472</v>
          </cell>
          <cell r="AH1243">
            <v>-678.70538657000361</v>
          </cell>
          <cell r="AI1243">
            <v>-367.27220299001056</v>
          </cell>
          <cell r="AJ1243">
            <v>-51.18358487000296</v>
          </cell>
          <cell r="AK1243">
            <v>-214.67439087000093</v>
          </cell>
          <cell r="AL1243">
            <v>53.140485260009882</v>
          </cell>
          <cell r="AM1243">
            <v>0</v>
          </cell>
          <cell r="AN1243">
            <v>-121.81585876000463</v>
          </cell>
          <cell r="AO1243">
            <v>-281.72103788000823</v>
          </cell>
          <cell r="AP1243">
            <v>-139.78467539000849</v>
          </cell>
          <cell r="AQ1243">
            <v>-13.170582559992909</v>
          </cell>
          <cell r="AR1243">
            <v>-314.40578532003565</v>
          </cell>
          <cell r="AS1243">
            <v>0</v>
          </cell>
          <cell r="AT1243">
            <v>35.154366219998337</v>
          </cell>
          <cell r="AU1243">
            <v>-128.99150939000174</v>
          </cell>
          <cell r="AV1243">
            <v>-40.175883769992652</v>
          </cell>
          <cell r="AW1243">
            <v>0</v>
          </cell>
          <cell r="AX1243">
            <v>-38.75059625999711</v>
          </cell>
          <cell r="AY1243">
            <v>-3.7792033700025058</v>
          </cell>
          <cell r="AZ1243">
            <v>0</v>
          </cell>
          <cell r="BA1243">
            <v>0</v>
          </cell>
          <cell r="BB1243">
            <v>-79.409104450001905</v>
          </cell>
          <cell r="BC1243">
            <v>-58.453854300001694</v>
          </cell>
          <cell r="BD1243">
            <v>0</v>
          </cell>
          <cell r="BE1243">
            <v>-2872.6328169899643</v>
          </cell>
          <cell r="BF1243">
            <v>-2613.844056140013</v>
          </cell>
          <cell r="BG1243">
            <v>-132.55858726999577</v>
          </cell>
          <cell r="BH1243">
            <v>-25.199210129998391</v>
          </cell>
          <cell r="BI1243">
            <v>-28.622771050002484</v>
          </cell>
          <cell r="BJ1243">
            <v>0</v>
          </cell>
          <cell r="BK1243">
            <v>-43.162926479995804</v>
          </cell>
          <cell r="BL1243">
            <v>0</v>
          </cell>
          <cell r="BM1243">
            <v>0</v>
          </cell>
          <cell r="BN1243">
            <v>-3.5742581200101995</v>
          </cell>
          <cell r="BO1243">
            <v>0</v>
          </cell>
          <cell r="BP1243">
            <v>-25.671007800003281</v>
          </cell>
          <cell r="BQ1243">
            <v>0</v>
          </cell>
          <cell r="BR1243">
            <v>1157.6013263499481</v>
          </cell>
          <cell r="BS1243">
            <v>-624.06294676999823</v>
          </cell>
          <cell r="BT1243">
            <v>561.49449317999824</v>
          </cell>
          <cell r="BU1243">
            <v>-216.34199430999797</v>
          </cell>
          <cell r="BV1243">
            <v>243.80320823999864</v>
          </cell>
          <cell r="BW1243">
            <v>-39.60157104999962</v>
          </cell>
          <cell r="BX1243">
            <v>1388.8243907500037</v>
          </cell>
          <cell r="BY1243">
            <v>57.871771739992255</v>
          </cell>
          <cell r="BZ1243">
            <v>58.169389620001311</v>
          </cell>
          <cell r="CA1243">
            <v>-10.212817219995486</v>
          </cell>
          <cell r="CB1243">
            <v>59.362652219999291</v>
          </cell>
          <cell r="CC1243">
            <v>-285.32040011000208</v>
          </cell>
          <cell r="CD1243">
            <v>-36.384849940004642</v>
          </cell>
          <cell r="CE1243">
            <v>226.64383059000829</v>
          </cell>
          <cell r="CF1243">
            <v>-176.67414029000793</v>
          </cell>
          <cell r="CG1243">
            <v>-53.019544550001228</v>
          </cell>
          <cell r="CH1243">
            <v>-8.9983097500007716</v>
          </cell>
          <cell r="CI1243">
            <v>59.817334530000153</v>
          </cell>
          <cell r="CJ1243">
            <v>-272.22342304999984</v>
          </cell>
          <cell r="CK1243">
            <v>-329.14118959000007</v>
          </cell>
          <cell r="CL1243">
            <v>-22.7045489000011</v>
          </cell>
          <cell r="CM1243">
            <v>0</v>
          </cell>
          <cell r="CN1243">
            <v>-171.70056425999064</v>
          </cell>
          <cell r="CO1243">
            <v>213.03054902999793</v>
          </cell>
          <cell r="CP1243">
            <v>991.90896195000823</v>
          </cell>
          <cell r="CQ1243">
            <v>-3.6512945300055435</v>
          </cell>
          <cell r="CR1243">
            <v>340.13102379004704</v>
          </cell>
          <cell r="CS1243">
            <v>-112.33795318000193</v>
          </cell>
          <cell r="CT1243">
            <v>20.423999999999069</v>
          </cell>
          <cell r="CU1243">
            <v>-19.340203659998224</v>
          </cell>
          <cell r="CV1243">
            <v>-82.982790070002011</v>
          </cell>
          <cell r="CW1243">
            <v>10.395876400001725</v>
          </cell>
          <cell r="CX1243">
            <v>-92.918024480000895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616.89011878000383</v>
          </cell>
          <cell r="DE1243">
            <v>-870.43548316997476</v>
          </cell>
          <cell r="DF1243">
            <v>-216.14468223999575</v>
          </cell>
          <cell r="DG1243">
            <v>0</v>
          </cell>
          <cell r="DH1243">
            <v>-700.78901410999606</v>
          </cell>
          <cell r="DI1243">
            <v>-91.204667379999592</v>
          </cell>
          <cell r="DJ1243">
            <v>58.993607140000677</v>
          </cell>
          <cell r="DK1243">
            <v>292.04348125999968</v>
          </cell>
          <cell r="DL1243">
            <v>89.10182445999817</v>
          </cell>
          <cell r="DM1243">
            <v>0</v>
          </cell>
          <cell r="DN1243">
            <v>0</v>
          </cell>
          <cell r="DO1243">
            <v>-277.08102969999891</v>
          </cell>
          <cell r="DP1243">
            <v>-4.9310026000021026</v>
          </cell>
          <cell r="DQ1243">
            <v>-20.423999999999069</v>
          </cell>
          <cell r="DR1243">
            <v>-352.04313639993779</v>
          </cell>
          <cell r="DS1243">
            <v>-166.47373104999861</v>
          </cell>
          <cell r="DT1243">
            <v>-17.261288040004729</v>
          </cell>
          <cell r="DU1243">
            <v>243.10375213999941</v>
          </cell>
          <cell r="DV1243">
            <v>-105.6476292899988</v>
          </cell>
          <cell r="DW1243">
            <v>-205.77992860999984</v>
          </cell>
          <cell r="DX1243">
            <v>-171.27969112999926</v>
          </cell>
          <cell r="DY1243">
            <v>-87.144141649998346</v>
          </cell>
          <cell r="DZ1243">
            <v>-35.959086769995338</v>
          </cell>
          <cell r="EA1243">
            <v>0</v>
          </cell>
          <cell r="EB1243">
            <v>186.26396535000458</v>
          </cell>
          <cell r="EC1243">
            <v>-7.0354422500095097</v>
          </cell>
          <cell r="ED1243">
            <v>15.17008490000444</v>
          </cell>
          <cell r="EE1243">
            <v>-1460.3853031099716</v>
          </cell>
          <cell r="EF1243">
            <v>-572.82108913000047</v>
          </cell>
          <cell r="EG1243">
            <v>-160.52061042999958</v>
          </cell>
          <cell r="EH1243">
            <v>-56.455265590000636</v>
          </cell>
          <cell r="EI1243">
            <v>-347.28710382000099</v>
          </cell>
          <cell r="EJ1243">
            <v>-14.725709870000173</v>
          </cell>
          <cell r="EK1243">
            <v>-441.43705315999978</v>
          </cell>
          <cell r="EL1243">
            <v>160.93033087000367</v>
          </cell>
          <cell r="EM1243">
            <v>0</v>
          </cell>
          <cell r="EN1243">
            <v>5.6209494900031132</v>
          </cell>
          <cell r="EO1243">
            <v>1.57169273999898</v>
          </cell>
          <cell r="EP1243">
            <v>-35.261444210002082</v>
          </cell>
          <cell r="EQ1243">
            <v>0</v>
          </cell>
          <cell r="ER1243">
            <v>-1556.0199911799864</v>
          </cell>
          <cell r="ES1243">
            <v>116.17968421000114</v>
          </cell>
          <cell r="ET1243">
            <v>0</v>
          </cell>
          <cell r="EU1243">
            <v>-149.72829204999653</v>
          </cell>
          <cell r="EV1243">
            <v>59.817334530000153</v>
          </cell>
          <cell r="EW1243">
            <v>0</v>
          </cell>
          <cell r="EX1243">
            <v>58.408696249996865</v>
          </cell>
          <cell r="EY1243">
            <v>40.878071409999393</v>
          </cell>
          <cell r="EZ1243">
            <v>-38.310520849991008</v>
          </cell>
          <cell r="FA1243">
            <v>0</v>
          </cell>
          <cell r="FB1243">
            <v>-164.58040377999714</v>
          </cell>
          <cell r="FC1243">
            <v>-7.706309319997672</v>
          </cell>
          <cell r="FD1243">
            <v>-1470.9782515799961</v>
          </cell>
          <cell r="FE1243">
            <v>-1980.4637820500648</v>
          </cell>
          <cell r="FF1243">
            <v>-11.389646790001279</v>
          </cell>
          <cell r="FG1243">
            <v>-234.28347710000162</v>
          </cell>
          <cell r="FH1243">
            <v>-49.705768340001669</v>
          </cell>
          <cell r="FI1243">
            <v>-812.71597655999904</v>
          </cell>
          <cell r="FJ1243">
            <v>0</v>
          </cell>
          <cell r="FK1243">
            <v>-79.431027690000519</v>
          </cell>
          <cell r="FL1243">
            <v>6.5566006199951516</v>
          </cell>
          <cell r="FM1243">
            <v>0</v>
          </cell>
          <cell r="FN1243">
            <v>0</v>
          </cell>
          <cell r="FO1243">
            <v>-1009.4118304099993</v>
          </cell>
          <cell r="FP1243">
            <v>26.039593300003617</v>
          </cell>
          <cell r="FQ1243">
            <v>183.87775092000811</v>
          </cell>
          <cell r="FR1243">
            <v>-1773.4043449900055</v>
          </cell>
          <cell r="FS1243">
            <v>-1616.9234990700024</v>
          </cell>
          <cell r="FT1243">
            <v>-9.0806949699981487</v>
          </cell>
          <cell r="FU1243">
            <v>-137.61401862000275</v>
          </cell>
          <cell r="FV1243">
            <v>-13.00521400999969</v>
          </cell>
          <cell r="FW1243">
            <v>0</v>
          </cell>
          <cell r="FX1243">
            <v>76.735292499999559</v>
          </cell>
          <cell r="FY1243">
            <v>-3.9956329200031178</v>
          </cell>
          <cell r="FZ1243">
            <v>-67.539791190003598</v>
          </cell>
          <cell r="GA1243">
            <v>-1.980786710002576</v>
          </cell>
          <cell r="GB1243">
            <v>0</v>
          </cell>
          <cell r="GC1243">
            <v>0</v>
          </cell>
          <cell r="GD1243">
            <v>0</v>
          </cell>
          <cell r="GE1243">
            <v>-191.04727609999827</v>
          </cell>
          <cell r="GF1243">
            <v>17.730502369999158</v>
          </cell>
          <cell r="GG1243">
            <v>-435.87056729999676</v>
          </cell>
          <cell r="GH1243">
            <v>67.917805200000657</v>
          </cell>
          <cell r="GI1243">
            <v>-22.515164490001553</v>
          </cell>
          <cell r="GJ1243">
            <v>58.993603769999936</v>
          </cell>
          <cell r="GK1243">
            <v>-44.312833090000368</v>
          </cell>
          <cell r="GL1243">
            <v>11.098662179996609</v>
          </cell>
          <cell r="GM1243">
            <v>-56.126090459998522</v>
          </cell>
          <cell r="GN1243">
            <v>96.395720840002468</v>
          </cell>
          <cell r="GO1243">
            <v>-199.32699540999965</v>
          </cell>
          <cell r="GP1243">
            <v>-58.567428909998853</v>
          </cell>
          <cell r="GQ1243">
            <v>373.53550919999543</v>
          </cell>
          <cell r="GR1243">
            <v>0</v>
          </cell>
          <cell r="GS1243">
            <v>0</v>
          </cell>
          <cell r="GT1243">
            <v>0</v>
          </cell>
          <cell r="GU1243">
            <v>0</v>
          </cell>
          <cell r="GV1243">
            <v>0</v>
          </cell>
          <cell r="GW1243">
            <v>0</v>
          </cell>
          <cell r="GX1243">
            <v>0</v>
          </cell>
          <cell r="GY1243">
            <v>0</v>
          </cell>
          <cell r="GZ1243">
            <v>0</v>
          </cell>
          <cell r="HA1243">
            <v>0</v>
          </cell>
          <cell r="HB1243">
            <v>0</v>
          </cell>
          <cell r="HC1243">
            <v>0</v>
          </cell>
          <cell r="HD1243">
            <v>0</v>
          </cell>
          <cell r="HE1243">
            <v>0</v>
          </cell>
          <cell r="HF1243">
            <v>0</v>
          </cell>
          <cell r="HG1243">
            <v>0</v>
          </cell>
          <cell r="HH1243">
            <v>0</v>
          </cell>
          <cell r="HI1243">
            <v>0</v>
          </cell>
          <cell r="HJ1243">
            <v>0</v>
          </cell>
          <cell r="HK1243">
            <v>0</v>
          </cell>
          <cell r="HL1243">
            <v>0</v>
          </cell>
          <cell r="HM1243">
            <v>0</v>
          </cell>
          <cell r="HN1243">
            <v>0</v>
          </cell>
          <cell r="HO1243">
            <v>0</v>
          </cell>
          <cell r="HP1243">
            <v>0</v>
          </cell>
          <cell r="HQ1243">
            <v>0</v>
          </cell>
          <cell r="HR1243">
            <v>0</v>
          </cell>
          <cell r="HS1243">
            <v>0</v>
          </cell>
          <cell r="HT1243">
            <v>0</v>
          </cell>
          <cell r="HU1243">
            <v>0</v>
          </cell>
          <cell r="HV1243">
            <v>0</v>
          </cell>
          <cell r="HW1243">
            <v>0</v>
          </cell>
          <cell r="HX1243">
            <v>0</v>
          </cell>
          <cell r="HY1243">
            <v>0</v>
          </cell>
          <cell r="HZ1243">
            <v>0</v>
          </cell>
          <cell r="IA1243">
            <v>0</v>
          </cell>
          <cell r="IB1243">
            <v>0</v>
          </cell>
          <cell r="IC1243">
            <v>0</v>
          </cell>
          <cell r="ID1243">
            <v>0</v>
          </cell>
          <cell r="IE1243">
            <v>0</v>
          </cell>
          <cell r="IF1243">
            <v>0</v>
          </cell>
          <cell r="IG1243">
            <v>0</v>
          </cell>
          <cell r="IH1243">
            <v>0</v>
          </cell>
          <cell r="II1243">
            <v>0</v>
          </cell>
          <cell r="IJ1243">
            <v>0</v>
          </cell>
          <cell r="IK1243">
            <v>0</v>
          </cell>
          <cell r="IL1243">
            <v>0</v>
          </cell>
          <cell r="IM1243">
            <v>0</v>
          </cell>
          <cell r="IN1243">
            <v>0</v>
          </cell>
          <cell r="IO1243">
            <v>0</v>
          </cell>
          <cell r="IP1243">
            <v>0</v>
          </cell>
          <cell r="IQ1243">
            <v>0</v>
          </cell>
          <cell r="IR1243">
            <v>0</v>
          </cell>
          <cell r="IS1243">
            <v>0</v>
          </cell>
          <cell r="IT1243">
            <v>0</v>
          </cell>
          <cell r="IU1243">
            <v>0</v>
          </cell>
          <cell r="IV1243">
            <v>0</v>
          </cell>
          <cell r="IW1243">
            <v>0</v>
          </cell>
          <cell r="IX1243">
            <v>0</v>
          </cell>
          <cell r="IY1243">
            <v>0</v>
          </cell>
          <cell r="IZ1243">
            <v>0</v>
          </cell>
          <cell r="JA1243">
            <v>0</v>
          </cell>
          <cell r="JB1243">
            <v>0</v>
          </cell>
          <cell r="JC1243">
            <v>0</v>
          </cell>
          <cell r="JD1243">
            <v>0</v>
          </cell>
          <cell r="JE1243">
            <v>0</v>
          </cell>
          <cell r="JF1243">
            <v>0</v>
          </cell>
          <cell r="JG1243">
            <v>0</v>
          </cell>
          <cell r="JH1243">
            <v>0</v>
          </cell>
          <cell r="JI1243">
            <v>0</v>
          </cell>
          <cell r="JJ1243">
            <v>0</v>
          </cell>
          <cell r="JK1243">
            <v>0</v>
          </cell>
          <cell r="JL1243">
            <v>0</v>
          </cell>
          <cell r="JM1243">
            <v>0</v>
          </cell>
          <cell r="JN1243">
            <v>0</v>
          </cell>
          <cell r="JO1243">
            <v>0</v>
          </cell>
          <cell r="JP1243">
            <v>0</v>
          </cell>
          <cell r="JQ1243">
            <v>0</v>
          </cell>
        </row>
        <row r="1244">
          <cell r="D1244" t="str">
            <v>GCC.EX.UTN._.___.Lakeside 1</v>
          </cell>
          <cell r="F1244">
            <v>-1165.6263054199953</v>
          </cell>
          <cell r="G1244">
            <v>-702.7570092399983</v>
          </cell>
          <cell r="H1244">
            <v>-1852.6430850799952</v>
          </cell>
          <cell r="I1244">
            <v>-241.79989139999816</v>
          </cell>
          <cell r="J1244">
            <v>0</v>
          </cell>
          <cell r="K1244">
            <v>-7.5461442900013935</v>
          </cell>
          <cell r="L1244">
            <v>-408.56050912998035</v>
          </cell>
          <cell r="M1244">
            <v>-597.0172102500801</v>
          </cell>
          <cell r="N1244">
            <v>-1033.283556850045</v>
          </cell>
          <cell r="O1244">
            <v>-5193.7663889900141</v>
          </cell>
          <cell r="P1244">
            <v>-3700.9772866099956</v>
          </cell>
          <cell r="Q1244">
            <v>-804.24933220000821</v>
          </cell>
          <cell r="R1244">
            <v>-13184.276824869681</v>
          </cell>
          <cell r="S1244">
            <v>-1863.8985719700286</v>
          </cell>
          <cell r="T1244">
            <v>-641.75907057995209</v>
          </cell>
          <cell r="U1244">
            <v>-810.93646250004531</v>
          </cell>
          <cell r="V1244">
            <v>-757.9916121000424</v>
          </cell>
          <cell r="W1244">
            <v>-1538.8031840500189</v>
          </cell>
          <cell r="X1244">
            <v>270.49552107002819</v>
          </cell>
          <cell r="Y1244">
            <v>-144.16962403000798</v>
          </cell>
          <cell r="Z1244">
            <v>0.33168827992631122</v>
          </cell>
          <cell r="AA1244">
            <v>-1490.648383420048</v>
          </cell>
          <cell r="AB1244">
            <v>-3967.5441103499616</v>
          </cell>
          <cell r="AC1244">
            <v>-220.65876770002069</v>
          </cell>
          <cell r="AD1244">
            <v>-2018.6942475199903</v>
          </cell>
          <cell r="AE1244">
            <v>-21284.304053399712</v>
          </cell>
          <cell r="AF1244">
            <v>-2476.3582042299968</v>
          </cell>
          <cell r="AG1244">
            <v>-2571.4080445099971</v>
          </cell>
          <cell r="AH1244">
            <v>-1762.3619186299911</v>
          </cell>
          <cell r="AI1244">
            <v>-2238.29159867001</v>
          </cell>
          <cell r="AJ1244">
            <v>-1479.3356043399835</v>
          </cell>
          <cell r="AK1244">
            <v>-408.88854077996803</v>
          </cell>
          <cell r="AL1244">
            <v>-118.99130247998983</v>
          </cell>
          <cell r="AM1244">
            <v>-2464.7994989400031</v>
          </cell>
          <cell r="AN1244">
            <v>-1140.4653149199148</v>
          </cell>
          <cell r="AO1244">
            <v>-2937.0077741999994</v>
          </cell>
          <cell r="AP1244">
            <v>-835.52211972998339</v>
          </cell>
          <cell r="AQ1244">
            <v>-2850.874131969962</v>
          </cell>
          <cell r="AR1244">
            <v>-19083.125131380279</v>
          </cell>
          <cell r="AS1244">
            <v>-2056.7330779400072</v>
          </cell>
          <cell r="AT1244">
            <v>-3879.4214319500315</v>
          </cell>
          <cell r="AU1244">
            <v>-1289.9936103799555</v>
          </cell>
          <cell r="AV1244">
            <v>-2708.9571398900298</v>
          </cell>
          <cell r="AW1244">
            <v>893.30366210002103</v>
          </cell>
          <cell r="AX1244">
            <v>-2787.3618501800229</v>
          </cell>
          <cell r="AY1244">
            <v>-1977.9261789600132</v>
          </cell>
          <cell r="AZ1244">
            <v>-582.99392664001789</v>
          </cell>
          <cell r="BA1244">
            <v>-111.65375458000926</v>
          </cell>
          <cell r="BB1244">
            <v>-1171.4577589799883</v>
          </cell>
          <cell r="BC1244">
            <v>-3124.7698447200237</v>
          </cell>
          <cell r="BD1244">
            <v>-285.16021926002577</v>
          </cell>
          <cell r="BE1244">
            <v>-8437.9833819300402</v>
          </cell>
          <cell r="BF1244">
            <v>-2911.5106271000113</v>
          </cell>
          <cell r="BG1244">
            <v>-1985.343076459947</v>
          </cell>
          <cell r="BH1244">
            <v>192.1247767899913</v>
          </cell>
          <cell r="BI1244">
            <v>278.3940071699908</v>
          </cell>
          <cell r="BJ1244">
            <v>732.60388107001199</v>
          </cell>
          <cell r="BK1244">
            <v>-920.0856807300006</v>
          </cell>
          <cell r="BL1244">
            <v>-525.16137681002147</v>
          </cell>
          <cell r="BM1244">
            <v>128.04733789997408</v>
          </cell>
          <cell r="BN1244">
            <v>31.830951490061125</v>
          </cell>
          <cell r="BO1244">
            <v>-1227.447549620003</v>
          </cell>
          <cell r="BP1244">
            <v>-1641.727375400078</v>
          </cell>
          <cell r="BQ1244">
            <v>-589.70865023002261</v>
          </cell>
          <cell r="BR1244">
            <v>-5908.5233428403735</v>
          </cell>
          <cell r="BS1244">
            <v>-3525.2826645899913</v>
          </cell>
          <cell r="BT1244">
            <v>-371.53248336998513</v>
          </cell>
          <cell r="BU1244">
            <v>-313.35948441000073</v>
          </cell>
          <cell r="BV1244">
            <v>0</v>
          </cell>
          <cell r="BW1244">
            <v>-506.68173257001035</v>
          </cell>
          <cell r="BX1244">
            <v>-530.97436725000443</v>
          </cell>
          <cell r="BY1244">
            <v>9.2699470299703535</v>
          </cell>
          <cell r="BZ1244">
            <v>-735.96920480002882</v>
          </cell>
          <cell r="CA1244">
            <v>-748.48238073001266</v>
          </cell>
          <cell r="CB1244">
            <v>501.42360307998024</v>
          </cell>
          <cell r="CC1244">
            <v>-2064.8515586499707</v>
          </cell>
          <cell r="CD1244">
            <v>2377.9169834199711</v>
          </cell>
          <cell r="CE1244">
            <v>-10417.624625650235</v>
          </cell>
          <cell r="CF1244">
            <v>-189.68688243001816</v>
          </cell>
          <cell r="CG1244">
            <v>-812.50927767001849</v>
          </cell>
          <cell r="CH1244">
            <v>-491.52637970002252</v>
          </cell>
          <cell r="CI1244">
            <v>-733.40945644000021</v>
          </cell>
          <cell r="CJ1244">
            <v>-226.75838346002274</v>
          </cell>
          <cell r="CK1244">
            <v>-4482.469548759982</v>
          </cell>
          <cell r="CL1244">
            <v>-839.70428013001219</v>
          </cell>
          <cell r="CM1244">
            <v>-616.36387771007139</v>
          </cell>
          <cell r="CN1244">
            <v>-533.92423627001699</v>
          </cell>
          <cell r="CO1244">
            <v>-844.51052335000713</v>
          </cell>
          <cell r="CP1244">
            <v>22.146514629974263</v>
          </cell>
          <cell r="CQ1244">
            <v>-668.90829436000786</v>
          </cell>
          <cell r="CR1244">
            <v>-10316.692824760219</v>
          </cell>
          <cell r="CS1244">
            <v>-2162.1285052999447</v>
          </cell>
          <cell r="CT1244">
            <v>-1703.5220936800179</v>
          </cell>
          <cell r="CU1244">
            <v>-473.1190412799624</v>
          </cell>
          <cell r="CV1244">
            <v>-1040.6624107800017</v>
          </cell>
          <cell r="CW1244">
            <v>-297.22177607001504</v>
          </cell>
          <cell r="CX1244">
            <v>-873.3473438200017</v>
          </cell>
          <cell r="CY1244">
            <v>-56.32713372001308</v>
          </cell>
          <cell r="CZ1244">
            <v>-503.28747844003374</v>
          </cell>
          <cell r="DA1244">
            <v>-60.402650199976051</v>
          </cell>
          <cell r="DB1244">
            <v>-1758.502878239975</v>
          </cell>
          <cell r="DC1244">
            <v>-609.22757034003735</v>
          </cell>
          <cell r="DD1244">
            <v>-778.94394289000775</v>
          </cell>
          <cell r="DE1244">
            <v>-4170.7740315501578</v>
          </cell>
          <cell r="DF1244">
            <v>1335.7560051099863</v>
          </cell>
          <cell r="DG1244">
            <v>-693.63325394998537</v>
          </cell>
          <cell r="DH1244">
            <v>-545.37133964002714</v>
          </cell>
          <cell r="DI1244">
            <v>147.55577232998621</v>
          </cell>
          <cell r="DJ1244">
            <v>-499.05944937001914</v>
          </cell>
          <cell r="DK1244">
            <v>-1173.9511957200011</v>
          </cell>
          <cell r="DL1244">
            <v>-118.70891534001566</v>
          </cell>
          <cell r="DM1244">
            <v>-946.92324294999707</v>
          </cell>
          <cell r="DN1244">
            <v>-77.99246361994301</v>
          </cell>
          <cell r="DO1244">
            <v>-2931.3637917500164</v>
          </cell>
          <cell r="DP1244">
            <v>674.15457055001752</v>
          </cell>
          <cell r="DQ1244">
            <v>658.76327280001715</v>
          </cell>
          <cell r="DR1244">
            <v>-4900.5227995498572</v>
          </cell>
          <cell r="DS1244">
            <v>193.75754326002789</v>
          </cell>
          <cell r="DT1244">
            <v>116.45812245001434</v>
          </cell>
          <cell r="DU1244">
            <v>29.640479120003874</v>
          </cell>
          <cell r="DV1244">
            <v>438.61004894998041</v>
          </cell>
          <cell r="DW1244">
            <v>-721.38911591999931</v>
          </cell>
          <cell r="DX1244">
            <v>-358.43047508999007</v>
          </cell>
          <cell r="DY1244">
            <v>-378.58083123998949</v>
          </cell>
          <cell r="DZ1244">
            <v>-1139.5655995799752</v>
          </cell>
          <cell r="EA1244">
            <v>-1338.688326560019</v>
          </cell>
          <cell r="EB1244">
            <v>-833.14152911999554</v>
          </cell>
          <cell r="EC1244">
            <v>124.81178861003718</v>
          </cell>
          <cell r="ED1244">
            <v>-1034.0049044299813</v>
          </cell>
          <cell r="EE1244">
            <v>-3894.6551789101213</v>
          </cell>
          <cell r="EF1244">
            <v>-588.40866831003223</v>
          </cell>
          <cell r="EG1244">
            <v>528.48336222002399</v>
          </cell>
          <cell r="EH1244">
            <v>-1339.5560129000223</v>
          </cell>
          <cell r="EI1244">
            <v>0</v>
          </cell>
          <cell r="EJ1244">
            <v>9.2631729300046572</v>
          </cell>
          <cell r="EK1244">
            <v>-740.75387226000021</v>
          </cell>
          <cell r="EL1244">
            <v>-899.64164683999843</v>
          </cell>
          <cell r="EM1244">
            <v>-455.08368550997693</v>
          </cell>
          <cell r="EN1244">
            <v>-854.86676318003447</v>
          </cell>
          <cell r="EO1244">
            <v>153.86475835001329</v>
          </cell>
          <cell r="EP1244">
            <v>465.63275227998383</v>
          </cell>
          <cell r="EQ1244">
            <v>-173.5885756899952</v>
          </cell>
          <cell r="ER1244">
            <v>-6290.1685085301287</v>
          </cell>
          <cell r="ES1244">
            <v>-3178.4944603900367</v>
          </cell>
          <cell r="ET1244">
            <v>1145.3904150999151</v>
          </cell>
          <cell r="EU1244">
            <v>519.16364332000376</v>
          </cell>
          <cell r="EV1244">
            <v>-860.45482998999069</v>
          </cell>
          <cell r="EW1244">
            <v>-173.35331081999175</v>
          </cell>
          <cell r="EX1244">
            <v>-2646.7936931700096</v>
          </cell>
          <cell r="EY1244">
            <v>-581.28685625002254</v>
          </cell>
          <cell r="EZ1244">
            <v>-680.18240613001399</v>
          </cell>
          <cell r="FA1244">
            <v>31.177806809981121</v>
          </cell>
          <cell r="FB1244">
            <v>328.76409281999804</v>
          </cell>
          <cell r="FC1244">
            <v>-1081.6612237199733</v>
          </cell>
          <cell r="FD1244">
            <v>887.56231389002642</v>
          </cell>
          <cell r="FE1244">
            <v>-3300.5625120801851</v>
          </cell>
          <cell r="FF1244">
            <v>-1184.0053078600322</v>
          </cell>
          <cell r="FG1244">
            <v>1005.8718245399941</v>
          </cell>
          <cell r="FH1244">
            <v>-896.21556436001265</v>
          </cell>
          <cell r="FI1244">
            <v>-173.42453304002993</v>
          </cell>
          <cell r="FJ1244">
            <v>-224.57745639997302</v>
          </cell>
          <cell r="FK1244">
            <v>-1448.0960351699905</v>
          </cell>
          <cell r="FL1244">
            <v>39.544074189994717</v>
          </cell>
          <cell r="FM1244">
            <v>-665.00891081994632</v>
          </cell>
          <cell r="FN1244">
            <v>-566.05435124010546</v>
          </cell>
          <cell r="FO1244">
            <v>133.46649304001767</v>
          </cell>
          <cell r="FP1244">
            <v>966.98682197998278</v>
          </cell>
          <cell r="FQ1244">
            <v>-289.04956693999702</v>
          </cell>
          <cell r="FR1244">
            <v>-5599.9082632795908</v>
          </cell>
          <cell r="FS1244">
            <v>744.37519298004918</v>
          </cell>
          <cell r="FT1244">
            <v>-2901.7305237399996</v>
          </cell>
          <cell r="FU1244">
            <v>10.849916260005557</v>
          </cell>
          <cell r="FV1244">
            <v>-1130.4862215700123</v>
          </cell>
          <cell r="FW1244">
            <v>-875.26297412996064</v>
          </cell>
          <cell r="FX1244">
            <v>-823.09907049998583</v>
          </cell>
          <cell r="FY1244">
            <v>-61.960046509979293</v>
          </cell>
          <cell r="FZ1244">
            <v>-612.08046356996056</v>
          </cell>
          <cell r="GA1244">
            <v>-324.49038561998168</v>
          </cell>
          <cell r="GB1244">
            <v>254.81247778996476</v>
          </cell>
          <cell r="GC1244">
            <v>-181.53529791996698</v>
          </cell>
          <cell r="GD1244">
            <v>300.69913324998925</v>
          </cell>
          <cell r="GE1244">
            <v>1185.8535073595122</v>
          </cell>
          <cell r="GF1244">
            <v>33.254781950090546</v>
          </cell>
          <cell r="GG1244">
            <v>-350.50918724003714</v>
          </cell>
          <cell r="GH1244">
            <v>449.34555659002217</v>
          </cell>
          <cell r="GI1244">
            <v>-384.39499647999764</v>
          </cell>
          <cell r="GJ1244">
            <v>840.71939130000828</v>
          </cell>
          <cell r="GK1244">
            <v>-46.873081439960515</v>
          </cell>
          <cell r="GL1244">
            <v>391.61124547003419</v>
          </cell>
          <cell r="GM1244">
            <v>-728.01186739001423</v>
          </cell>
          <cell r="GN1244">
            <v>-358.04343000001973</v>
          </cell>
          <cell r="GO1244">
            <v>384.70525136997458</v>
          </cell>
          <cell r="GP1244">
            <v>1681.2834769900073</v>
          </cell>
          <cell r="GQ1244">
            <v>-727.23363375998451</v>
          </cell>
          <cell r="GR1244">
            <v>-12623.155148060527</v>
          </cell>
          <cell r="GS1244">
            <v>-1191.9019816900836</v>
          </cell>
          <cell r="GT1244">
            <v>-2707.7172503000183</v>
          </cell>
          <cell r="GU1244">
            <v>-3982.3697492100182</v>
          </cell>
          <cell r="GV1244">
            <v>564.67841738001152</v>
          </cell>
          <cell r="GW1244">
            <v>28.448005629994441</v>
          </cell>
          <cell r="GX1244">
            <v>-1496.2928429000167</v>
          </cell>
          <cell r="GY1244">
            <v>-371.57731806993252</v>
          </cell>
          <cell r="GZ1244">
            <v>-1662.371754120104</v>
          </cell>
          <cell r="HA1244">
            <v>-664.66874181991443</v>
          </cell>
          <cell r="HB1244">
            <v>-114.81575326996972</v>
          </cell>
          <cell r="HC1244">
            <v>-1020.4848477200139</v>
          </cell>
          <cell r="HD1244">
            <v>-4.0813319699955173</v>
          </cell>
          <cell r="HE1244">
            <v>-6015.7405751096085</v>
          </cell>
          <cell r="HF1244">
            <v>853.92950086010387</v>
          </cell>
          <cell r="HG1244">
            <v>-139.27999794005882</v>
          </cell>
          <cell r="HH1244">
            <v>-1168.457995890014</v>
          </cell>
          <cell r="HI1244">
            <v>-22.182165229991369</v>
          </cell>
          <cell r="HJ1244">
            <v>-979.43248257003142</v>
          </cell>
          <cell r="HK1244">
            <v>-408.39357025999925</v>
          </cell>
          <cell r="HL1244">
            <v>-49.757424739946146</v>
          </cell>
          <cell r="HM1244">
            <v>-253.33028023998486</v>
          </cell>
          <cell r="HN1244">
            <v>-123.66452021000441</v>
          </cell>
          <cell r="HO1244">
            <v>-3823.6274483700108</v>
          </cell>
          <cell r="HP1244">
            <v>-1097.8419583200593</v>
          </cell>
          <cell r="HQ1244">
            <v>1196.2977678000461</v>
          </cell>
          <cell r="HR1244">
            <v>-11538.144652520306</v>
          </cell>
          <cell r="HS1244">
            <v>768.52331700996729</v>
          </cell>
          <cell r="HT1244">
            <v>-1104.7755738099804</v>
          </cell>
          <cell r="HU1244">
            <v>60.064758609951241</v>
          </cell>
          <cell r="HV1244">
            <v>-129.28037609001331</v>
          </cell>
          <cell r="HW1244">
            <v>-392.80149099000846</v>
          </cell>
          <cell r="HX1244">
            <v>-2071.5796326199925</v>
          </cell>
          <cell r="HY1244">
            <v>132.1168648400344</v>
          </cell>
          <cell r="HZ1244">
            <v>427.49793921003584</v>
          </cell>
          <cell r="IA1244">
            <v>-595.498061100021</v>
          </cell>
          <cell r="IB1244">
            <v>-9265.0542176000017</v>
          </cell>
          <cell r="IC1244">
            <v>199.37200487992959</v>
          </cell>
          <cell r="ID1244">
            <v>433.26981514005456</v>
          </cell>
          <cell r="IE1244">
            <v>-184.20293653011322</v>
          </cell>
          <cell r="IF1244">
            <v>-1323.2447926599416</v>
          </cell>
          <cell r="IG1244">
            <v>-723.35508827993181</v>
          </cell>
          <cell r="IH1244">
            <v>-491.30148940000799</v>
          </cell>
          <cell r="II1244">
            <v>-168.0318605100183</v>
          </cell>
          <cell r="IJ1244">
            <v>-248.20737133998773</v>
          </cell>
          <cell r="IK1244">
            <v>-2041.2058847800072</v>
          </cell>
          <cell r="IL1244">
            <v>-198.80085538001731</v>
          </cell>
          <cell r="IM1244">
            <v>-588.73036754998611</v>
          </cell>
          <cell r="IN1244">
            <v>-131.83578857005341</v>
          </cell>
          <cell r="IO1244">
            <v>398.88075704002404</v>
          </cell>
          <cell r="IP1244">
            <v>465.68857137003215</v>
          </cell>
          <cell r="IQ1244">
            <v>4865.9412335300003</v>
          </cell>
          <cell r="IR1244">
            <v>4473.3947092103772</v>
          </cell>
          <cell r="IS1244">
            <v>992.77198855008464</v>
          </cell>
          <cell r="IT1244">
            <v>-623.69992797990562</v>
          </cell>
          <cell r="IU1244">
            <v>-1485.9868193599978</v>
          </cell>
          <cell r="IV1244">
            <v>905.76758179999888</v>
          </cell>
          <cell r="IW1244">
            <v>275.13577077002265</v>
          </cell>
          <cell r="IX1244">
            <v>2509.6462005700014</v>
          </cell>
          <cell r="IY1244">
            <v>-900.89722662995337</v>
          </cell>
          <cell r="IZ1244">
            <v>-72.006386419991031</v>
          </cell>
          <cell r="JA1244">
            <v>-785.61176339001395</v>
          </cell>
          <cell r="JB1244">
            <v>3000.8998474799155</v>
          </cell>
          <cell r="JC1244">
            <v>-1170.122459849983</v>
          </cell>
          <cell r="JD1244">
            <v>1827.4979036700097</v>
          </cell>
          <cell r="JE1244">
            <v>13315.046969059389</v>
          </cell>
          <cell r="JF1244">
            <v>1024.5761320600286</v>
          </cell>
          <cell r="JG1244">
            <v>1090.6301449799794</v>
          </cell>
          <cell r="JH1244">
            <v>722.33646196001791</v>
          </cell>
          <cell r="JI1244">
            <v>181.191628689965</v>
          </cell>
          <cell r="JJ1244">
            <v>972.99444904000848</v>
          </cell>
          <cell r="JK1244">
            <v>1310.7816814999824</v>
          </cell>
          <cell r="JL1244">
            <v>401.37257858994417</v>
          </cell>
          <cell r="JM1244">
            <v>2639.6793362199096</v>
          </cell>
          <cell r="JN1244">
            <v>563.68665450997651</v>
          </cell>
          <cell r="JO1244">
            <v>1163.9967559999786</v>
          </cell>
          <cell r="JP1244">
            <v>1021.117728870071</v>
          </cell>
          <cell r="JQ1244">
            <v>2222.6834166399203</v>
          </cell>
        </row>
        <row r="1245">
          <cell r="D1245" t="str">
            <v>GCC.EX.UTN._.___.Lakeside 1 OR</v>
          </cell>
          <cell r="F1245">
            <v>-1255.8151026900086</v>
          </cell>
          <cell r="G1245">
            <v>-749.48439414999302</v>
          </cell>
          <cell r="H1245">
            <v>46.967979330001981</v>
          </cell>
          <cell r="I1245">
            <v>81.95978279999872</v>
          </cell>
          <cell r="J1245">
            <v>0</v>
          </cell>
          <cell r="K1245">
            <v>0</v>
          </cell>
          <cell r="L1245">
            <v>80.116787300008582</v>
          </cell>
          <cell r="M1245">
            <v>165.51169651000237</v>
          </cell>
          <cell r="N1245">
            <v>-167.01551402002224</v>
          </cell>
          <cell r="O1245">
            <v>-3388.1593813999934</v>
          </cell>
          <cell r="P1245">
            <v>-481.12137290000828</v>
          </cell>
          <cell r="Q1245">
            <v>-135.82106499999645</v>
          </cell>
          <cell r="R1245">
            <v>-9101.596326810075</v>
          </cell>
          <cell r="S1245">
            <v>-609.49576878998778</v>
          </cell>
          <cell r="T1245">
            <v>-1183.0272151299869</v>
          </cell>
          <cell r="U1245">
            <v>-632.23551173000305</v>
          </cell>
          <cell r="V1245">
            <v>-1471.0575140500005</v>
          </cell>
          <cell r="W1245">
            <v>-456.71736861001409</v>
          </cell>
          <cell r="X1245">
            <v>-317.53636387000006</v>
          </cell>
          <cell r="Y1245">
            <v>-54.077159909997135</v>
          </cell>
          <cell r="Z1245">
            <v>-214.84117064000748</v>
          </cell>
          <cell r="AA1245">
            <v>-929.64833834998717</v>
          </cell>
          <cell r="AB1245">
            <v>-1273.6774872100068</v>
          </cell>
          <cell r="AC1245">
            <v>-77.064223389999825</v>
          </cell>
          <cell r="AD1245">
            <v>-1882.2182051299969</v>
          </cell>
          <cell r="AE1245">
            <v>-8153.4955446699169</v>
          </cell>
          <cell r="AF1245">
            <v>-419.02507723000235</v>
          </cell>
          <cell r="AG1245">
            <v>-443.93300701001135</v>
          </cell>
          <cell r="AH1245">
            <v>-505.36313487000007</v>
          </cell>
          <cell r="AI1245">
            <v>-1318.8014841500044</v>
          </cell>
          <cell r="AJ1245">
            <v>-1477.6761312200106</v>
          </cell>
          <cell r="AK1245">
            <v>-180.25467945000128</v>
          </cell>
          <cell r="AL1245">
            <v>-18.901312160000089</v>
          </cell>
          <cell r="AM1245">
            <v>-54.786552319987095</v>
          </cell>
          <cell r="AN1245">
            <v>102.49864886999421</v>
          </cell>
          <cell r="AO1245">
            <v>-2633.824573439997</v>
          </cell>
          <cell r="AP1245">
            <v>-266.0541478300438</v>
          </cell>
          <cell r="AQ1245">
            <v>-937.37409385998762</v>
          </cell>
          <cell r="AR1245">
            <v>-5679.9807738000527</v>
          </cell>
          <cell r="AS1245">
            <v>-453.02381424000487</v>
          </cell>
          <cell r="AT1245">
            <v>-1901.2635979100014</v>
          </cell>
          <cell r="AU1245">
            <v>-64.578902969995397</v>
          </cell>
          <cell r="AV1245">
            <v>-1518.7171573300075</v>
          </cell>
          <cell r="AW1245">
            <v>-2817.09033816999</v>
          </cell>
          <cell r="AX1245">
            <v>-62.755516929995792</v>
          </cell>
          <cell r="AY1245">
            <v>0</v>
          </cell>
          <cell r="AZ1245">
            <v>-0.15852847001224291</v>
          </cell>
          <cell r="BA1245">
            <v>-98.615577689983184</v>
          </cell>
          <cell r="BB1245">
            <v>1998.0590575599781</v>
          </cell>
          <cell r="BC1245">
            <v>172.83685919000709</v>
          </cell>
          <cell r="BD1245">
            <v>-934.67325684000389</v>
          </cell>
          <cell r="BE1245">
            <v>-3560.3203236700501</v>
          </cell>
          <cell r="BF1245">
            <v>-296.01215308001701</v>
          </cell>
          <cell r="BG1245">
            <v>-240.21818608999456</v>
          </cell>
          <cell r="BH1245">
            <v>37.024722760004806</v>
          </cell>
          <cell r="BI1245">
            <v>-340.6766920700029</v>
          </cell>
          <cell r="BJ1245">
            <v>-756.53516664000199</v>
          </cell>
          <cell r="BK1245">
            <v>-35.777462449994346</v>
          </cell>
          <cell r="BL1245">
            <v>24.396706120009185</v>
          </cell>
          <cell r="BM1245">
            <v>-63.964637359997141</v>
          </cell>
          <cell r="BN1245">
            <v>-493.11787613999331</v>
          </cell>
          <cell r="BO1245">
            <v>-1143.3354837700026</v>
          </cell>
          <cell r="BP1245">
            <v>-640.08348781998211</v>
          </cell>
          <cell r="BQ1245">
            <v>387.97939286999463</v>
          </cell>
          <cell r="BR1245">
            <v>-2414.3511601899518</v>
          </cell>
          <cell r="BS1245">
            <v>-430.32279425997694</v>
          </cell>
          <cell r="BT1245">
            <v>-1799.0908705200054</v>
          </cell>
          <cell r="BU1245">
            <v>-369.98404292000487</v>
          </cell>
          <cell r="BV1245">
            <v>-655.1522357799995</v>
          </cell>
          <cell r="BW1245">
            <v>0</v>
          </cell>
          <cell r="BX1245">
            <v>-129.91185841999686</v>
          </cell>
          <cell r="BY1245">
            <v>-2.9332526399957715</v>
          </cell>
          <cell r="BZ1245">
            <v>-71.59949150000466</v>
          </cell>
          <cell r="CA1245">
            <v>37.977678510011174</v>
          </cell>
          <cell r="CB1245">
            <v>-1360.203157169999</v>
          </cell>
          <cell r="CC1245">
            <v>2124.1148354799952</v>
          </cell>
          <cell r="CD1245">
            <v>242.75402902999485</v>
          </cell>
          <cell r="CE1245">
            <v>-1977.9973903499776</v>
          </cell>
          <cell r="CF1245">
            <v>21.094599079980981</v>
          </cell>
          <cell r="CG1245">
            <v>120.10537839999597</v>
          </cell>
          <cell r="CH1245">
            <v>-453.40774362000957</v>
          </cell>
          <cell r="CI1245">
            <v>7.1676856100020814</v>
          </cell>
          <cell r="CJ1245">
            <v>-605.76276836000761</v>
          </cell>
          <cell r="CK1245">
            <v>140.32594881000296</v>
          </cell>
          <cell r="CL1245">
            <v>0</v>
          </cell>
          <cell r="CM1245">
            <v>-1044.305372850009</v>
          </cell>
          <cell r="CN1245">
            <v>-111.30647419001616</v>
          </cell>
          <cell r="CO1245">
            <v>106.06683273999806</v>
          </cell>
          <cell r="CP1245">
            <v>127.02013956000155</v>
          </cell>
          <cell r="CQ1245">
            <v>-284.9956155300024</v>
          </cell>
          <cell r="CR1245">
            <v>-716.75598353007808</v>
          </cell>
          <cell r="CS1245">
            <v>-106.44018975000654</v>
          </cell>
          <cell r="CT1245">
            <v>393.45556059999217</v>
          </cell>
          <cell r="CU1245">
            <v>-144.05849776999094</v>
          </cell>
          <cell r="CV1245">
            <v>343.45911455999885</v>
          </cell>
          <cell r="CW1245">
            <v>-1.0747523499958334</v>
          </cell>
          <cell r="CX1245">
            <v>0</v>
          </cell>
          <cell r="CY1245">
            <v>-361.72760904001188</v>
          </cell>
          <cell r="CZ1245">
            <v>-1478.710664490005</v>
          </cell>
          <cell r="DA1245">
            <v>-126.28362201001437</v>
          </cell>
          <cell r="DB1245">
            <v>-449.30893189000199</v>
          </cell>
          <cell r="DC1245">
            <v>103.79128191998461</v>
          </cell>
          <cell r="DD1245">
            <v>1110.1423266900092</v>
          </cell>
          <cell r="DE1245">
            <v>-2762.8564048199914</v>
          </cell>
          <cell r="DF1245">
            <v>-918.3896909699979</v>
          </cell>
          <cell r="DG1245">
            <v>-2884.992824959998</v>
          </cell>
          <cell r="DH1245">
            <v>-177.83465243999672</v>
          </cell>
          <cell r="DI1245">
            <v>26.551200000005338</v>
          </cell>
          <cell r="DJ1245">
            <v>-116.01890636000462</v>
          </cell>
          <cell r="DK1245">
            <v>-93.813322309997602</v>
          </cell>
          <cell r="DL1245">
            <v>89.303344510000898</v>
          </cell>
          <cell r="DM1245">
            <v>128.50955691000854</v>
          </cell>
          <cell r="DN1245">
            <v>80.962164690005011</v>
          </cell>
          <cell r="DO1245">
            <v>-908.09877249999772</v>
          </cell>
          <cell r="DP1245">
            <v>124.59853634999308</v>
          </cell>
          <cell r="DQ1245">
            <v>1886.3669622600137</v>
          </cell>
          <cell r="DR1245">
            <v>-1339.2186621602159</v>
          </cell>
          <cell r="DS1245">
            <v>-344.90107876999537</v>
          </cell>
          <cell r="DT1245">
            <v>-467.8544790800006</v>
          </cell>
          <cell r="DU1245">
            <v>92.810216500001843</v>
          </cell>
          <cell r="DV1245">
            <v>3.8972941400024865</v>
          </cell>
          <cell r="DW1245">
            <v>32.836631930003932</v>
          </cell>
          <cell r="DX1245">
            <v>-27.507379430000583</v>
          </cell>
          <cell r="DY1245">
            <v>-506.34922586000175</v>
          </cell>
          <cell r="DZ1245">
            <v>-88.901638190000085</v>
          </cell>
          <cell r="EA1245">
            <v>46.780973610017099</v>
          </cell>
          <cell r="EB1245">
            <v>154.66014041999733</v>
          </cell>
          <cell r="EC1245">
            <v>-124.50790413000504</v>
          </cell>
          <cell r="ED1245">
            <v>-110.18221330002416</v>
          </cell>
          <cell r="EE1245">
            <v>-10140.471479790052</v>
          </cell>
          <cell r="EF1245">
            <v>-1408.1784188599995</v>
          </cell>
          <cell r="EG1245">
            <v>-41.292090779999853</v>
          </cell>
          <cell r="EH1245">
            <v>235.85254793999775</v>
          </cell>
          <cell r="EI1245">
            <v>0</v>
          </cell>
          <cell r="EJ1245">
            <v>8.2808416999996552</v>
          </cell>
          <cell r="EK1245">
            <v>-149.07883052000034</v>
          </cell>
          <cell r="EL1245">
            <v>-929.09084776999953</v>
          </cell>
          <cell r="EM1245">
            <v>-1325.4194191599672</v>
          </cell>
          <cell r="EN1245">
            <v>26.717977800013614</v>
          </cell>
          <cell r="EO1245">
            <v>-854.52100194000013</v>
          </cell>
          <cell r="EP1245">
            <v>-2524.3974062400084</v>
          </cell>
          <cell r="EQ1245">
            <v>-3179.3448319600284</v>
          </cell>
          <cell r="ER1245">
            <v>-2006.2956727200653</v>
          </cell>
          <cell r="ES1245">
            <v>-356.77570854999067</v>
          </cell>
          <cell r="ET1245">
            <v>-188.47945374000119</v>
          </cell>
          <cell r="EU1245">
            <v>-1601.3795547200061</v>
          </cell>
          <cell r="EV1245">
            <v>199.47781047000535</v>
          </cell>
          <cell r="EW1245">
            <v>196.59042719000718</v>
          </cell>
          <cell r="EX1245">
            <v>134.67632272999981</v>
          </cell>
          <cell r="EY1245">
            <v>-23.452432450008928</v>
          </cell>
          <cell r="EZ1245">
            <v>-261.68435558999772</v>
          </cell>
          <cell r="FA1245">
            <v>-26.208452150021913</v>
          </cell>
          <cell r="FB1245">
            <v>60.927018259997567</v>
          </cell>
          <cell r="FC1245">
            <v>-73.253094610001426</v>
          </cell>
          <cell r="FD1245">
            <v>-66.734199559999979</v>
          </cell>
          <cell r="FE1245">
            <v>-244.53223063983023</v>
          </cell>
          <cell r="FF1245">
            <v>778.43655633999151</v>
          </cell>
          <cell r="FG1245">
            <v>-640.46024702000432</v>
          </cell>
          <cell r="FH1245">
            <v>-742.69244936999166</v>
          </cell>
          <cell r="FI1245">
            <v>-24.882449330005329</v>
          </cell>
          <cell r="FJ1245">
            <v>658.65473902999656</v>
          </cell>
          <cell r="FK1245">
            <v>0</v>
          </cell>
          <cell r="FL1245">
            <v>-70.811264699994354</v>
          </cell>
          <cell r="FM1245">
            <v>-168.29429442000401</v>
          </cell>
          <cell r="FN1245">
            <v>145.02911247000156</v>
          </cell>
          <cell r="FO1245">
            <v>88.880684999996447</v>
          </cell>
          <cell r="FP1245">
            <v>75.734990030017798</v>
          </cell>
          <cell r="FQ1245">
            <v>-344.12760867000907</v>
          </cell>
          <cell r="FR1245">
            <v>-1812.0720396901015</v>
          </cell>
          <cell r="FS1245">
            <v>-402.27802841999801</v>
          </cell>
          <cell r="FT1245">
            <v>-219.10395882999728</v>
          </cell>
          <cell r="FU1245">
            <v>-212.28784878000442</v>
          </cell>
          <cell r="FV1245">
            <v>-7.9888585399930889</v>
          </cell>
          <cell r="FW1245">
            <v>-12.476046470004803</v>
          </cell>
          <cell r="FX1245">
            <v>204.40746831999968</v>
          </cell>
          <cell r="FY1245">
            <v>77.75677361000271</v>
          </cell>
          <cell r="FZ1245">
            <v>11.958862169980421</v>
          </cell>
          <cell r="GA1245">
            <v>-148.27346633998968</v>
          </cell>
          <cell r="GB1245">
            <v>-896.4674659500015</v>
          </cell>
          <cell r="GC1245">
            <v>58.525023869980942</v>
          </cell>
          <cell r="GD1245">
            <v>-265.84449432999827</v>
          </cell>
          <cell r="GE1245">
            <v>-3185.4199485599529</v>
          </cell>
          <cell r="GF1245">
            <v>-1557.1529013200197</v>
          </cell>
          <cell r="GG1245">
            <v>-76.691320260004431</v>
          </cell>
          <cell r="GH1245">
            <v>-354.78082982999331</v>
          </cell>
          <cell r="GI1245">
            <v>567.07381302000067</v>
          </cell>
          <cell r="GJ1245">
            <v>0</v>
          </cell>
          <cell r="GK1245">
            <v>-1438.1555586099985</v>
          </cell>
          <cell r="GL1245">
            <v>-66.804220780002652</v>
          </cell>
          <cell r="GM1245">
            <v>-40.534323580010096</v>
          </cell>
          <cell r="GN1245">
            <v>61.485197369998787</v>
          </cell>
          <cell r="GO1245">
            <v>134.4313449999936</v>
          </cell>
          <cell r="GP1245">
            <v>-446.02769793002517</v>
          </cell>
          <cell r="GQ1245">
            <v>31.736548360000597</v>
          </cell>
          <cell r="GR1245">
            <v>0</v>
          </cell>
          <cell r="GS1245">
            <v>0</v>
          </cell>
          <cell r="GT1245">
            <v>0</v>
          </cell>
          <cell r="GU1245">
            <v>0</v>
          </cell>
          <cell r="GV1245">
            <v>0</v>
          </cell>
          <cell r="GW1245">
            <v>0</v>
          </cell>
          <cell r="GX1245">
            <v>0</v>
          </cell>
          <cell r="GY1245">
            <v>0</v>
          </cell>
          <cell r="GZ1245">
            <v>0</v>
          </cell>
          <cell r="HA1245">
            <v>0</v>
          </cell>
          <cell r="HB1245">
            <v>0</v>
          </cell>
          <cell r="HC1245">
            <v>0</v>
          </cell>
          <cell r="HD1245">
            <v>0</v>
          </cell>
          <cell r="HE1245">
            <v>0</v>
          </cell>
          <cell r="HF1245">
            <v>0</v>
          </cell>
          <cell r="HG1245">
            <v>0</v>
          </cell>
          <cell r="HH1245">
            <v>0</v>
          </cell>
          <cell r="HI1245">
            <v>0</v>
          </cell>
          <cell r="HJ1245">
            <v>0</v>
          </cell>
          <cell r="HK1245">
            <v>0</v>
          </cell>
          <cell r="HL1245">
            <v>0</v>
          </cell>
          <cell r="HM1245">
            <v>0</v>
          </cell>
          <cell r="HN1245">
            <v>0</v>
          </cell>
          <cell r="HO1245">
            <v>0</v>
          </cell>
          <cell r="HP1245">
            <v>0</v>
          </cell>
          <cell r="HQ1245">
            <v>0</v>
          </cell>
          <cell r="HR1245">
            <v>0</v>
          </cell>
          <cell r="HS1245">
            <v>0</v>
          </cell>
          <cell r="HT1245">
            <v>0</v>
          </cell>
          <cell r="HU1245">
            <v>0</v>
          </cell>
          <cell r="HV1245">
            <v>0</v>
          </cell>
          <cell r="HW1245">
            <v>0</v>
          </cell>
          <cell r="HX1245">
            <v>0</v>
          </cell>
          <cell r="HY1245">
            <v>0</v>
          </cell>
          <cell r="HZ1245">
            <v>0</v>
          </cell>
          <cell r="IA1245">
            <v>0</v>
          </cell>
          <cell r="IB1245">
            <v>0</v>
          </cell>
          <cell r="IC1245">
            <v>0</v>
          </cell>
          <cell r="ID1245">
            <v>0</v>
          </cell>
          <cell r="IE1245">
            <v>0</v>
          </cell>
          <cell r="IF1245">
            <v>0</v>
          </cell>
          <cell r="IG1245">
            <v>0</v>
          </cell>
          <cell r="IH1245">
            <v>0</v>
          </cell>
          <cell r="II1245">
            <v>0</v>
          </cell>
          <cell r="IJ1245">
            <v>0</v>
          </cell>
          <cell r="IK1245">
            <v>0</v>
          </cell>
          <cell r="IL1245">
            <v>0</v>
          </cell>
          <cell r="IM1245">
            <v>0</v>
          </cell>
          <cell r="IN1245">
            <v>0</v>
          </cell>
          <cell r="IO1245">
            <v>0</v>
          </cell>
          <cell r="IP1245">
            <v>0</v>
          </cell>
          <cell r="IQ1245">
            <v>0</v>
          </cell>
          <cell r="IR1245">
            <v>0</v>
          </cell>
          <cell r="IS1245">
            <v>0</v>
          </cell>
          <cell r="IT1245">
            <v>0</v>
          </cell>
          <cell r="IU1245">
            <v>0</v>
          </cell>
          <cell r="IV1245">
            <v>0</v>
          </cell>
          <cell r="IW1245">
            <v>0</v>
          </cell>
          <cell r="IX1245">
            <v>0</v>
          </cell>
          <cell r="IY1245">
            <v>0</v>
          </cell>
          <cell r="IZ1245">
            <v>0</v>
          </cell>
          <cell r="JA1245">
            <v>0</v>
          </cell>
          <cell r="JB1245">
            <v>0</v>
          </cell>
          <cell r="JC1245">
            <v>0</v>
          </cell>
          <cell r="JD1245">
            <v>0</v>
          </cell>
          <cell r="JE1245">
            <v>0</v>
          </cell>
          <cell r="JF1245">
            <v>0</v>
          </cell>
          <cell r="JG1245">
            <v>0</v>
          </cell>
          <cell r="JH1245">
            <v>0</v>
          </cell>
          <cell r="JI1245">
            <v>0</v>
          </cell>
          <cell r="JJ1245">
            <v>0</v>
          </cell>
          <cell r="JK1245">
            <v>0</v>
          </cell>
          <cell r="JL1245">
            <v>0</v>
          </cell>
          <cell r="JM1245">
            <v>0</v>
          </cell>
          <cell r="JN1245">
            <v>0</v>
          </cell>
          <cell r="JO1245">
            <v>0</v>
          </cell>
          <cell r="JP1245">
            <v>0</v>
          </cell>
          <cell r="JQ1245">
            <v>0</v>
          </cell>
        </row>
        <row r="1246">
          <cell r="D1246" t="str">
            <v>GCC.EX.UTN._.___.Lakeside 2</v>
          </cell>
          <cell r="F1246">
            <v>-1555.6010420599632</v>
          </cell>
          <cell r="G1246">
            <v>-3537.8632825200038</v>
          </cell>
          <cell r="H1246">
            <v>-1408.0151884499064</v>
          </cell>
          <cell r="I1246">
            <v>-692.92016079995665</v>
          </cell>
          <cell r="J1246">
            <v>-458.84948355998495</v>
          </cell>
          <cell r="K1246">
            <v>-2812.5643866099708</v>
          </cell>
          <cell r="L1246">
            <v>-1827.8540685500484</v>
          </cell>
          <cell r="M1246">
            <v>-772.02651266002795</v>
          </cell>
          <cell r="N1246">
            <v>-83.474139729951276</v>
          </cell>
          <cell r="O1246">
            <v>-545.98587877000682</v>
          </cell>
          <cell r="P1246">
            <v>-787.08501546995831</v>
          </cell>
          <cell r="Q1246">
            <v>-1226.9499068199948</v>
          </cell>
          <cell r="R1246">
            <v>-14764.976941589732</v>
          </cell>
          <cell r="S1246">
            <v>-1263.196142969944</v>
          </cell>
          <cell r="T1246">
            <v>-2805.4476333000057</v>
          </cell>
          <cell r="U1246">
            <v>-109.9211905200209</v>
          </cell>
          <cell r="V1246">
            <v>-501.88181499004713</v>
          </cell>
          <cell r="W1246">
            <v>-844.60628003999591</v>
          </cell>
          <cell r="X1246">
            <v>-920.53804944991134</v>
          </cell>
          <cell r="Y1246">
            <v>-1015.4756440700148</v>
          </cell>
          <cell r="Z1246">
            <v>-1633.983443670033</v>
          </cell>
          <cell r="AA1246">
            <v>-143.94424366991734</v>
          </cell>
          <cell r="AB1246">
            <v>-1200.8298614599917</v>
          </cell>
          <cell r="AC1246">
            <v>-778.84956627999782</v>
          </cell>
          <cell r="AD1246">
            <v>-3546.3030711699685</v>
          </cell>
          <cell r="AE1246">
            <v>-10219.895160719752</v>
          </cell>
          <cell r="AF1246">
            <v>-2015.4320902699837</v>
          </cell>
          <cell r="AG1246">
            <v>-1319.1471955000306</v>
          </cell>
          <cell r="AH1246">
            <v>-1167.6292534300301</v>
          </cell>
          <cell r="AI1246">
            <v>-591.59070873007295</v>
          </cell>
          <cell r="AJ1246">
            <v>-558.48134474999097</v>
          </cell>
          <cell r="AK1246">
            <v>-1663.5537324699399</v>
          </cell>
          <cell r="AL1246">
            <v>-653.99246547999792</v>
          </cell>
          <cell r="AM1246">
            <v>-1027.0945590399788</v>
          </cell>
          <cell r="AN1246">
            <v>-125.01695080997888</v>
          </cell>
          <cell r="AO1246">
            <v>-907.02366110996809</v>
          </cell>
          <cell r="AP1246">
            <v>-648.06736122997245</v>
          </cell>
          <cell r="AQ1246">
            <v>457.13416210003197</v>
          </cell>
          <cell r="AR1246">
            <v>-24403.425458400045</v>
          </cell>
          <cell r="AS1246">
            <v>-3571.9294407799607</v>
          </cell>
          <cell r="AT1246">
            <v>-2149.3560559100297</v>
          </cell>
          <cell r="AU1246">
            <v>-1507.9457979200233</v>
          </cell>
          <cell r="AV1246">
            <v>-500.90369354000359</v>
          </cell>
          <cell r="AW1246">
            <v>-123.13458240999898</v>
          </cell>
          <cell r="AX1246">
            <v>-2409.9818827500276</v>
          </cell>
          <cell r="AY1246">
            <v>-218.56566867994843</v>
          </cell>
          <cell r="AZ1246">
            <v>-1147.3222481600242</v>
          </cell>
          <cell r="BA1246">
            <v>-1468.8243908300065</v>
          </cell>
          <cell r="BB1246">
            <v>-5872.06691985004</v>
          </cell>
          <cell r="BC1246">
            <v>-1374.4889512400259</v>
          </cell>
          <cell r="BD1246">
            <v>-4058.9058263299521</v>
          </cell>
          <cell r="BE1246">
            <v>-7131.6861164704897</v>
          </cell>
          <cell r="BF1246">
            <v>315.01459050000994</v>
          </cell>
          <cell r="BG1246">
            <v>-1186.9502172900247</v>
          </cell>
          <cell r="BH1246">
            <v>-1379.7338529700064</v>
          </cell>
          <cell r="BI1246">
            <v>-619.56326779996743</v>
          </cell>
          <cell r="BJ1246">
            <v>-530.23779608997575</v>
          </cell>
          <cell r="BK1246">
            <v>-637.65519230006612</v>
          </cell>
          <cell r="BL1246">
            <v>86.906417819962371</v>
          </cell>
          <cell r="BM1246">
            <v>-703.33641440985957</v>
          </cell>
          <cell r="BN1246">
            <v>-1146.7020241799764</v>
          </cell>
          <cell r="BO1246">
            <v>-2760.8990692000079</v>
          </cell>
          <cell r="BP1246">
            <v>513.48334171995521</v>
          </cell>
          <cell r="BQ1246">
            <v>917.98736772994744</v>
          </cell>
          <cell r="BR1246">
            <v>-6637.9867092799395</v>
          </cell>
          <cell r="BS1246">
            <v>61.17430252005579</v>
          </cell>
          <cell r="BT1246">
            <v>-318.97334063996095</v>
          </cell>
          <cell r="BU1246">
            <v>-354.32580439001322</v>
          </cell>
          <cell r="BV1246">
            <v>-362.55226832002518</v>
          </cell>
          <cell r="BW1246">
            <v>-318.93577917000221</v>
          </cell>
          <cell r="BX1246">
            <v>-328.63628692997736</v>
          </cell>
          <cell r="BY1246">
            <v>-1480.9828290700098</v>
          </cell>
          <cell r="BZ1246">
            <v>-629.47765386005631</v>
          </cell>
          <cell r="CA1246">
            <v>-73.190719950012863</v>
          </cell>
          <cell r="CB1246">
            <v>-1028.503833589959</v>
          </cell>
          <cell r="CC1246">
            <v>-8.3727703700133134</v>
          </cell>
          <cell r="CD1246">
            <v>-1795.2097255099798</v>
          </cell>
          <cell r="CE1246">
            <v>-6084.2070076595992</v>
          </cell>
          <cell r="CF1246">
            <v>-2190.8867501000059</v>
          </cell>
          <cell r="CG1246">
            <v>-203.49384752003243</v>
          </cell>
          <cell r="CH1246">
            <v>61.29800609004451</v>
          </cell>
          <cell r="CI1246">
            <v>-117.66888470001868</v>
          </cell>
          <cell r="CJ1246">
            <v>203.02763030999631</v>
          </cell>
          <cell r="CK1246">
            <v>-143.76603116997285</v>
          </cell>
          <cell r="CL1246">
            <v>-174.33971735998057</v>
          </cell>
          <cell r="CM1246">
            <v>-1085.5912471700576</v>
          </cell>
          <cell r="CN1246">
            <v>-934.36501349002356</v>
          </cell>
          <cell r="CO1246">
            <v>-824.02506890994846</v>
          </cell>
          <cell r="CP1246">
            <v>-657.18773535001674</v>
          </cell>
          <cell r="CQ1246">
            <v>-17.208348290005233</v>
          </cell>
          <cell r="CR1246">
            <v>-2346.6519331391901</v>
          </cell>
          <cell r="CS1246">
            <v>1282.0860271100537</v>
          </cell>
          <cell r="CT1246">
            <v>-816.73835115003749</v>
          </cell>
          <cell r="CU1246">
            <v>140.57581105999998</v>
          </cell>
          <cell r="CV1246">
            <v>-167.49102478995337</v>
          </cell>
          <cell r="CW1246">
            <v>-17.720108990004519</v>
          </cell>
          <cell r="CX1246">
            <v>-784.43934067999362</v>
          </cell>
          <cell r="CY1246">
            <v>-744.14767898997525</v>
          </cell>
          <cell r="CZ1246">
            <v>-777.22442886000499</v>
          </cell>
          <cell r="DA1246">
            <v>450.23156992995064</v>
          </cell>
          <cell r="DB1246">
            <v>-128.5310446699732</v>
          </cell>
          <cell r="DC1246">
            <v>-640.54825973004336</v>
          </cell>
          <cell r="DD1246">
            <v>-142.70510337996529</v>
          </cell>
          <cell r="DE1246">
            <v>-5443.0287643396296</v>
          </cell>
          <cell r="DF1246">
            <v>-48.809966630040435</v>
          </cell>
          <cell r="DG1246">
            <v>-1344.2597830399754</v>
          </cell>
          <cell r="DH1246">
            <v>-18.667193730012514</v>
          </cell>
          <cell r="DI1246">
            <v>-850.08009259990649</v>
          </cell>
          <cell r="DJ1246">
            <v>-190.27820690999215</v>
          </cell>
          <cell r="DK1246">
            <v>-304.99948528999812</v>
          </cell>
          <cell r="DL1246">
            <v>-1168.2152656999533</v>
          </cell>
          <cell r="DM1246">
            <v>-645.71775407006498</v>
          </cell>
          <cell r="DN1246">
            <v>-233.69290892998106</v>
          </cell>
          <cell r="DO1246">
            <v>-635.32119056000374</v>
          </cell>
          <cell r="DP1246">
            <v>249.28939237003215</v>
          </cell>
          <cell r="DQ1246">
            <v>-252.27630924998084</v>
          </cell>
          <cell r="DR1246">
            <v>-66.237456300295889</v>
          </cell>
          <cell r="DS1246">
            <v>2916.688312729937</v>
          </cell>
          <cell r="DT1246">
            <v>-601.25715883003431</v>
          </cell>
          <cell r="DU1246">
            <v>116.64281384993228</v>
          </cell>
          <cell r="DV1246">
            <v>0</v>
          </cell>
          <cell r="DW1246">
            <v>122.72234253999341</v>
          </cell>
          <cell r="DX1246">
            <v>-733.87325058996794</v>
          </cell>
          <cell r="DY1246">
            <v>-464.91676743002608</v>
          </cell>
          <cell r="DZ1246">
            <v>-224.51468361006118</v>
          </cell>
          <cell r="EA1246">
            <v>65.664511819981271</v>
          </cell>
          <cell r="EB1246">
            <v>-432.90382115001557</v>
          </cell>
          <cell r="EC1246">
            <v>-499.97690981996129</v>
          </cell>
          <cell r="ED1246">
            <v>-330.51284581003711</v>
          </cell>
          <cell r="EE1246">
            <v>-922.70622132020071</v>
          </cell>
          <cell r="EF1246">
            <v>-508.88182349002454</v>
          </cell>
          <cell r="EG1246">
            <v>-1123.046999460028</v>
          </cell>
          <cell r="EH1246">
            <v>35.289982560032513</v>
          </cell>
          <cell r="EI1246">
            <v>230.46968996996293</v>
          </cell>
          <cell r="EJ1246">
            <v>44.697149209983763</v>
          </cell>
          <cell r="EK1246">
            <v>-515.31548338002176</v>
          </cell>
          <cell r="EL1246">
            <v>-493.41654833004577</v>
          </cell>
          <cell r="EM1246">
            <v>-429.67251047008904</v>
          </cell>
          <cell r="EN1246">
            <v>-1071.6455127300287</v>
          </cell>
          <cell r="EO1246">
            <v>986.00710436995723</v>
          </cell>
          <cell r="EP1246">
            <v>-46.33709036000073</v>
          </cell>
          <cell r="EQ1246">
            <v>1969.1458207899705</v>
          </cell>
          <cell r="ER1246">
            <v>-4103.9454728104174</v>
          </cell>
          <cell r="ES1246">
            <v>52.405393750057556</v>
          </cell>
          <cell r="ET1246">
            <v>-314.35110195996822</v>
          </cell>
          <cell r="EU1246">
            <v>258.2664596499817</v>
          </cell>
          <cell r="EV1246">
            <v>142.79321874995367</v>
          </cell>
          <cell r="EW1246">
            <v>915.51855362999777</v>
          </cell>
          <cell r="EX1246">
            <v>-391.0260428400361</v>
          </cell>
          <cell r="EY1246">
            <v>-934.21078895992832</v>
          </cell>
          <cell r="EZ1246">
            <v>-1208.6230026499834</v>
          </cell>
          <cell r="FA1246">
            <v>247.55064497003332</v>
          </cell>
          <cell r="FB1246">
            <v>-1509.4807157300238</v>
          </cell>
          <cell r="FC1246">
            <v>-154.61938975998783</v>
          </cell>
          <cell r="FD1246">
            <v>-1208.1687016599462</v>
          </cell>
          <cell r="FE1246">
            <v>813.18237182917073</v>
          </cell>
          <cell r="FF1246">
            <v>67.980147609836422</v>
          </cell>
          <cell r="FG1246">
            <v>-651.76895332004642</v>
          </cell>
          <cell r="FH1246">
            <v>49.994018239958677</v>
          </cell>
          <cell r="FI1246">
            <v>548.32862399003352</v>
          </cell>
          <cell r="FJ1246">
            <v>-255.88585711999622</v>
          </cell>
          <cell r="FK1246">
            <v>1953.2181745099369</v>
          </cell>
          <cell r="FL1246">
            <v>-113.43440634995932</v>
          </cell>
          <cell r="FM1246">
            <v>-1973.18370667001</v>
          </cell>
          <cell r="FN1246">
            <v>469.97509135995642</v>
          </cell>
          <cell r="FO1246">
            <v>228.03751652003848</v>
          </cell>
          <cell r="FP1246">
            <v>24.287634249951225</v>
          </cell>
          <cell r="FQ1246">
            <v>465.63408881000942</v>
          </cell>
          <cell r="FR1246">
            <v>-1107.3377697202377</v>
          </cell>
          <cell r="FS1246">
            <v>-210.87717207003152</v>
          </cell>
          <cell r="FT1246">
            <v>-56.094059339957312</v>
          </cell>
          <cell r="FU1246">
            <v>-262.15615793998586</v>
          </cell>
          <cell r="FV1246">
            <v>167.12272799998755</v>
          </cell>
          <cell r="FW1246">
            <v>16.823156769998604</v>
          </cell>
          <cell r="FX1246">
            <v>101.07872590998886</v>
          </cell>
          <cell r="FY1246">
            <v>-437.46662880998338</v>
          </cell>
          <cell r="FZ1246">
            <v>-1877.8850171500817</v>
          </cell>
          <cell r="GA1246">
            <v>534.26094385999022</v>
          </cell>
          <cell r="GB1246">
            <v>-192.18611546998727</v>
          </cell>
          <cell r="GC1246">
            <v>-367.95089750998886</v>
          </cell>
          <cell r="GD1246">
            <v>1477.9927240299876</v>
          </cell>
          <cell r="GE1246">
            <v>-4095.9748997399583</v>
          </cell>
          <cell r="GF1246">
            <v>-425.1664982700604</v>
          </cell>
          <cell r="GG1246">
            <v>-741.64064410992432</v>
          </cell>
          <cell r="GH1246">
            <v>-141.42674080003053</v>
          </cell>
          <cell r="GI1246">
            <v>72.754397979999339</v>
          </cell>
          <cell r="GJ1246">
            <v>-258.2005941200041</v>
          </cell>
          <cell r="GK1246">
            <v>-268.33683199001825</v>
          </cell>
          <cell r="GL1246">
            <v>-74.38027417997364</v>
          </cell>
          <cell r="GM1246">
            <v>-1106.8957065900322</v>
          </cell>
          <cell r="GN1246">
            <v>-27.349442399950931</v>
          </cell>
          <cell r="GO1246">
            <v>-45.378398499975447</v>
          </cell>
          <cell r="GP1246">
            <v>-2574.333250280004</v>
          </cell>
          <cell r="GQ1246">
            <v>1494.3790835199179</v>
          </cell>
          <cell r="GR1246">
            <v>-475.07978020934388</v>
          </cell>
          <cell r="GS1246">
            <v>-106.80043026001658</v>
          </cell>
          <cell r="GT1246">
            <v>-398.00437364005484</v>
          </cell>
          <cell r="GU1246">
            <v>111.04562919994351</v>
          </cell>
          <cell r="GV1246">
            <v>287.83740210003452</v>
          </cell>
          <cell r="GW1246">
            <v>-103.24552127000061</v>
          </cell>
          <cell r="GX1246">
            <v>-326.84057585999835</v>
          </cell>
          <cell r="GY1246">
            <v>662.65733806003118</v>
          </cell>
          <cell r="GZ1246">
            <v>-829.68146666005487</v>
          </cell>
          <cell r="HA1246">
            <v>-758.53589064994594</v>
          </cell>
          <cell r="HB1246">
            <v>-110.38329391999287</v>
          </cell>
          <cell r="HC1246">
            <v>-223.35946844995487</v>
          </cell>
          <cell r="HD1246">
            <v>1320.2308711399673</v>
          </cell>
          <cell r="HE1246">
            <v>-2843.977196120657</v>
          </cell>
          <cell r="HF1246">
            <v>373.61415964976186</v>
          </cell>
          <cell r="HG1246">
            <v>168.40122943994356</v>
          </cell>
          <cell r="HH1246">
            <v>-9.5774341299547814</v>
          </cell>
          <cell r="HI1246">
            <v>-2.0063014100014698</v>
          </cell>
          <cell r="HJ1246">
            <v>44.820146640020539</v>
          </cell>
          <cell r="HK1246">
            <v>-151.44237089998205</v>
          </cell>
          <cell r="HL1246">
            <v>-713.68882616987685</v>
          </cell>
          <cell r="HM1246">
            <v>-899.89005384995835</v>
          </cell>
          <cell r="HN1246">
            <v>-169.87878433003789</v>
          </cell>
          <cell r="HO1246">
            <v>-623.15438225999242</v>
          </cell>
          <cell r="HP1246">
            <v>0.48402726993663236</v>
          </cell>
          <cell r="HQ1246">
            <v>-861.65860607009381</v>
          </cell>
          <cell r="HR1246">
            <v>-2730.014046789147</v>
          </cell>
          <cell r="HS1246">
            <v>-92.79227052006172</v>
          </cell>
          <cell r="HT1246">
            <v>-1592.189980509982</v>
          </cell>
          <cell r="HU1246">
            <v>183.87288310012082</v>
          </cell>
          <cell r="HV1246">
            <v>-156.79681853993679</v>
          </cell>
          <cell r="HW1246">
            <v>59.948316949987202</v>
          </cell>
          <cell r="HX1246">
            <v>-477.614151160029</v>
          </cell>
          <cell r="HY1246">
            <v>-1092.033242669946</v>
          </cell>
          <cell r="HZ1246">
            <v>-844.2300993600511</v>
          </cell>
          <cell r="IA1246">
            <v>-143.7981375400559</v>
          </cell>
          <cell r="IB1246">
            <v>697.91788112005452</v>
          </cell>
          <cell r="IC1246">
            <v>-98.00673458003439</v>
          </cell>
          <cell r="ID1246">
            <v>825.7083069201326</v>
          </cell>
          <cell r="IE1246">
            <v>-821.41647083917633</v>
          </cell>
          <cell r="IF1246">
            <v>43.181799039943144</v>
          </cell>
          <cell r="IG1246">
            <v>64.623017839970998</v>
          </cell>
          <cell r="IH1246">
            <v>360.90876890002983</v>
          </cell>
          <cell r="II1246">
            <v>97.610258189990418</v>
          </cell>
          <cell r="IJ1246">
            <v>-148.29093701000966</v>
          </cell>
          <cell r="IK1246">
            <v>-980.77638424996985</v>
          </cell>
          <cell r="IL1246">
            <v>-732.67373751004925</v>
          </cell>
          <cell r="IM1246">
            <v>-1391.6653436198831</v>
          </cell>
          <cell r="IN1246">
            <v>-7.7218004900496453</v>
          </cell>
          <cell r="IO1246">
            <v>1210.8056279300945</v>
          </cell>
          <cell r="IP1246">
            <v>-884.71160244999919</v>
          </cell>
          <cell r="IQ1246">
            <v>1547.293862589926</v>
          </cell>
          <cell r="IR1246">
            <v>-988.61451384983957</v>
          </cell>
          <cell r="IS1246">
            <v>-1198.6747139201616</v>
          </cell>
          <cell r="IT1246">
            <v>1076.634777339932</v>
          </cell>
          <cell r="IU1246">
            <v>74.50803242000984</v>
          </cell>
          <cell r="IV1246">
            <v>1115.9566506899719</v>
          </cell>
          <cell r="IW1246">
            <v>-74.527324929993483</v>
          </cell>
          <cell r="IX1246">
            <v>25.39054364990443</v>
          </cell>
          <cell r="IY1246">
            <v>-373.30633234995184</v>
          </cell>
          <cell r="IZ1246">
            <v>-225.27390210004523</v>
          </cell>
          <cell r="JA1246">
            <v>-224.55130326002836</v>
          </cell>
          <cell r="JB1246">
            <v>-2800.5947435199632</v>
          </cell>
          <cell r="JC1246">
            <v>927.09523127996363</v>
          </cell>
          <cell r="JD1246">
            <v>688.72857085004216</v>
          </cell>
          <cell r="JE1246">
            <v>1216.4657922810875</v>
          </cell>
          <cell r="JF1246">
            <v>-1051.2243644399568</v>
          </cell>
          <cell r="JG1246">
            <v>1228.0719652900007</v>
          </cell>
          <cell r="JH1246">
            <v>-86.60004511999432</v>
          </cell>
          <cell r="JI1246">
            <v>0</v>
          </cell>
          <cell r="JJ1246">
            <v>-17.528840740000305</v>
          </cell>
          <cell r="JK1246">
            <v>152.35864713002229</v>
          </cell>
          <cell r="JL1246">
            <v>63.340422509994823</v>
          </cell>
          <cell r="JM1246">
            <v>360.67197294993093</v>
          </cell>
          <cell r="JN1246">
            <v>-1161.1953574099462</v>
          </cell>
          <cell r="JO1246">
            <v>-657.01575646008132</v>
          </cell>
          <cell r="JP1246">
            <v>1876.562680150033</v>
          </cell>
          <cell r="JQ1246">
            <v>509.02446842001518</v>
          </cell>
        </row>
        <row r="1247">
          <cell r="D1247" t="str">
            <v>GCC.EX.UTN._.___.Lakeside 2 OR</v>
          </cell>
          <cell r="F1247">
            <v>-1569.9006264300042</v>
          </cell>
          <cell r="G1247">
            <v>-406.93055747998733</v>
          </cell>
          <cell r="H1247">
            <v>-1055.559394979995</v>
          </cell>
          <cell r="I1247">
            <v>-2301.0423153100128</v>
          </cell>
          <cell r="J1247">
            <v>-257.87763614000141</v>
          </cell>
          <cell r="K1247">
            <v>115.1788338899787</v>
          </cell>
          <cell r="L1247">
            <v>-20.250629820016911</v>
          </cell>
          <cell r="M1247">
            <v>-369.91221705001954</v>
          </cell>
          <cell r="N1247">
            <v>-2310.6957229200198</v>
          </cell>
          <cell r="O1247">
            <v>-441.94166037999094</v>
          </cell>
          <cell r="P1247">
            <v>169.49239067000599</v>
          </cell>
          <cell r="Q1247">
            <v>240.04634798999905</v>
          </cell>
          <cell r="R1247">
            <v>-9184.6534181600437</v>
          </cell>
          <cell r="S1247">
            <v>-11.273324309993768</v>
          </cell>
          <cell r="T1247">
            <v>-1303.9154374399805</v>
          </cell>
          <cell r="U1247">
            <v>-924.80425371999445</v>
          </cell>
          <cell r="V1247">
            <v>-274.63458569999784</v>
          </cell>
          <cell r="W1247">
            <v>-167.04081255000347</v>
          </cell>
          <cell r="X1247">
            <v>-4361.7647144800139</v>
          </cell>
          <cell r="Y1247">
            <v>52.608983499987517</v>
          </cell>
          <cell r="Z1247">
            <v>-13.00536455999827</v>
          </cell>
          <cell r="AA1247">
            <v>-117.09330577000219</v>
          </cell>
          <cell r="AB1247">
            <v>-36.028563749991008</v>
          </cell>
          <cell r="AC1247">
            <v>-961.2555996600131</v>
          </cell>
          <cell r="AD1247">
            <v>-1066.4464397199918</v>
          </cell>
          <cell r="AE1247">
            <v>-14418.831057680189</v>
          </cell>
          <cell r="AF1247">
            <v>-2671.5999614300235</v>
          </cell>
          <cell r="AG1247">
            <v>-774.38986958999885</v>
          </cell>
          <cell r="AH1247">
            <v>-1084.288991139998</v>
          </cell>
          <cell r="AI1247">
            <v>-298.80434994000098</v>
          </cell>
          <cell r="AJ1247">
            <v>-1581.2473077700124</v>
          </cell>
          <cell r="AK1247">
            <v>-997.13458726000681</v>
          </cell>
          <cell r="AL1247">
            <v>-644.69633722001163</v>
          </cell>
          <cell r="AM1247">
            <v>116.45235429999593</v>
          </cell>
          <cell r="AN1247">
            <v>-9.3194638199929614</v>
          </cell>
          <cell r="AO1247">
            <v>-1814.2736636000045</v>
          </cell>
          <cell r="AP1247">
            <v>-1846.4689177399996</v>
          </cell>
          <cell r="AQ1247">
            <v>-2813.0599624699826</v>
          </cell>
          <cell r="AR1247">
            <v>-1869.9434340900043</v>
          </cell>
          <cell r="AS1247">
            <v>-2271.1841155600123</v>
          </cell>
          <cell r="AT1247">
            <v>1592.0706197799882</v>
          </cell>
          <cell r="AU1247">
            <v>568.366549259983</v>
          </cell>
          <cell r="AV1247">
            <v>163.8950697399996</v>
          </cell>
          <cell r="AW1247">
            <v>-295.84077127000637</v>
          </cell>
          <cell r="AX1247">
            <v>-551.18478315000539</v>
          </cell>
          <cell r="AY1247">
            <v>-499.94262209998851</v>
          </cell>
          <cell r="AZ1247">
            <v>-108.4972872199869</v>
          </cell>
          <cell r="BA1247">
            <v>-142.26623040999402</v>
          </cell>
          <cell r="BB1247">
            <v>-393.45581395000045</v>
          </cell>
          <cell r="BC1247">
            <v>242.56558519999089</v>
          </cell>
          <cell r="BD1247">
            <v>-174.46963441003754</v>
          </cell>
          <cell r="BE1247">
            <v>-3220.2550972900353</v>
          </cell>
          <cell r="BF1247">
            <v>-1324.1697487100028</v>
          </cell>
          <cell r="BG1247">
            <v>-319.34648210999148</v>
          </cell>
          <cell r="BH1247">
            <v>-936.27713268998923</v>
          </cell>
          <cell r="BI1247">
            <v>106.3021121999991</v>
          </cell>
          <cell r="BJ1247">
            <v>-227.09527875999629</v>
          </cell>
          <cell r="BK1247">
            <v>226.07524469000055</v>
          </cell>
          <cell r="BL1247">
            <v>42.442176720011048</v>
          </cell>
          <cell r="BM1247">
            <v>-159.08620590000646</v>
          </cell>
          <cell r="BN1247">
            <v>28.058392749997438</v>
          </cell>
          <cell r="BO1247">
            <v>-154.82386691999272</v>
          </cell>
          <cell r="BP1247">
            <v>-17.744102340031532</v>
          </cell>
          <cell r="BQ1247">
            <v>-484.59020621997479</v>
          </cell>
          <cell r="BR1247">
            <v>-1355.0158055101056</v>
          </cell>
          <cell r="BS1247">
            <v>-2545.6887171900016</v>
          </cell>
          <cell r="BT1247">
            <v>-1599.4813208400155</v>
          </cell>
          <cell r="BU1247">
            <v>314.73023912998906</v>
          </cell>
          <cell r="BV1247">
            <v>-411.33660275000875</v>
          </cell>
          <cell r="BW1247">
            <v>826.27138843999819</v>
          </cell>
          <cell r="BX1247">
            <v>-19.607948250006302</v>
          </cell>
          <cell r="BY1247">
            <v>-13.58603583999502</v>
          </cell>
          <cell r="BZ1247">
            <v>-104.2920849800139</v>
          </cell>
          <cell r="CA1247">
            <v>-130.44147430000885</v>
          </cell>
          <cell r="CB1247">
            <v>-1132.6157437299989</v>
          </cell>
          <cell r="CC1247">
            <v>-204.87591162999161</v>
          </cell>
          <cell r="CD1247">
            <v>3665.9084064299968</v>
          </cell>
          <cell r="CE1247">
            <v>-1975.0298516097246</v>
          </cell>
          <cell r="CF1247">
            <v>-175.92525334998209</v>
          </cell>
          <cell r="CG1247">
            <v>-1812.7344324700025</v>
          </cell>
          <cell r="CH1247">
            <v>228.77425213997776</v>
          </cell>
          <cell r="CI1247">
            <v>-88.794931409989658</v>
          </cell>
          <cell r="CJ1247">
            <v>185.89566645000014</v>
          </cell>
          <cell r="CK1247">
            <v>38.820054459989478</v>
          </cell>
          <cell r="CL1247">
            <v>-11.562123579991749</v>
          </cell>
          <cell r="CM1247">
            <v>-22.250942710001254</v>
          </cell>
          <cell r="CN1247">
            <v>56.614425440013292</v>
          </cell>
          <cell r="CO1247">
            <v>-1136.5313084299851</v>
          </cell>
          <cell r="CP1247">
            <v>-72.835230290002073</v>
          </cell>
          <cell r="CQ1247">
            <v>835.4999721399945</v>
          </cell>
          <cell r="CR1247">
            <v>-979.65608824975789</v>
          </cell>
          <cell r="CS1247">
            <v>-646.26206706999801</v>
          </cell>
          <cell r="CT1247">
            <v>-1004.0635060600107</v>
          </cell>
          <cell r="CU1247">
            <v>-1579.9416048200146</v>
          </cell>
          <cell r="CV1247">
            <v>99.022446440001659</v>
          </cell>
          <cell r="CW1247">
            <v>-34.187130509999406</v>
          </cell>
          <cell r="CX1247">
            <v>155.4216029500094</v>
          </cell>
          <cell r="CY1247">
            <v>-167.33581216000312</v>
          </cell>
          <cell r="CZ1247">
            <v>0</v>
          </cell>
          <cell r="DA1247">
            <v>-56.727491980011109</v>
          </cell>
          <cell r="DB1247">
            <v>128.80172270000185</v>
          </cell>
          <cell r="DC1247">
            <v>116.32237173999602</v>
          </cell>
          <cell r="DD1247">
            <v>2009.2933805199864</v>
          </cell>
          <cell r="DE1247">
            <v>800.08874669997022</v>
          </cell>
          <cell r="DF1247">
            <v>-178.18778547001421</v>
          </cell>
          <cell r="DG1247">
            <v>107.9244856100122</v>
          </cell>
          <cell r="DH1247">
            <v>231.10578529001214</v>
          </cell>
          <cell r="DI1247">
            <v>513.23749661999318</v>
          </cell>
          <cell r="DJ1247">
            <v>210.17176686999665</v>
          </cell>
          <cell r="DK1247">
            <v>80.303108799998881</v>
          </cell>
          <cell r="DL1247">
            <v>-16.414797849982278</v>
          </cell>
          <cell r="DM1247">
            <v>-150.20315390998439</v>
          </cell>
          <cell r="DN1247">
            <v>151.01301227002114</v>
          </cell>
          <cell r="DO1247">
            <v>-663.74562263999542</v>
          </cell>
          <cell r="DP1247">
            <v>-928.7696098099841</v>
          </cell>
          <cell r="DQ1247">
            <v>1443.6540609199874</v>
          </cell>
          <cell r="DR1247">
            <v>-2387.6074929400347</v>
          </cell>
          <cell r="DS1247">
            <v>248.47914972000581</v>
          </cell>
          <cell r="DT1247">
            <v>-1151.8555200200135</v>
          </cell>
          <cell r="DU1247">
            <v>-269.07367388001148</v>
          </cell>
          <cell r="DV1247">
            <v>0</v>
          </cell>
          <cell r="DW1247">
            <v>-91.070335600001272</v>
          </cell>
          <cell r="DX1247">
            <v>-182.79134495001927</v>
          </cell>
          <cell r="DY1247">
            <v>41.053961279991199</v>
          </cell>
          <cell r="DZ1247">
            <v>-531.11377850999997</v>
          </cell>
          <cell r="EA1247">
            <v>23.685537729979842</v>
          </cell>
          <cell r="EB1247">
            <v>-1022.3422493999969</v>
          </cell>
          <cell r="EC1247">
            <v>-845.35337429000356</v>
          </cell>
          <cell r="ED1247">
            <v>1392.7741349800344</v>
          </cell>
          <cell r="EE1247">
            <v>830.56059051991906</v>
          </cell>
          <cell r="EF1247">
            <v>283.32108849998622</v>
          </cell>
          <cell r="EG1247">
            <v>-750.31988614999864</v>
          </cell>
          <cell r="EH1247">
            <v>59.943501290006679</v>
          </cell>
          <cell r="EI1247">
            <v>-425.41453564001131</v>
          </cell>
          <cell r="EJ1247">
            <v>58.312386559995502</v>
          </cell>
          <cell r="EK1247">
            <v>-226.95894547998614</v>
          </cell>
          <cell r="EL1247">
            <v>223.22259533999022</v>
          </cell>
          <cell r="EM1247">
            <v>114.73999458001344</v>
          </cell>
          <cell r="EN1247">
            <v>416.82248308000271</v>
          </cell>
          <cell r="EO1247">
            <v>186.14354284000001</v>
          </cell>
          <cell r="EP1247">
            <v>-2031.3440551699896</v>
          </cell>
          <cell r="EQ1247">
            <v>2922.0924207699718</v>
          </cell>
          <cell r="ER1247">
            <v>-4492.750054129865</v>
          </cell>
          <cell r="ES1247">
            <v>-499.13000357999408</v>
          </cell>
          <cell r="ET1247">
            <v>-1083.4853683499969</v>
          </cell>
          <cell r="EU1247">
            <v>-1088.7472955899866</v>
          </cell>
          <cell r="EV1247">
            <v>229.01384296000469</v>
          </cell>
          <cell r="EW1247">
            <v>-866.75630288999673</v>
          </cell>
          <cell r="EX1247">
            <v>-151.58611881000979</v>
          </cell>
          <cell r="EY1247">
            <v>-27.417219280003337</v>
          </cell>
          <cell r="EZ1247">
            <v>-37.146443770005135</v>
          </cell>
          <cell r="FA1247">
            <v>-680.02678371001093</v>
          </cell>
          <cell r="FB1247">
            <v>-363.52242249999836</v>
          </cell>
          <cell r="FC1247">
            <v>-6.2475301200029207</v>
          </cell>
          <cell r="FD1247">
            <v>82.301591509982245</v>
          </cell>
          <cell r="FE1247">
            <v>-5060.1789762300905</v>
          </cell>
          <cell r="FF1247">
            <v>-13.455767449995619</v>
          </cell>
          <cell r="FG1247">
            <v>-5450.6404758500139</v>
          </cell>
          <cell r="FH1247">
            <v>-180.34659829002339</v>
          </cell>
          <cell r="FI1247">
            <v>-610.98027821999858</v>
          </cell>
          <cell r="FJ1247">
            <v>563.25614147001033</v>
          </cell>
          <cell r="FK1247">
            <v>-924.34639163999964</v>
          </cell>
          <cell r="FL1247">
            <v>-319.40832893001789</v>
          </cell>
          <cell r="FM1247">
            <v>12.993860180009506</v>
          </cell>
          <cell r="FN1247">
            <v>-381.69152649000171</v>
          </cell>
          <cell r="FO1247">
            <v>1843.8453789699997</v>
          </cell>
          <cell r="FP1247">
            <v>31.413389990004362</v>
          </cell>
          <cell r="FQ1247">
            <v>369.18162002999452</v>
          </cell>
          <cell r="FR1247">
            <v>496.52625389001332</v>
          </cell>
          <cell r="FS1247">
            <v>-66.426428949984256</v>
          </cell>
          <cell r="FT1247">
            <v>791.61454369997955</v>
          </cell>
          <cell r="FU1247">
            <v>-517.90223242000502</v>
          </cell>
          <cell r="FV1247">
            <v>142.07829754999693</v>
          </cell>
          <cell r="FW1247">
            <v>-136.10289129999001</v>
          </cell>
          <cell r="FX1247">
            <v>-259.58410386997275</v>
          </cell>
          <cell r="FY1247">
            <v>3.8565780700155301</v>
          </cell>
          <cell r="FZ1247">
            <v>96.854122139993706</v>
          </cell>
          <cell r="GA1247">
            <v>38.094921090014395</v>
          </cell>
          <cell r="GB1247">
            <v>427.54686229000799</v>
          </cell>
          <cell r="GC1247">
            <v>99.338183989995741</v>
          </cell>
          <cell r="GD1247">
            <v>-122.84159840001666</v>
          </cell>
          <cell r="GE1247">
            <v>-1939.3242620101664</v>
          </cell>
          <cell r="GF1247">
            <v>134.09986862997175</v>
          </cell>
          <cell r="GG1247">
            <v>-1504.5443206399941</v>
          </cell>
          <cell r="GH1247">
            <v>295.87117036998097</v>
          </cell>
          <cell r="GI1247">
            <v>0</v>
          </cell>
          <cell r="GJ1247">
            <v>213.84077149999212</v>
          </cell>
          <cell r="GK1247">
            <v>-46.355804029997671</v>
          </cell>
          <cell r="GL1247">
            <v>-583.36747558999923</v>
          </cell>
          <cell r="GM1247">
            <v>-666.18416654001339</v>
          </cell>
          <cell r="GN1247">
            <v>-63.563099949999014</v>
          </cell>
          <cell r="GO1247">
            <v>-317.20376709000266</v>
          </cell>
          <cell r="GP1247">
            <v>586.25826752001012</v>
          </cell>
          <cell r="GQ1247">
            <v>11.824293810015661</v>
          </cell>
          <cell r="GR1247">
            <v>0</v>
          </cell>
          <cell r="GS1247">
            <v>0</v>
          </cell>
          <cell r="GT1247">
            <v>0</v>
          </cell>
          <cell r="GU1247">
            <v>0</v>
          </cell>
          <cell r="GV1247">
            <v>0</v>
          </cell>
          <cell r="GW1247">
            <v>0</v>
          </cell>
          <cell r="GX1247">
            <v>0</v>
          </cell>
          <cell r="GY1247">
            <v>0</v>
          </cell>
          <cell r="GZ1247">
            <v>0</v>
          </cell>
          <cell r="HA1247">
            <v>0</v>
          </cell>
          <cell r="HB1247">
            <v>0</v>
          </cell>
          <cell r="HC1247">
            <v>0</v>
          </cell>
          <cell r="HD1247">
            <v>0</v>
          </cell>
          <cell r="HE1247">
            <v>0</v>
          </cell>
          <cell r="HF1247">
            <v>0</v>
          </cell>
          <cell r="HG1247">
            <v>0</v>
          </cell>
          <cell r="HH1247">
            <v>0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0</v>
          </cell>
          <cell r="HN1247">
            <v>0</v>
          </cell>
          <cell r="HO1247">
            <v>0</v>
          </cell>
          <cell r="HP1247">
            <v>0</v>
          </cell>
          <cell r="HQ1247">
            <v>0</v>
          </cell>
          <cell r="HR1247">
            <v>0</v>
          </cell>
          <cell r="HS1247">
            <v>0</v>
          </cell>
          <cell r="HT1247">
            <v>0</v>
          </cell>
          <cell r="HU1247">
            <v>0</v>
          </cell>
          <cell r="HV1247">
            <v>0</v>
          </cell>
          <cell r="HW1247">
            <v>0</v>
          </cell>
          <cell r="HX1247">
            <v>0</v>
          </cell>
          <cell r="HY1247">
            <v>0</v>
          </cell>
          <cell r="HZ1247">
            <v>0</v>
          </cell>
          <cell r="IA1247">
            <v>0</v>
          </cell>
          <cell r="IB1247">
            <v>0</v>
          </cell>
          <cell r="IC1247">
            <v>0</v>
          </cell>
          <cell r="ID1247">
            <v>0</v>
          </cell>
          <cell r="IE1247">
            <v>0</v>
          </cell>
          <cell r="IF1247">
            <v>0</v>
          </cell>
          <cell r="IG1247">
            <v>0</v>
          </cell>
          <cell r="IH1247">
            <v>0</v>
          </cell>
          <cell r="II1247">
            <v>0</v>
          </cell>
          <cell r="IJ1247">
            <v>0</v>
          </cell>
          <cell r="IK1247">
            <v>0</v>
          </cell>
          <cell r="IL1247">
            <v>0</v>
          </cell>
          <cell r="IM1247">
            <v>0</v>
          </cell>
          <cell r="IN1247">
            <v>0</v>
          </cell>
          <cell r="IO1247">
            <v>0</v>
          </cell>
          <cell r="IP1247">
            <v>0</v>
          </cell>
          <cell r="IQ1247">
            <v>0</v>
          </cell>
          <cell r="IR1247">
            <v>0</v>
          </cell>
          <cell r="IS1247">
            <v>0</v>
          </cell>
          <cell r="IT1247">
            <v>0</v>
          </cell>
          <cell r="IU1247">
            <v>0</v>
          </cell>
          <cell r="IV1247">
            <v>0</v>
          </cell>
          <cell r="IW1247">
            <v>0</v>
          </cell>
          <cell r="IX1247">
            <v>0</v>
          </cell>
          <cell r="IY1247">
            <v>0</v>
          </cell>
          <cell r="IZ1247">
            <v>0</v>
          </cell>
          <cell r="JA1247">
            <v>0</v>
          </cell>
          <cell r="JB1247">
            <v>0</v>
          </cell>
          <cell r="JC1247">
            <v>0</v>
          </cell>
          <cell r="JD1247">
            <v>0</v>
          </cell>
          <cell r="JE1247">
            <v>0</v>
          </cell>
          <cell r="JF1247">
            <v>0</v>
          </cell>
          <cell r="JG1247">
            <v>0</v>
          </cell>
          <cell r="JH1247">
            <v>0</v>
          </cell>
          <cell r="JI1247">
            <v>0</v>
          </cell>
          <cell r="JJ1247">
            <v>0</v>
          </cell>
          <cell r="JK1247">
            <v>0</v>
          </cell>
          <cell r="JL1247">
            <v>0</v>
          </cell>
          <cell r="JM1247">
            <v>0</v>
          </cell>
          <cell r="JN1247">
            <v>0</v>
          </cell>
          <cell r="JO1247">
            <v>0</v>
          </cell>
          <cell r="JP1247">
            <v>0</v>
          </cell>
          <cell r="JQ1247">
            <v>0</v>
          </cell>
        </row>
        <row r="1248">
          <cell r="D1248" t="str">
            <v>GSC.EX.UTN._.___.Gadsby 4</v>
          </cell>
          <cell r="F1248">
            <v>0</v>
          </cell>
          <cell r="G1248">
            <v>0</v>
          </cell>
          <cell r="H1248">
            <v>0</v>
          </cell>
          <cell r="I1248">
            <v>57.435809400000039</v>
          </cell>
          <cell r="J1248">
            <v>-13.220715239999663</v>
          </cell>
          <cell r="K1248">
            <v>-63.487857710000071</v>
          </cell>
          <cell r="L1248">
            <v>-0.82017216000008375</v>
          </cell>
          <cell r="M1248">
            <v>20.547569740000199</v>
          </cell>
          <cell r="N1248">
            <v>18.169204400000012</v>
          </cell>
          <cell r="O1248">
            <v>3.4085883999999851</v>
          </cell>
          <cell r="P1248">
            <v>0</v>
          </cell>
          <cell r="Q1248">
            <v>-42.219776509999747</v>
          </cell>
          <cell r="R1248">
            <v>-28.805327339998257</v>
          </cell>
          <cell r="S1248">
            <v>15.526760199999899</v>
          </cell>
          <cell r="T1248">
            <v>-6.2584499299996423</v>
          </cell>
          <cell r="U1248">
            <v>50.999972480000224</v>
          </cell>
          <cell r="V1248">
            <v>-94.618241709999893</v>
          </cell>
          <cell r="W1248">
            <v>73.799406869999984</v>
          </cell>
          <cell r="X1248">
            <v>-35.432204130000002</v>
          </cell>
          <cell r="Y1248">
            <v>-1.0567495200000394</v>
          </cell>
          <cell r="Z1248">
            <v>-31.765821599999981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-22.935131580000416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-6.3322978200000009</v>
          </cell>
          <cell r="AL1248">
            <v>-3.4487752999999657</v>
          </cell>
          <cell r="AM1248">
            <v>-13.154058460000215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-434.54111200000079</v>
          </cell>
          <cell r="AS1248">
            <v>0</v>
          </cell>
          <cell r="AT1248">
            <v>-161.2804317099999</v>
          </cell>
          <cell r="AU1248">
            <v>-112.64937818000001</v>
          </cell>
          <cell r="AV1248">
            <v>0</v>
          </cell>
          <cell r="AW1248">
            <v>0</v>
          </cell>
          <cell r="AX1248">
            <v>0</v>
          </cell>
          <cell r="AY1248">
            <v>-33.443994060000023</v>
          </cell>
          <cell r="AZ1248">
            <v>-28.554754159999902</v>
          </cell>
          <cell r="BA1248">
            <v>-98.612553890000072</v>
          </cell>
          <cell r="BB1248">
            <v>0</v>
          </cell>
          <cell r="BC1248">
            <v>0</v>
          </cell>
          <cell r="BD1248">
            <v>0</v>
          </cell>
          <cell r="BE1248">
            <v>366.05863552999972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366.05863552999995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82.895600510000122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82.157168919999989</v>
          </cell>
          <cell r="EN1248">
            <v>0</v>
          </cell>
          <cell r="EO1248">
            <v>0</v>
          </cell>
          <cell r="EP1248">
            <v>0.73843159000006153</v>
          </cell>
          <cell r="EQ1248">
            <v>0</v>
          </cell>
          <cell r="ER1248">
            <v>42.079311460000099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8.6214291999999659</v>
          </cell>
          <cell r="EY1248">
            <v>0</v>
          </cell>
          <cell r="EZ1248">
            <v>33.457882260000005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0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0</v>
          </cell>
          <cell r="FR1248">
            <v>0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0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-8.2582134899994344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  <cell r="GK1248">
            <v>0</v>
          </cell>
          <cell r="GL1248">
            <v>0</v>
          </cell>
          <cell r="GM1248">
            <v>0</v>
          </cell>
          <cell r="GN1248">
            <v>0</v>
          </cell>
          <cell r="GO1248">
            <v>0</v>
          </cell>
          <cell r="GP1248">
            <v>-8.2582134900000028</v>
          </cell>
          <cell r="GQ1248">
            <v>0</v>
          </cell>
          <cell r="GR1248">
            <v>-39.600000000000364</v>
          </cell>
          <cell r="GS1248">
            <v>0</v>
          </cell>
          <cell r="GT1248">
            <v>-39.600000000000136</v>
          </cell>
          <cell r="GU1248">
            <v>0</v>
          </cell>
          <cell r="GV1248">
            <v>0</v>
          </cell>
          <cell r="GW1248">
            <v>0</v>
          </cell>
          <cell r="GX1248">
            <v>0</v>
          </cell>
          <cell r="GY1248">
            <v>0</v>
          </cell>
          <cell r="GZ1248">
            <v>0</v>
          </cell>
          <cell r="HA1248">
            <v>0</v>
          </cell>
          <cell r="HB1248">
            <v>0</v>
          </cell>
          <cell r="HC1248">
            <v>0</v>
          </cell>
          <cell r="HD1248">
            <v>0</v>
          </cell>
          <cell r="HE1248">
            <v>66.061816620000172</v>
          </cell>
          <cell r="HF1248">
            <v>0</v>
          </cell>
          <cell r="HG1248">
            <v>0</v>
          </cell>
          <cell r="HH1248">
            <v>0</v>
          </cell>
          <cell r="HI1248">
            <v>0</v>
          </cell>
          <cell r="HJ1248">
            <v>0</v>
          </cell>
          <cell r="HK1248">
            <v>0</v>
          </cell>
          <cell r="HL1248">
            <v>66.061816619999988</v>
          </cell>
          <cell r="HM1248">
            <v>0</v>
          </cell>
          <cell r="HN1248">
            <v>0</v>
          </cell>
          <cell r="HO1248">
            <v>0</v>
          </cell>
          <cell r="HP1248">
            <v>0</v>
          </cell>
          <cell r="HQ1248">
            <v>0</v>
          </cell>
          <cell r="HR1248">
            <v>48.247736240000449</v>
          </cell>
          <cell r="HS1248">
            <v>0</v>
          </cell>
          <cell r="HT1248">
            <v>0</v>
          </cell>
          <cell r="HU1248">
            <v>0</v>
          </cell>
          <cell r="HV1248">
            <v>0</v>
          </cell>
          <cell r="HW1248">
            <v>0</v>
          </cell>
          <cell r="HX1248">
            <v>0</v>
          </cell>
          <cell r="HY1248">
            <v>0</v>
          </cell>
          <cell r="HZ1248">
            <v>0</v>
          </cell>
          <cell r="IA1248">
            <v>0</v>
          </cell>
          <cell r="IB1248">
            <v>0</v>
          </cell>
          <cell r="IC1248">
            <v>0</v>
          </cell>
          <cell r="ID1248">
            <v>48.247736239999995</v>
          </cell>
          <cell r="IE1248">
            <v>543.3897898899977</v>
          </cell>
          <cell r="IF1248">
            <v>29.76752813999974</v>
          </cell>
          <cell r="IG1248">
            <v>0</v>
          </cell>
          <cell r="IH1248">
            <v>0</v>
          </cell>
          <cell r="II1248">
            <v>0</v>
          </cell>
          <cell r="IJ1248">
            <v>0</v>
          </cell>
          <cell r="IK1248">
            <v>0</v>
          </cell>
          <cell r="IL1248">
            <v>0</v>
          </cell>
          <cell r="IM1248">
            <v>513.62226174999955</v>
          </cell>
          <cell r="IN1248">
            <v>0</v>
          </cell>
          <cell r="IO1248">
            <v>0</v>
          </cell>
          <cell r="IP1248">
            <v>0</v>
          </cell>
          <cell r="IQ1248">
            <v>0</v>
          </cell>
          <cell r="IR1248">
            <v>-387.39318394999827</v>
          </cell>
          <cell r="IS1248">
            <v>0</v>
          </cell>
          <cell r="IT1248">
            <v>-39.599999999999454</v>
          </cell>
          <cell r="IU1248">
            <v>-176.16038175</v>
          </cell>
          <cell r="IV1248">
            <v>0</v>
          </cell>
          <cell r="IW1248">
            <v>0</v>
          </cell>
          <cell r="IX1248">
            <v>0</v>
          </cell>
          <cell r="IY1248">
            <v>0</v>
          </cell>
          <cell r="IZ1248">
            <v>-171.63280220000024</v>
          </cell>
          <cell r="JA1248">
            <v>0</v>
          </cell>
          <cell r="JB1248">
            <v>0</v>
          </cell>
          <cell r="JC1248">
            <v>0</v>
          </cell>
          <cell r="JD1248">
            <v>0</v>
          </cell>
          <cell r="JE1248">
            <v>3.1181666199991014</v>
          </cell>
          <cell r="JF1248">
            <v>0</v>
          </cell>
          <cell r="JG1248">
            <v>0</v>
          </cell>
          <cell r="JH1248">
            <v>0</v>
          </cell>
          <cell r="JI1248">
            <v>0</v>
          </cell>
          <cell r="JJ1248">
            <v>0</v>
          </cell>
          <cell r="JK1248">
            <v>0</v>
          </cell>
          <cell r="JL1248">
            <v>0</v>
          </cell>
          <cell r="JM1248">
            <v>0</v>
          </cell>
          <cell r="JN1248">
            <v>0</v>
          </cell>
          <cell r="JO1248">
            <v>0</v>
          </cell>
          <cell r="JP1248">
            <v>3.1181666200000109</v>
          </cell>
          <cell r="JQ1248">
            <v>0</v>
          </cell>
        </row>
        <row r="1249">
          <cell r="D1249" t="str">
            <v>GSC.EX.UTN._.___.Gadsby 4 OR</v>
          </cell>
          <cell r="F1249">
            <v>0</v>
          </cell>
          <cell r="G1249">
            <v>0</v>
          </cell>
          <cell r="H1249">
            <v>0</v>
          </cell>
          <cell r="I1249">
            <v>19.12911840000001</v>
          </cell>
          <cell r="J1249">
            <v>16.771555909999961</v>
          </cell>
          <cell r="K1249">
            <v>-34.242878399999995</v>
          </cell>
          <cell r="L1249">
            <v>-0.79775196999997888</v>
          </cell>
          <cell r="M1249">
            <v>-7.556880000000092</v>
          </cell>
          <cell r="N1249">
            <v>-0.15925499999997328</v>
          </cell>
          <cell r="O1249">
            <v>0</v>
          </cell>
          <cell r="P1249">
            <v>0</v>
          </cell>
          <cell r="Q1249">
            <v>-2.553000000000111</v>
          </cell>
          <cell r="R1249">
            <v>-58.339907129999574</v>
          </cell>
          <cell r="S1249">
            <v>7.9497472600000378</v>
          </cell>
          <cell r="T1249">
            <v>18.375243800000021</v>
          </cell>
          <cell r="U1249">
            <v>25.607053569999948</v>
          </cell>
          <cell r="V1249">
            <v>-32.247198129999788</v>
          </cell>
          <cell r="W1249">
            <v>2.3344632400000478</v>
          </cell>
          <cell r="X1249">
            <v>-0.79757547000000528</v>
          </cell>
          <cell r="Y1249">
            <v>-25.09900300000001</v>
          </cell>
          <cell r="Z1249">
            <v>-54.462638399999975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-29.403214769999863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2.0650830900000052</v>
          </cell>
          <cell r="AL1249">
            <v>-18.101769689999998</v>
          </cell>
          <cell r="AM1249">
            <v>-13.366528169999924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-282.38098884999954</v>
          </cell>
          <cell r="AS1249">
            <v>0</v>
          </cell>
          <cell r="AT1249">
            <v>-92.349158400000022</v>
          </cell>
          <cell r="AU1249">
            <v>-83.432040000000001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-106.59979044999977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-361.78284715000018</v>
          </cell>
          <cell r="BF1249">
            <v>0</v>
          </cell>
          <cell r="BG1249">
            <v>0</v>
          </cell>
          <cell r="BH1249">
            <v>1.0969407100000126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-362.87978786000014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11.470118400000047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11.470118400000002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128.87138950999997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128.87138950999997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10.211999419999984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  <cell r="GK1249">
            <v>0</v>
          </cell>
          <cell r="GL1249">
            <v>0</v>
          </cell>
          <cell r="GM1249">
            <v>0</v>
          </cell>
          <cell r="GN1249">
            <v>0</v>
          </cell>
          <cell r="GO1249">
            <v>0</v>
          </cell>
          <cell r="GP1249">
            <v>10.211999420000012</v>
          </cell>
          <cell r="GQ1249">
            <v>0</v>
          </cell>
          <cell r="GR1249">
            <v>0</v>
          </cell>
          <cell r="GS1249">
            <v>0</v>
          </cell>
          <cell r="GT1249">
            <v>0</v>
          </cell>
          <cell r="GU1249">
            <v>0</v>
          </cell>
          <cell r="GV1249">
            <v>0</v>
          </cell>
          <cell r="GW1249">
            <v>0</v>
          </cell>
          <cell r="GX1249">
            <v>0</v>
          </cell>
          <cell r="GY1249">
            <v>0</v>
          </cell>
          <cell r="GZ1249">
            <v>0</v>
          </cell>
          <cell r="HA1249">
            <v>0</v>
          </cell>
          <cell r="HB1249">
            <v>0</v>
          </cell>
          <cell r="HC1249">
            <v>0</v>
          </cell>
          <cell r="HD1249">
            <v>0</v>
          </cell>
          <cell r="HE1249">
            <v>0</v>
          </cell>
          <cell r="HF1249">
            <v>0</v>
          </cell>
          <cell r="HG1249">
            <v>0</v>
          </cell>
          <cell r="HH1249">
            <v>0</v>
          </cell>
          <cell r="HI1249">
            <v>0</v>
          </cell>
          <cell r="HJ1249">
            <v>0</v>
          </cell>
          <cell r="HK1249">
            <v>0</v>
          </cell>
          <cell r="HL1249">
            <v>0</v>
          </cell>
          <cell r="HM1249">
            <v>0</v>
          </cell>
          <cell r="HN1249">
            <v>0</v>
          </cell>
          <cell r="HO1249">
            <v>0</v>
          </cell>
          <cell r="HP1249">
            <v>0</v>
          </cell>
          <cell r="HQ1249">
            <v>0</v>
          </cell>
          <cell r="HR1249">
            <v>0</v>
          </cell>
          <cell r="HS1249">
            <v>0</v>
          </cell>
          <cell r="HT1249">
            <v>0</v>
          </cell>
          <cell r="HU1249">
            <v>0</v>
          </cell>
          <cell r="HV1249">
            <v>0</v>
          </cell>
          <cell r="HW1249">
            <v>0</v>
          </cell>
          <cell r="HX1249">
            <v>0</v>
          </cell>
          <cell r="HY1249">
            <v>0</v>
          </cell>
          <cell r="HZ1249">
            <v>0</v>
          </cell>
          <cell r="IA1249">
            <v>0</v>
          </cell>
          <cell r="IB1249">
            <v>0</v>
          </cell>
          <cell r="IC1249">
            <v>0</v>
          </cell>
          <cell r="ID1249">
            <v>0</v>
          </cell>
          <cell r="IE1249">
            <v>0</v>
          </cell>
          <cell r="IF1249">
            <v>0</v>
          </cell>
          <cell r="IG1249">
            <v>0</v>
          </cell>
          <cell r="IH1249">
            <v>0</v>
          </cell>
          <cell r="II1249">
            <v>0</v>
          </cell>
          <cell r="IJ1249">
            <v>0</v>
          </cell>
          <cell r="IK1249">
            <v>0</v>
          </cell>
          <cell r="IL1249">
            <v>0</v>
          </cell>
          <cell r="IM1249">
            <v>0</v>
          </cell>
          <cell r="IN1249">
            <v>0</v>
          </cell>
          <cell r="IO1249">
            <v>0</v>
          </cell>
          <cell r="IP1249">
            <v>0</v>
          </cell>
          <cell r="IQ1249">
            <v>0</v>
          </cell>
          <cell r="IR1249">
            <v>0</v>
          </cell>
          <cell r="IS1249">
            <v>0</v>
          </cell>
          <cell r="IT1249">
            <v>0</v>
          </cell>
          <cell r="IU1249">
            <v>0</v>
          </cell>
          <cell r="IV1249">
            <v>0</v>
          </cell>
          <cell r="IW1249">
            <v>0</v>
          </cell>
          <cell r="IX1249">
            <v>0</v>
          </cell>
          <cell r="IY1249">
            <v>0</v>
          </cell>
          <cell r="IZ1249">
            <v>0</v>
          </cell>
          <cell r="JA1249">
            <v>0</v>
          </cell>
          <cell r="JB1249">
            <v>0</v>
          </cell>
          <cell r="JC1249">
            <v>0</v>
          </cell>
          <cell r="JD1249">
            <v>0</v>
          </cell>
          <cell r="JE1249">
            <v>0</v>
          </cell>
          <cell r="JF1249">
            <v>0</v>
          </cell>
          <cell r="JG1249">
            <v>0</v>
          </cell>
          <cell r="JH1249">
            <v>0</v>
          </cell>
          <cell r="JI1249">
            <v>0</v>
          </cell>
          <cell r="JJ1249">
            <v>0</v>
          </cell>
          <cell r="JK1249">
            <v>0</v>
          </cell>
          <cell r="JL1249">
            <v>0</v>
          </cell>
          <cell r="JM1249">
            <v>0</v>
          </cell>
          <cell r="JN1249">
            <v>0</v>
          </cell>
          <cell r="JO1249">
            <v>0</v>
          </cell>
          <cell r="JP1249">
            <v>0</v>
          </cell>
          <cell r="JQ1249">
            <v>0</v>
          </cell>
        </row>
        <row r="1250">
          <cell r="D1250" t="str">
            <v>GSC.EX.UTN._.___.Gadsby 5</v>
          </cell>
          <cell r="F1250">
            <v>0</v>
          </cell>
          <cell r="G1250">
            <v>-4.4390009300000202</v>
          </cell>
          <cell r="H1250">
            <v>0</v>
          </cell>
          <cell r="I1250">
            <v>13.974619089999919</v>
          </cell>
          <cell r="J1250">
            <v>-25.12497511000015</v>
          </cell>
          <cell r="K1250">
            <v>-24.895882390000111</v>
          </cell>
          <cell r="L1250">
            <v>-8.1613972099999046</v>
          </cell>
          <cell r="M1250">
            <v>-6.7655834899999263</v>
          </cell>
          <cell r="N1250">
            <v>0</v>
          </cell>
          <cell r="O1250">
            <v>-6.1541042300000299</v>
          </cell>
          <cell r="P1250">
            <v>0</v>
          </cell>
          <cell r="Q1250">
            <v>0</v>
          </cell>
          <cell r="R1250">
            <v>-4.0370281400000749</v>
          </cell>
          <cell r="S1250">
            <v>2.5985453199998574</v>
          </cell>
          <cell r="T1250">
            <v>13.997189030000072</v>
          </cell>
          <cell r="U1250">
            <v>-0.14478764999989835</v>
          </cell>
          <cell r="V1250">
            <v>0.16977798000016264</v>
          </cell>
          <cell r="W1250">
            <v>35.265738489999876</v>
          </cell>
          <cell r="X1250">
            <v>-40.904882400000005</v>
          </cell>
          <cell r="Y1250">
            <v>-8.4791385599999671</v>
          </cell>
          <cell r="Z1250">
            <v>-6.5394703500000446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-24.804794250000214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-24.804794249999986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-28.901238890000059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-7.2246691699997427</v>
          </cell>
          <cell r="AZ1250">
            <v>-21.676569720000316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-29.490120569999817</v>
          </cell>
          <cell r="BF1250">
            <v>0</v>
          </cell>
          <cell r="BG1250">
            <v>0</v>
          </cell>
          <cell r="BH1250">
            <v>-29.490120570000045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22.583603239999974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22.583603239999974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33.457882259999906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33.457882260000005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-57.439967889999934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-57.439967889999934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0.2844237899998916</v>
          </cell>
          <cell r="GF1250">
            <v>0</v>
          </cell>
          <cell r="GG1250">
            <v>0</v>
          </cell>
          <cell r="GH1250">
            <v>0</v>
          </cell>
          <cell r="GI1250">
            <v>0</v>
          </cell>
          <cell r="GJ1250">
            <v>0</v>
          </cell>
          <cell r="GK1250">
            <v>0</v>
          </cell>
          <cell r="GL1250">
            <v>0</v>
          </cell>
          <cell r="GM1250">
            <v>0</v>
          </cell>
          <cell r="GN1250">
            <v>0</v>
          </cell>
          <cell r="GO1250">
            <v>0</v>
          </cell>
          <cell r="GP1250">
            <v>0.28442379000011897</v>
          </cell>
          <cell r="GQ1250">
            <v>0</v>
          </cell>
          <cell r="GR1250">
            <v>0</v>
          </cell>
          <cell r="GS1250">
            <v>0</v>
          </cell>
          <cell r="GT1250">
            <v>0</v>
          </cell>
          <cell r="GU1250">
            <v>0</v>
          </cell>
          <cell r="GV1250">
            <v>0</v>
          </cell>
          <cell r="GW1250">
            <v>0</v>
          </cell>
          <cell r="GX1250">
            <v>0</v>
          </cell>
          <cell r="GY1250">
            <v>0</v>
          </cell>
          <cell r="GZ1250">
            <v>0</v>
          </cell>
          <cell r="HA1250">
            <v>0</v>
          </cell>
          <cell r="HB1250">
            <v>0</v>
          </cell>
          <cell r="HC1250">
            <v>0</v>
          </cell>
          <cell r="HD1250">
            <v>0</v>
          </cell>
          <cell r="HE1250">
            <v>0</v>
          </cell>
          <cell r="HF1250">
            <v>0</v>
          </cell>
          <cell r="HG1250">
            <v>0</v>
          </cell>
          <cell r="HH1250">
            <v>0</v>
          </cell>
          <cell r="HI1250">
            <v>0</v>
          </cell>
          <cell r="HJ1250">
            <v>0</v>
          </cell>
          <cell r="HK1250">
            <v>0</v>
          </cell>
          <cell r="HL1250">
            <v>0</v>
          </cell>
          <cell r="HM1250">
            <v>0</v>
          </cell>
          <cell r="HN1250">
            <v>0</v>
          </cell>
          <cell r="HO1250">
            <v>0</v>
          </cell>
          <cell r="HP1250">
            <v>0</v>
          </cell>
          <cell r="HQ1250">
            <v>0</v>
          </cell>
          <cell r="HR1250">
            <v>57.294505800000024</v>
          </cell>
          <cell r="HS1250">
            <v>0</v>
          </cell>
          <cell r="HT1250">
            <v>0</v>
          </cell>
          <cell r="HU1250">
            <v>0</v>
          </cell>
          <cell r="HV1250">
            <v>0</v>
          </cell>
          <cell r="HW1250">
            <v>0</v>
          </cell>
          <cell r="HX1250">
            <v>0</v>
          </cell>
          <cell r="HY1250">
            <v>0</v>
          </cell>
          <cell r="HZ1250">
            <v>0</v>
          </cell>
          <cell r="IA1250">
            <v>0</v>
          </cell>
          <cell r="IB1250">
            <v>0</v>
          </cell>
          <cell r="IC1250">
            <v>0</v>
          </cell>
          <cell r="ID1250">
            <v>57.294505800000024</v>
          </cell>
          <cell r="IE1250">
            <v>-542.9386773899987</v>
          </cell>
          <cell r="IF1250">
            <v>-102.33434845000011</v>
          </cell>
          <cell r="IG1250">
            <v>-31.369275909999999</v>
          </cell>
          <cell r="IH1250">
            <v>0</v>
          </cell>
          <cell r="II1250">
            <v>0</v>
          </cell>
          <cell r="IJ1250">
            <v>0</v>
          </cell>
          <cell r="IK1250">
            <v>0</v>
          </cell>
          <cell r="IL1250">
            <v>0</v>
          </cell>
          <cell r="IM1250">
            <v>0</v>
          </cell>
          <cell r="IN1250">
            <v>0</v>
          </cell>
          <cell r="IO1250">
            <v>0</v>
          </cell>
          <cell r="IP1250">
            <v>10.982256650000409</v>
          </cell>
          <cell r="IQ1250">
            <v>-420.2173096800002</v>
          </cell>
          <cell r="IR1250">
            <v>-147.71801441000025</v>
          </cell>
          <cell r="IS1250">
            <v>0</v>
          </cell>
          <cell r="IT1250">
            <v>-152.63173180999999</v>
          </cell>
          <cell r="IU1250">
            <v>0</v>
          </cell>
          <cell r="IV1250">
            <v>0</v>
          </cell>
          <cell r="IW1250">
            <v>0</v>
          </cell>
          <cell r="IX1250">
            <v>0</v>
          </cell>
          <cell r="IY1250">
            <v>0</v>
          </cell>
          <cell r="IZ1250">
            <v>-38.443138850000196</v>
          </cell>
          <cell r="JA1250">
            <v>0</v>
          </cell>
          <cell r="JB1250">
            <v>0</v>
          </cell>
          <cell r="JC1250">
            <v>0</v>
          </cell>
          <cell r="JD1250">
            <v>43.35685624999951</v>
          </cell>
          <cell r="JE1250">
            <v>120.26439871000002</v>
          </cell>
          <cell r="JF1250">
            <v>0</v>
          </cell>
          <cell r="JG1250">
            <v>0</v>
          </cell>
          <cell r="JH1250">
            <v>0</v>
          </cell>
          <cell r="JI1250">
            <v>0</v>
          </cell>
          <cell r="JJ1250">
            <v>0</v>
          </cell>
          <cell r="JK1250">
            <v>0</v>
          </cell>
          <cell r="JL1250">
            <v>0</v>
          </cell>
          <cell r="JM1250">
            <v>86.738402759999985</v>
          </cell>
          <cell r="JN1250">
            <v>0</v>
          </cell>
          <cell r="JO1250">
            <v>0</v>
          </cell>
          <cell r="JP1250">
            <v>33.525995950000151</v>
          </cell>
          <cell r="JQ1250">
            <v>0</v>
          </cell>
        </row>
        <row r="1251">
          <cell r="D1251" t="str">
            <v>GSC.EX.UTN._.___.Gadsby 5 OR</v>
          </cell>
          <cell r="F1251">
            <v>0</v>
          </cell>
          <cell r="G1251">
            <v>2.5529999999999973</v>
          </cell>
          <cell r="H1251">
            <v>0.65859314999999974</v>
          </cell>
          <cell r="I1251">
            <v>7.7301367800000094</v>
          </cell>
          <cell r="J1251">
            <v>-14.175126410000075</v>
          </cell>
          <cell r="K1251">
            <v>0</v>
          </cell>
          <cell r="L1251">
            <v>-2.5529999999999973</v>
          </cell>
          <cell r="M1251">
            <v>-1.4689335199999505</v>
          </cell>
          <cell r="N1251">
            <v>0</v>
          </cell>
          <cell r="O1251">
            <v>0.87901805999999283</v>
          </cell>
          <cell r="P1251">
            <v>0</v>
          </cell>
          <cell r="Q1251">
            <v>61.048678610000024</v>
          </cell>
          <cell r="R1251">
            <v>7.9248823699999775</v>
          </cell>
          <cell r="S1251">
            <v>2.1806615199999726</v>
          </cell>
          <cell r="T1251">
            <v>-13.726218560000007</v>
          </cell>
          <cell r="U1251">
            <v>3.2508880299999987</v>
          </cell>
          <cell r="V1251">
            <v>7.5765573900000618</v>
          </cell>
          <cell r="W1251">
            <v>15.842453990000024</v>
          </cell>
          <cell r="X1251">
            <v>0</v>
          </cell>
          <cell r="Y1251">
            <v>-7.199460000000002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-2.5529999999999973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-2.5530000000000541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-10.109879999999976</v>
          </cell>
          <cell r="BF1251">
            <v>0</v>
          </cell>
          <cell r="BG1251">
            <v>0</v>
          </cell>
          <cell r="BH1251">
            <v>-10.109880000000018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11.47011839999999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11.470118400000002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3.0260277200000019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  <cell r="GK1251">
            <v>0</v>
          </cell>
          <cell r="GL1251">
            <v>0</v>
          </cell>
          <cell r="GM1251">
            <v>0</v>
          </cell>
          <cell r="GN1251">
            <v>0</v>
          </cell>
          <cell r="GO1251">
            <v>0</v>
          </cell>
          <cell r="GP1251">
            <v>3.0260277200000019</v>
          </cell>
          <cell r="GQ1251">
            <v>0</v>
          </cell>
          <cell r="GR1251">
            <v>0</v>
          </cell>
          <cell r="GS1251">
            <v>0</v>
          </cell>
          <cell r="GT1251">
            <v>0</v>
          </cell>
          <cell r="GU1251">
            <v>0</v>
          </cell>
          <cell r="GV1251">
            <v>0</v>
          </cell>
          <cell r="GW1251">
            <v>0</v>
          </cell>
          <cell r="GX1251">
            <v>0</v>
          </cell>
          <cell r="GY1251">
            <v>0</v>
          </cell>
          <cell r="GZ1251">
            <v>0</v>
          </cell>
          <cell r="HA1251">
            <v>0</v>
          </cell>
          <cell r="HB1251">
            <v>0</v>
          </cell>
          <cell r="HC1251">
            <v>0</v>
          </cell>
          <cell r="HD1251">
            <v>0</v>
          </cell>
          <cell r="HE1251">
            <v>0</v>
          </cell>
          <cell r="HF1251">
            <v>0</v>
          </cell>
          <cell r="HG1251">
            <v>0</v>
          </cell>
          <cell r="HH1251">
            <v>0</v>
          </cell>
          <cell r="HI1251">
            <v>0</v>
          </cell>
          <cell r="HJ1251">
            <v>0</v>
          </cell>
          <cell r="HK1251">
            <v>0</v>
          </cell>
          <cell r="HL1251">
            <v>0</v>
          </cell>
          <cell r="HM1251">
            <v>0</v>
          </cell>
          <cell r="HN1251">
            <v>0</v>
          </cell>
          <cell r="HO1251">
            <v>0</v>
          </cell>
          <cell r="HP1251">
            <v>0</v>
          </cell>
          <cell r="HQ1251">
            <v>0</v>
          </cell>
          <cell r="HR1251">
            <v>0</v>
          </cell>
          <cell r="HS1251">
            <v>0</v>
          </cell>
          <cell r="HT1251">
            <v>0</v>
          </cell>
          <cell r="HU1251">
            <v>0</v>
          </cell>
          <cell r="HV1251">
            <v>0</v>
          </cell>
          <cell r="HW1251">
            <v>0</v>
          </cell>
          <cell r="HX1251">
            <v>0</v>
          </cell>
          <cell r="HY1251">
            <v>0</v>
          </cell>
          <cell r="HZ1251">
            <v>0</v>
          </cell>
          <cell r="IA1251">
            <v>0</v>
          </cell>
          <cell r="IB1251">
            <v>0</v>
          </cell>
          <cell r="IC1251">
            <v>0</v>
          </cell>
          <cell r="ID1251">
            <v>0</v>
          </cell>
          <cell r="IE1251">
            <v>0</v>
          </cell>
          <cell r="IF1251">
            <v>0</v>
          </cell>
          <cell r="IG1251">
            <v>0</v>
          </cell>
          <cell r="IH1251">
            <v>0</v>
          </cell>
          <cell r="II1251">
            <v>0</v>
          </cell>
          <cell r="IJ1251">
            <v>0</v>
          </cell>
          <cell r="IK1251">
            <v>0</v>
          </cell>
          <cell r="IL1251">
            <v>0</v>
          </cell>
          <cell r="IM1251">
            <v>0</v>
          </cell>
          <cell r="IN1251">
            <v>0</v>
          </cell>
          <cell r="IO1251">
            <v>0</v>
          </cell>
          <cell r="IP1251">
            <v>0</v>
          </cell>
          <cell r="IQ1251">
            <v>0</v>
          </cell>
          <cell r="IR1251">
            <v>0</v>
          </cell>
          <cell r="IS1251">
            <v>0</v>
          </cell>
          <cell r="IT1251">
            <v>0</v>
          </cell>
          <cell r="IU1251">
            <v>0</v>
          </cell>
          <cell r="IV1251">
            <v>0</v>
          </cell>
          <cell r="IW1251">
            <v>0</v>
          </cell>
          <cell r="IX1251">
            <v>0</v>
          </cell>
          <cell r="IY1251">
            <v>0</v>
          </cell>
          <cell r="IZ1251">
            <v>0</v>
          </cell>
          <cell r="JA1251">
            <v>0</v>
          </cell>
          <cell r="JB1251">
            <v>0</v>
          </cell>
          <cell r="JC1251">
            <v>0</v>
          </cell>
          <cell r="JD1251">
            <v>0</v>
          </cell>
          <cell r="JE1251">
            <v>0</v>
          </cell>
          <cell r="JF1251">
            <v>0</v>
          </cell>
          <cell r="JG1251">
            <v>0</v>
          </cell>
          <cell r="JH1251">
            <v>0</v>
          </cell>
          <cell r="JI1251">
            <v>0</v>
          </cell>
          <cell r="JJ1251">
            <v>0</v>
          </cell>
          <cell r="JK1251">
            <v>0</v>
          </cell>
          <cell r="JL1251">
            <v>0</v>
          </cell>
          <cell r="JM1251">
            <v>0</v>
          </cell>
          <cell r="JN1251">
            <v>0</v>
          </cell>
          <cell r="JO1251">
            <v>0</v>
          </cell>
          <cell r="JP1251">
            <v>0</v>
          </cell>
          <cell r="JQ1251">
            <v>0</v>
          </cell>
        </row>
        <row r="1252">
          <cell r="D1252" t="str">
            <v>GSC.EX.UTN._.___.Gadsby 6</v>
          </cell>
          <cell r="F1252">
            <v>0</v>
          </cell>
          <cell r="G1252">
            <v>7.556880000000092</v>
          </cell>
          <cell r="H1252">
            <v>0</v>
          </cell>
          <cell r="I1252">
            <v>-19.135053179999886</v>
          </cell>
          <cell r="J1252">
            <v>-30.986657070000092</v>
          </cell>
          <cell r="K1252">
            <v>-20.534698159999948</v>
          </cell>
          <cell r="L1252">
            <v>-36.292558220000046</v>
          </cell>
          <cell r="M1252">
            <v>-4.719307079999453</v>
          </cell>
          <cell r="N1252">
            <v>9.0160899699999391</v>
          </cell>
          <cell r="O1252">
            <v>-51.792664599999966</v>
          </cell>
          <cell r="P1252">
            <v>1.3846106999999961</v>
          </cell>
          <cell r="Q1252">
            <v>112.60026666000022</v>
          </cell>
          <cell r="R1252">
            <v>-222.72262710000086</v>
          </cell>
          <cell r="S1252">
            <v>0</v>
          </cell>
          <cell r="T1252">
            <v>0</v>
          </cell>
          <cell r="U1252">
            <v>-115.55373132</v>
          </cell>
          <cell r="V1252">
            <v>-26.811512509999829</v>
          </cell>
          <cell r="W1252">
            <v>41.729865039999936</v>
          </cell>
          <cell r="X1252">
            <v>0</v>
          </cell>
          <cell r="Y1252">
            <v>-18.570778700000005</v>
          </cell>
          <cell r="Z1252">
            <v>-103.51646961000006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-32.564166120000209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-33.690343279999979</v>
          </cell>
          <cell r="AM1252">
            <v>1.1261771599997701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-106.16453838999951</v>
          </cell>
          <cell r="AS1252">
            <v>0</v>
          </cell>
          <cell r="AT1252">
            <v>-67.614061989999982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18.707495010000002</v>
          </cell>
          <cell r="BB1252">
            <v>0</v>
          </cell>
          <cell r="BC1252">
            <v>0</v>
          </cell>
          <cell r="BD1252">
            <v>-57.257971409999982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-111.15004073</v>
          </cell>
          <cell r="BS1252">
            <v>0</v>
          </cell>
          <cell r="BT1252">
            <v>-111.15004073000003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181.81311419000008</v>
          </cell>
          <cell r="DF1252">
            <v>0</v>
          </cell>
          <cell r="DG1252">
            <v>78.319239710000005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103.49387447999993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226.79321222999988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-50.158330619999958</v>
          </cell>
          <cell r="EY1252">
            <v>106.87351364999999</v>
          </cell>
          <cell r="EZ1252">
            <v>33.457882260000005</v>
          </cell>
          <cell r="FA1252">
            <v>0</v>
          </cell>
          <cell r="FB1252">
            <v>0</v>
          </cell>
          <cell r="FC1252">
            <v>0</v>
          </cell>
          <cell r="FD1252">
            <v>136.62014693999981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593.86598582999977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369.10606438999997</v>
          </cell>
          <cell r="GA1252">
            <v>0</v>
          </cell>
          <cell r="GB1252">
            <v>0</v>
          </cell>
          <cell r="GC1252">
            <v>-5.9515963299999726</v>
          </cell>
          <cell r="GD1252">
            <v>230.71151776999977</v>
          </cell>
          <cell r="GE1252">
            <v>190.27485337999951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  <cell r="GK1252">
            <v>0</v>
          </cell>
          <cell r="GL1252">
            <v>0</v>
          </cell>
          <cell r="GM1252">
            <v>0</v>
          </cell>
          <cell r="GN1252">
            <v>0</v>
          </cell>
          <cell r="GO1252">
            <v>0</v>
          </cell>
          <cell r="GP1252">
            <v>0</v>
          </cell>
          <cell r="GQ1252">
            <v>190.27485337999997</v>
          </cell>
          <cell r="GR1252">
            <v>0</v>
          </cell>
          <cell r="GS1252">
            <v>0</v>
          </cell>
          <cell r="GT1252">
            <v>0</v>
          </cell>
          <cell r="GU1252">
            <v>0</v>
          </cell>
          <cell r="GV1252">
            <v>0</v>
          </cell>
          <cell r="GW1252">
            <v>0</v>
          </cell>
          <cell r="GX1252">
            <v>0</v>
          </cell>
          <cell r="GY1252">
            <v>0</v>
          </cell>
          <cell r="GZ1252">
            <v>0</v>
          </cell>
          <cell r="HA1252">
            <v>0</v>
          </cell>
          <cell r="HB1252">
            <v>0</v>
          </cell>
          <cell r="HC1252">
            <v>0</v>
          </cell>
          <cell r="HD1252">
            <v>0</v>
          </cell>
          <cell r="HE1252">
            <v>342.36385754000003</v>
          </cell>
          <cell r="HF1252">
            <v>0</v>
          </cell>
          <cell r="HG1252">
            <v>0</v>
          </cell>
          <cell r="HH1252">
            <v>0</v>
          </cell>
          <cell r="HI1252">
            <v>0</v>
          </cell>
          <cell r="HJ1252">
            <v>0</v>
          </cell>
          <cell r="HK1252">
            <v>-14.954374620000067</v>
          </cell>
          <cell r="HL1252">
            <v>0</v>
          </cell>
          <cell r="HM1252">
            <v>0</v>
          </cell>
          <cell r="HN1252">
            <v>0</v>
          </cell>
          <cell r="HO1252">
            <v>0</v>
          </cell>
          <cell r="HP1252">
            <v>2.0946893800000339</v>
          </cell>
          <cell r="HQ1252">
            <v>355.22354278000012</v>
          </cell>
          <cell r="HR1252">
            <v>44.260403669999505</v>
          </cell>
          <cell r="HS1252">
            <v>0</v>
          </cell>
          <cell r="HT1252">
            <v>0</v>
          </cell>
          <cell r="HU1252">
            <v>0</v>
          </cell>
          <cell r="HV1252">
            <v>0</v>
          </cell>
          <cell r="HW1252">
            <v>0</v>
          </cell>
          <cell r="HX1252">
            <v>0</v>
          </cell>
          <cell r="HY1252">
            <v>0</v>
          </cell>
          <cell r="HZ1252">
            <v>0</v>
          </cell>
          <cell r="IA1252">
            <v>0</v>
          </cell>
          <cell r="IB1252">
            <v>0</v>
          </cell>
          <cell r="IC1252">
            <v>4.2604036700000734</v>
          </cell>
          <cell r="ID1252">
            <v>40</v>
          </cell>
          <cell r="IE1252">
            <v>-153.67020351999963</v>
          </cell>
          <cell r="IF1252">
            <v>-143.0329652300004</v>
          </cell>
          <cell r="IG1252">
            <v>-10.637238290000084</v>
          </cell>
          <cell r="IH1252">
            <v>0</v>
          </cell>
          <cell r="II1252">
            <v>0</v>
          </cell>
          <cell r="IJ1252">
            <v>0</v>
          </cell>
          <cell r="IK1252">
            <v>0</v>
          </cell>
          <cell r="IL1252">
            <v>0</v>
          </cell>
          <cell r="IM1252">
            <v>0</v>
          </cell>
          <cell r="IN1252">
            <v>0</v>
          </cell>
          <cell r="IO1252">
            <v>0</v>
          </cell>
          <cell r="IP1252">
            <v>0</v>
          </cell>
          <cell r="IQ1252">
            <v>0</v>
          </cell>
          <cell r="IR1252">
            <v>104.95791975999964</v>
          </cell>
          <cell r="IS1252">
            <v>0</v>
          </cell>
          <cell r="IT1252">
            <v>-30.38588123999989</v>
          </cell>
          <cell r="IU1252">
            <v>0</v>
          </cell>
          <cell r="IV1252">
            <v>0</v>
          </cell>
          <cell r="IW1252">
            <v>0</v>
          </cell>
          <cell r="IX1252">
            <v>0</v>
          </cell>
          <cell r="IY1252">
            <v>0</v>
          </cell>
          <cell r="IZ1252">
            <v>135.34380100000044</v>
          </cell>
          <cell r="JA1252">
            <v>0</v>
          </cell>
          <cell r="JB1252">
            <v>0</v>
          </cell>
          <cell r="JC1252">
            <v>0</v>
          </cell>
          <cell r="JD1252">
            <v>0</v>
          </cell>
          <cell r="JE1252">
            <v>617.16838107000149</v>
          </cell>
          <cell r="JF1252">
            <v>0</v>
          </cell>
          <cell r="JG1252">
            <v>0</v>
          </cell>
          <cell r="JH1252">
            <v>0</v>
          </cell>
          <cell r="JI1252">
            <v>0</v>
          </cell>
          <cell r="JJ1252">
            <v>0</v>
          </cell>
          <cell r="JK1252">
            <v>0</v>
          </cell>
          <cell r="JL1252">
            <v>129.66848243999999</v>
          </cell>
          <cell r="JM1252">
            <v>486.93430611000031</v>
          </cell>
          <cell r="JN1252">
            <v>0</v>
          </cell>
          <cell r="JO1252">
            <v>0</v>
          </cell>
          <cell r="JP1252">
            <v>0.56559251999988192</v>
          </cell>
          <cell r="JQ1252">
            <v>0</v>
          </cell>
        </row>
        <row r="1253">
          <cell r="D1253" t="str">
            <v>GSC.EX.UTN._.___.Gadsby 6 OR</v>
          </cell>
          <cell r="F1253">
            <v>0</v>
          </cell>
          <cell r="G1253">
            <v>-7.5568800000000067</v>
          </cell>
          <cell r="H1253">
            <v>0.98876688000000001</v>
          </cell>
          <cell r="I1253">
            <v>4.7363083499999732</v>
          </cell>
          <cell r="J1253">
            <v>-2.553000000000111</v>
          </cell>
          <cell r="K1253">
            <v>-8.316815130000009</v>
          </cell>
          <cell r="L1253">
            <v>-16.217414720000022</v>
          </cell>
          <cell r="M1253">
            <v>-1.1473968799999739</v>
          </cell>
          <cell r="N1253">
            <v>2.1055294500000059</v>
          </cell>
          <cell r="O1253">
            <v>-29.341118399999999</v>
          </cell>
          <cell r="P1253">
            <v>19.21503654</v>
          </cell>
          <cell r="Q1253">
            <v>0</v>
          </cell>
          <cell r="R1253">
            <v>20.192981300000156</v>
          </cell>
          <cell r="S1253">
            <v>0</v>
          </cell>
          <cell r="T1253">
            <v>0</v>
          </cell>
          <cell r="U1253">
            <v>-21.918690629999787</v>
          </cell>
          <cell r="V1253">
            <v>9.7476708700000358</v>
          </cell>
          <cell r="W1253">
            <v>33.381687319999912</v>
          </cell>
          <cell r="X1253">
            <v>0</v>
          </cell>
          <cell r="Y1253">
            <v>0</v>
          </cell>
          <cell r="Z1253">
            <v>-1.0176862599999765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-2.1299246899999389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-0.27423550000000319</v>
          </cell>
          <cell r="AM1253">
            <v>-1.855689190000021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84.297341190000225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84.297341189999997</v>
          </cell>
          <cell r="BB1253">
            <v>0</v>
          </cell>
          <cell r="BC1253">
            <v>0</v>
          </cell>
          <cell r="BD1253">
            <v>0</v>
          </cell>
          <cell r="BE1253">
            <v>-7.9010787199998731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-7.9010787199999868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8.3121911900000214</v>
          </cell>
          <cell r="CS1253">
            <v>0</v>
          </cell>
          <cell r="CT1253">
            <v>8.3121911900000036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22.583603249999996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22.583603249999996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38.253364450000049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38.253364450000021</v>
          </cell>
          <cell r="EQ1253">
            <v>0</v>
          </cell>
          <cell r="ER1253">
            <v>11.470118399999933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11.470118400000002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95.357314709999969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10.211999999999989</v>
          </cell>
          <cell r="GD1253">
            <v>85.145314710000036</v>
          </cell>
          <cell r="GE1253">
            <v>190.86291375000019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  <cell r="GK1253">
            <v>0</v>
          </cell>
          <cell r="GL1253">
            <v>0</v>
          </cell>
          <cell r="GM1253">
            <v>0</v>
          </cell>
          <cell r="GN1253">
            <v>0</v>
          </cell>
          <cell r="GO1253">
            <v>0</v>
          </cell>
          <cell r="GP1253">
            <v>0</v>
          </cell>
          <cell r="GQ1253">
            <v>190.86291374999996</v>
          </cell>
          <cell r="GR1253">
            <v>0</v>
          </cell>
          <cell r="GS1253">
            <v>0</v>
          </cell>
          <cell r="GT1253">
            <v>0</v>
          </cell>
          <cell r="GU1253">
            <v>0</v>
          </cell>
          <cell r="GV1253">
            <v>0</v>
          </cell>
          <cell r="GW1253">
            <v>0</v>
          </cell>
          <cell r="GX1253">
            <v>0</v>
          </cell>
          <cell r="GY1253">
            <v>0</v>
          </cell>
          <cell r="GZ1253">
            <v>0</v>
          </cell>
          <cell r="HA1253">
            <v>0</v>
          </cell>
          <cell r="HB1253">
            <v>0</v>
          </cell>
          <cell r="HC1253">
            <v>0</v>
          </cell>
          <cell r="HD1253">
            <v>0</v>
          </cell>
          <cell r="HE1253">
            <v>0</v>
          </cell>
          <cell r="HF1253">
            <v>0</v>
          </cell>
          <cell r="HG1253">
            <v>0</v>
          </cell>
          <cell r="HH1253">
            <v>0</v>
          </cell>
          <cell r="HI1253">
            <v>0</v>
          </cell>
          <cell r="HJ1253">
            <v>0</v>
          </cell>
          <cell r="HK1253">
            <v>0</v>
          </cell>
          <cell r="HL1253">
            <v>0</v>
          </cell>
          <cell r="HM1253">
            <v>0</v>
          </cell>
          <cell r="HN1253">
            <v>0</v>
          </cell>
          <cell r="HO1253">
            <v>0</v>
          </cell>
          <cell r="HP1253">
            <v>0</v>
          </cell>
          <cell r="HQ1253">
            <v>0</v>
          </cell>
          <cell r="HR1253">
            <v>0</v>
          </cell>
          <cell r="HS1253">
            <v>0</v>
          </cell>
          <cell r="HT1253">
            <v>0</v>
          </cell>
          <cell r="HU1253">
            <v>0</v>
          </cell>
          <cell r="HV1253">
            <v>0</v>
          </cell>
          <cell r="HW1253">
            <v>0</v>
          </cell>
          <cell r="HX1253">
            <v>0</v>
          </cell>
          <cell r="HY1253">
            <v>0</v>
          </cell>
          <cell r="HZ1253">
            <v>0</v>
          </cell>
          <cell r="IA1253">
            <v>0</v>
          </cell>
          <cell r="IB1253">
            <v>0</v>
          </cell>
          <cell r="IC1253">
            <v>0</v>
          </cell>
          <cell r="ID1253">
            <v>0</v>
          </cell>
          <cell r="IE1253">
            <v>0</v>
          </cell>
          <cell r="IF1253">
            <v>0</v>
          </cell>
          <cell r="IG1253">
            <v>0</v>
          </cell>
          <cell r="IH1253">
            <v>0</v>
          </cell>
          <cell r="II1253">
            <v>0</v>
          </cell>
          <cell r="IJ1253">
            <v>0</v>
          </cell>
          <cell r="IK1253">
            <v>0</v>
          </cell>
          <cell r="IL1253">
            <v>0</v>
          </cell>
          <cell r="IM1253">
            <v>0</v>
          </cell>
          <cell r="IN1253">
            <v>0</v>
          </cell>
          <cell r="IO1253">
            <v>0</v>
          </cell>
          <cell r="IP1253">
            <v>0</v>
          </cell>
          <cell r="IQ1253">
            <v>0</v>
          </cell>
          <cell r="IR1253">
            <v>0</v>
          </cell>
          <cell r="IS1253">
            <v>0</v>
          </cell>
          <cell r="IT1253">
            <v>0</v>
          </cell>
          <cell r="IU1253">
            <v>0</v>
          </cell>
          <cell r="IV1253">
            <v>0</v>
          </cell>
          <cell r="IW1253">
            <v>0</v>
          </cell>
          <cell r="IX1253">
            <v>0</v>
          </cell>
          <cell r="IY1253">
            <v>0</v>
          </cell>
          <cell r="IZ1253">
            <v>0</v>
          </cell>
          <cell r="JA1253">
            <v>0</v>
          </cell>
          <cell r="JB1253">
            <v>0</v>
          </cell>
          <cell r="JC1253">
            <v>0</v>
          </cell>
          <cell r="JD1253">
            <v>0</v>
          </cell>
          <cell r="JE1253">
            <v>0</v>
          </cell>
          <cell r="JF1253">
            <v>0</v>
          </cell>
          <cell r="JG1253">
            <v>0</v>
          </cell>
          <cell r="JH1253">
            <v>0</v>
          </cell>
          <cell r="JI1253">
            <v>0</v>
          </cell>
          <cell r="JJ1253">
            <v>0</v>
          </cell>
          <cell r="JK1253">
            <v>0</v>
          </cell>
          <cell r="JL1253">
            <v>0</v>
          </cell>
          <cell r="JM1253">
            <v>0</v>
          </cell>
          <cell r="JN1253">
            <v>0</v>
          </cell>
          <cell r="JO1253">
            <v>0</v>
          </cell>
          <cell r="JP1253">
            <v>0</v>
          </cell>
          <cell r="JQ1253">
            <v>0</v>
          </cell>
        </row>
        <row r="1254">
          <cell r="D1254" t="str">
            <v>GCV.EX.WYE._._29.DaveJohnston 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-0.60990930999999904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-0.3418173100000006</v>
          </cell>
          <cell r="AX1254">
            <v>0</v>
          </cell>
          <cell r="AY1254">
            <v>-8.0427600000000155E-2</v>
          </cell>
          <cell r="AZ1254">
            <v>0</v>
          </cell>
          <cell r="BA1254">
            <v>-0.2278781999999997</v>
          </cell>
          <cell r="BB1254">
            <v>0</v>
          </cell>
          <cell r="BC1254">
            <v>4.0213800000000077E-2</v>
          </cell>
          <cell r="BD1254">
            <v>0</v>
          </cell>
          <cell r="BE1254">
            <v>265.37498254999809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-91.564539129998593</v>
          </cell>
          <cell r="BM1254">
            <v>106.24504168000021</v>
          </cell>
          <cell r="BN1254">
            <v>59.145817650000936</v>
          </cell>
          <cell r="BO1254">
            <v>0</v>
          </cell>
          <cell r="BP1254">
            <v>-6.2096222699992722</v>
          </cell>
          <cell r="BQ1254">
            <v>197.75828462000027</v>
          </cell>
          <cell r="BR1254">
            <v>137.2030338700024</v>
          </cell>
          <cell r="BS1254">
            <v>-19.498844429999963</v>
          </cell>
          <cell r="BT1254">
            <v>-335.51714456000036</v>
          </cell>
          <cell r="BU1254">
            <v>0</v>
          </cell>
          <cell r="BV1254">
            <v>0</v>
          </cell>
          <cell r="BW1254">
            <v>-11.266736629999997</v>
          </cell>
          <cell r="BX1254">
            <v>-4.8437533599999369</v>
          </cell>
          <cell r="BY1254">
            <v>4.8132037499999569</v>
          </cell>
          <cell r="BZ1254">
            <v>158.79744161000053</v>
          </cell>
          <cell r="CA1254">
            <v>-86.522087100000135</v>
          </cell>
          <cell r="CB1254">
            <v>0.20106899999996131</v>
          </cell>
          <cell r="CC1254">
            <v>0.61544053999989501</v>
          </cell>
          <cell r="CD1254">
            <v>430.42444505000003</v>
          </cell>
          <cell r="CE1254">
            <v>234.87318605999826</v>
          </cell>
          <cell r="CF1254">
            <v>0</v>
          </cell>
          <cell r="CG1254">
            <v>0</v>
          </cell>
          <cell r="CH1254">
            <v>-8.3353373400004784</v>
          </cell>
          <cell r="CI1254">
            <v>0</v>
          </cell>
          <cell r="CJ1254">
            <v>78.159469499999432</v>
          </cell>
          <cell r="CK1254">
            <v>0</v>
          </cell>
          <cell r="CL1254">
            <v>-106.74697133999916</v>
          </cell>
          <cell r="CM1254">
            <v>2.9990901299997859</v>
          </cell>
          <cell r="CN1254">
            <v>-43.664446490000046</v>
          </cell>
          <cell r="CO1254">
            <v>0</v>
          </cell>
          <cell r="CP1254">
            <v>32.775332080000226</v>
          </cell>
          <cell r="CQ1254">
            <v>279.68604951999987</v>
          </cell>
          <cell r="CR1254">
            <v>227.8949525800017</v>
          </cell>
          <cell r="CS1254">
            <v>0</v>
          </cell>
          <cell r="CT1254">
            <v>-92.199434229999952</v>
          </cell>
          <cell r="CU1254">
            <v>0</v>
          </cell>
          <cell r="CV1254">
            <v>0</v>
          </cell>
          <cell r="CW1254">
            <v>10.735591330000034</v>
          </cell>
          <cell r="CX1254">
            <v>0</v>
          </cell>
          <cell r="CY1254">
            <v>191.77312644999984</v>
          </cell>
          <cell r="CZ1254">
            <v>33.285280230000353</v>
          </cell>
          <cell r="DA1254">
            <v>63.037489790000109</v>
          </cell>
          <cell r="DB1254">
            <v>0</v>
          </cell>
          <cell r="DC1254">
            <v>0</v>
          </cell>
          <cell r="DD1254">
            <v>21.262899010000183</v>
          </cell>
          <cell r="DE1254">
            <v>-16.048976270001731</v>
          </cell>
          <cell r="DF1254">
            <v>0</v>
          </cell>
          <cell r="DG1254">
            <v>129.7008951100006</v>
          </cell>
          <cell r="DH1254">
            <v>-73.292311659999882</v>
          </cell>
          <cell r="DI1254">
            <v>0</v>
          </cell>
          <cell r="DJ1254">
            <v>-67.09002430999999</v>
          </cell>
          <cell r="DK1254">
            <v>-13.305368680000015</v>
          </cell>
          <cell r="DL1254">
            <v>-82.145769009999867</v>
          </cell>
          <cell r="DM1254">
            <v>34.873409829999673</v>
          </cell>
          <cell r="DN1254">
            <v>56.473493570000755</v>
          </cell>
          <cell r="DO1254">
            <v>0</v>
          </cell>
          <cell r="DP1254">
            <v>-19.673427409999476</v>
          </cell>
          <cell r="DQ1254">
            <v>18.410126290000335</v>
          </cell>
          <cell r="DR1254">
            <v>71.930001670003548</v>
          </cell>
          <cell r="DS1254">
            <v>-35.664616070000022</v>
          </cell>
          <cell r="DT1254">
            <v>-9.2175731799998175</v>
          </cell>
          <cell r="DU1254">
            <v>0</v>
          </cell>
          <cell r="DV1254">
            <v>9.6884054100000156</v>
          </cell>
          <cell r="DW1254">
            <v>-49.602389230000028</v>
          </cell>
          <cell r="DX1254">
            <v>4.7137172800000116</v>
          </cell>
          <cell r="DY1254">
            <v>130.63612420000004</v>
          </cell>
          <cell r="DZ1254">
            <v>57.550078029999895</v>
          </cell>
          <cell r="EA1254">
            <v>9.3819193600002109</v>
          </cell>
          <cell r="EB1254">
            <v>-67.09002430999999</v>
          </cell>
          <cell r="EC1254">
            <v>2.699031560000094</v>
          </cell>
          <cell r="ED1254">
            <v>18.835328620000837</v>
          </cell>
          <cell r="EE1254">
            <v>-53.143966869996802</v>
          </cell>
          <cell r="EF1254">
            <v>-95.227878969999892</v>
          </cell>
          <cell r="EG1254">
            <v>96.441579960001036</v>
          </cell>
          <cell r="EH1254">
            <v>0</v>
          </cell>
          <cell r="EI1254">
            <v>14.489107279999985</v>
          </cell>
          <cell r="EJ1254">
            <v>0</v>
          </cell>
          <cell r="EK1254">
            <v>0</v>
          </cell>
          <cell r="EL1254">
            <v>-107.60245577000023</v>
          </cell>
          <cell r="EM1254">
            <v>0</v>
          </cell>
          <cell r="EN1254">
            <v>28.54106121000018</v>
          </cell>
          <cell r="EO1254">
            <v>-67.09002430999999</v>
          </cell>
          <cell r="EP1254">
            <v>-15.295830930000193</v>
          </cell>
          <cell r="EQ1254">
            <v>92.600474660001055</v>
          </cell>
          <cell r="ER1254">
            <v>198.19655320999664</v>
          </cell>
          <cell r="ES1254">
            <v>-30.265248690000135</v>
          </cell>
          <cell r="ET1254">
            <v>129.85949993000031</v>
          </cell>
          <cell r="EU1254">
            <v>0</v>
          </cell>
          <cell r="EV1254">
            <v>9.883721370000103</v>
          </cell>
          <cell r="EW1254">
            <v>3.7897149299999455</v>
          </cell>
          <cell r="EX1254">
            <v>55.604113509999934</v>
          </cell>
          <cell r="EY1254">
            <v>26.418661849999808</v>
          </cell>
          <cell r="EZ1254">
            <v>114.92669548000003</v>
          </cell>
          <cell r="FA1254">
            <v>-67.674316689999614</v>
          </cell>
          <cell r="FB1254">
            <v>0</v>
          </cell>
          <cell r="FC1254">
            <v>-92.213070910000056</v>
          </cell>
          <cell r="FD1254">
            <v>47.866782429999148</v>
          </cell>
          <cell r="FE1254">
            <v>-58.332934340000065</v>
          </cell>
          <cell r="FF1254">
            <v>0</v>
          </cell>
          <cell r="FG1254">
            <v>15.605378830000063</v>
          </cell>
          <cell r="FH1254">
            <v>0</v>
          </cell>
          <cell r="FI1254">
            <v>0</v>
          </cell>
          <cell r="FJ1254">
            <v>89.107973429999902</v>
          </cell>
          <cell r="FK1254">
            <v>0</v>
          </cell>
          <cell r="FL1254">
            <v>-16.738994580000053</v>
          </cell>
          <cell r="FM1254">
            <v>12.507218380000268</v>
          </cell>
          <cell r="FN1254">
            <v>-70.911094720000165</v>
          </cell>
          <cell r="FO1254">
            <v>0</v>
          </cell>
          <cell r="FP1254">
            <v>62.551447140000164</v>
          </cell>
          <cell r="FQ1254">
            <v>-150.45486282000002</v>
          </cell>
          <cell r="FR1254">
            <v>168.01350680999894</v>
          </cell>
          <cell r="FS1254">
            <v>0</v>
          </cell>
          <cell r="FT1254">
            <v>38.996164809998845</v>
          </cell>
          <cell r="FU1254">
            <v>0</v>
          </cell>
          <cell r="FV1254">
            <v>0</v>
          </cell>
          <cell r="FW1254">
            <v>61.457398930000068</v>
          </cell>
          <cell r="FX1254">
            <v>0</v>
          </cell>
          <cell r="FY1254">
            <v>-25.565125529999705</v>
          </cell>
          <cell r="FZ1254">
            <v>20.465705049999997</v>
          </cell>
          <cell r="GA1254">
            <v>92.69494062000058</v>
          </cell>
          <cell r="GB1254">
            <v>-6.1742480399999948</v>
          </cell>
          <cell r="GC1254">
            <v>-16.170209519999844</v>
          </cell>
          <cell r="GD1254">
            <v>2.3088804899998649</v>
          </cell>
          <cell r="GE1254">
            <v>621.68619158000001</v>
          </cell>
          <cell r="GF1254">
            <v>-25.127510860000029</v>
          </cell>
          <cell r="GG1254">
            <v>55.649576259999776</v>
          </cell>
          <cell r="GH1254">
            <v>300.43759754999974</v>
          </cell>
          <cell r="GI1254">
            <v>13.803907739999943</v>
          </cell>
          <cell r="GJ1254">
            <v>0</v>
          </cell>
          <cell r="GK1254">
            <v>67.090024320000026</v>
          </cell>
          <cell r="GL1254">
            <v>14.867840099999967</v>
          </cell>
          <cell r="GM1254">
            <v>-11.219693829999414</v>
          </cell>
          <cell r="GN1254">
            <v>0</v>
          </cell>
          <cell r="GO1254">
            <v>0</v>
          </cell>
          <cell r="GP1254">
            <v>8.4283328900000924</v>
          </cell>
          <cell r="GQ1254">
            <v>197.75611740999921</v>
          </cell>
          <cell r="GR1254">
            <v>990.17837086000145</v>
          </cell>
          <cell r="GS1254">
            <v>0</v>
          </cell>
          <cell r="GT1254">
            <v>36.084417779999967</v>
          </cell>
          <cell r="GU1254">
            <v>0</v>
          </cell>
          <cell r="GV1254">
            <v>0</v>
          </cell>
          <cell r="GW1254">
            <v>0</v>
          </cell>
          <cell r="GX1254">
            <v>12.840376070000048</v>
          </cell>
          <cell r="GY1254">
            <v>438.25336436999987</v>
          </cell>
          <cell r="GZ1254">
            <v>4.1063979699997617</v>
          </cell>
          <cell r="HA1254">
            <v>153.32701131000022</v>
          </cell>
          <cell r="HB1254">
            <v>-24.205566480000002</v>
          </cell>
          <cell r="HC1254">
            <v>44.482077059999938</v>
          </cell>
          <cell r="HD1254">
            <v>325.29029278000235</v>
          </cell>
          <cell r="HE1254">
            <v>-716.99217107000004</v>
          </cell>
          <cell r="HF1254">
            <v>20.512635689999797</v>
          </cell>
          <cell r="HG1254">
            <v>134.9942683700001</v>
          </cell>
          <cell r="HH1254">
            <v>-2.9884884999999883</v>
          </cell>
          <cell r="HI1254">
            <v>0</v>
          </cell>
          <cell r="HJ1254">
            <v>0</v>
          </cell>
          <cell r="HK1254">
            <v>0</v>
          </cell>
          <cell r="HL1254">
            <v>-7.1343069600002309</v>
          </cell>
          <cell r="HM1254">
            <v>-2.833523360000072</v>
          </cell>
          <cell r="HN1254">
            <v>-965.99369868000031</v>
          </cell>
          <cell r="HO1254">
            <v>0</v>
          </cell>
          <cell r="HP1254">
            <v>37.746643330000097</v>
          </cell>
          <cell r="HQ1254">
            <v>68.704299040002297</v>
          </cell>
          <cell r="HR1254">
            <v>156.44385676000093</v>
          </cell>
          <cell r="HS1254">
            <v>0</v>
          </cell>
          <cell r="HT1254">
            <v>163.48302428000079</v>
          </cell>
          <cell r="HU1254">
            <v>0</v>
          </cell>
          <cell r="HV1254">
            <v>0</v>
          </cell>
          <cell r="HW1254">
            <v>0</v>
          </cell>
          <cell r="HX1254">
            <v>0</v>
          </cell>
          <cell r="HY1254">
            <v>90.090000000000018</v>
          </cell>
          <cell r="HZ1254">
            <v>0</v>
          </cell>
          <cell r="IA1254">
            <v>0</v>
          </cell>
          <cell r="IB1254">
            <v>0</v>
          </cell>
          <cell r="IC1254">
            <v>-2.0506961299988689</v>
          </cell>
          <cell r="ID1254">
            <v>-95.078471389999322</v>
          </cell>
          <cell r="IE1254">
            <v>397.2279062000016</v>
          </cell>
          <cell r="IF1254">
            <v>-38.044900140000209</v>
          </cell>
          <cell r="IG1254">
            <v>54.317458049999914</v>
          </cell>
          <cell r="IH1254">
            <v>11.284972819999894</v>
          </cell>
          <cell r="II1254">
            <v>0</v>
          </cell>
          <cell r="IJ1254">
            <v>0</v>
          </cell>
          <cell r="IK1254">
            <v>0</v>
          </cell>
          <cell r="IL1254">
            <v>0</v>
          </cell>
          <cell r="IM1254">
            <v>75.5120232700001</v>
          </cell>
          <cell r="IN1254">
            <v>-119.85025577000033</v>
          </cell>
          <cell r="IO1254">
            <v>0</v>
          </cell>
          <cell r="IP1254">
            <v>278.87360796999928</v>
          </cell>
          <cell r="IQ1254">
            <v>135.13500000000022</v>
          </cell>
          <cell r="IR1254">
            <v>783.45820933000505</v>
          </cell>
          <cell r="IS1254">
            <v>82.287679249999997</v>
          </cell>
          <cell r="IT1254">
            <v>440.33808040000076</v>
          </cell>
          <cell r="IU1254">
            <v>0</v>
          </cell>
          <cell r="IV1254">
            <v>0</v>
          </cell>
          <cell r="IW1254">
            <v>0</v>
          </cell>
          <cell r="IX1254">
            <v>0</v>
          </cell>
          <cell r="IY1254">
            <v>0</v>
          </cell>
          <cell r="IZ1254">
            <v>134.94149644999925</v>
          </cell>
          <cell r="JA1254">
            <v>0</v>
          </cell>
          <cell r="JB1254">
            <v>0</v>
          </cell>
          <cell r="JC1254">
            <v>34.351578310001059</v>
          </cell>
          <cell r="JD1254">
            <v>91.539374919999318</v>
          </cell>
          <cell r="JE1254">
            <v>359.35723005000909</v>
          </cell>
          <cell r="JF1254">
            <v>30.029999999999973</v>
          </cell>
          <cell r="JG1254">
            <v>170.80076557000029</v>
          </cell>
          <cell r="JH1254">
            <v>0</v>
          </cell>
          <cell r="JI1254">
            <v>0</v>
          </cell>
          <cell r="JJ1254">
            <v>0</v>
          </cell>
          <cell r="JK1254">
            <v>0</v>
          </cell>
          <cell r="JL1254">
            <v>0</v>
          </cell>
          <cell r="JM1254">
            <v>70.956944059999842</v>
          </cell>
          <cell r="JN1254">
            <v>-49.098414149999371</v>
          </cell>
          <cell r="JO1254">
            <v>0</v>
          </cell>
          <cell r="JP1254">
            <v>0</v>
          </cell>
          <cell r="JQ1254">
            <v>136.66793457000313</v>
          </cell>
        </row>
        <row r="1255">
          <cell r="D1255" t="str">
            <v>GCV.EX.WYE._._29.DaveJohnston 2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-0.33648843000000284</v>
          </cell>
          <cell r="AS1255">
            <v>0</v>
          </cell>
          <cell r="AT1255">
            <v>0</v>
          </cell>
          <cell r="AU1255">
            <v>-5.23109E-2</v>
          </cell>
          <cell r="AV1255">
            <v>0</v>
          </cell>
          <cell r="AW1255">
            <v>-0.21313315000000177</v>
          </cell>
          <cell r="AX1255">
            <v>0</v>
          </cell>
          <cell r="AY1255">
            <v>0</v>
          </cell>
          <cell r="AZ1255">
            <v>-7.1044380000000018E-2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350.85667339000065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-2.3337713099990651</v>
          </cell>
          <cell r="BM1255">
            <v>88.954430689998844</v>
          </cell>
          <cell r="BN1255">
            <v>83.913674780001202</v>
          </cell>
          <cell r="BO1255">
            <v>0</v>
          </cell>
          <cell r="BP1255">
            <v>58.142682759999843</v>
          </cell>
          <cell r="BQ1255">
            <v>122.17965646999801</v>
          </cell>
          <cell r="BR1255">
            <v>-64.743559319998894</v>
          </cell>
          <cell r="BS1255">
            <v>-52.197302300000047</v>
          </cell>
          <cell r="BT1255">
            <v>-523.70460638999975</v>
          </cell>
          <cell r="BU1255">
            <v>0</v>
          </cell>
          <cell r="BV1255">
            <v>-52.331677360000185</v>
          </cell>
          <cell r="BW1255">
            <v>-7.3820560899999919</v>
          </cell>
          <cell r="BX1255">
            <v>0</v>
          </cell>
          <cell r="BY1255">
            <v>0</v>
          </cell>
          <cell r="BZ1255">
            <v>23.631709199999932</v>
          </cell>
          <cell r="CA1255">
            <v>0</v>
          </cell>
          <cell r="CB1255">
            <v>439.60648022999999</v>
          </cell>
          <cell r="CC1255">
            <v>0</v>
          </cell>
          <cell r="CD1255">
            <v>107.63389339000059</v>
          </cell>
          <cell r="CE1255">
            <v>241.01056230999529</v>
          </cell>
          <cell r="CF1255">
            <v>0</v>
          </cell>
          <cell r="CG1255">
            <v>91.651369529999556</v>
          </cell>
          <cell r="CH1255">
            <v>0</v>
          </cell>
          <cell r="CI1255">
            <v>0</v>
          </cell>
          <cell r="CJ1255">
            <v>73.313777700001083</v>
          </cell>
          <cell r="CK1255">
            <v>0</v>
          </cell>
          <cell r="CL1255">
            <v>49.004926190000333</v>
          </cell>
          <cell r="CM1255">
            <v>89.886085039999671</v>
          </cell>
          <cell r="CN1255">
            <v>0.32419453000011345</v>
          </cell>
          <cell r="CO1255">
            <v>0</v>
          </cell>
          <cell r="CP1255">
            <v>-134.79335690000016</v>
          </cell>
          <cell r="CQ1255">
            <v>71.623566219999702</v>
          </cell>
          <cell r="CR1255">
            <v>260.20926065000094</v>
          </cell>
          <cell r="CS1255">
            <v>0</v>
          </cell>
          <cell r="CT1255">
            <v>88.433807530000195</v>
          </cell>
          <cell r="CU1255">
            <v>0</v>
          </cell>
          <cell r="CV1255">
            <v>0</v>
          </cell>
          <cell r="CW1255">
            <v>23.552015890000121</v>
          </cell>
          <cell r="CX1255">
            <v>0</v>
          </cell>
          <cell r="CY1255">
            <v>6.4629698800004007</v>
          </cell>
          <cell r="CZ1255">
            <v>135.30757082000036</v>
          </cell>
          <cell r="DA1255">
            <v>8.1583526300000813</v>
          </cell>
          <cell r="DB1255">
            <v>0</v>
          </cell>
          <cell r="DC1255">
            <v>0</v>
          </cell>
          <cell r="DD1255">
            <v>-1.7054561000013564</v>
          </cell>
          <cell r="DE1255">
            <v>6.5009952200016414</v>
          </cell>
          <cell r="DF1255">
            <v>0</v>
          </cell>
          <cell r="DG1255">
            <v>32.212909330000002</v>
          </cell>
          <cell r="DH1255">
            <v>7.4537029999987681E-2</v>
          </cell>
          <cell r="DI1255">
            <v>0</v>
          </cell>
          <cell r="DJ1255">
            <v>18.629890680000244</v>
          </cell>
          <cell r="DK1255">
            <v>-16.625066520000018</v>
          </cell>
          <cell r="DL1255">
            <v>-35.605114109999931</v>
          </cell>
          <cell r="DM1255">
            <v>-62.625845609999487</v>
          </cell>
          <cell r="DN1255">
            <v>42.361092490000374</v>
          </cell>
          <cell r="DO1255">
            <v>0</v>
          </cell>
          <cell r="DP1255">
            <v>26.225608140000531</v>
          </cell>
          <cell r="DQ1255">
            <v>1.8529837900005077</v>
          </cell>
          <cell r="DR1255">
            <v>-37.046527409998816</v>
          </cell>
          <cell r="DS1255">
            <v>21.998525949999987</v>
          </cell>
          <cell r="DT1255">
            <v>-59.914482529999987</v>
          </cell>
          <cell r="DU1255">
            <v>-71.345653739999989</v>
          </cell>
          <cell r="DV1255">
            <v>13.448018120000143</v>
          </cell>
          <cell r="DW1255">
            <v>21.90652136999995</v>
          </cell>
          <cell r="DX1255">
            <v>0</v>
          </cell>
          <cell r="DY1255">
            <v>84.506674210000028</v>
          </cell>
          <cell r="DZ1255">
            <v>-71.584837960000186</v>
          </cell>
          <cell r="EA1255">
            <v>18.335690010000008</v>
          </cell>
          <cell r="EB1255">
            <v>0</v>
          </cell>
          <cell r="EC1255">
            <v>5.6030171600000358</v>
          </cell>
          <cell r="ED1255">
            <v>0</v>
          </cell>
          <cell r="EE1255">
            <v>39.791941499999666</v>
          </cell>
          <cell r="EF1255">
            <v>-165.24618005000025</v>
          </cell>
          <cell r="EG1255">
            <v>18.118038979999255</v>
          </cell>
          <cell r="EH1255">
            <v>-67.303825979999971</v>
          </cell>
          <cell r="EI1255">
            <v>0</v>
          </cell>
          <cell r="EJ1255">
            <v>0</v>
          </cell>
          <cell r="EK1255">
            <v>0</v>
          </cell>
          <cell r="EL1255">
            <v>114.32050892999996</v>
          </cell>
          <cell r="EM1255">
            <v>173.40514286000052</v>
          </cell>
          <cell r="EN1255">
            <v>24.514933990000145</v>
          </cell>
          <cell r="EO1255">
            <v>-108.21957541000006</v>
          </cell>
          <cell r="EP1255">
            <v>38.043792349999876</v>
          </cell>
          <cell r="EQ1255">
            <v>12.159105830000044</v>
          </cell>
          <cell r="ER1255">
            <v>135.21907182999712</v>
          </cell>
          <cell r="ES1255">
            <v>16.970699620000005</v>
          </cell>
          <cell r="ET1255">
            <v>90.901093150000634</v>
          </cell>
          <cell r="EU1255">
            <v>0</v>
          </cell>
          <cell r="EV1255">
            <v>0</v>
          </cell>
          <cell r="EW1255">
            <v>219.20878982999989</v>
          </cell>
          <cell r="EX1255">
            <v>50.715028690000054</v>
          </cell>
          <cell r="EY1255">
            <v>0</v>
          </cell>
          <cell r="EZ1255">
            <v>103.144933640001</v>
          </cell>
          <cell r="FA1255">
            <v>-341.60537655999997</v>
          </cell>
          <cell r="FB1255">
            <v>0</v>
          </cell>
          <cell r="FC1255">
            <v>0</v>
          </cell>
          <cell r="FD1255">
            <v>-4.1160965400013083</v>
          </cell>
          <cell r="FE1255">
            <v>273.93603853000968</v>
          </cell>
          <cell r="FF1255">
            <v>-81.273212440000009</v>
          </cell>
          <cell r="FG1255">
            <v>74.956642999999985</v>
          </cell>
          <cell r="FH1255">
            <v>11.180553669999881</v>
          </cell>
          <cell r="FI1255">
            <v>51.445291940000004</v>
          </cell>
          <cell r="FJ1255">
            <v>-11.173490380000203</v>
          </cell>
          <cell r="FK1255">
            <v>0</v>
          </cell>
          <cell r="FL1255">
            <v>49.996014640000112</v>
          </cell>
          <cell r="FM1255">
            <v>136.6729591000003</v>
          </cell>
          <cell r="FN1255">
            <v>0</v>
          </cell>
          <cell r="FO1255">
            <v>-11.513815000000022</v>
          </cell>
          <cell r="FP1255">
            <v>33.610303709999698</v>
          </cell>
          <cell r="FQ1255">
            <v>20.034790290001183</v>
          </cell>
          <cell r="FR1255">
            <v>133.23703849999583</v>
          </cell>
          <cell r="FS1255">
            <v>6.2509392300000854</v>
          </cell>
          <cell r="FT1255">
            <v>34.21337246999974</v>
          </cell>
          <cell r="FU1255">
            <v>0</v>
          </cell>
          <cell r="FV1255">
            <v>27.552983229999995</v>
          </cell>
          <cell r="FW1255">
            <v>0</v>
          </cell>
          <cell r="FX1255">
            <v>0</v>
          </cell>
          <cell r="FY1255">
            <v>69.432676399999764</v>
          </cell>
          <cell r="FZ1255">
            <v>164.9766661199983</v>
          </cell>
          <cell r="GA1255">
            <v>0</v>
          </cell>
          <cell r="GB1255">
            <v>-136.89388422000002</v>
          </cell>
          <cell r="GC1255">
            <v>-32.295714730000327</v>
          </cell>
          <cell r="GD1255">
            <v>0</v>
          </cell>
          <cell r="GE1255">
            <v>210.7650815800007</v>
          </cell>
          <cell r="GF1255">
            <v>0</v>
          </cell>
          <cell r="GG1255">
            <v>12.077001169999676</v>
          </cell>
          <cell r="GH1255">
            <v>67.083322009999847</v>
          </cell>
          <cell r="GI1255">
            <v>-6.3187555199999679</v>
          </cell>
          <cell r="GJ1255">
            <v>-11.212806409999999</v>
          </cell>
          <cell r="GK1255">
            <v>0</v>
          </cell>
          <cell r="GL1255">
            <v>0</v>
          </cell>
          <cell r="GM1255">
            <v>51.055783710000469</v>
          </cell>
          <cell r="GN1255">
            <v>0</v>
          </cell>
          <cell r="GO1255">
            <v>0</v>
          </cell>
          <cell r="GP1255">
            <v>7.7025892400001794</v>
          </cell>
          <cell r="GQ1255">
            <v>90.377947379998659</v>
          </cell>
          <cell r="GR1255">
            <v>-65.208828600007109</v>
          </cell>
          <cell r="GS1255">
            <v>0</v>
          </cell>
          <cell r="GT1255">
            <v>-203.38379175000136</v>
          </cell>
          <cell r="GU1255">
            <v>0</v>
          </cell>
          <cell r="GV1255">
            <v>0</v>
          </cell>
          <cell r="GW1255">
            <v>27.775207099999989</v>
          </cell>
          <cell r="GX1255">
            <v>0</v>
          </cell>
          <cell r="GY1255">
            <v>119.86288200999979</v>
          </cell>
          <cell r="GZ1255">
            <v>-95.559316520000266</v>
          </cell>
          <cell r="HA1255">
            <v>-86.897595740000042</v>
          </cell>
          <cell r="HB1255">
            <v>0</v>
          </cell>
          <cell r="HC1255">
            <v>8.832433069999297</v>
          </cell>
          <cell r="HD1255">
            <v>164.1613532299998</v>
          </cell>
          <cell r="HE1255">
            <v>172.02646364000975</v>
          </cell>
          <cell r="HF1255">
            <v>-28.510119250000116</v>
          </cell>
          <cell r="HG1255">
            <v>25.768366719999904</v>
          </cell>
          <cell r="HH1255">
            <v>0</v>
          </cell>
          <cell r="HI1255">
            <v>-49.34466010999995</v>
          </cell>
          <cell r="HJ1255">
            <v>11.620631119999871</v>
          </cell>
          <cell r="HK1255">
            <v>0</v>
          </cell>
          <cell r="HL1255">
            <v>46.352270779999799</v>
          </cell>
          <cell r="HM1255">
            <v>54.457650140000624</v>
          </cell>
          <cell r="HN1255">
            <v>-222.27179999000055</v>
          </cell>
          <cell r="HO1255">
            <v>0</v>
          </cell>
          <cell r="HP1255">
            <v>-2.9652361499993276</v>
          </cell>
          <cell r="HQ1255">
            <v>336.91936038000131</v>
          </cell>
          <cell r="HR1255">
            <v>-189.42260062999776</v>
          </cell>
          <cell r="HS1255">
            <v>0</v>
          </cell>
          <cell r="HT1255">
            <v>118.19242065000071</v>
          </cell>
          <cell r="HU1255">
            <v>-28.375844260000122</v>
          </cell>
          <cell r="HV1255">
            <v>0</v>
          </cell>
          <cell r="HW1255">
            <v>75.260107080000125</v>
          </cell>
          <cell r="HX1255">
            <v>0</v>
          </cell>
          <cell r="HY1255">
            <v>87.883235780000007</v>
          </cell>
          <cell r="HZ1255">
            <v>0</v>
          </cell>
          <cell r="IA1255">
            <v>0</v>
          </cell>
          <cell r="IB1255">
            <v>0</v>
          </cell>
          <cell r="IC1255">
            <v>6.1333993599992027</v>
          </cell>
          <cell r="ID1255">
            <v>-448.51591923999877</v>
          </cell>
          <cell r="IE1255">
            <v>-434.97701642999891</v>
          </cell>
          <cell r="IF1255">
            <v>-222.55292150000014</v>
          </cell>
          <cell r="IG1255">
            <v>-31.274789649998638</v>
          </cell>
          <cell r="IH1255">
            <v>5.4892186600000059</v>
          </cell>
          <cell r="II1255">
            <v>34.92068941000025</v>
          </cell>
          <cell r="IJ1255">
            <v>5.22346035999999</v>
          </cell>
          <cell r="IK1255">
            <v>0</v>
          </cell>
          <cell r="IL1255">
            <v>-70.775933980000218</v>
          </cell>
          <cell r="IM1255">
            <v>-11.212844849999783</v>
          </cell>
          <cell r="IN1255">
            <v>0</v>
          </cell>
          <cell r="IO1255">
            <v>0</v>
          </cell>
          <cell r="IP1255">
            <v>-346.32110898000246</v>
          </cell>
          <cell r="IQ1255">
            <v>201.52721410000231</v>
          </cell>
          <cell r="IR1255">
            <v>1103.5593567000033</v>
          </cell>
          <cell r="IS1255">
            <v>0</v>
          </cell>
          <cell r="IT1255">
            <v>154.1500792099996</v>
          </cell>
          <cell r="IU1255">
            <v>-36.853095279999707</v>
          </cell>
          <cell r="IV1255">
            <v>0</v>
          </cell>
          <cell r="IW1255">
            <v>5.3124861899999871</v>
          </cell>
          <cell r="IX1255">
            <v>0</v>
          </cell>
          <cell r="IY1255">
            <v>366.36720000000003</v>
          </cell>
          <cell r="IZ1255">
            <v>317.10483265000039</v>
          </cell>
          <cell r="JA1255">
            <v>75.377131580000423</v>
          </cell>
          <cell r="JB1255">
            <v>0</v>
          </cell>
          <cell r="JC1255">
            <v>42.369819770001413</v>
          </cell>
          <cell r="JD1255">
            <v>179.73090257999866</v>
          </cell>
          <cell r="JE1255">
            <v>986.98344797000755</v>
          </cell>
          <cell r="JF1255">
            <v>69.309772680000151</v>
          </cell>
          <cell r="JG1255">
            <v>425.7576372500007</v>
          </cell>
          <cell r="JH1255">
            <v>0</v>
          </cell>
          <cell r="JI1255">
            <v>0</v>
          </cell>
          <cell r="JJ1255">
            <v>0</v>
          </cell>
          <cell r="JK1255">
            <v>0</v>
          </cell>
          <cell r="JL1255">
            <v>0</v>
          </cell>
          <cell r="JM1255">
            <v>29.786466789999395</v>
          </cell>
          <cell r="JN1255">
            <v>0</v>
          </cell>
          <cell r="JO1255">
            <v>-2.2830877500000497</v>
          </cell>
          <cell r="JP1255">
            <v>74.267807320001339</v>
          </cell>
          <cell r="JQ1255">
            <v>390.14485168000101</v>
          </cell>
        </row>
        <row r="1256">
          <cell r="D1256" t="str">
            <v>GCV.EX.WYE._._29.DaveJohnston 1 OR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154.13139800000135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117.4335681599996</v>
          </cell>
          <cell r="BM1256">
            <v>10.532891710000513</v>
          </cell>
          <cell r="BN1256">
            <v>0.86705162000043856</v>
          </cell>
          <cell r="BO1256">
            <v>0</v>
          </cell>
          <cell r="BP1256">
            <v>-9.1676134900001216</v>
          </cell>
          <cell r="BQ1256">
            <v>34.465500000000247</v>
          </cell>
          <cell r="BR1256">
            <v>173.75289731000157</v>
          </cell>
          <cell r="BS1256">
            <v>-34.973953549999976</v>
          </cell>
          <cell r="BT1256">
            <v>34.465500000000247</v>
          </cell>
          <cell r="BU1256">
            <v>0</v>
          </cell>
          <cell r="BV1256">
            <v>-27.41744379000005</v>
          </cell>
          <cell r="BW1256">
            <v>11.488500000000002</v>
          </cell>
          <cell r="BX1256">
            <v>0</v>
          </cell>
          <cell r="BY1256">
            <v>8.0736091499999247</v>
          </cell>
          <cell r="BZ1256">
            <v>38.759837179999977</v>
          </cell>
          <cell r="CA1256">
            <v>-14.349786790000053</v>
          </cell>
          <cell r="CB1256">
            <v>11.488500000000016</v>
          </cell>
          <cell r="CC1256">
            <v>-0.61544053000000076</v>
          </cell>
          <cell r="CD1256">
            <v>146.83357564000016</v>
          </cell>
          <cell r="CE1256">
            <v>205.75379412000075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11.765788410000141</v>
          </cell>
          <cell r="CK1256">
            <v>0</v>
          </cell>
          <cell r="CL1256">
            <v>32.964336790000061</v>
          </cell>
          <cell r="CM1256">
            <v>0</v>
          </cell>
          <cell r="CN1256">
            <v>-24.077796270000135</v>
          </cell>
          <cell r="CO1256">
            <v>0</v>
          </cell>
          <cell r="CP1256">
            <v>2.3223843399999851</v>
          </cell>
          <cell r="CQ1256">
            <v>182.77908085000035</v>
          </cell>
          <cell r="CR1256">
            <v>-29.91471115999957</v>
          </cell>
          <cell r="CS1256">
            <v>0</v>
          </cell>
          <cell r="CT1256">
            <v>-28.600568270000167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11.488499999999931</v>
          </cell>
          <cell r="CZ1256">
            <v>0</v>
          </cell>
          <cell r="DA1256">
            <v>9.9371147700001075</v>
          </cell>
          <cell r="DB1256">
            <v>-11.4885</v>
          </cell>
          <cell r="DC1256">
            <v>0</v>
          </cell>
          <cell r="DD1256">
            <v>-11.251257660000192</v>
          </cell>
          <cell r="DE1256">
            <v>31.755392449998908</v>
          </cell>
          <cell r="DF1256">
            <v>0</v>
          </cell>
          <cell r="DG1256">
            <v>-7.3568664499998704</v>
          </cell>
          <cell r="DH1256">
            <v>-17.048951950000003</v>
          </cell>
          <cell r="DI1256">
            <v>0</v>
          </cell>
          <cell r="DJ1256">
            <v>-11.488499999999988</v>
          </cell>
          <cell r="DK1256">
            <v>7.8697096500000043</v>
          </cell>
          <cell r="DL1256">
            <v>0</v>
          </cell>
          <cell r="DM1256">
            <v>11.488499999999931</v>
          </cell>
          <cell r="DN1256">
            <v>0.50545953999994708</v>
          </cell>
          <cell r="DO1256">
            <v>0</v>
          </cell>
          <cell r="DP1256">
            <v>30.093437970000082</v>
          </cell>
          <cell r="DQ1256">
            <v>17.692603689999942</v>
          </cell>
          <cell r="DR1256">
            <v>147.54202097999951</v>
          </cell>
          <cell r="DS1256">
            <v>0</v>
          </cell>
          <cell r="DT1256">
            <v>23.247542119999935</v>
          </cell>
          <cell r="DU1256">
            <v>0</v>
          </cell>
          <cell r="DV1256">
            <v>0</v>
          </cell>
          <cell r="DW1256">
            <v>-11.488500000000016</v>
          </cell>
          <cell r="DX1256">
            <v>0</v>
          </cell>
          <cell r="DY1256">
            <v>33.954900000000009</v>
          </cell>
          <cell r="DZ1256">
            <v>40.84800000000007</v>
          </cell>
          <cell r="EA1256">
            <v>23.557087900000056</v>
          </cell>
          <cell r="EB1256">
            <v>0</v>
          </cell>
          <cell r="EC1256">
            <v>11.488500000000045</v>
          </cell>
          <cell r="ED1256">
            <v>25.934490960000403</v>
          </cell>
          <cell r="EE1256">
            <v>16.721464960000958</v>
          </cell>
          <cell r="EF1256">
            <v>-14.790380000000027</v>
          </cell>
          <cell r="EG1256">
            <v>22.465634010000031</v>
          </cell>
          <cell r="EH1256">
            <v>0</v>
          </cell>
          <cell r="EI1256">
            <v>0</v>
          </cell>
          <cell r="EJ1256">
            <v>-11.488500000000002</v>
          </cell>
          <cell r="EK1256">
            <v>0</v>
          </cell>
          <cell r="EL1256">
            <v>-58.169513449999954</v>
          </cell>
          <cell r="EM1256">
            <v>0</v>
          </cell>
          <cell r="EN1256">
            <v>47.688113200000089</v>
          </cell>
          <cell r="EO1256">
            <v>0</v>
          </cell>
          <cell r="EP1256">
            <v>-17.235588800000073</v>
          </cell>
          <cell r="EQ1256">
            <v>48.251699999999801</v>
          </cell>
          <cell r="ER1256">
            <v>235.09375458000068</v>
          </cell>
          <cell r="ES1256">
            <v>7.1617212999998969</v>
          </cell>
          <cell r="ET1256">
            <v>53.519924580000861</v>
          </cell>
          <cell r="EU1256">
            <v>0</v>
          </cell>
          <cell r="EV1256">
            <v>4.5507121599999323</v>
          </cell>
          <cell r="EW1256">
            <v>6.8690726499999641</v>
          </cell>
          <cell r="EX1256">
            <v>-11.488500000000045</v>
          </cell>
          <cell r="EY1256">
            <v>-10.091858820000084</v>
          </cell>
          <cell r="EZ1256">
            <v>101.1234339800003</v>
          </cell>
          <cell r="FA1256">
            <v>-11.488500000000158</v>
          </cell>
          <cell r="FB1256">
            <v>0</v>
          </cell>
          <cell r="FC1256">
            <v>19.984207819999995</v>
          </cell>
          <cell r="FD1256">
            <v>74.953540909999901</v>
          </cell>
          <cell r="FE1256">
            <v>-51.586102690000189</v>
          </cell>
          <cell r="FF1256">
            <v>0</v>
          </cell>
          <cell r="FG1256">
            <v>9.139739999999847</v>
          </cell>
          <cell r="FH1256">
            <v>0</v>
          </cell>
          <cell r="FI1256">
            <v>22.977000000000004</v>
          </cell>
          <cell r="FJ1256">
            <v>13.294363709999971</v>
          </cell>
          <cell r="FK1256">
            <v>0</v>
          </cell>
          <cell r="FL1256">
            <v>1.0936182100000451</v>
          </cell>
          <cell r="FM1256">
            <v>22.976999999999862</v>
          </cell>
          <cell r="FN1256">
            <v>-22.466400000000021</v>
          </cell>
          <cell r="FO1256">
            <v>4.5399676199999988</v>
          </cell>
          <cell r="FP1256">
            <v>-34.210392229999798</v>
          </cell>
          <cell r="FQ1256">
            <v>-68.93100000000004</v>
          </cell>
          <cell r="FR1256">
            <v>115.79151643000114</v>
          </cell>
          <cell r="FS1256">
            <v>0</v>
          </cell>
          <cell r="FT1256">
            <v>14.132678479999868</v>
          </cell>
          <cell r="FU1256">
            <v>-11.488499999999988</v>
          </cell>
          <cell r="FV1256">
            <v>0</v>
          </cell>
          <cell r="FW1256">
            <v>-4.0152647200000047</v>
          </cell>
          <cell r="FX1256">
            <v>0</v>
          </cell>
          <cell r="FY1256">
            <v>-26.451725600000032</v>
          </cell>
          <cell r="FZ1256">
            <v>44.026568730000008</v>
          </cell>
          <cell r="GA1256">
            <v>124.67648742999995</v>
          </cell>
          <cell r="GB1256">
            <v>0</v>
          </cell>
          <cell r="GC1256">
            <v>-14.412051259999998</v>
          </cell>
          <cell r="GD1256">
            <v>-10.676676630000202</v>
          </cell>
          <cell r="GE1256">
            <v>37.564681159999964</v>
          </cell>
          <cell r="GF1256">
            <v>0</v>
          </cell>
          <cell r="GG1256">
            <v>23.249794210000346</v>
          </cell>
          <cell r="GH1256">
            <v>0</v>
          </cell>
          <cell r="GI1256">
            <v>0</v>
          </cell>
          <cell r="GJ1256">
            <v>0</v>
          </cell>
          <cell r="GK1256">
            <v>34.465498030000006</v>
          </cell>
          <cell r="GL1256">
            <v>2.879256610000013</v>
          </cell>
          <cell r="GM1256">
            <v>-11.488499350000438</v>
          </cell>
          <cell r="GN1256">
            <v>-8.2060709999950632E-2</v>
          </cell>
          <cell r="GO1256">
            <v>0</v>
          </cell>
          <cell r="GP1256">
            <v>-21.746866329999648</v>
          </cell>
          <cell r="GQ1256">
            <v>10.287558699999863</v>
          </cell>
          <cell r="GR1256">
            <v>0</v>
          </cell>
          <cell r="GS1256">
            <v>0</v>
          </cell>
          <cell r="GT1256">
            <v>0</v>
          </cell>
          <cell r="GU1256">
            <v>0</v>
          </cell>
          <cell r="GV1256">
            <v>0</v>
          </cell>
          <cell r="GW1256">
            <v>0</v>
          </cell>
          <cell r="GX1256">
            <v>0</v>
          </cell>
          <cell r="GY1256">
            <v>0</v>
          </cell>
          <cell r="GZ1256">
            <v>0</v>
          </cell>
          <cell r="HA1256">
            <v>0</v>
          </cell>
          <cell r="HB1256">
            <v>0</v>
          </cell>
          <cell r="HC1256">
            <v>0</v>
          </cell>
          <cell r="HD1256">
            <v>0</v>
          </cell>
          <cell r="HE1256">
            <v>0</v>
          </cell>
          <cell r="HF1256">
            <v>0</v>
          </cell>
          <cell r="HG1256">
            <v>0</v>
          </cell>
          <cell r="HH1256">
            <v>0</v>
          </cell>
          <cell r="HI1256">
            <v>0</v>
          </cell>
          <cell r="HJ1256">
            <v>0</v>
          </cell>
          <cell r="HK1256">
            <v>0</v>
          </cell>
          <cell r="HL1256">
            <v>0</v>
          </cell>
          <cell r="HM1256">
            <v>0</v>
          </cell>
          <cell r="HN1256">
            <v>0</v>
          </cell>
          <cell r="HO1256">
            <v>0</v>
          </cell>
          <cell r="HP1256">
            <v>0</v>
          </cell>
          <cell r="HQ1256">
            <v>0</v>
          </cell>
          <cell r="HR1256">
            <v>0</v>
          </cell>
          <cell r="HS1256">
            <v>0</v>
          </cell>
          <cell r="HT1256">
            <v>0</v>
          </cell>
          <cell r="HU1256">
            <v>0</v>
          </cell>
          <cell r="HV1256">
            <v>0</v>
          </cell>
          <cell r="HW1256">
            <v>0</v>
          </cell>
          <cell r="HX1256">
            <v>0</v>
          </cell>
          <cell r="HY1256">
            <v>0</v>
          </cell>
          <cell r="HZ1256">
            <v>0</v>
          </cell>
          <cell r="IA1256">
            <v>0</v>
          </cell>
          <cell r="IB1256">
            <v>0</v>
          </cell>
          <cell r="IC1256">
            <v>0</v>
          </cell>
          <cell r="ID1256">
            <v>0</v>
          </cell>
          <cell r="IE1256">
            <v>0</v>
          </cell>
          <cell r="IF1256">
            <v>0</v>
          </cell>
          <cell r="IG1256">
            <v>0</v>
          </cell>
          <cell r="IH1256">
            <v>0</v>
          </cell>
          <cell r="II1256">
            <v>0</v>
          </cell>
          <cell r="IJ1256">
            <v>0</v>
          </cell>
          <cell r="IK1256">
            <v>0</v>
          </cell>
          <cell r="IL1256">
            <v>0</v>
          </cell>
          <cell r="IM1256">
            <v>0</v>
          </cell>
          <cell r="IN1256">
            <v>0</v>
          </cell>
          <cell r="IO1256">
            <v>0</v>
          </cell>
          <cell r="IP1256">
            <v>0</v>
          </cell>
          <cell r="IQ1256">
            <v>0</v>
          </cell>
          <cell r="IR1256">
            <v>0</v>
          </cell>
          <cell r="IS1256">
            <v>0</v>
          </cell>
          <cell r="IT1256">
            <v>0</v>
          </cell>
          <cell r="IU1256">
            <v>0</v>
          </cell>
          <cell r="IV1256">
            <v>0</v>
          </cell>
          <cell r="IW1256">
            <v>0</v>
          </cell>
          <cell r="IX1256">
            <v>0</v>
          </cell>
          <cell r="IY1256">
            <v>0</v>
          </cell>
          <cell r="IZ1256">
            <v>0</v>
          </cell>
          <cell r="JA1256">
            <v>0</v>
          </cell>
          <cell r="JB1256">
            <v>0</v>
          </cell>
          <cell r="JC1256">
            <v>0</v>
          </cell>
          <cell r="JD1256">
            <v>0</v>
          </cell>
          <cell r="JE1256">
            <v>0</v>
          </cell>
          <cell r="JF1256">
            <v>0</v>
          </cell>
          <cell r="JG1256">
            <v>0</v>
          </cell>
          <cell r="JH1256">
            <v>0</v>
          </cell>
          <cell r="JI1256">
            <v>0</v>
          </cell>
          <cell r="JJ1256">
            <v>0</v>
          </cell>
          <cell r="JK1256">
            <v>0</v>
          </cell>
          <cell r="JL1256">
            <v>0</v>
          </cell>
          <cell r="JM1256">
            <v>0</v>
          </cell>
          <cell r="JN1256">
            <v>0</v>
          </cell>
          <cell r="JO1256">
            <v>0</v>
          </cell>
          <cell r="JP1256">
            <v>0</v>
          </cell>
          <cell r="JQ1256">
            <v>0</v>
          </cell>
        </row>
        <row r="1257">
          <cell r="D1257" t="str">
            <v>GCV.EX.WYE._._29.DaveJohnston 2 OR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249.60238952000145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39.873175330000777</v>
          </cell>
          <cell r="BM1257">
            <v>-5.0071185400001923</v>
          </cell>
          <cell r="BN1257">
            <v>0</v>
          </cell>
          <cell r="BO1257">
            <v>0</v>
          </cell>
          <cell r="BP1257">
            <v>0</v>
          </cell>
          <cell r="BQ1257">
            <v>214.73633272999996</v>
          </cell>
          <cell r="BR1257">
            <v>21.083600230000229</v>
          </cell>
          <cell r="BS1257">
            <v>7.2697721300000353</v>
          </cell>
          <cell r="BT1257">
            <v>0</v>
          </cell>
          <cell r="BU1257">
            <v>0</v>
          </cell>
          <cell r="BV1257">
            <v>-24.508791900000062</v>
          </cell>
          <cell r="BW1257">
            <v>-9.7719310000002224E-2</v>
          </cell>
          <cell r="BX1257">
            <v>0</v>
          </cell>
          <cell r="BY1257">
            <v>0</v>
          </cell>
          <cell r="BZ1257">
            <v>21.802274260000104</v>
          </cell>
          <cell r="CA1257">
            <v>0</v>
          </cell>
          <cell r="CB1257">
            <v>0</v>
          </cell>
          <cell r="CC1257">
            <v>0</v>
          </cell>
          <cell r="CD1257">
            <v>16.618065050000041</v>
          </cell>
          <cell r="CE1257">
            <v>524.1246430200008</v>
          </cell>
          <cell r="CF1257">
            <v>0</v>
          </cell>
          <cell r="CG1257">
            <v>153.67811069999993</v>
          </cell>
          <cell r="CH1257">
            <v>0</v>
          </cell>
          <cell r="CI1257">
            <v>0</v>
          </cell>
          <cell r="CJ1257">
            <v>11.247365149999951</v>
          </cell>
          <cell r="CK1257">
            <v>0</v>
          </cell>
          <cell r="CL1257">
            <v>25.274699999999939</v>
          </cell>
          <cell r="CM1257">
            <v>322.45099081000035</v>
          </cell>
          <cell r="CN1257">
            <v>-2.5680199799999173</v>
          </cell>
          <cell r="CO1257">
            <v>0</v>
          </cell>
          <cell r="CP1257">
            <v>-11.488500000000045</v>
          </cell>
          <cell r="CQ1257">
            <v>25.529996339999798</v>
          </cell>
          <cell r="CR1257">
            <v>-272.82931725000162</v>
          </cell>
          <cell r="CS1257">
            <v>0</v>
          </cell>
          <cell r="CT1257">
            <v>-306.1739822200002</v>
          </cell>
          <cell r="CU1257">
            <v>0</v>
          </cell>
          <cell r="CV1257">
            <v>0</v>
          </cell>
          <cell r="CW1257">
            <v>-11.732859780000013</v>
          </cell>
          <cell r="CX1257">
            <v>0</v>
          </cell>
          <cell r="CY1257">
            <v>6.5893910699999196</v>
          </cell>
          <cell r="CZ1257">
            <v>-4.210469760000251</v>
          </cell>
          <cell r="DA1257">
            <v>31.631271970000057</v>
          </cell>
          <cell r="DB1257">
            <v>0</v>
          </cell>
          <cell r="DC1257">
            <v>11.067331469999999</v>
          </cell>
          <cell r="DD1257">
            <v>0</v>
          </cell>
          <cell r="DE1257">
            <v>4.6908367200030625</v>
          </cell>
          <cell r="DF1257">
            <v>0</v>
          </cell>
          <cell r="DG1257">
            <v>-24.352525459999924</v>
          </cell>
          <cell r="DH1257">
            <v>-11.046357660000012</v>
          </cell>
          <cell r="DI1257">
            <v>0</v>
          </cell>
          <cell r="DJ1257">
            <v>9.996623970000087</v>
          </cell>
          <cell r="DK1257">
            <v>0</v>
          </cell>
          <cell r="DL1257">
            <v>-25.238506849999908</v>
          </cell>
          <cell r="DM1257">
            <v>28.269802720000143</v>
          </cell>
          <cell r="DN1257">
            <v>0</v>
          </cell>
          <cell r="DO1257">
            <v>0</v>
          </cell>
          <cell r="DP1257">
            <v>0</v>
          </cell>
          <cell r="DQ1257">
            <v>27.061800000000403</v>
          </cell>
          <cell r="DR1257">
            <v>202.93444839999938</v>
          </cell>
          <cell r="DS1257">
            <v>-8.0407917600000047</v>
          </cell>
          <cell r="DT1257">
            <v>-17.124352130000261</v>
          </cell>
          <cell r="DU1257">
            <v>-108.79623313999997</v>
          </cell>
          <cell r="DV1257">
            <v>4.7686226700000134</v>
          </cell>
          <cell r="DW1257">
            <v>100.71295146</v>
          </cell>
          <cell r="DX1257">
            <v>2.6598112699999916</v>
          </cell>
          <cell r="DY1257">
            <v>186.21020788999988</v>
          </cell>
          <cell r="DZ1257">
            <v>5.7384729899999911</v>
          </cell>
          <cell r="EA1257">
            <v>0</v>
          </cell>
          <cell r="EB1257">
            <v>0</v>
          </cell>
          <cell r="EC1257">
            <v>23.798782660000143</v>
          </cell>
          <cell r="ED1257">
            <v>13.006976489999488</v>
          </cell>
          <cell r="EE1257">
            <v>108.43093066999973</v>
          </cell>
          <cell r="EF1257">
            <v>-26.040599999999927</v>
          </cell>
          <cell r="EG1257">
            <v>24.610727660000066</v>
          </cell>
          <cell r="EH1257">
            <v>0</v>
          </cell>
          <cell r="EI1257">
            <v>0</v>
          </cell>
          <cell r="EJ1257">
            <v>-14.815131210000004</v>
          </cell>
          <cell r="EK1257">
            <v>11.686108960000013</v>
          </cell>
          <cell r="EL1257">
            <v>119.50333698999975</v>
          </cell>
          <cell r="EM1257">
            <v>-17.124352129999806</v>
          </cell>
          <cell r="EN1257">
            <v>0</v>
          </cell>
          <cell r="EO1257">
            <v>0</v>
          </cell>
          <cell r="EP1257">
            <v>0</v>
          </cell>
          <cell r="EQ1257">
            <v>10.610840399999688</v>
          </cell>
          <cell r="ER1257">
            <v>100.40657879000355</v>
          </cell>
          <cell r="ES1257">
            <v>0</v>
          </cell>
          <cell r="ET1257">
            <v>0</v>
          </cell>
          <cell r="EU1257">
            <v>51.978466910000009</v>
          </cell>
          <cell r="EV1257">
            <v>0</v>
          </cell>
          <cell r="EW1257">
            <v>-27.061800000000062</v>
          </cell>
          <cell r="EX1257">
            <v>5.5261622399999624</v>
          </cell>
          <cell r="EY1257">
            <v>21.041152309999916</v>
          </cell>
          <cell r="EZ1257">
            <v>51.384985340000185</v>
          </cell>
          <cell r="FA1257">
            <v>-20.548845730000039</v>
          </cell>
          <cell r="FB1257">
            <v>0</v>
          </cell>
          <cell r="FC1257">
            <v>0</v>
          </cell>
          <cell r="FD1257">
            <v>18.086457720000908</v>
          </cell>
          <cell r="FE1257">
            <v>85.447269389997018</v>
          </cell>
          <cell r="FF1257">
            <v>0</v>
          </cell>
          <cell r="FG1257">
            <v>13.338140320000093</v>
          </cell>
          <cell r="FH1257">
            <v>0</v>
          </cell>
          <cell r="FI1257">
            <v>35.997291900000022</v>
          </cell>
          <cell r="FJ1257">
            <v>65.672731179999801</v>
          </cell>
          <cell r="FK1257">
            <v>0</v>
          </cell>
          <cell r="FL1257">
            <v>-19.967124130000002</v>
          </cell>
          <cell r="FM1257">
            <v>39.420795199999247</v>
          </cell>
          <cell r="FN1257">
            <v>0</v>
          </cell>
          <cell r="FO1257">
            <v>14.772881479999995</v>
          </cell>
          <cell r="FP1257">
            <v>-52.298946559999877</v>
          </cell>
          <cell r="FQ1257">
            <v>-11.488499999999931</v>
          </cell>
          <cell r="FR1257">
            <v>255.74072846999843</v>
          </cell>
          <cell r="FS1257">
            <v>0</v>
          </cell>
          <cell r="FT1257">
            <v>26.806499999999687</v>
          </cell>
          <cell r="FU1257">
            <v>-36.252599999999973</v>
          </cell>
          <cell r="FV1257">
            <v>12.230333479999985</v>
          </cell>
          <cell r="FW1257">
            <v>0</v>
          </cell>
          <cell r="FX1257">
            <v>0</v>
          </cell>
          <cell r="FY1257">
            <v>4.6397489900000437</v>
          </cell>
          <cell r="FZ1257">
            <v>48.064227429999846</v>
          </cell>
          <cell r="GA1257">
            <v>0</v>
          </cell>
          <cell r="GB1257">
            <v>0</v>
          </cell>
          <cell r="GC1257">
            <v>-24.115611480000098</v>
          </cell>
          <cell r="GD1257">
            <v>224.36813004999931</v>
          </cell>
          <cell r="GE1257">
            <v>295.09317314999862</v>
          </cell>
          <cell r="GF1257">
            <v>-2.0651650300000028</v>
          </cell>
          <cell r="GG1257">
            <v>34.752707200000714</v>
          </cell>
          <cell r="GH1257">
            <v>-22.473503590000064</v>
          </cell>
          <cell r="GI1257">
            <v>-1.9952697599999851</v>
          </cell>
          <cell r="GJ1257">
            <v>-23.816561399999983</v>
          </cell>
          <cell r="GK1257">
            <v>25.155826930000018</v>
          </cell>
          <cell r="GL1257">
            <v>0</v>
          </cell>
          <cell r="GM1257">
            <v>34.805603450000035</v>
          </cell>
          <cell r="GN1257">
            <v>2.952947479999807</v>
          </cell>
          <cell r="GO1257">
            <v>-23.357342039999995</v>
          </cell>
          <cell r="GP1257">
            <v>0</v>
          </cell>
          <cell r="GQ1257">
            <v>271.13392991000001</v>
          </cell>
          <cell r="GR1257">
            <v>0</v>
          </cell>
          <cell r="GS1257">
            <v>0</v>
          </cell>
          <cell r="GT1257">
            <v>0</v>
          </cell>
          <cell r="GU1257">
            <v>0</v>
          </cell>
          <cell r="GV1257">
            <v>0</v>
          </cell>
          <cell r="GW1257">
            <v>0</v>
          </cell>
          <cell r="GX1257">
            <v>0</v>
          </cell>
          <cell r="GY1257">
            <v>0</v>
          </cell>
          <cell r="GZ1257">
            <v>0</v>
          </cell>
          <cell r="HA1257">
            <v>0</v>
          </cell>
          <cell r="HB1257">
            <v>0</v>
          </cell>
          <cell r="HC1257">
            <v>0</v>
          </cell>
          <cell r="HD1257">
            <v>0</v>
          </cell>
          <cell r="HE1257">
            <v>0</v>
          </cell>
          <cell r="HF1257">
            <v>0</v>
          </cell>
          <cell r="HG1257">
            <v>0</v>
          </cell>
          <cell r="HH1257">
            <v>0</v>
          </cell>
          <cell r="HI1257">
            <v>0</v>
          </cell>
          <cell r="HJ1257">
            <v>0</v>
          </cell>
          <cell r="HK1257">
            <v>0</v>
          </cell>
          <cell r="HL1257">
            <v>0</v>
          </cell>
          <cell r="HM1257">
            <v>0</v>
          </cell>
          <cell r="HN1257">
            <v>0</v>
          </cell>
          <cell r="HO1257">
            <v>0</v>
          </cell>
          <cell r="HP1257">
            <v>0</v>
          </cell>
          <cell r="HQ1257">
            <v>0</v>
          </cell>
          <cell r="HR1257">
            <v>0</v>
          </cell>
          <cell r="HS1257">
            <v>0</v>
          </cell>
          <cell r="HT1257">
            <v>0</v>
          </cell>
          <cell r="HU1257">
            <v>0</v>
          </cell>
          <cell r="HV1257">
            <v>0</v>
          </cell>
          <cell r="HW1257">
            <v>0</v>
          </cell>
          <cell r="HX1257">
            <v>0</v>
          </cell>
          <cell r="HY1257">
            <v>0</v>
          </cell>
          <cell r="HZ1257">
            <v>0</v>
          </cell>
          <cell r="IA1257">
            <v>0</v>
          </cell>
          <cell r="IB1257">
            <v>0</v>
          </cell>
          <cell r="IC1257">
            <v>0</v>
          </cell>
          <cell r="ID1257">
            <v>0</v>
          </cell>
          <cell r="IE1257">
            <v>0</v>
          </cell>
          <cell r="IF1257">
            <v>0</v>
          </cell>
          <cell r="IG1257">
            <v>0</v>
          </cell>
          <cell r="IH1257">
            <v>0</v>
          </cell>
          <cell r="II1257">
            <v>0</v>
          </cell>
          <cell r="IJ1257">
            <v>0</v>
          </cell>
          <cell r="IK1257">
            <v>0</v>
          </cell>
          <cell r="IL1257">
            <v>0</v>
          </cell>
          <cell r="IM1257">
            <v>0</v>
          </cell>
          <cell r="IN1257">
            <v>0</v>
          </cell>
          <cell r="IO1257">
            <v>0</v>
          </cell>
          <cell r="IP1257">
            <v>0</v>
          </cell>
          <cell r="IQ1257">
            <v>0</v>
          </cell>
          <cell r="IR1257">
            <v>0</v>
          </cell>
          <cell r="IS1257">
            <v>0</v>
          </cell>
          <cell r="IT1257">
            <v>0</v>
          </cell>
          <cell r="IU1257">
            <v>0</v>
          </cell>
          <cell r="IV1257">
            <v>0</v>
          </cell>
          <cell r="IW1257">
            <v>0</v>
          </cell>
          <cell r="IX1257">
            <v>0</v>
          </cell>
          <cell r="IY1257">
            <v>0</v>
          </cell>
          <cell r="IZ1257">
            <v>0</v>
          </cell>
          <cell r="JA1257">
            <v>0</v>
          </cell>
          <cell r="JB1257">
            <v>0</v>
          </cell>
          <cell r="JC1257">
            <v>0</v>
          </cell>
          <cell r="JD1257">
            <v>0</v>
          </cell>
          <cell r="JE1257">
            <v>0</v>
          </cell>
          <cell r="JF1257">
            <v>0</v>
          </cell>
          <cell r="JG1257">
            <v>0</v>
          </cell>
          <cell r="JH1257">
            <v>0</v>
          </cell>
          <cell r="JI1257">
            <v>0</v>
          </cell>
          <cell r="JJ1257">
            <v>0</v>
          </cell>
          <cell r="JK1257">
            <v>0</v>
          </cell>
          <cell r="JL1257">
            <v>0</v>
          </cell>
          <cell r="JM1257">
            <v>0</v>
          </cell>
          <cell r="JN1257">
            <v>0</v>
          </cell>
          <cell r="JO1257">
            <v>0</v>
          </cell>
          <cell r="JP1257">
            <v>0</v>
          </cell>
          <cell r="JQ1257">
            <v>0</v>
          </cell>
        </row>
        <row r="1258">
          <cell r="D1258" t="str">
            <v>GCV.EX.BDG._._30.JimBridger 3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-0.82998599999999811</v>
          </cell>
          <cell r="BS1258">
            <v>0</v>
          </cell>
          <cell r="BT1258">
            <v>0</v>
          </cell>
          <cell r="BU1258">
            <v>0</v>
          </cell>
          <cell r="BV1258">
            <v>-0.53825596000000164</v>
          </cell>
          <cell r="BW1258">
            <v>0</v>
          </cell>
          <cell r="BX1258">
            <v>0</v>
          </cell>
          <cell r="BY1258">
            <v>0</v>
          </cell>
          <cell r="BZ1258">
            <v>0.27476764999999759</v>
          </cell>
          <cell r="CA1258">
            <v>-0.56649768999999939</v>
          </cell>
          <cell r="CB1258">
            <v>0</v>
          </cell>
          <cell r="CC1258">
            <v>0</v>
          </cell>
          <cell r="CD1258">
            <v>0</v>
          </cell>
          <cell r="CE1258">
            <v>1.3289373200000014</v>
          </cell>
          <cell r="CF1258">
            <v>0</v>
          </cell>
          <cell r="CG1258">
            <v>-0.10972099000000046</v>
          </cell>
          <cell r="CH1258">
            <v>0</v>
          </cell>
          <cell r="CI1258">
            <v>0</v>
          </cell>
          <cell r="CJ1258">
            <v>3.3216039999997449E-2</v>
          </cell>
          <cell r="CK1258">
            <v>0</v>
          </cell>
          <cell r="CL1258">
            <v>0.22727184999999928</v>
          </cell>
          <cell r="CM1258">
            <v>3.5187730000000528E-2</v>
          </cell>
          <cell r="CN1258">
            <v>0</v>
          </cell>
          <cell r="CO1258">
            <v>0</v>
          </cell>
          <cell r="CP1258">
            <v>0.42593050000000066</v>
          </cell>
          <cell r="CQ1258">
            <v>0.71705218999999998</v>
          </cell>
          <cell r="CR1258">
            <v>0.73123913000000584</v>
          </cell>
          <cell r="CS1258">
            <v>0</v>
          </cell>
          <cell r="CT1258">
            <v>0.24403536999999975</v>
          </cell>
          <cell r="CU1258">
            <v>0</v>
          </cell>
          <cell r="CV1258">
            <v>0</v>
          </cell>
          <cell r="CW1258">
            <v>6.8403759999999814E-2</v>
          </cell>
          <cell r="CX1258">
            <v>0</v>
          </cell>
          <cell r="CY1258">
            <v>0</v>
          </cell>
          <cell r="CZ1258">
            <v>0</v>
          </cell>
          <cell r="DA1258">
            <v>0.10470000000000024</v>
          </cell>
          <cell r="DB1258">
            <v>0</v>
          </cell>
          <cell r="DC1258">
            <v>0.20940000000000047</v>
          </cell>
          <cell r="DD1258">
            <v>0.10469999999999935</v>
          </cell>
          <cell r="DE1258">
            <v>1.7577862300000007</v>
          </cell>
          <cell r="DF1258">
            <v>0</v>
          </cell>
          <cell r="DG1258">
            <v>0</v>
          </cell>
          <cell r="DH1258">
            <v>2.5427195000000014</v>
          </cell>
          <cell r="DI1258">
            <v>0</v>
          </cell>
          <cell r="DJ1258">
            <v>-0.12273349000000078</v>
          </cell>
          <cell r="DK1258">
            <v>0</v>
          </cell>
          <cell r="DL1258">
            <v>2.0666599999999313E-2</v>
          </cell>
          <cell r="DM1258">
            <v>3.2160199999999861E-3</v>
          </cell>
          <cell r="DN1258">
            <v>-1.4884710000000467E-2</v>
          </cell>
          <cell r="DO1258">
            <v>0</v>
          </cell>
          <cell r="DP1258">
            <v>-0.67119768999999918</v>
          </cell>
          <cell r="DQ1258">
            <v>0</v>
          </cell>
          <cell r="DR1258">
            <v>-1.5538231899999957</v>
          </cell>
          <cell r="DS1258">
            <v>0</v>
          </cell>
          <cell r="DT1258">
            <v>-6.8450450000000274E-2</v>
          </cell>
          <cell r="DU1258">
            <v>0</v>
          </cell>
          <cell r="DV1258">
            <v>-0.31409999999999894</v>
          </cell>
          <cell r="DW1258">
            <v>0</v>
          </cell>
          <cell r="DX1258">
            <v>0</v>
          </cell>
          <cell r="DY1258">
            <v>-1.0974251499999994</v>
          </cell>
          <cell r="DZ1258">
            <v>0</v>
          </cell>
          <cell r="EA1258">
            <v>-3.6296229999999596E-2</v>
          </cell>
          <cell r="EB1258">
            <v>-2.0666600000000007E-2</v>
          </cell>
          <cell r="EC1258">
            <v>0</v>
          </cell>
          <cell r="ED1258">
            <v>-1.6884759999998167E-2</v>
          </cell>
          <cell r="EE1258">
            <v>0.90402321999999913</v>
          </cell>
          <cell r="EF1258">
            <v>0</v>
          </cell>
          <cell r="EG1258">
            <v>0.11255017999999772</v>
          </cell>
          <cell r="EH1258">
            <v>0</v>
          </cell>
          <cell r="EI1258">
            <v>-0.1218509400000003</v>
          </cell>
          <cell r="EJ1258">
            <v>-0.1648118399999996</v>
          </cell>
          <cell r="EK1258">
            <v>-4.4811479999999904E-2</v>
          </cell>
          <cell r="EL1258">
            <v>0.4592709699999995</v>
          </cell>
          <cell r="EM1258">
            <v>0.20940000000000047</v>
          </cell>
          <cell r="EN1258">
            <v>-8.1991000000058989E-4</v>
          </cell>
          <cell r="EO1258">
            <v>0</v>
          </cell>
          <cell r="EP1258">
            <v>0</v>
          </cell>
          <cell r="EQ1258">
            <v>0.45509624000000137</v>
          </cell>
          <cell r="ER1258">
            <v>0.36565711999999451</v>
          </cell>
          <cell r="ES1258">
            <v>-0.10051839000000018</v>
          </cell>
          <cell r="ET1258">
            <v>0</v>
          </cell>
          <cell r="EU1258">
            <v>6.8403759999999814E-2</v>
          </cell>
          <cell r="EV1258">
            <v>-0.23031520999999966</v>
          </cell>
          <cell r="EW1258">
            <v>0</v>
          </cell>
          <cell r="EX1258">
            <v>6.894685999999961E-2</v>
          </cell>
          <cell r="EY1258">
            <v>0</v>
          </cell>
          <cell r="EZ1258">
            <v>-0.10825611000000102</v>
          </cell>
          <cell r="FA1258">
            <v>0.10148398999999841</v>
          </cell>
          <cell r="FB1258">
            <v>0</v>
          </cell>
          <cell r="FC1258">
            <v>0</v>
          </cell>
          <cell r="FD1258">
            <v>0.56591221999999952</v>
          </cell>
          <cell r="FE1258">
            <v>0.12515458000000024</v>
          </cell>
          <cell r="FF1258">
            <v>0</v>
          </cell>
          <cell r="FG1258">
            <v>0</v>
          </cell>
          <cell r="FH1258">
            <v>2.1187230000000223E-2</v>
          </cell>
          <cell r="FI1258">
            <v>0.52525904999999984</v>
          </cell>
          <cell r="FJ1258">
            <v>0</v>
          </cell>
          <cell r="FK1258">
            <v>0</v>
          </cell>
          <cell r="FL1258">
            <v>0.98529768999999945</v>
          </cell>
          <cell r="FM1258">
            <v>-2.2834509999999142E-2</v>
          </cell>
          <cell r="FN1258">
            <v>-0.20631980000000105</v>
          </cell>
          <cell r="FO1258">
            <v>0</v>
          </cell>
          <cell r="FP1258">
            <v>0</v>
          </cell>
          <cell r="FQ1258">
            <v>-1.1774350799999986</v>
          </cell>
          <cell r="FR1258">
            <v>0.61297257000001082</v>
          </cell>
          <cell r="FS1258">
            <v>0</v>
          </cell>
          <cell r="FT1258">
            <v>0.11255017000000045</v>
          </cell>
          <cell r="FU1258">
            <v>0</v>
          </cell>
          <cell r="FV1258">
            <v>-0.10469999999999979</v>
          </cell>
          <cell r="FW1258">
            <v>0</v>
          </cell>
          <cell r="FX1258">
            <v>0</v>
          </cell>
          <cell r="FY1258">
            <v>0</v>
          </cell>
          <cell r="FZ1258">
            <v>3.7818400000020347E-3</v>
          </cell>
          <cell r="GA1258">
            <v>0.62820000000000231</v>
          </cell>
          <cell r="GB1258">
            <v>0</v>
          </cell>
          <cell r="GC1258">
            <v>1.3822899999995641E-3</v>
          </cell>
          <cell r="GD1258">
            <v>-2.8241729999999521E-2</v>
          </cell>
          <cell r="GE1258">
            <v>2.7368994399999877</v>
          </cell>
          <cell r="GF1258">
            <v>0</v>
          </cell>
          <cell r="GG1258">
            <v>0.11255016999999956</v>
          </cell>
          <cell r="GH1258">
            <v>0.42740054000000072</v>
          </cell>
          <cell r="GI1258">
            <v>0</v>
          </cell>
          <cell r="GJ1258">
            <v>0</v>
          </cell>
          <cell r="GK1258">
            <v>0</v>
          </cell>
          <cell r="GL1258">
            <v>0.35039624000000047</v>
          </cell>
          <cell r="GM1258">
            <v>1.0596271599999945</v>
          </cell>
          <cell r="GN1258">
            <v>3.1472050000000529E-2</v>
          </cell>
          <cell r="GO1258">
            <v>0</v>
          </cell>
          <cell r="GP1258">
            <v>-0.11393246999999906</v>
          </cell>
          <cell r="GQ1258">
            <v>0.86938574999999929</v>
          </cell>
          <cell r="GR1258">
            <v>-0.1143729999999934</v>
          </cell>
          <cell r="GS1258">
            <v>7.6458269999999939E-2</v>
          </cell>
          <cell r="GT1258">
            <v>1.2854929999999598E-2</v>
          </cell>
          <cell r="GU1258">
            <v>0</v>
          </cell>
          <cell r="GV1258">
            <v>-0.35547429000000008</v>
          </cell>
          <cell r="GW1258">
            <v>0</v>
          </cell>
          <cell r="GX1258">
            <v>0</v>
          </cell>
          <cell r="GY1258">
            <v>8.762310999999956E-2</v>
          </cell>
          <cell r="GZ1258">
            <v>2.0187220000001282E-2</v>
          </cell>
          <cell r="HA1258">
            <v>1.5736029999999346E-2</v>
          </cell>
          <cell r="HB1258">
            <v>0</v>
          </cell>
          <cell r="HC1258">
            <v>0</v>
          </cell>
          <cell r="HD1258">
            <v>2.8241730000001297E-2</v>
          </cell>
          <cell r="HE1258">
            <v>0.14247671000000395</v>
          </cell>
          <cell r="HF1258">
            <v>0.32885596000000006</v>
          </cell>
          <cell r="HG1258">
            <v>0</v>
          </cell>
          <cell r="HH1258">
            <v>0</v>
          </cell>
          <cell r="HI1258">
            <v>-0.10469999999999979</v>
          </cell>
          <cell r="HJ1258">
            <v>0</v>
          </cell>
          <cell r="HK1258">
            <v>0</v>
          </cell>
          <cell r="HL1258">
            <v>5.4599199999999737E-2</v>
          </cell>
          <cell r="HM1258">
            <v>-3.9194619999999958E-2</v>
          </cell>
          <cell r="HN1258">
            <v>-0.10470000000000024</v>
          </cell>
          <cell r="HO1258">
            <v>0</v>
          </cell>
          <cell r="HP1258">
            <v>-1.4147579999999937E-2</v>
          </cell>
          <cell r="HQ1258">
            <v>2.1763750000001636E-2</v>
          </cell>
          <cell r="HR1258">
            <v>0.71807488999999691</v>
          </cell>
          <cell r="HS1258">
            <v>0</v>
          </cell>
          <cell r="HT1258">
            <v>0.43355596000000052</v>
          </cell>
          <cell r="HU1258">
            <v>0</v>
          </cell>
          <cell r="HV1258">
            <v>0</v>
          </cell>
          <cell r="HW1258">
            <v>0.32885595999999984</v>
          </cell>
          <cell r="HX1258">
            <v>0</v>
          </cell>
          <cell r="HY1258">
            <v>-9.1493099999999661E-3</v>
          </cell>
          <cell r="HZ1258">
            <v>-3.5187720000000589E-2</v>
          </cell>
          <cell r="IA1258">
            <v>0</v>
          </cell>
          <cell r="IB1258">
            <v>0</v>
          </cell>
          <cell r="IC1258">
            <v>0</v>
          </cell>
          <cell r="ID1258">
            <v>0</v>
          </cell>
          <cell r="IE1258">
            <v>0.14978266000001383</v>
          </cell>
          <cell r="IF1258">
            <v>8.7441390000000396E-2</v>
          </cell>
          <cell r="IG1258">
            <v>0</v>
          </cell>
          <cell r="IH1258">
            <v>0</v>
          </cell>
          <cell r="II1258">
            <v>0</v>
          </cell>
          <cell r="IJ1258">
            <v>-5.4599200000000181E-2</v>
          </cell>
          <cell r="IK1258">
            <v>0</v>
          </cell>
          <cell r="IL1258">
            <v>0.10470000000000113</v>
          </cell>
          <cell r="IM1258">
            <v>0</v>
          </cell>
          <cell r="IN1258">
            <v>0</v>
          </cell>
          <cell r="IO1258">
            <v>0</v>
          </cell>
          <cell r="IP1258">
            <v>0</v>
          </cell>
          <cell r="IQ1258">
            <v>1.2240470000001835E-2</v>
          </cell>
          <cell r="IR1258">
            <v>-0.51523550000001705</v>
          </cell>
          <cell r="IS1258">
            <v>1.6884759999999055E-2</v>
          </cell>
          <cell r="IT1258">
            <v>-0.32080145000000115</v>
          </cell>
          <cell r="IU1258">
            <v>0</v>
          </cell>
          <cell r="IV1258">
            <v>0</v>
          </cell>
          <cell r="IW1258">
            <v>-5.4599200000000014E-2</v>
          </cell>
          <cell r="IX1258">
            <v>0</v>
          </cell>
          <cell r="IY1258">
            <v>0</v>
          </cell>
          <cell r="IZ1258">
            <v>-7.6458270000003381E-2</v>
          </cell>
          <cell r="JA1258">
            <v>-0.17690683000000007</v>
          </cell>
          <cell r="JB1258">
            <v>0</v>
          </cell>
          <cell r="JC1258">
            <v>0</v>
          </cell>
          <cell r="JD1258">
            <v>9.664548999999667E-2</v>
          </cell>
          <cell r="JE1258">
            <v>2.3890860799999842</v>
          </cell>
          <cell r="JF1258">
            <v>0.10549372999999984</v>
          </cell>
          <cell r="JG1258">
            <v>-7.4486590000001129E-2</v>
          </cell>
          <cell r="JH1258">
            <v>0</v>
          </cell>
          <cell r="JI1258">
            <v>0</v>
          </cell>
          <cell r="JJ1258">
            <v>0</v>
          </cell>
          <cell r="JK1258">
            <v>0</v>
          </cell>
          <cell r="JL1258">
            <v>0.13294173000000065</v>
          </cell>
          <cell r="JM1258">
            <v>1.334585409999999</v>
          </cell>
          <cell r="JN1258">
            <v>0</v>
          </cell>
          <cell r="JO1258">
            <v>0</v>
          </cell>
          <cell r="JP1258">
            <v>0</v>
          </cell>
          <cell r="JQ1258">
            <v>0.89055180000000078</v>
          </cell>
        </row>
        <row r="1259">
          <cell r="D1259" t="str">
            <v>GCV.EX.BDG._._30.JimBridger 4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0.47856190000000254</v>
          </cell>
          <cell r="BS1259">
            <v>-0.11566299999999963</v>
          </cell>
          <cell r="BT1259">
            <v>7.45699000000144E-3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0.66993696000000114</v>
          </cell>
          <cell r="CA1259">
            <v>-8.3169050000000411E-2</v>
          </cell>
          <cell r="CB1259">
            <v>0</v>
          </cell>
          <cell r="CC1259">
            <v>0</v>
          </cell>
          <cell r="CD1259">
            <v>0</v>
          </cell>
          <cell r="CE1259">
            <v>0.41467646000000968</v>
          </cell>
          <cell r="CF1259">
            <v>0</v>
          </cell>
          <cell r="CG1259">
            <v>-3.2807079999998656E-2</v>
          </cell>
          <cell r="CH1259">
            <v>0</v>
          </cell>
          <cell r="CI1259">
            <v>0</v>
          </cell>
          <cell r="CJ1259">
            <v>0.10854819000000226</v>
          </cell>
          <cell r="CK1259">
            <v>0</v>
          </cell>
          <cell r="CL1259">
            <v>0</v>
          </cell>
          <cell r="CM1259">
            <v>-0.1181261400000011</v>
          </cell>
          <cell r="CN1259">
            <v>0.4412411700000014</v>
          </cell>
          <cell r="CO1259">
            <v>0</v>
          </cell>
          <cell r="CP1259">
            <v>1.5820319999999999E-2</v>
          </cell>
          <cell r="CQ1259">
            <v>0</v>
          </cell>
          <cell r="CR1259">
            <v>-1.0746942300000057</v>
          </cell>
          <cell r="CS1259">
            <v>0</v>
          </cell>
          <cell r="CT1259">
            <v>2.7456640000000476E-2</v>
          </cell>
          <cell r="CU1259">
            <v>-0.43758936999999998</v>
          </cell>
          <cell r="CV1259">
            <v>0</v>
          </cell>
          <cell r="CW1259">
            <v>-0.10529999999999973</v>
          </cell>
          <cell r="CX1259">
            <v>0</v>
          </cell>
          <cell r="CY1259">
            <v>0</v>
          </cell>
          <cell r="CZ1259">
            <v>-0.11395969999999878</v>
          </cell>
          <cell r="DA1259">
            <v>-0.4453017999999993</v>
          </cell>
          <cell r="DB1259">
            <v>0</v>
          </cell>
          <cell r="DC1259">
            <v>0</v>
          </cell>
          <cell r="DD1259">
            <v>0</v>
          </cell>
          <cell r="DE1259">
            <v>-0.30229078000000698</v>
          </cell>
          <cell r="DF1259">
            <v>0</v>
          </cell>
          <cell r="DG1259">
            <v>-1.9972100000001269E-2</v>
          </cell>
          <cell r="DH1259">
            <v>0</v>
          </cell>
          <cell r="DI1259">
            <v>-0.26439674000000046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-1.7921940000000802E-2</v>
          </cell>
          <cell r="DO1259">
            <v>0</v>
          </cell>
          <cell r="DP1259">
            <v>0</v>
          </cell>
          <cell r="DQ1259">
            <v>0</v>
          </cell>
          <cell r="DR1259">
            <v>-0.16709366999999986</v>
          </cell>
          <cell r="DS1259">
            <v>-0.5666263899999997</v>
          </cell>
          <cell r="DT1259">
            <v>-0.11732002000000019</v>
          </cell>
          <cell r="DU1259">
            <v>0.10530000000000062</v>
          </cell>
          <cell r="DV1259">
            <v>0</v>
          </cell>
          <cell r="DW1259">
            <v>0</v>
          </cell>
          <cell r="DX1259">
            <v>-4.9773650000000558E-2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0.46132638999999998</v>
          </cell>
          <cell r="ED1259">
            <v>0</v>
          </cell>
          <cell r="EE1259">
            <v>1.2312731499999927</v>
          </cell>
          <cell r="EF1259">
            <v>0.72124459000000041</v>
          </cell>
          <cell r="EG1259">
            <v>3.652022999999982E-2</v>
          </cell>
          <cell r="EH1259">
            <v>0</v>
          </cell>
          <cell r="EI1259">
            <v>-1.5644260000001076E-2</v>
          </cell>
          <cell r="EJ1259">
            <v>0</v>
          </cell>
          <cell r="EK1259">
            <v>-4.9773639999999952E-2</v>
          </cell>
          <cell r="EL1259">
            <v>0</v>
          </cell>
          <cell r="EM1259">
            <v>-0.10889836000000486</v>
          </cell>
          <cell r="EN1259">
            <v>0.64782459000000081</v>
          </cell>
          <cell r="EO1259">
            <v>0</v>
          </cell>
          <cell r="EP1259">
            <v>0</v>
          </cell>
          <cell r="EQ1259">
            <v>0</v>
          </cell>
          <cell r="ER1259">
            <v>0.25470267999999407</v>
          </cell>
          <cell r="ES1259">
            <v>0.1024514200000004</v>
          </cell>
          <cell r="ET1259">
            <v>-6.3964760000001064E-2</v>
          </cell>
          <cell r="EU1259">
            <v>7.2538499999999395E-2</v>
          </cell>
          <cell r="EV1259">
            <v>0.16486641000000013</v>
          </cell>
          <cell r="EW1259">
            <v>8.1198200000001108E-2</v>
          </cell>
          <cell r="EX1259">
            <v>0</v>
          </cell>
          <cell r="EY1259">
            <v>0</v>
          </cell>
          <cell r="EZ1259">
            <v>-0.10238709000000412</v>
          </cell>
          <cell r="FA1259">
            <v>0</v>
          </cell>
          <cell r="FB1259">
            <v>0</v>
          </cell>
          <cell r="FC1259">
            <v>0</v>
          </cell>
          <cell r="FD1259">
            <v>0</v>
          </cell>
          <cell r="FE1259">
            <v>-1.5231200000016543E-3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</v>
          </cell>
          <cell r="FL1259">
            <v>0</v>
          </cell>
          <cell r="FM1259">
            <v>-1.5948919999999589E-2</v>
          </cell>
          <cell r="FN1259">
            <v>0</v>
          </cell>
          <cell r="FO1259">
            <v>0</v>
          </cell>
          <cell r="FP1259">
            <v>1.4425799999999267E-2</v>
          </cell>
          <cell r="FQ1259">
            <v>0</v>
          </cell>
          <cell r="FR1259">
            <v>0.33324652999999671</v>
          </cell>
          <cell r="FS1259">
            <v>0</v>
          </cell>
          <cell r="FT1259">
            <v>0.56545541000000021</v>
          </cell>
          <cell r="FU1259">
            <v>0</v>
          </cell>
          <cell r="FV1259">
            <v>-0.17178291999999917</v>
          </cell>
          <cell r="FW1259">
            <v>0</v>
          </cell>
          <cell r="FX1259">
            <v>0</v>
          </cell>
          <cell r="FY1259">
            <v>0</v>
          </cell>
          <cell r="FZ1259">
            <v>-6.042595999999989E-2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9.6773869999992712E-2</v>
          </cell>
          <cell r="GF1259">
            <v>0.2105999999999999</v>
          </cell>
          <cell r="GG1259">
            <v>2.0751700000001705E-2</v>
          </cell>
          <cell r="GH1259">
            <v>5.4045180000001025E-2</v>
          </cell>
          <cell r="GI1259">
            <v>0</v>
          </cell>
          <cell r="GJ1259">
            <v>-9.9157039999998808E-2</v>
          </cell>
          <cell r="GK1259">
            <v>0</v>
          </cell>
          <cell r="GL1259">
            <v>0</v>
          </cell>
          <cell r="GM1259">
            <v>6.8673249999999797E-2</v>
          </cell>
          <cell r="GN1259">
            <v>-7.0771099999998199E-2</v>
          </cell>
          <cell r="GO1259">
            <v>0</v>
          </cell>
          <cell r="GP1259">
            <v>-8.7368119999999827E-2</v>
          </cell>
          <cell r="GQ1259">
            <v>0</v>
          </cell>
          <cell r="GR1259">
            <v>-0.25396452000001091</v>
          </cell>
          <cell r="GS1259">
            <v>8.7081399999999753E-2</v>
          </cell>
          <cell r="GT1259">
            <v>-4.8942860000002142E-2</v>
          </cell>
          <cell r="GU1259">
            <v>2.4101799999999507E-2</v>
          </cell>
          <cell r="GV1259">
            <v>-0.11236023000000017</v>
          </cell>
          <cell r="GW1259">
            <v>0</v>
          </cell>
          <cell r="GX1259">
            <v>-6.3960000000000017E-2</v>
          </cell>
          <cell r="GY1259">
            <v>0</v>
          </cell>
          <cell r="GZ1259">
            <v>-0.13988463000000273</v>
          </cell>
          <cell r="HA1259">
            <v>0</v>
          </cell>
          <cell r="HB1259">
            <v>0</v>
          </cell>
          <cell r="HC1259">
            <v>0</v>
          </cell>
          <cell r="HD1259">
            <v>0</v>
          </cell>
          <cell r="HE1259">
            <v>0.68481564999999023</v>
          </cell>
          <cell r="HF1259">
            <v>0.33783978999999986</v>
          </cell>
          <cell r="HG1259">
            <v>0</v>
          </cell>
          <cell r="HH1259">
            <v>7.2538500000000283E-2</v>
          </cell>
          <cell r="HI1259">
            <v>2.0790299999999817E-3</v>
          </cell>
          <cell r="HJ1259">
            <v>0</v>
          </cell>
          <cell r="HK1259">
            <v>0</v>
          </cell>
          <cell r="HL1259">
            <v>0</v>
          </cell>
          <cell r="HM1259">
            <v>0.16115937000000002</v>
          </cell>
          <cell r="HN1259">
            <v>-0.10719686999999922</v>
          </cell>
          <cell r="HO1259">
            <v>0</v>
          </cell>
          <cell r="HP1259">
            <v>0.2183958300000004</v>
          </cell>
          <cell r="HQ1259">
            <v>0</v>
          </cell>
          <cell r="HR1259">
            <v>-1.723609009999997</v>
          </cell>
          <cell r="HS1259">
            <v>-1.5143263899999999</v>
          </cell>
          <cell r="HT1259">
            <v>-0.17367206000000124</v>
          </cell>
          <cell r="HU1259">
            <v>0</v>
          </cell>
          <cell r="HV1259">
            <v>0</v>
          </cell>
          <cell r="HW1259">
            <v>0</v>
          </cell>
          <cell r="HX1259">
            <v>0</v>
          </cell>
          <cell r="HY1259">
            <v>0</v>
          </cell>
          <cell r="HZ1259">
            <v>0</v>
          </cell>
          <cell r="IA1259">
            <v>-3.5610559999998515E-2</v>
          </cell>
          <cell r="IB1259">
            <v>0</v>
          </cell>
          <cell r="IC1259">
            <v>0</v>
          </cell>
          <cell r="ID1259">
            <v>0</v>
          </cell>
          <cell r="IE1259">
            <v>-2.8678269499999942</v>
          </cell>
          <cell r="IF1259">
            <v>-1.4538786100000003</v>
          </cell>
          <cell r="IG1259">
            <v>-1.588937780000002</v>
          </cell>
          <cell r="IH1259">
            <v>0</v>
          </cell>
          <cell r="II1259">
            <v>0</v>
          </cell>
          <cell r="IJ1259">
            <v>-3.5610560000000069E-2</v>
          </cell>
          <cell r="IK1259">
            <v>0</v>
          </cell>
          <cell r="IL1259">
            <v>0</v>
          </cell>
          <cell r="IM1259">
            <v>0</v>
          </cell>
          <cell r="IN1259">
            <v>0.21059999999999945</v>
          </cell>
          <cell r="IO1259">
            <v>0</v>
          </cell>
          <cell r="IP1259">
            <v>0</v>
          </cell>
          <cell r="IQ1259">
            <v>0</v>
          </cell>
          <cell r="IR1259">
            <v>-1.0234062300000062</v>
          </cell>
          <cell r="IS1259">
            <v>0</v>
          </cell>
          <cell r="IT1259">
            <v>-0.1053000000000015</v>
          </cell>
          <cell r="IU1259">
            <v>0</v>
          </cell>
          <cell r="IV1259">
            <v>-4.7652470000000058E-2</v>
          </cell>
          <cell r="IW1259">
            <v>-3.5610560000000069E-2</v>
          </cell>
          <cell r="IX1259">
            <v>-0.77722638999999993</v>
          </cell>
          <cell r="IY1259">
            <v>0</v>
          </cell>
          <cell r="IZ1259">
            <v>0</v>
          </cell>
          <cell r="JA1259">
            <v>-5.7616809999998964E-2</v>
          </cell>
          <cell r="JB1259">
            <v>0</v>
          </cell>
          <cell r="JC1259">
            <v>0</v>
          </cell>
          <cell r="JD1259">
            <v>0</v>
          </cell>
          <cell r="JE1259">
            <v>1.4800795899999954</v>
          </cell>
          <cell r="JF1259">
            <v>0</v>
          </cell>
          <cell r="JG1259">
            <v>1.4009491799999996</v>
          </cell>
          <cell r="JH1259">
            <v>7.9130409999999873E-2</v>
          </cell>
          <cell r="JI1259">
            <v>0</v>
          </cell>
          <cell r="JJ1259">
            <v>0</v>
          </cell>
          <cell r="JK1259">
            <v>0</v>
          </cell>
          <cell r="JL1259">
            <v>0</v>
          </cell>
          <cell r="JM1259">
            <v>0</v>
          </cell>
          <cell r="JN1259">
            <v>0</v>
          </cell>
          <cell r="JO1259">
            <v>0</v>
          </cell>
          <cell r="JP1259">
            <v>0</v>
          </cell>
          <cell r="JQ1259">
            <v>0</v>
          </cell>
        </row>
        <row r="1260">
          <cell r="D1260" t="str">
            <v>GCV.EX.UTS._._30.Hunter 1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  <cell r="GK1260">
            <v>0</v>
          </cell>
          <cell r="GL1260">
            <v>0</v>
          </cell>
          <cell r="GM1260">
            <v>0</v>
          </cell>
          <cell r="GN1260">
            <v>0</v>
          </cell>
          <cell r="GO1260">
            <v>0</v>
          </cell>
          <cell r="GP1260">
            <v>0</v>
          </cell>
          <cell r="GQ1260">
            <v>0</v>
          </cell>
          <cell r="GR1260">
            <v>0</v>
          </cell>
          <cell r="GS1260">
            <v>0</v>
          </cell>
          <cell r="GT1260">
            <v>0</v>
          </cell>
          <cell r="GU1260">
            <v>0</v>
          </cell>
          <cell r="GV1260">
            <v>0</v>
          </cell>
          <cell r="GW1260">
            <v>0</v>
          </cell>
          <cell r="GX1260">
            <v>0</v>
          </cell>
          <cell r="GY1260">
            <v>0</v>
          </cell>
          <cell r="GZ1260">
            <v>0</v>
          </cell>
          <cell r="HA1260">
            <v>0</v>
          </cell>
          <cell r="HB1260">
            <v>0</v>
          </cell>
          <cell r="HC1260">
            <v>0</v>
          </cell>
          <cell r="HD1260">
            <v>0</v>
          </cell>
          <cell r="HE1260">
            <v>0</v>
          </cell>
          <cell r="HF1260">
            <v>0</v>
          </cell>
          <cell r="HG1260">
            <v>0</v>
          </cell>
          <cell r="HH1260">
            <v>0</v>
          </cell>
          <cell r="HI1260">
            <v>0</v>
          </cell>
          <cell r="HJ1260">
            <v>0</v>
          </cell>
          <cell r="HK1260">
            <v>0</v>
          </cell>
          <cell r="HL1260">
            <v>0</v>
          </cell>
          <cell r="HM1260">
            <v>0</v>
          </cell>
          <cell r="HN1260">
            <v>0</v>
          </cell>
          <cell r="HO1260">
            <v>0</v>
          </cell>
          <cell r="HP1260">
            <v>0</v>
          </cell>
          <cell r="HQ1260">
            <v>0</v>
          </cell>
          <cell r="HR1260">
            <v>0</v>
          </cell>
          <cell r="HS1260">
            <v>0</v>
          </cell>
          <cell r="HT1260">
            <v>0</v>
          </cell>
          <cell r="HU1260">
            <v>0</v>
          </cell>
          <cell r="HV1260">
            <v>0</v>
          </cell>
          <cell r="HW1260">
            <v>0</v>
          </cell>
          <cell r="HX1260">
            <v>0</v>
          </cell>
          <cell r="HY1260">
            <v>0</v>
          </cell>
          <cell r="HZ1260">
            <v>0</v>
          </cell>
          <cell r="IA1260">
            <v>0</v>
          </cell>
          <cell r="IB1260">
            <v>0</v>
          </cell>
          <cell r="IC1260">
            <v>0</v>
          </cell>
          <cell r="ID1260">
            <v>0</v>
          </cell>
          <cell r="IE1260">
            <v>0</v>
          </cell>
          <cell r="IF1260">
            <v>0</v>
          </cell>
          <cell r="IG1260">
            <v>0</v>
          </cell>
          <cell r="IH1260">
            <v>0</v>
          </cell>
          <cell r="II1260">
            <v>0</v>
          </cell>
          <cell r="IJ1260">
            <v>0</v>
          </cell>
          <cell r="IK1260">
            <v>0</v>
          </cell>
          <cell r="IL1260">
            <v>0</v>
          </cell>
          <cell r="IM1260">
            <v>0</v>
          </cell>
          <cell r="IN1260">
            <v>0</v>
          </cell>
          <cell r="IO1260">
            <v>0</v>
          </cell>
          <cell r="IP1260">
            <v>0</v>
          </cell>
          <cell r="IQ1260">
            <v>0</v>
          </cell>
          <cell r="IR1260">
            <v>0</v>
          </cell>
          <cell r="IS1260">
            <v>0</v>
          </cell>
          <cell r="IT1260">
            <v>0</v>
          </cell>
          <cell r="IU1260">
            <v>0</v>
          </cell>
          <cell r="IV1260">
            <v>0</v>
          </cell>
          <cell r="IW1260">
            <v>0</v>
          </cell>
          <cell r="IX1260">
            <v>0</v>
          </cell>
          <cell r="IY1260">
            <v>0</v>
          </cell>
          <cell r="IZ1260">
            <v>0</v>
          </cell>
          <cell r="JA1260">
            <v>0</v>
          </cell>
          <cell r="JB1260">
            <v>0</v>
          </cell>
          <cell r="JC1260">
            <v>0</v>
          </cell>
          <cell r="JD1260">
            <v>0</v>
          </cell>
          <cell r="JE1260">
            <v>0</v>
          </cell>
          <cell r="JF1260">
            <v>0</v>
          </cell>
          <cell r="JG1260">
            <v>0</v>
          </cell>
          <cell r="JH1260">
            <v>0</v>
          </cell>
          <cell r="JI1260">
            <v>0</v>
          </cell>
          <cell r="JJ1260">
            <v>0</v>
          </cell>
          <cell r="JK1260">
            <v>0</v>
          </cell>
          <cell r="JL1260">
            <v>0</v>
          </cell>
          <cell r="JM1260">
            <v>0</v>
          </cell>
          <cell r="JN1260">
            <v>0</v>
          </cell>
          <cell r="JO1260">
            <v>0</v>
          </cell>
          <cell r="JP1260">
            <v>0</v>
          </cell>
          <cell r="JQ1260">
            <v>0</v>
          </cell>
        </row>
        <row r="1261">
          <cell r="D1261" t="str">
            <v>GCV.EX.UTS._._30.Hunter 2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  <cell r="GK1261">
            <v>0</v>
          </cell>
          <cell r="GL1261">
            <v>0</v>
          </cell>
          <cell r="GM1261">
            <v>0</v>
          </cell>
          <cell r="GN1261">
            <v>0</v>
          </cell>
          <cell r="GO1261">
            <v>0</v>
          </cell>
          <cell r="GP1261">
            <v>0</v>
          </cell>
          <cell r="GQ1261">
            <v>0</v>
          </cell>
          <cell r="GR1261">
            <v>0</v>
          </cell>
          <cell r="GS1261">
            <v>0</v>
          </cell>
          <cell r="GT1261">
            <v>0</v>
          </cell>
          <cell r="GU1261">
            <v>0</v>
          </cell>
          <cell r="GV1261">
            <v>0</v>
          </cell>
          <cell r="GW1261">
            <v>0</v>
          </cell>
          <cell r="GX1261">
            <v>0</v>
          </cell>
          <cell r="GY1261">
            <v>0</v>
          </cell>
          <cell r="GZ1261">
            <v>0</v>
          </cell>
          <cell r="HA1261">
            <v>0</v>
          </cell>
          <cell r="HB1261">
            <v>0</v>
          </cell>
          <cell r="HC1261">
            <v>0</v>
          </cell>
          <cell r="HD1261">
            <v>0</v>
          </cell>
          <cell r="HE1261">
            <v>0</v>
          </cell>
          <cell r="HF1261">
            <v>0</v>
          </cell>
          <cell r="HG1261">
            <v>0</v>
          </cell>
          <cell r="HH1261">
            <v>0</v>
          </cell>
          <cell r="HI1261">
            <v>0</v>
          </cell>
          <cell r="HJ1261">
            <v>0</v>
          </cell>
          <cell r="HK1261">
            <v>0</v>
          </cell>
          <cell r="HL1261">
            <v>0</v>
          </cell>
          <cell r="HM1261">
            <v>0</v>
          </cell>
          <cell r="HN1261">
            <v>0</v>
          </cell>
          <cell r="HO1261">
            <v>0</v>
          </cell>
          <cell r="HP1261">
            <v>0</v>
          </cell>
          <cell r="HQ1261">
            <v>0</v>
          </cell>
          <cell r="HR1261">
            <v>0</v>
          </cell>
          <cell r="HS1261">
            <v>0</v>
          </cell>
          <cell r="HT1261">
            <v>0</v>
          </cell>
          <cell r="HU1261">
            <v>0</v>
          </cell>
          <cell r="HV1261">
            <v>0</v>
          </cell>
          <cell r="HW1261">
            <v>0</v>
          </cell>
          <cell r="HX1261">
            <v>0</v>
          </cell>
          <cell r="HY1261">
            <v>0</v>
          </cell>
          <cell r="HZ1261">
            <v>0</v>
          </cell>
          <cell r="IA1261">
            <v>0</v>
          </cell>
          <cell r="IB1261">
            <v>0</v>
          </cell>
          <cell r="IC1261">
            <v>0</v>
          </cell>
          <cell r="ID1261">
            <v>0</v>
          </cell>
          <cell r="IE1261">
            <v>0</v>
          </cell>
          <cell r="IF1261">
            <v>0</v>
          </cell>
          <cell r="IG1261">
            <v>0</v>
          </cell>
          <cell r="IH1261">
            <v>0</v>
          </cell>
          <cell r="II1261">
            <v>0</v>
          </cell>
          <cell r="IJ1261">
            <v>0</v>
          </cell>
          <cell r="IK1261">
            <v>0</v>
          </cell>
          <cell r="IL1261">
            <v>0</v>
          </cell>
          <cell r="IM1261">
            <v>0</v>
          </cell>
          <cell r="IN1261">
            <v>0</v>
          </cell>
          <cell r="IO1261">
            <v>0</v>
          </cell>
          <cell r="IP1261">
            <v>0</v>
          </cell>
          <cell r="IQ1261">
            <v>0</v>
          </cell>
          <cell r="IR1261">
            <v>0</v>
          </cell>
          <cell r="IS1261">
            <v>0</v>
          </cell>
          <cell r="IT1261">
            <v>0</v>
          </cell>
          <cell r="IU1261">
            <v>0</v>
          </cell>
          <cell r="IV1261">
            <v>0</v>
          </cell>
          <cell r="IW1261">
            <v>0</v>
          </cell>
          <cell r="IX1261">
            <v>0</v>
          </cell>
          <cell r="IY1261">
            <v>0</v>
          </cell>
          <cell r="IZ1261">
            <v>0</v>
          </cell>
          <cell r="JA1261">
            <v>0</v>
          </cell>
          <cell r="JB1261">
            <v>0</v>
          </cell>
          <cell r="JC1261">
            <v>0</v>
          </cell>
          <cell r="JD1261">
            <v>0</v>
          </cell>
          <cell r="JE1261">
            <v>0</v>
          </cell>
          <cell r="JF1261">
            <v>0</v>
          </cell>
          <cell r="JG1261">
            <v>0</v>
          </cell>
          <cell r="JH1261">
            <v>0</v>
          </cell>
          <cell r="JI1261">
            <v>0</v>
          </cell>
          <cell r="JJ1261">
            <v>0</v>
          </cell>
          <cell r="JK1261">
            <v>0</v>
          </cell>
          <cell r="JL1261">
            <v>0</v>
          </cell>
          <cell r="JM1261">
            <v>0</v>
          </cell>
          <cell r="JN1261">
            <v>0</v>
          </cell>
          <cell r="JO1261">
            <v>0</v>
          </cell>
          <cell r="JP1261">
            <v>0</v>
          </cell>
          <cell r="JQ1261">
            <v>0</v>
          </cell>
        </row>
        <row r="1262">
          <cell r="D1262" t="str">
            <v>GCV.EX.UTS._._30.Hunter 3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  <cell r="GK1262">
            <v>0</v>
          </cell>
          <cell r="GL1262">
            <v>0</v>
          </cell>
          <cell r="GM1262">
            <v>0</v>
          </cell>
          <cell r="GN1262">
            <v>0</v>
          </cell>
          <cell r="GO1262">
            <v>0</v>
          </cell>
          <cell r="GP1262">
            <v>0</v>
          </cell>
          <cell r="GQ1262">
            <v>0</v>
          </cell>
          <cell r="GR1262">
            <v>0</v>
          </cell>
          <cell r="GS1262">
            <v>0</v>
          </cell>
          <cell r="GT1262">
            <v>0</v>
          </cell>
          <cell r="GU1262">
            <v>0</v>
          </cell>
          <cell r="GV1262">
            <v>0</v>
          </cell>
          <cell r="GW1262">
            <v>0</v>
          </cell>
          <cell r="GX1262">
            <v>0</v>
          </cell>
          <cell r="GY1262">
            <v>0</v>
          </cell>
          <cell r="GZ1262">
            <v>0</v>
          </cell>
          <cell r="HA1262">
            <v>0</v>
          </cell>
          <cell r="HB1262">
            <v>0</v>
          </cell>
          <cell r="HC1262">
            <v>0</v>
          </cell>
          <cell r="HD1262">
            <v>0</v>
          </cell>
          <cell r="HE1262">
            <v>0</v>
          </cell>
          <cell r="HF1262">
            <v>0</v>
          </cell>
          <cell r="HG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0</v>
          </cell>
          <cell r="HN1262">
            <v>0</v>
          </cell>
          <cell r="HO1262">
            <v>0</v>
          </cell>
          <cell r="HP1262">
            <v>0</v>
          </cell>
          <cell r="HQ1262">
            <v>0</v>
          </cell>
          <cell r="HR1262">
            <v>0</v>
          </cell>
          <cell r="HS1262">
            <v>0</v>
          </cell>
          <cell r="HT1262">
            <v>0</v>
          </cell>
          <cell r="HU1262">
            <v>0</v>
          </cell>
          <cell r="HV1262">
            <v>0</v>
          </cell>
          <cell r="HW1262">
            <v>0</v>
          </cell>
          <cell r="HX1262">
            <v>0</v>
          </cell>
          <cell r="HY1262">
            <v>0</v>
          </cell>
          <cell r="HZ1262">
            <v>0</v>
          </cell>
          <cell r="IA1262">
            <v>0</v>
          </cell>
          <cell r="IB1262">
            <v>0</v>
          </cell>
          <cell r="IC1262">
            <v>0</v>
          </cell>
          <cell r="ID1262">
            <v>0</v>
          </cell>
          <cell r="IE1262">
            <v>0</v>
          </cell>
          <cell r="IF1262">
            <v>0</v>
          </cell>
          <cell r="IG1262">
            <v>0</v>
          </cell>
          <cell r="IH1262">
            <v>0</v>
          </cell>
          <cell r="II1262">
            <v>0</v>
          </cell>
          <cell r="IJ1262">
            <v>0</v>
          </cell>
          <cell r="IK1262">
            <v>0</v>
          </cell>
          <cell r="IL1262">
            <v>0</v>
          </cell>
          <cell r="IM1262">
            <v>0</v>
          </cell>
          <cell r="IN1262">
            <v>0</v>
          </cell>
          <cell r="IO1262">
            <v>0</v>
          </cell>
          <cell r="IP1262">
            <v>0</v>
          </cell>
          <cell r="IQ1262">
            <v>0</v>
          </cell>
          <cell r="IR1262">
            <v>0</v>
          </cell>
          <cell r="IS1262">
            <v>0</v>
          </cell>
          <cell r="IT1262">
            <v>0</v>
          </cell>
          <cell r="IU1262">
            <v>0</v>
          </cell>
          <cell r="IV1262">
            <v>0</v>
          </cell>
          <cell r="IW1262">
            <v>0</v>
          </cell>
          <cell r="IX1262">
            <v>0</v>
          </cell>
          <cell r="IY1262">
            <v>0</v>
          </cell>
          <cell r="IZ1262">
            <v>0</v>
          </cell>
          <cell r="JA1262">
            <v>0</v>
          </cell>
          <cell r="JB1262">
            <v>0</v>
          </cell>
          <cell r="JC1262">
            <v>0</v>
          </cell>
          <cell r="JD1262">
            <v>0</v>
          </cell>
          <cell r="JE1262">
            <v>0</v>
          </cell>
          <cell r="JF1262">
            <v>0</v>
          </cell>
          <cell r="JG1262">
            <v>0</v>
          </cell>
          <cell r="JH1262">
            <v>0</v>
          </cell>
          <cell r="JI1262">
            <v>0</v>
          </cell>
          <cell r="JJ1262">
            <v>0</v>
          </cell>
          <cell r="JK1262">
            <v>0</v>
          </cell>
          <cell r="JL1262">
            <v>0</v>
          </cell>
          <cell r="JM1262">
            <v>0</v>
          </cell>
          <cell r="JN1262">
            <v>0</v>
          </cell>
          <cell r="JO1262">
            <v>0</v>
          </cell>
          <cell r="JP1262">
            <v>0</v>
          </cell>
          <cell r="JQ1262">
            <v>0</v>
          </cell>
        </row>
        <row r="1263">
          <cell r="D1263" t="str">
            <v>GCV.EX.UTS._._30.Huntington 1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  <cell r="GK1263">
            <v>0</v>
          </cell>
          <cell r="GL1263">
            <v>0</v>
          </cell>
          <cell r="GM1263">
            <v>0</v>
          </cell>
          <cell r="GN1263">
            <v>0</v>
          </cell>
          <cell r="GO1263">
            <v>0</v>
          </cell>
          <cell r="GP1263">
            <v>0</v>
          </cell>
          <cell r="GQ1263">
            <v>0</v>
          </cell>
          <cell r="GR1263">
            <v>0</v>
          </cell>
          <cell r="GS1263">
            <v>0</v>
          </cell>
          <cell r="GT1263">
            <v>0</v>
          </cell>
          <cell r="GU1263">
            <v>0</v>
          </cell>
          <cell r="GV1263">
            <v>0</v>
          </cell>
          <cell r="GW1263">
            <v>0</v>
          </cell>
          <cell r="GX1263">
            <v>0</v>
          </cell>
          <cell r="GY1263">
            <v>0</v>
          </cell>
          <cell r="GZ1263">
            <v>0</v>
          </cell>
          <cell r="HA1263">
            <v>0</v>
          </cell>
          <cell r="HB1263">
            <v>0</v>
          </cell>
          <cell r="HC1263">
            <v>0</v>
          </cell>
          <cell r="HD1263">
            <v>0</v>
          </cell>
          <cell r="HE1263">
            <v>0</v>
          </cell>
          <cell r="HF1263">
            <v>0</v>
          </cell>
          <cell r="HG1263">
            <v>0</v>
          </cell>
          <cell r="HH1263">
            <v>0</v>
          </cell>
          <cell r="HI1263">
            <v>0</v>
          </cell>
          <cell r="HJ1263">
            <v>0</v>
          </cell>
          <cell r="HK1263">
            <v>0</v>
          </cell>
          <cell r="HL1263">
            <v>0</v>
          </cell>
          <cell r="HM1263">
            <v>0</v>
          </cell>
          <cell r="HN1263">
            <v>0</v>
          </cell>
          <cell r="HO1263">
            <v>0</v>
          </cell>
          <cell r="HP1263">
            <v>0</v>
          </cell>
          <cell r="HQ1263">
            <v>0</v>
          </cell>
          <cell r="HR1263">
            <v>0</v>
          </cell>
          <cell r="HS1263">
            <v>0</v>
          </cell>
          <cell r="HT1263">
            <v>0</v>
          </cell>
          <cell r="HU1263">
            <v>0</v>
          </cell>
          <cell r="HV1263">
            <v>0</v>
          </cell>
          <cell r="HW1263">
            <v>0</v>
          </cell>
          <cell r="HX1263">
            <v>0</v>
          </cell>
          <cell r="HY1263">
            <v>0</v>
          </cell>
          <cell r="HZ1263">
            <v>0</v>
          </cell>
          <cell r="IA1263">
            <v>0</v>
          </cell>
          <cell r="IB1263">
            <v>0</v>
          </cell>
          <cell r="IC1263">
            <v>0</v>
          </cell>
          <cell r="ID1263">
            <v>0</v>
          </cell>
          <cell r="IE1263">
            <v>0</v>
          </cell>
          <cell r="IF1263">
            <v>0</v>
          </cell>
          <cell r="IG1263">
            <v>0</v>
          </cell>
          <cell r="IH1263">
            <v>0</v>
          </cell>
          <cell r="II1263">
            <v>0</v>
          </cell>
          <cell r="IJ1263">
            <v>0</v>
          </cell>
          <cell r="IK1263">
            <v>0</v>
          </cell>
          <cell r="IL1263">
            <v>0</v>
          </cell>
          <cell r="IM1263">
            <v>0</v>
          </cell>
          <cell r="IN1263">
            <v>0</v>
          </cell>
          <cell r="IO1263">
            <v>0</v>
          </cell>
          <cell r="IP1263">
            <v>0</v>
          </cell>
          <cell r="IQ1263">
            <v>0</v>
          </cell>
          <cell r="IR1263">
            <v>0</v>
          </cell>
          <cell r="IS1263">
            <v>0</v>
          </cell>
          <cell r="IT1263">
            <v>0</v>
          </cell>
          <cell r="IU1263">
            <v>0</v>
          </cell>
          <cell r="IV1263">
            <v>0</v>
          </cell>
          <cell r="IW1263">
            <v>0</v>
          </cell>
          <cell r="IX1263">
            <v>0</v>
          </cell>
          <cell r="IY1263">
            <v>0</v>
          </cell>
          <cell r="IZ1263">
            <v>0</v>
          </cell>
          <cell r="JA1263">
            <v>0</v>
          </cell>
          <cell r="JB1263">
            <v>0</v>
          </cell>
          <cell r="JC1263">
            <v>0</v>
          </cell>
          <cell r="JD1263">
            <v>0</v>
          </cell>
          <cell r="JE1263">
            <v>0</v>
          </cell>
          <cell r="JF1263">
            <v>0</v>
          </cell>
          <cell r="JG1263">
            <v>0</v>
          </cell>
          <cell r="JH1263">
            <v>0</v>
          </cell>
          <cell r="JI1263">
            <v>0</v>
          </cell>
          <cell r="JJ1263">
            <v>0</v>
          </cell>
          <cell r="JK1263">
            <v>0</v>
          </cell>
          <cell r="JL1263">
            <v>0</v>
          </cell>
          <cell r="JM1263">
            <v>0</v>
          </cell>
          <cell r="JN1263">
            <v>0</v>
          </cell>
          <cell r="JO1263">
            <v>0</v>
          </cell>
          <cell r="JP1263">
            <v>0</v>
          </cell>
          <cell r="JQ1263">
            <v>0</v>
          </cell>
        </row>
        <row r="1264">
          <cell r="D1264" t="str">
            <v>GCV.EX.UTS._._30.Huntington 2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  <cell r="GK1264">
            <v>0</v>
          </cell>
          <cell r="GL1264">
            <v>0</v>
          </cell>
          <cell r="GM1264">
            <v>0</v>
          </cell>
          <cell r="GN1264">
            <v>0</v>
          </cell>
          <cell r="GO1264">
            <v>0</v>
          </cell>
          <cell r="GP1264">
            <v>0</v>
          </cell>
          <cell r="GQ1264">
            <v>0</v>
          </cell>
          <cell r="GR1264">
            <v>0</v>
          </cell>
          <cell r="GS1264">
            <v>0</v>
          </cell>
          <cell r="GT1264">
            <v>0</v>
          </cell>
          <cell r="GU1264">
            <v>0</v>
          </cell>
          <cell r="GV1264">
            <v>0</v>
          </cell>
          <cell r="GW1264">
            <v>0</v>
          </cell>
          <cell r="GX1264">
            <v>0</v>
          </cell>
          <cell r="GY1264">
            <v>0</v>
          </cell>
          <cell r="GZ1264">
            <v>0</v>
          </cell>
          <cell r="HA1264">
            <v>0</v>
          </cell>
          <cell r="HB1264">
            <v>0</v>
          </cell>
          <cell r="HC1264">
            <v>0</v>
          </cell>
          <cell r="HD1264">
            <v>0</v>
          </cell>
          <cell r="HE1264">
            <v>0</v>
          </cell>
          <cell r="HF1264">
            <v>0</v>
          </cell>
          <cell r="HG1264">
            <v>0</v>
          </cell>
          <cell r="HH1264">
            <v>0</v>
          </cell>
          <cell r="HI1264">
            <v>0</v>
          </cell>
          <cell r="HJ1264">
            <v>0</v>
          </cell>
          <cell r="HK1264">
            <v>0</v>
          </cell>
          <cell r="HL1264">
            <v>0</v>
          </cell>
          <cell r="HM1264">
            <v>0</v>
          </cell>
          <cell r="HN1264">
            <v>0</v>
          </cell>
          <cell r="HO1264">
            <v>0</v>
          </cell>
          <cell r="HP1264">
            <v>0</v>
          </cell>
          <cell r="HQ1264">
            <v>0</v>
          </cell>
          <cell r="HR1264">
            <v>0</v>
          </cell>
          <cell r="HS1264">
            <v>0</v>
          </cell>
          <cell r="HT1264">
            <v>0</v>
          </cell>
          <cell r="HU1264">
            <v>0</v>
          </cell>
          <cell r="HV1264">
            <v>0</v>
          </cell>
          <cell r="HW1264">
            <v>0</v>
          </cell>
          <cell r="HX1264">
            <v>0</v>
          </cell>
          <cell r="HY1264">
            <v>0</v>
          </cell>
          <cell r="HZ1264">
            <v>0</v>
          </cell>
          <cell r="IA1264">
            <v>0</v>
          </cell>
          <cell r="IB1264">
            <v>0</v>
          </cell>
          <cell r="IC1264">
            <v>0</v>
          </cell>
          <cell r="ID1264">
            <v>0</v>
          </cell>
          <cell r="IE1264">
            <v>0</v>
          </cell>
          <cell r="IF1264">
            <v>0</v>
          </cell>
          <cell r="IG1264">
            <v>0</v>
          </cell>
          <cell r="IH1264">
            <v>0</v>
          </cell>
          <cell r="II1264">
            <v>0</v>
          </cell>
          <cell r="IJ1264">
            <v>0</v>
          </cell>
          <cell r="IK1264">
            <v>0</v>
          </cell>
          <cell r="IL1264">
            <v>0</v>
          </cell>
          <cell r="IM1264">
            <v>0</v>
          </cell>
          <cell r="IN1264">
            <v>0</v>
          </cell>
          <cell r="IO1264">
            <v>0</v>
          </cell>
          <cell r="IP1264">
            <v>0</v>
          </cell>
          <cell r="IQ1264">
            <v>0</v>
          </cell>
          <cell r="IR1264">
            <v>0</v>
          </cell>
          <cell r="IS1264">
            <v>0</v>
          </cell>
          <cell r="IT1264">
            <v>0</v>
          </cell>
          <cell r="IU1264">
            <v>0</v>
          </cell>
          <cell r="IV1264">
            <v>0</v>
          </cell>
          <cell r="IW1264">
            <v>0</v>
          </cell>
          <cell r="IX1264">
            <v>0</v>
          </cell>
          <cell r="IY1264">
            <v>0</v>
          </cell>
          <cell r="IZ1264">
            <v>0</v>
          </cell>
          <cell r="JA1264">
            <v>0</v>
          </cell>
          <cell r="JB1264">
            <v>0</v>
          </cell>
          <cell r="JC1264">
            <v>0</v>
          </cell>
          <cell r="JD1264">
            <v>0</v>
          </cell>
          <cell r="JE1264">
            <v>0</v>
          </cell>
          <cell r="JF1264">
            <v>0</v>
          </cell>
          <cell r="JG1264">
            <v>0</v>
          </cell>
          <cell r="JH1264">
            <v>0</v>
          </cell>
          <cell r="JI1264">
            <v>0</v>
          </cell>
          <cell r="JJ1264">
            <v>0</v>
          </cell>
          <cell r="JK1264">
            <v>0</v>
          </cell>
          <cell r="JL1264">
            <v>0</v>
          </cell>
          <cell r="JM1264">
            <v>0</v>
          </cell>
          <cell r="JN1264">
            <v>0</v>
          </cell>
          <cell r="JO1264">
            <v>0</v>
          </cell>
          <cell r="JP1264">
            <v>0</v>
          </cell>
          <cell r="JQ1264">
            <v>0</v>
          </cell>
        </row>
        <row r="1265">
          <cell r="D1265" t="str">
            <v>GCV.EX.WYE._._30.DaveJohnston 4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0.69942796000000129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6.4279600000007875E-3</v>
          </cell>
          <cell r="BZ1265">
            <v>0</v>
          </cell>
          <cell r="CA1265">
            <v>0</v>
          </cell>
          <cell r="CB1265">
            <v>0</v>
          </cell>
          <cell r="CC1265">
            <v>0.69300000000000006</v>
          </cell>
          <cell r="CD1265">
            <v>0</v>
          </cell>
          <cell r="CE1265">
            <v>0.70586184999999801</v>
          </cell>
          <cell r="CF1265">
            <v>0</v>
          </cell>
          <cell r="CG1265">
            <v>1.9784289999999594E-2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0.68607755999999931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0.113812259999996</v>
          </cell>
          <cell r="CS1265">
            <v>0</v>
          </cell>
          <cell r="CT1265">
            <v>6.4279599999998993E-3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0.1073843000000001</v>
          </cell>
          <cell r="DB1265">
            <v>0</v>
          </cell>
          <cell r="DC1265">
            <v>0</v>
          </cell>
          <cell r="DD1265">
            <v>0</v>
          </cell>
          <cell r="DE1265">
            <v>-0.50182361999999969</v>
          </cell>
          <cell r="DF1265">
            <v>0</v>
          </cell>
          <cell r="DG1265">
            <v>-0.10738430000000054</v>
          </cell>
          <cell r="DH1265">
            <v>0</v>
          </cell>
          <cell r="DI1265">
            <v>0</v>
          </cell>
          <cell r="DJ1265">
            <v>0.1005606799999999</v>
          </cell>
          <cell r="DK1265">
            <v>0</v>
          </cell>
          <cell r="DL1265">
            <v>0</v>
          </cell>
          <cell r="DM1265">
            <v>0</v>
          </cell>
          <cell r="DN1265">
            <v>-0.49500000000000011</v>
          </cell>
          <cell r="DO1265">
            <v>0</v>
          </cell>
          <cell r="DP1265">
            <v>0</v>
          </cell>
          <cell r="DQ1265">
            <v>0</v>
          </cell>
          <cell r="DR1265">
            <v>-0.17033271999999755</v>
          </cell>
          <cell r="DS1265">
            <v>0</v>
          </cell>
          <cell r="DT1265">
            <v>-0.1703327200000011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0.21511204000000106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9.2572039999999411E-2</v>
          </cell>
          <cell r="EM1265">
            <v>0</v>
          </cell>
          <cell r="EN1265">
            <v>0</v>
          </cell>
          <cell r="EO1265">
            <v>0.12254000000000076</v>
          </cell>
          <cell r="EP1265">
            <v>0</v>
          </cell>
          <cell r="EQ1265">
            <v>0</v>
          </cell>
          <cell r="ER1265">
            <v>0.47226827000000426</v>
          </cell>
          <cell r="ES1265">
            <v>-0.39113271999999988</v>
          </cell>
          <cell r="ET1265">
            <v>4.7232300000006333E-3</v>
          </cell>
          <cell r="EU1265">
            <v>0</v>
          </cell>
          <cell r="EV1265">
            <v>0</v>
          </cell>
          <cell r="EW1265">
            <v>0</v>
          </cell>
          <cell r="EX1265">
            <v>6.6758949999999984E-2</v>
          </cell>
          <cell r="EY1265">
            <v>-9.0615700000000299E-2</v>
          </cell>
          <cell r="EZ1265">
            <v>0.99156068000000008</v>
          </cell>
          <cell r="FA1265">
            <v>0</v>
          </cell>
          <cell r="FB1265">
            <v>0</v>
          </cell>
          <cell r="FC1265">
            <v>0</v>
          </cell>
          <cell r="FD1265">
            <v>-0.10902616999999992</v>
          </cell>
          <cell r="FE1265">
            <v>1.2167770000001354E-2</v>
          </cell>
          <cell r="FF1265">
            <v>0</v>
          </cell>
          <cell r="FG1265">
            <v>6.4279600000007875E-3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-1.9563400000004449E-3</v>
          </cell>
          <cell r="FM1265">
            <v>0</v>
          </cell>
          <cell r="FN1265">
            <v>0</v>
          </cell>
          <cell r="FO1265">
            <v>0</v>
          </cell>
          <cell r="FP1265">
            <v>9.2572039999999856E-2</v>
          </cell>
          <cell r="FQ1265">
            <v>-8.4875889999999288E-2</v>
          </cell>
          <cell r="FR1265">
            <v>2.1945760000001258E-2</v>
          </cell>
          <cell r="FS1265">
            <v>0</v>
          </cell>
          <cell r="FT1265">
            <v>6.4279600000007875E-3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4.5449200000007295E-3</v>
          </cell>
          <cell r="FZ1265">
            <v>0</v>
          </cell>
          <cell r="GA1265">
            <v>0</v>
          </cell>
          <cell r="GB1265">
            <v>0</v>
          </cell>
          <cell r="GC1265">
            <v>6.4279599999998993E-3</v>
          </cell>
          <cell r="GD1265">
            <v>4.5449199999998413E-3</v>
          </cell>
          <cell r="GE1265">
            <v>0.17203746000000208</v>
          </cell>
          <cell r="GF1265">
            <v>0</v>
          </cell>
          <cell r="GG1265">
            <v>6.4279599999998993E-3</v>
          </cell>
          <cell r="GH1265">
            <v>0</v>
          </cell>
          <cell r="GI1265">
            <v>0</v>
          </cell>
          <cell r="GJ1265">
            <v>0</v>
          </cell>
          <cell r="GK1265">
            <v>0</v>
          </cell>
          <cell r="GL1265">
            <v>6.3092480000000117E-2</v>
          </cell>
          <cell r="GM1265">
            <v>0</v>
          </cell>
          <cell r="GN1265">
            <v>0</v>
          </cell>
          <cell r="GO1265">
            <v>0</v>
          </cell>
          <cell r="GP1265">
            <v>0</v>
          </cell>
          <cell r="GQ1265">
            <v>0.10251702000000051</v>
          </cell>
          <cell r="GR1265">
            <v>-8.6144089999997675E-2</v>
          </cell>
          <cell r="GS1265">
            <v>0</v>
          </cell>
          <cell r="GT1265">
            <v>0</v>
          </cell>
          <cell r="GU1265">
            <v>0</v>
          </cell>
          <cell r="GV1265">
            <v>0</v>
          </cell>
          <cell r="GW1265">
            <v>0</v>
          </cell>
          <cell r="GX1265">
            <v>0</v>
          </cell>
          <cell r="GY1265">
            <v>0</v>
          </cell>
          <cell r="GZ1265">
            <v>0</v>
          </cell>
          <cell r="HA1265">
            <v>9.8999999999999977E-2</v>
          </cell>
          <cell r="HB1265">
            <v>-9.2572049999999795E-2</v>
          </cell>
          <cell r="HC1265">
            <v>0</v>
          </cell>
          <cell r="HD1265">
            <v>-9.2572039999999411E-2</v>
          </cell>
          <cell r="HE1265">
            <v>0.39912136000000231</v>
          </cell>
          <cell r="HF1265">
            <v>0.29213272000000012</v>
          </cell>
          <cell r="HG1265">
            <v>0</v>
          </cell>
          <cell r="HH1265">
            <v>0</v>
          </cell>
          <cell r="HI1265">
            <v>0.10698864000000008</v>
          </cell>
          <cell r="HJ1265">
            <v>0</v>
          </cell>
          <cell r="HK1265">
            <v>0</v>
          </cell>
          <cell r="HL1265">
            <v>0</v>
          </cell>
          <cell r="HM1265">
            <v>0</v>
          </cell>
          <cell r="HN1265">
            <v>0</v>
          </cell>
          <cell r="HO1265">
            <v>0</v>
          </cell>
          <cell r="HP1265">
            <v>0</v>
          </cell>
          <cell r="HQ1265">
            <v>0</v>
          </cell>
          <cell r="HR1265">
            <v>-0.10698864000000086</v>
          </cell>
          <cell r="HS1265">
            <v>0</v>
          </cell>
          <cell r="HT1265">
            <v>0.48963823999999878</v>
          </cell>
          <cell r="HU1265">
            <v>0</v>
          </cell>
          <cell r="HV1265">
            <v>0</v>
          </cell>
          <cell r="HW1265">
            <v>0</v>
          </cell>
          <cell r="HX1265">
            <v>0</v>
          </cell>
          <cell r="HY1265">
            <v>5.3617600000002152E-3</v>
          </cell>
          <cell r="HZ1265">
            <v>0</v>
          </cell>
          <cell r="IA1265">
            <v>0</v>
          </cell>
          <cell r="IB1265">
            <v>-0.60198864000000007</v>
          </cell>
          <cell r="IC1265">
            <v>0</v>
          </cell>
          <cell r="ID1265">
            <v>0</v>
          </cell>
          <cell r="IE1265">
            <v>1.7486089699999994</v>
          </cell>
          <cell r="IF1265">
            <v>1.3803158699999996</v>
          </cell>
          <cell r="IG1265">
            <v>-3.082825999999983E-2</v>
          </cell>
          <cell r="IH1265">
            <v>0</v>
          </cell>
          <cell r="II1265">
            <v>0</v>
          </cell>
          <cell r="IJ1265">
            <v>0</v>
          </cell>
          <cell r="IK1265">
            <v>0</v>
          </cell>
          <cell r="IL1265">
            <v>0</v>
          </cell>
          <cell r="IM1265">
            <v>0</v>
          </cell>
          <cell r="IN1265">
            <v>0</v>
          </cell>
          <cell r="IO1265">
            <v>0</v>
          </cell>
          <cell r="IP1265">
            <v>0</v>
          </cell>
          <cell r="IQ1265">
            <v>0.39912136000000054</v>
          </cell>
          <cell r="IR1265">
            <v>-0.24032966999999772</v>
          </cell>
          <cell r="IS1265">
            <v>5.6670329999999325E-2</v>
          </cell>
          <cell r="IT1265">
            <v>-0.20442795999999941</v>
          </cell>
          <cell r="IU1265">
            <v>0</v>
          </cell>
          <cell r="IV1265">
            <v>0</v>
          </cell>
          <cell r="IW1265">
            <v>0</v>
          </cell>
          <cell r="IX1265">
            <v>0</v>
          </cell>
          <cell r="IY1265">
            <v>0</v>
          </cell>
          <cell r="IZ1265">
            <v>0</v>
          </cell>
          <cell r="JA1265">
            <v>-0.19956067999999999</v>
          </cell>
          <cell r="JB1265">
            <v>0</v>
          </cell>
          <cell r="JC1265">
            <v>0</v>
          </cell>
          <cell r="JD1265">
            <v>0.10698864000000086</v>
          </cell>
          <cell r="JE1265">
            <v>-0.29017377999999994</v>
          </cell>
          <cell r="JF1265">
            <v>0.10095894999999988</v>
          </cell>
          <cell r="JG1265">
            <v>-0.39756068999999972</v>
          </cell>
          <cell r="JH1265">
            <v>0</v>
          </cell>
          <cell r="JI1265">
            <v>0</v>
          </cell>
          <cell r="JJ1265">
            <v>0</v>
          </cell>
          <cell r="JK1265">
            <v>0</v>
          </cell>
          <cell r="JL1265">
            <v>0</v>
          </cell>
          <cell r="JM1265">
            <v>0</v>
          </cell>
          <cell r="JN1265">
            <v>0</v>
          </cell>
          <cell r="JO1265">
            <v>9.8999999999999755E-2</v>
          </cell>
          <cell r="JP1265">
            <v>-9.25720400000003E-2</v>
          </cell>
          <cell r="JQ1265">
            <v>0</v>
          </cell>
        </row>
        <row r="1266">
          <cell r="D1266" t="str">
            <v>BCV.EX.UTS._._30.Hunter 1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  <cell r="GK1266">
            <v>0</v>
          </cell>
          <cell r="GL1266">
            <v>0</v>
          </cell>
          <cell r="GM1266">
            <v>0</v>
          </cell>
          <cell r="GN1266">
            <v>0</v>
          </cell>
          <cell r="GO1266">
            <v>0</v>
          </cell>
          <cell r="GP1266">
            <v>0</v>
          </cell>
          <cell r="GQ1266">
            <v>0</v>
          </cell>
          <cell r="GR1266">
            <v>0</v>
          </cell>
          <cell r="GS1266">
            <v>0</v>
          </cell>
          <cell r="GT1266">
            <v>0</v>
          </cell>
          <cell r="GU1266">
            <v>0</v>
          </cell>
          <cell r="GV1266">
            <v>0</v>
          </cell>
          <cell r="GW1266">
            <v>0</v>
          </cell>
          <cell r="GX1266">
            <v>0</v>
          </cell>
          <cell r="GY1266">
            <v>0</v>
          </cell>
          <cell r="GZ1266">
            <v>0</v>
          </cell>
          <cell r="HA1266">
            <v>0</v>
          </cell>
          <cell r="HB1266">
            <v>0</v>
          </cell>
          <cell r="HC1266">
            <v>0</v>
          </cell>
          <cell r="HD1266">
            <v>0</v>
          </cell>
          <cell r="HE1266">
            <v>0</v>
          </cell>
          <cell r="HF1266">
            <v>0</v>
          </cell>
          <cell r="HG1266">
            <v>0</v>
          </cell>
          <cell r="HH1266">
            <v>0</v>
          </cell>
          <cell r="HI1266">
            <v>0</v>
          </cell>
          <cell r="HJ1266">
            <v>0</v>
          </cell>
          <cell r="HK1266">
            <v>0</v>
          </cell>
          <cell r="HL1266">
            <v>0</v>
          </cell>
          <cell r="HM1266">
            <v>0</v>
          </cell>
          <cell r="HN1266">
            <v>0</v>
          </cell>
          <cell r="HO1266">
            <v>0</v>
          </cell>
          <cell r="HP1266">
            <v>0</v>
          </cell>
          <cell r="HQ1266">
            <v>0</v>
          </cell>
          <cell r="HR1266">
            <v>0</v>
          </cell>
          <cell r="HS1266">
            <v>0</v>
          </cell>
          <cell r="HT1266">
            <v>0</v>
          </cell>
          <cell r="HU1266">
            <v>0</v>
          </cell>
          <cell r="HV1266">
            <v>0</v>
          </cell>
          <cell r="HW1266">
            <v>0</v>
          </cell>
          <cell r="HX1266">
            <v>0</v>
          </cell>
          <cell r="HY1266">
            <v>0</v>
          </cell>
          <cell r="HZ1266">
            <v>0</v>
          </cell>
          <cell r="IA1266">
            <v>0</v>
          </cell>
          <cell r="IB1266">
            <v>0</v>
          </cell>
          <cell r="IC1266">
            <v>0</v>
          </cell>
          <cell r="ID1266">
            <v>0</v>
          </cell>
          <cell r="IE1266">
            <v>0</v>
          </cell>
          <cell r="IF1266">
            <v>0</v>
          </cell>
          <cell r="IG1266">
            <v>0</v>
          </cell>
          <cell r="IH1266">
            <v>0</v>
          </cell>
          <cell r="II1266">
            <v>0</v>
          </cell>
          <cell r="IJ1266">
            <v>0</v>
          </cell>
          <cell r="IK1266">
            <v>0</v>
          </cell>
          <cell r="IL1266">
            <v>0</v>
          </cell>
          <cell r="IM1266">
            <v>0</v>
          </cell>
          <cell r="IN1266">
            <v>0</v>
          </cell>
          <cell r="IO1266">
            <v>0</v>
          </cell>
          <cell r="IP1266">
            <v>0</v>
          </cell>
          <cell r="IQ1266">
            <v>0</v>
          </cell>
          <cell r="IR1266">
            <v>0</v>
          </cell>
          <cell r="IS1266">
            <v>0</v>
          </cell>
          <cell r="IT1266">
            <v>0</v>
          </cell>
          <cell r="IU1266">
            <v>0</v>
          </cell>
          <cell r="IV1266">
            <v>0</v>
          </cell>
          <cell r="IW1266">
            <v>0</v>
          </cell>
          <cell r="IX1266">
            <v>0</v>
          </cell>
          <cell r="IY1266">
            <v>0</v>
          </cell>
          <cell r="IZ1266">
            <v>0</v>
          </cell>
          <cell r="JA1266">
            <v>0</v>
          </cell>
          <cell r="JB1266">
            <v>0</v>
          </cell>
          <cell r="JC1266">
            <v>0</v>
          </cell>
          <cell r="JD1266">
            <v>0</v>
          </cell>
          <cell r="JE1266">
            <v>0</v>
          </cell>
          <cell r="JF1266">
            <v>0</v>
          </cell>
          <cell r="JG1266">
            <v>0</v>
          </cell>
          <cell r="JH1266">
            <v>0</v>
          </cell>
          <cell r="JI1266">
            <v>0</v>
          </cell>
          <cell r="JJ1266">
            <v>0</v>
          </cell>
          <cell r="JK1266">
            <v>0</v>
          </cell>
          <cell r="JL1266">
            <v>0</v>
          </cell>
          <cell r="JM1266">
            <v>0</v>
          </cell>
          <cell r="JN1266">
            <v>0</v>
          </cell>
          <cell r="JO1266">
            <v>0</v>
          </cell>
          <cell r="JP1266">
            <v>0</v>
          </cell>
          <cell r="JQ1266">
            <v>0</v>
          </cell>
        </row>
        <row r="1267">
          <cell r="D1267" t="str">
            <v>BCV.EX.UTS._._30.Hunter 2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  <cell r="GK1267">
            <v>0</v>
          </cell>
          <cell r="GL1267">
            <v>0</v>
          </cell>
          <cell r="GM1267">
            <v>0</v>
          </cell>
          <cell r="GN1267">
            <v>0</v>
          </cell>
          <cell r="GO1267">
            <v>0</v>
          </cell>
          <cell r="GP1267">
            <v>0</v>
          </cell>
          <cell r="GQ1267">
            <v>0</v>
          </cell>
          <cell r="GR1267">
            <v>0</v>
          </cell>
          <cell r="GS1267">
            <v>0</v>
          </cell>
          <cell r="GT1267">
            <v>0</v>
          </cell>
          <cell r="GU1267">
            <v>0</v>
          </cell>
          <cell r="GV1267">
            <v>0</v>
          </cell>
          <cell r="GW1267">
            <v>0</v>
          </cell>
          <cell r="GX1267">
            <v>0</v>
          </cell>
          <cell r="GY1267">
            <v>0</v>
          </cell>
          <cell r="GZ1267">
            <v>0</v>
          </cell>
          <cell r="HA1267">
            <v>0</v>
          </cell>
          <cell r="HB1267">
            <v>0</v>
          </cell>
          <cell r="HC1267">
            <v>0</v>
          </cell>
          <cell r="HD1267">
            <v>0</v>
          </cell>
          <cell r="HE1267">
            <v>0</v>
          </cell>
          <cell r="HF1267">
            <v>0</v>
          </cell>
          <cell r="HG1267">
            <v>0</v>
          </cell>
          <cell r="HH1267">
            <v>0</v>
          </cell>
          <cell r="HI1267">
            <v>0</v>
          </cell>
          <cell r="HJ1267">
            <v>0</v>
          </cell>
          <cell r="HK1267">
            <v>0</v>
          </cell>
          <cell r="HL1267">
            <v>0</v>
          </cell>
          <cell r="HM1267">
            <v>0</v>
          </cell>
          <cell r="HN1267">
            <v>0</v>
          </cell>
          <cell r="HO1267">
            <v>0</v>
          </cell>
          <cell r="HP1267">
            <v>0</v>
          </cell>
          <cell r="HQ1267">
            <v>0</v>
          </cell>
          <cell r="HR1267">
            <v>0</v>
          </cell>
          <cell r="HS1267">
            <v>0</v>
          </cell>
          <cell r="HT1267">
            <v>0</v>
          </cell>
          <cell r="HU1267">
            <v>0</v>
          </cell>
          <cell r="HV1267">
            <v>0</v>
          </cell>
          <cell r="HW1267">
            <v>0</v>
          </cell>
          <cell r="HX1267">
            <v>0</v>
          </cell>
          <cell r="HY1267">
            <v>0</v>
          </cell>
          <cell r="HZ1267">
            <v>0</v>
          </cell>
          <cell r="IA1267">
            <v>0</v>
          </cell>
          <cell r="IB1267">
            <v>0</v>
          </cell>
          <cell r="IC1267">
            <v>0</v>
          </cell>
          <cell r="ID1267">
            <v>0</v>
          </cell>
          <cell r="IE1267">
            <v>0</v>
          </cell>
          <cell r="IF1267">
            <v>0</v>
          </cell>
          <cell r="IG1267">
            <v>0</v>
          </cell>
          <cell r="IH1267">
            <v>0</v>
          </cell>
          <cell r="II1267">
            <v>0</v>
          </cell>
          <cell r="IJ1267">
            <v>0</v>
          </cell>
          <cell r="IK1267">
            <v>0</v>
          </cell>
          <cell r="IL1267">
            <v>0</v>
          </cell>
          <cell r="IM1267">
            <v>0</v>
          </cell>
          <cell r="IN1267">
            <v>0</v>
          </cell>
          <cell r="IO1267">
            <v>0</v>
          </cell>
          <cell r="IP1267">
            <v>0</v>
          </cell>
          <cell r="IQ1267">
            <v>0</v>
          </cell>
          <cell r="IR1267">
            <v>0</v>
          </cell>
          <cell r="IS1267">
            <v>0</v>
          </cell>
          <cell r="IT1267">
            <v>0</v>
          </cell>
          <cell r="IU1267">
            <v>0</v>
          </cell>
          <cell r="IV1267">
            <v>0</v>
          </cell>
          <cell r="IW1267">
            <v>0</v>
          </cell>
          <cell r="IX1267">
            <v>0</v>
          </cell>
          <cell r="IY1267">
            <v>0</v>
          </cell>
          <cell r="IZ1267">
            <v>0</v>
          </cell>
          <cell r="JA1267">
            <v>0</v>
          </cell>
          <cell r="JB1267">
            <v>0</v>
          </cell>
          <cell r="JC1267">
            <v>0</v>
          </cell>
          <cell r="JD1267">
            <v>0</v>
          </cell>
          <cell r="JE1267">
            <v>0</v>
          </cell>
          <cell r="JF1267">
            <v>0</v>
          </cell>
          <cell r="JG1267">
            <v>0</v>
          </cell>
          <cell r="JH1267">
            <v>0</v>
          </cell>
          <cell r="JI1267">
            <v>0</v>
          </cell>
          <cell r="JJ1267">
            <v>0</v>
          </cell>
          <cell r="JK1267">
            <v>0</v>
          </cell>
          <cell r="JL1267">
            <v>0</v>
          </cell>
          <cell r="JM1267">
            <v>0</v>
          </cell>
          <cell r="JN1267">
            <v>0</v>
          </cell>
          <cell r="JO1267">
            <v>0</v>
          </cell>
          <cell r="JP1267">
            <v>0</v>
          </cell>
          <cell r="JQ1267">
            <v>0</v>
          </cell>
        </row>
        <row r="1268">
          <cell r="D1268" t="str">
            <v>BCV.EX.UTS._._30.Hunter 3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  <cell r="GK1268">
            <v>0</v>
          </cell>
          <cell r="GL1268">
            <v>0</v>
          </cell>
          <cell r="GM1268">
            <v>0</v>
          </cell>
          <cell r="GN1268">
            <v>0</v>
          </cell>
          <cell r="GO1268">
            <v>0</v>
          </cell>
          <cell r="GP1268">
            <v>0</v>
          </cell>
          <cell r="GQ1268">
            <v>0</v>
          </cell>
          <cell r="GR1268">
            <v>0</v>
          </cell>
          <cell r="GS1268">
            <v>0</v>
          </cell>
          <cell r="GT1268">
            <v>0</v>
          </cell>
          <cell r="GU1268">
            <v>0</v>
          </cell>
          <cell r="GV1268">
            <v>0</v>
          </cell>
          <cell r="GW1268">
            <v>0</v>
          </cell>
          <cell r="GX1268">
            <v>0</v>
          </cell>
          <cell r="GY1268">
            <v>0</v>
          </cell>
          <cell r="GZ1268">
            <v>0</v>
          </cell>
          <cell r="HA1268">
            <v>0</v>
          </cell>
          <cell r="HB1268">
            <v>0</v>
          </cell>
          <cell r="HC1268">
            <v>0</v>
          </cell>
          <cell r="HD1268">
            <v>0</v>
          </cell>
          <cell r="HE1268">
            <v>0</v>
          </cell>
          <cell r="HF1268">
            <v>0</v>
          </cell>
          <cell r="HG1268">
            <v>0</v>
          </cell>
          <cell r="HH1268">
            <v>0</v>
          </cell>
          <cell r="HI1268">
            <v>0</v>
          </cell>
          <cell r="HJ1268">
            <v>0</v>
          </cell>
          <cell r="HK1268">
            <v>0</v>
          </cell>
          <cell r="HL1268">
            <v>0</v>
          </cell>
          <cell r="HM1268">
            <v>0</v>
          </cell>
          <cell r="HN1268">
            <v>0</v>
          </cell>
          <cell r="HO1268">
            <v>0</v>
          </cell>
          <cell r="HP1268">
            <v>0</v>
          </cell>
          <cell r="HQ1268">
            <v>0</v>
          </cell>
          <cell r="HR1268">
            <v>0</v>
          </cell>
          <cell r="HS1268">
            <v>0</v>
          </cell>
          <cell r="HT1268">
            <v>0</v>
          </cell>
          <cell r="HU1268">
            <v>0</v>
          </cell>
          <cell r="HV1268">
            <v>0</v>
          </cell>
          <cell r="HW1268">
            <v>0</v>
          </cell>
          <cell r="HX1268">
            <v>0</v>
          </cell>
          <cell r="HY1268">
            <v>0</v>
          </cell>
          <cell r="HZ1268">
            <v>0</v>
          </cell>
          <cell r="IA1268">
            <v>0</v>
          </cell>
          <cell r="IB1268">
            <v>0</v>
          </cell>
          <cell r="IC1268">
            <v>0</v>
          </cell>
          <cell r="ID1268">
            <v>0</v>
          </cell>
          <cell r="IE1268">
            <v>0</v>
          </cell>
          <cell r="IF1268">
            <v>0</v>
          </cell>
          <cell r="IG1268">
            <v>0</v>
          </cell>
          <cell r="IH1268">
            <v>0</v>
          </cell>
          <cell r="II1268">
            <v>0</v>
          </cell>
          <cell r="IJ1268">
            <v>0</v>
          </cell>
          <cell r="IK1268">
            <v>0</v>
          </cell>
          <cell r="IL1268">
            <v>0</v>
          </cell>
          <cell r="IM1268">
            <v>0</v>
          </cell>
          <cell r="IN1268">
            <v>0</v>
          </cell>
          <cell r="IO1268">
            <v>0</v>
          </cell>
          <cell r="IP1268">
            <v>0</v>
          </cell>
          <cell r="IQ1268">
            <v>0</v>
          </cell>
          <cell r="IR1268">
            <v>0</v>
          </cell>
          <cell r="IS1268">
            <v>0</v>
          </cell>
          <cell r="IT1268">
            <v>0</v>
          </cell>
          <cell r="IU1268">
            <v>0</v>
          </cell>
          <cell r="IV1268">
            <v>0</v>
          </cell>
          <cell r="IW1268">
            <v>0</v>
          </cell>
          <cell r="IX1268">
            <v>0</v>
          </cell>
          <cell r="IY1268">
            <v>0</v>
          </cell>
          <cell r="IZ1268">
            <v>0</v>
          </cell>
          <cell r="JA1268">
            <v>0</v>
          </cell>
          <cell r="JB1268">
            <v>0</v>
          </cell>
          <cell r="JC1268">
            <v>0</v>
          </cell>
          <cell r="JD1268">
            <v>0</v>
          </cell>
          <cell r="JE1268">
            <v>0</v>
          </cell>
          <cell r="JF1268">
            <v>0</v>
          </cell>
          <cell r="JG1268">
            <v>0</v>
          </cell>
          <cell r="JH1268">
            <v>0</v>
          </cell>
          <cell r="JI1268">
            <v>0</v>
          </cell>
          <cell r="JJ1268">
            <v>0</v>
          </cell>
          <cell r="JK1268">
            <v>0</v>
          </cell>
          <cell r="JL1268">
            <v>0</v>
          </cell>
          <cell r="JM1268">
            <v>0</v>
          </cell>
          <cell r="JN1268">
            <v>0</v>
          </cell>
          <cell r="JO1268">
            <v>0</v>
          </cell>
          <cell r="JP1268">
            <v>0</v>
          </cell>
          <cell r="JQ1268">
            <v>0</v>
          </cell>
        </row>
        <row r="1269">
          <cell r="D1269" t="str">
            <v>BCV.EX.UTS._._30.Huntington 1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  <cell r="GK1269">
            <v>0</v>
          </cell>
          <cell r="GL1269">
            <v>0</v>
          </cell>
          <cell r="GM1269">
            <v>0</v>
          </cell>
          <cell r="GN1269">
            <v>0</v>
          </cell>
          <cell r="GO1269">
            <v>0</v>
          </cell>
          <cell r="GP1269">
            <v>0</v>
          </cell>
          <cell r="GQ1269">
            <v>0</v>
          </cell>
          <cell r="GR1269">
            <v>0</v>
          </cell>
          <cell r="GS1269">
            <v>0</v>
          </cell>
          <cell r="GT1269">
            <v>0</v>
          </cell>
          <cell r="GU1269">
            <v>0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0</v>
          </cell>
          <cell r="HA1269">
            <v>0</v>
          </cell>
          <cell r="HB1269">
            <v>0</v>
          </cell>
          <cell r="HC1269">
            <v>0</v>
          </cell>
          <cell r="HD1269">
            <v>0</v>
          </cell>
          <cell r="HE1269">
            <v>0</v>
          </cell>
          <cell r="HF1269">
            <v>0</v>
          </cell>
          <cell r="HG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0</v>
          </cell>
          <cell r="HN1269">
            <v>0</v>
          </cell>
          <cell r="HO1269">
            <v>0</v>
          </cell>
          <cell r="HP1269">
            <v>0</v>
          </cell>
          <cell r="HQ1269">
            <v>0</v>
          </cell>
          <cell r="HR1269">
            <v>0</v>
          </cell>
          <cell r="HS1269">
            <v>0</v>
          </cell>
          <cell r="HT1269">
            <v>0</v>
          </cell>
          <cell r="HU1269">
            <v>0</v>
          </cell>
          <cell r="HV1269">
            <v>0</v>
          </cell>
          <cell r="HW1269">
            <v>0</v>
          </cell>
          <cell r="HX1269">
            <v>0</v>
          </cell>
          <cell r="HY1269">
            <v>0</v>
          </cell>
          <cell r="HZ1269">
            <v>0</v>
          </cell>
          <cell r="IA1269">
            <v>0</v>
          </cell>
          <cell r="IB1269">
            <v>0</v>
          </cell>
          <cell r="IC1269">
            <v>0</v>
          </cell>
          <cell r="ID1269">
            <v>0</v>
          </cell>
          <cell r="IE1269">
            <v>0</v>
          </cell>
          <cell r="IF1269">
            <v>0</v>
          </cell>
          <cell r="IG1269">
            <v>0</v>
          </cell>
          <cell r="IH1269">
            <v>0</v>
          </cell>
          <cell r="II1269">
            <v>0</v>
          </cell>
          <cell r="IJ1269">
            <v>0</v>
          </cell>
          <cell r="IK1269">
            <v>0</v>
          </cell>
          <cell r="IL1269">
            <v>0</v>
          </cell>
          <cell r="IM1269">
            <v>0</v>
          </cell>
          <cell r="IN1269">
            <v>0</v>
          </cell>
          <cell r="IO1269">
            <v>0</v>
          </cell>
          <cell r="IP1269">
            <v>0</v>
          </cell>
          <cell r="IQ1269">
            <v>0</v>
          </cell>
          <cell r="IR1269">
            <v>0</v>
          </cell>
          <cell r="IS1269">
            <v>0</v>
          </cell>
          <cell r="IT1269">
            <v>0</v>
          </cell>
          <cell r="IU1269">
            <v>0</v>
          </cell>
          <cell r="IV1269">
            <v>0</v>
          </cell>
          <cell r="IW1269">
            <v>0</v>
          </cell>
          <cell r="IX1269">
            <v>0</v>
          </cell>
          <cell r="IY1269">
            <v>0</v>
          </cell>
          <cell r="IZ1269">
            <v>0</v>
          </cell>
          <cell r="JA1269">
            <v>0</v>
          </cell>
          <cell r="JB1269">
            <v>0</v>
          </cell>
          <cell r="JC1269">
            <v>0</v>
          </cell>
          <cell r="JD1269">
            <v>0</v>
          </cell>
          <cell r="JE1269">
            <v>0</v>
          </cell>
          <cell r="JF1269">
            <v>0</v>
          </cell>
          <cell r="JG1269">
            <v>0</v>
          </cell>
          <cell r="JH1269">
            <v>0</v>
          </cell>
          <cell r="JI1269">
            <v>0</v>
          </cell>
          <cell r="JJ1269">
            <v>0</v>
          </cell>
          <cell r="JK1269">
            <v>0</v>
          </cell>
          <cell r="JL1269">
            <v>0</v>
          </cell>
          <cell r="JM1269">
            <v>0</v>
          </cell>
          <cell r="JN1269">
            <v>0</v>
          </cell>
          <cell r="JO1269">
            <v>0</v>
          </cell>
          <cell r="JP1269">
            <v>0</v>
          </cell>
          <cell r="JQ1269">
            <v>0</v>
          </cell>
        </row>
        <row r="1270">
          <cell r="D1270" t="str">
            <v>BCV.EX.UTS._._30.Huntington 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  <cell r="GK1270">
            <v>0</v>
          </cell>
          <cell r="GL1270">
            <v>0</v>
          </cell>
          <cell r="GM1270">
            <v>0</v>
          </cell>
          <cell r="GN1270">
            <v>0</v>
          </cell>
          <cell r="GO1270">
            <v>0</v>
          </cell>
          <cell r="GP1270">
            <v>0</v>
          </cell>
          <cell r="GQ1270">
            <v>0</v>
          </cell>
          <cell r="GR1270">
            <v>0</v>
          </cell>
          <cell r="GS1270">
            <v>0</v>
          </cell>
          <cell r="GT1270">
            <v>0</v>
          </cell>
          <cell r="GU1270">
            <v>0</v>
          </cell>
          <cell r="GV1270">
            <v>0</v>
          </cell>
          <cell r="GW1270">
            <v>0</v>
          </cell>
          <cell r="GX1270">
            <v>0</v>
          </cell>
          <cell r="GY1270">
            <v>0</v>
          </cell>
          <cell r="GZ1270">
            <v>0</v>
          </cell>
          <cell r="HA1270">
            <v>0</v>
          </cell>
          <cell r="HB1270">
            <v>0</v>
          </cell>
          <cell r="HC1270">
            <v>0</v>
          </cell>
          <cell r="HD1270">
            <v>0</v>
          </cell>
          <cell r="HE1270">
            <v>0</v>
          </cell>
          <cell r="HF1270">
            <v>0</v>
          </cell>
          <cell r="HG1270">
            <v>0</v>
          </cell>
          <cell r="HH1270">
            <v>0</v>
          </cell>
          <cell r="HI1270">
            <v>0</v>
          </cell>
          <cell r="HJ1270">
            <v>0</v>
          </cell>
          <cell r="HK1270">
            <v>0</v>
          </cell>
          <cell r="HL1270">
            <v>0</v>
          </cell>
          <cell r="HM1270">
            <v>0</v>
          </cell>
          <cell r="HN1270">
            <v>0</v>
          </cell>
          <cell r="HO1270">
            <v>0</v>
          </cell>
          <cell r="HP1270">
            <v>0</v>
          </cell>
          <cell r="HQ1270">
            <v>0</v>
          </cell>
          <cell r="HR1270">
            <v>0</v>
          </cell>
          <cell r="HS1270">
            <v>0</v>
          </cell>
          <cell r="HT1270">
            <v>0</v>
          </cell>
          <cell r="HU1270">
            <v>0</v>
          </cell>
          <cell r="HV1270">
            <v>0</v>
          </cell>
          <cell r="HW1270">
            <v>0</v>
          </cell>
          <cell r="HX1270">
            <v>0</v>
          </cell>
          <cell r="HY1270">
            <v>0</v>
          </cell>
          <cell r="HZ1270">
            <v>0</v>
          </cell>
          <cell r="IA1270">
            <v>0</v>
          </cell>
          <cell r="IB1270">
            <v>0</v>
          </cell>
          <cell r="IC1270">
            <v>0</v>
          </cell>
          <cell r="ID1270">
            <v>0</v>
          </cell>
          <cell r="IE1270">
            <v>0</v>
          </cell>
          <cell r="IF1270">
            <v>0</v>
          </cell>
          <cell r="IG1270">
            <v>0</v>
          </cell>
          <cell r="IH1270">
            <v>0</v>
          </cell>
          <cell r="II1270">
            <v>0</v>
          </cell>
          <cell r="IJ1270">
            <v>0</v>
          </cell>
          <cell r="IK1270">
            <v>0</v>
          </cell>
          <cell r="IL1270">
            <v>0</v>
          </cell>
          <cell r="IM1270">
            <v>0</v>
          </cell>
          <cell r="IN1270">
            <v>0</v>
          </cell>
          <cell r="IO1270">
            <v>0</v>
          </cell>
          <cell r="IP1270">
            <v>0</v>
          </cell>
          <cell r="IQ1270">
            <v>0</v>
          </cell>
          <cell r="IR1270">
            <v>0</v>
          </cell>
          <cell r="IS1270">
            <v>0</v>
          </cell>
          <cell r="IT1270">
            <v>0</v>
          </cell>
          <cell r="IU1270">
            <v>0</v>
          </cell>
          <cell r="IV1270">
            <v>0</v>
          </cell>
          <cell r="IW1270">
            <v>0</v>
          </cell>
          <cell r="IX1270">
            <v>0</v>
          </cell>
          <cell r="IY1270">
            <v>0</v>
          </cell>
          <cell r="IZ1270">
            <v>0</v>
          </cell>
          <cell r="JA1270">
            <v>0</v>
          </cell>
          <cell r="JB1270">
            <v>0</v>
          </cell>
          <cell r="JC1270">
            <v>0</v>
          </cell>
          <cell r="JD1270">
            <v>0</v>
          </cell>
          <cell r="JE1270">
            <v>0</v>
          </cell>
          <cell r="JF1270">
            <v>0</v>
          </cell>
          <cell r="JG1270">
            <v>0</v>
          </cell>
          <cell r="JH1270">
            <v>0</v>
          </cell>
          <cell r="JI1270">
            <v>0</v>
          </cell>
          <cell r="JJ1270">
            <v>0</v>
          </cell>
          <cell r="JK1270">
            <v>0</v>
          </cell>
          <cell r="JL1270">
            <v>0</v>
          </cell>
          <cell r="JM1270">
            <v>0</v>
          </cell>
          <cell r="JN1270">
            <v>0</v>
          </cell>
          <cell r="JO1270">
            <v>0</v>
          </cell>
          <cell r="JP1270">
            <v>0</v>
          </cell>
          <cell r="JQ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  <cell r="GK1271">
            <v>0</v>
          </cell>
          <cell r="GL1271">
            <v>0</v>
          </cell>
          <cell r="GM1271">
            <v>0</v>
          </cell>
          <cell r="GN1271">
            <v>0</v>
          </cell>
          <cell r="GO1271">
            <v>0</v>
          </cell>
          <cell r="GP1271">
            <v>0</v>
          </cell>
          <cell r="GQ1271">
            <v>0</v>
          </cell>
          <cell r="GR1271">
            <v>0</v>
          </cell>
          <cell r="GS1271">
            <v>0</v>
          </cell>
          <cell r="GT1271">
            <v>0</v>
          </cell>
          <cell r="GU1271">
            <v>0</v>
          </cell>
          <cell r="GV1271">
            <v>0</v>
          </cell>
          <cell r="GW1271">
            <v>0</v>
          </cell>
          <cell r="GX1271">
            <v>0</v>
          </cell>
          <cell r="GY1271">
            <v>0</v>
          </cell>
          <cell r="GZ1271">
            <v>0</v>
          </cell>
          <cell r="HA1271">
            <v>0</v>
          </cell>
          <cell r="HB1271">
            <v>0</v>
          </cell>
          <cell r="HC1271">
            <v>0</v>
          </cell>
          <cell r="HD1271">
            <v>0</v>
          </cell>
          <cell r="HE1271">
            <v>0</v>
          </cell>
          <cell r="HF1271">
            <v>0</v>
          </cell>
          <cell r="HG1271">
            <v>0</v>
          </cell>
          <cell r="HH1271">
            <v>0</v>
          </cell>
          <cell r="HI1271">
            <v>0</v>
          </cell>
          <cell r="HJ1271">
            <v>0</v>
          </cell>
          <cell r="HK1271">
            <v>0</v>
          </cell>
          <cell r="HL1271">
            <v>0</v>
          </cell>
          <cell r="HM1271">
            <v>0</v>
          </cell>
          <cell r="HN1271">
            <v>0</v>
          </cell>
          <cell r="HO1271">
            <v>0</v>
          </cell>
          <cell r="HP1271">
            <v>0</v>
          </cell>
          <cell r="HQ1271">
            <v>0</v>
          </cell>
          <cell r="HR1271">
            <v>0</v>
          </cell>
          <cell r="HS1271">
            <v>0</v>
          </cell>
          <cell r="HT1271">
            <v>0</v>
          </cell>
          <cell r="HU1271">
            <v>0</v>
          </cell>
          <cell r="HV1271">
            <v>0</v>
          </cell>
          <cell r="HW1271">
            <v>0</v>
          </cell>
          <cell r="HX1271">
            <v>0</v>
          </cell>
          <cell r="HY1271">
            <v>0</v>
          </cell>
          <cell r="HZ1271">
            <v>0</v>
          </cell>
          <cell r="IA1271">
            <v>0</v>
          </cell>
          <cell r="IB1271">
            <v>0</v>
          </cell>
          <cell r="IC1271">
            <v>0</v>
          </cell>
          <cell r="ID1271">
            <v>0</v>
          </cell>
          <cell r="IE1271">
            <v>0</v>
          </cell>
          <cell r="IF1271">
            <v>0</v>
          </cell>
          <cell r="IG1271">
            <v>0</v>
          </cell>
          <cell r="IH1271">
            <v>0</v>
          </cell>
          <cell r="II1271">
            <v>0</v>
          </cell>
          <cell r="IJ1271">
            <v>0</v>
          </cell>
          <cell r="IK1271">
            <v>0</v>
          </cell>
          <cell r="IL1271">
            <v>0</v>
          </cell>
          <cell r="IM1271">
            <v>0</v>
          </cell>
          <cell r="IN1271">
            <v>0</v>
          </cell>
          <cell r="IO1271">
            <v>0</v>
          </cell>
          <cell r="IP1271">
            <v>0</v>
          </cell>
          <cell r="IQ1271">
            <v>0</v>
          </cell>
          <cell r="IR1271">
            <v>0</v>
          </cell>
          <cell r="IS1271">
            <v>0</v>
          </cell>
          <cell r="IT1271">
            <v>0</v>
          </cell>
          <cell r="IU1271">
            <v>0</v>
          </cell>
          <cell r="IV1271">
            <v>0</v>
          </cell>
          <cell r="IW1271">
            <v>0</v>
          </cell>
          <cell r="IX1271">
            <v>0</v>
          </cell>
          <cell r="IY1271">
            <v>0</v>
          </cell>
          <cell r="IZ1271">
            <v>0</v>
          </cell>
          <cell r="JA1271">
            <v>0</v>
          </cell>
          <cell r="JB1271">
            <v>0</v>
          </cell>
          <cell r="JC1271">
            <v>0</v>
          </cell>
          <cell r="JD1271">
            <v>0</v>
          </cell>
          <cell r="JE1271">
            <v>0</v>
          </cell>
          <cell r="JF1271">
            <v>0</v>
          </cell>
          <cell r="JG1271">
            <v>0</v>
          </cell>
          <cell r="JH1271">
            <v>0</v>
          </cell>
          <cell r="JI1271">
            <v>0</v>
          </cell>
          <cell r="JJ1271">
            <v>0</v>
          </cell>
          <cell r="JK1271">
            <v>0</v>
          </cell>
          <cell r="JL1271">
            <v>0</v>
          </cell>
          <cell r="JM1271">
            <v>0</v>
          </cell>
          <cell r="JN1271">
            <v>0</v>
          </cell>
          <cell r="JO1271">
            <v>0</v>
          </cell>
          <cell r="JP1271">
            <v>0</v>
          </cell>
          <cell r="JQ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  <cell r="GK1272">
            <v>0</v>
          </cell>
          <cell r="GL1272">
            <v>0</v>
          </cell>
          <cell r="GM1272">
            <v>0</v>
          </cell>
          <cell r="GN1272">
            <v>0</v>
          </cell>
          <cell r="GO1272">
            <v>0</v>
          </cell>
          <cell r="GP1272">
            <v>0</v>
          </cell>
          <cell r="GQ1272">
            <v>0</v>
          </cell>
          <cell r="GR1272">
            <v>0</v>
          </cell>
          <cell r="GS1272">
            <v>0</v>
          </cell>
          <cell r="GT1272">
            <v>0</v>
          </cell>
          <cell r="GU1272">
            <v>0</v>
          </cell>
          <cell r="GV1272">
            <v>0</v>
          </cell>
          <cell r="GW1272">
            <v>0</v>
          </cell>
          <cell r="GX1272">
            <v>0</v>
          </cell>
          <cell r="GY1272">
            <v>0</v>
          </cell>
          <cell r="GZ1272">
            <v>0</v>
          </cell>
          <cell r="HA1272">
            <v>0</v>
          </cell>
          <cell r="HB1272">
            <v>0</v>
          </cell>
          <cell r="HC1272">
            <v>0</v>
          </cell>
          <cell r="HD1272">
            <v>0</v>
          </cell>
          <cell r="HE1272">
            <v>0</v>
          </cell>
          <cell r="HF1272">
            <v>0</v>
          </cell>
          <cell r="HG1272">
            <v>0</v>
          </cell>
          <cell r="HH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0</v>
          </cell>
          <cell r="HN1272">
            <v>0</v>
          </cell>
          <cell r="HO1272">
            <v>0</v>
          </cell>
          <cell r="HP1272">
            <v>0</v>
          </cell>
          <cell r="HQ1272">
            <v>0</v>
          </cell>
          <cell r="HR1272">
            <v>0</v>
          </cell>
          <cell r="HS1272">
            <v>0</v>
          </cell>
          <cell r="HT1272">
            <v>0</v>
          </cell>
          <cell r="HU1272">
            <v>0</v>
          </cell>
          <cell r="HV1272">
            <v>0</v>
          </cell>
          <cell r="HW1272">
            <v>0</v>
          </cell>
          <cell r="HX1272">
            <v>0</v>
          </cell>
          <cell r="HY1272">
            <v>0</v>
          </cell>
          <cell r="HZ1272">
            <v>0</v>
          </cell>
          <cell r="IA1272">
            <v>0</v>
          </cell>
          <cell r="IB1272">
            <v>0</v>
          </cell>
          <cell r="IC1272">
            <v>0</v>
          </cell>
          <cell r="ID1272">
            <v>0</v>
          </cell>
          <cell r="IE1272">
            <v>0</v>
          </cell>
          <cell r="IF1272">
            <v>0</v>
          </cell>
          <cell r="IG1272">
            <v>0</v>
          </cell>
          <cell r="IH1272">
            <v>0</v>
          </cell>
          <cell r="II1272">
            <v>0</v>
          </cell>
          <cell r="IJ1272">
            <v>0</v>
          </cell>
          <cell r="IK1272">
            <v>0</v>
          </cell>
          <cell r="IL1272">
            <v>0</v>
          </cell>
          <cell r="IM1272">
            <v>0</v>
          </cell>
          <cell r="IN1272">
            <v>0</v>
          </cell>
          <cell r="IO1272">
            <v>0</v>
          </cell>
          <cell r="IP1272">
            <v>0</v>
          </cell>
          <cell r="IQ1272">
            <v>0</v>
          </cell>
          <cell r="IR1272">
            <v>0</v>
          </cell>
          <cell r="IS1272">
            <v>0</v>
          </cell>
          <cell r="IT1272">
            <v>0</v>
          </cell>
          <cell r="IU1272">
            <v>0</v>
          </cell>
          <cell r="IV1272">
            <v>0</v>
          </cell>
          <cell r="IW1272">
            <v>0</v>
          </cell>
          <cell r="IX1272">
            <v>0</v>
          </cell>
          <cell r="IY1272">
            <v>0</v>
          </cell>
          <cell r="IZ1272">
            <v>0</v>
          </cell>
          <cell r="JA1272">
            <v>0</v>
          </cell>
          <cell r="JB1272">
            <v>0</v>
          </cell>
          <cell r="JC1272">
            <v>0</v>
          </cell>
          <cell r="JD1272">
            <v>0</v>
          </cell>
          <cell r="JE1272">
            <v>0</v>
          </cell>
          <cell r="JF1272">
            <v>0</v>
          </cell>
          <cell r="JG1272">
            <v>0</v>
          </cell>
          <cell r="JH1272">
            <v>0</v>
          </cell>
          <cell r="JI1272">
            <v>0</v>
          </cell>
          <cell r="JJ1272">
            <v>0</v>
          </cell>
          <cell r="JK1272">
            <v>0</v>
          </cell>
          <cell r="JL1272">
            <v>0</v>
          </cell>
          <cell r="JM1272">
            <v>0</v>
          </cell>
          <cell r="JN1272">
            <v>0</v>
          </cell>
          <cell r="JO1272">
            <v>0</v>
          </cell>
          <cell r="JP1272">
            <v>0</v>
          </cell>
          <cell r="JQ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  <cell r="GK1273">
            <v>0</v>
          </cell>
          <cell r="GL1273">
            <v>0</v>
          </cell>
          <cell r="GM1273">
            <v>0</v>
          </cell>
          <cell r="GN1273">
            <v>0</v>
          </cell>
          <cell r="GO1273">
            <v>0</v>
          </cell>
          <cell r="GP1273">
            <v>0</v>
          </cell>
          <cell r="GQ1273">
            <v>0</v>
          </cell>
          <cell r="GR1273">
            <v>0</v>
          </cell>
          <cell r="GS1273">
            <v>0</v>
          </cell>
          <cell r="GT1273">
            <v>0</v>
          </cell>
          <cell r="GU1273">
            <v>0</v>
          </cell>
          <cell r="GV1273">
            <v>0</v>
          </cell>
          <cell r="GW1273">
            <v>0</v>
          </cell>
          <cell r="GX1273">
            <v>0</v>
          </cell>
          <cell r="GY1273">
            <v>0</v>
          </cell>
          <cell r="GZ1273">
            <v>0</v>
          </cell>
          <cell r="HA1273">
            <v>0</v>
          </cell>
          <cell r="HB1273">
            <v>0</v>
          </cell>
          <cell r="HC1273">
            <v>0</v>
          </cell>
          <cell r="HD1273">
            <v>0</v>
          </cell>
          <cell r="HE1273">
            <v>0</v>
          </cell>
          <cell r="HF1273">
            <v>0</v>
          </cell>
          <cell r="HG1273">
            <v>0</v>
          </cell>
          <cell r="HH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0</v>
          </cell>
          <cell r="HN1273">
            <v>0</v>
          </cell>
          <cell r="HO1273">
            <v>0</v>
          </cell>
          <cell r="HP1273">
            <v>0</v>
          </cell>
          <cell r="HQ1273">
            <v>0</v>
          </cell>
          <cell r="HR1273">
            <v>0</v>
          </cell>
          <cell r="HS1273">
            <v>0</v>
          </cell>
          <cell r="HT1273">
            <v>0</v>
          </cell>
          <cell r="HU1273">
            <v>0</v>
          </cell>
          <cell r="HV1273">
            <v>0</v>
          </cell>
          <cell r="HW1273">
            <v>0</v>
          </cell>
          <cell r="HX1273">
            <v>0</v>
          </cell>
          <cell r="HY1273">
            <v>0</v>
          </cell>
          <cell r="HZ1273">
            <v>0</v>
          </cell>
          <cell r="IA1273">
            <v>0</v>
          </cell>
          <cell r="IB1273">
            <v>0</v>
          </cell>
          <cell r="IC1273">
            <v>0</v>
          </cell>
          <cell r="ID1273">
            <v>0</v>
          </cell>
          <cell r="IE1273">
            <v>0</v>
          </cell>
          <cell r="IF1273">
            <v>0</v>
          </cell>
          <cell r="IG1273">
            <v>0</v>
          </cell>
          <cell r="IH1273">
            <v>0</v>
          </cell>
          <cell r="II1273">
            <v>0</v>
          </cell>
          <cell r="IJ1273">
            <v>0</v>
          </cell>
          <cell r="IK1273">
            <v>0</v>
          </cell>
          <cell r="IL1273">
            <v>0</v>
          </cell>
          <cell r="IM1273">
            <v>0</v>
          </cell>
          <cell r="IN1273">
            <v>0</v>
          </cell>
          <cell r="IO1273">
            <v>0</v>
          </cell>
          <cell r="IP1273">
            <v>0</v>
          </cell>
          <cell r="IQ1273">
            <v>0</v>
          </cell>
          <cell r="IR1273">
            <v>0</v>
          </cell>
          <cell r="IS1273">
            <v>0</v>
          </cell>
          <cell r="IT1273">
            <v>0</v>
          </cell>
          <cell r="IU1273">
            <v>0</v>
          </cell>
          <cell r="IV1273">
            <v>0</v>
          </cell>
          <cell r="IW1273">
            <v>0</v>
          </cell>
          <cell r="IX1273">
            <v>0</v>
          </cell>
          <cell r="IY1273">
            <v>0</v>
          </cell>
          <cell r="IZ1273">
            <v>0</v>
          </cell>
          <cell r="JA1273">
            <v>0</v>
          </cell>
          <cell r="JB1273">
            <v>0</v>
          </cell>
          <cell r="JC1273">
            <v>0</v>
          </cell>
          <cell r="JD1273">
            <v>0</v>
          </cell>
          <cell r="JE1273">
            <v>0</v>
          </cell>
          <cell r="JF1273">
            <v>0</v>
          </cell>
          <cell r="JG1273">
            <v>0</v>
          </cell>
          <cell r="JH1273">
            <v>0</v>
          </cell>
          <cell r="JI1273">
            <v>0</v>
          </cell>
          <cell r="JJ1273">
            <v>0</v>
          </cell>
          <cell r="JK1273">
            <v>0</v>
          </cell>
          <cell r="JL1273">
            <v>0</v>
          </cell>
          <cell r="JM1273">
            <v>0</v>
          </cell>
          <cell r="JN1273">
            <v>0</v>
          </cell>
          <cell r="JO1273">
            <v>0</v>
          </cell>
          <cell r="JP1273">
            <v>0</v>
          </cell>
          <cell r="JQ1273">
            <v>0</v>
          </cell>
        </row>
        <row r="1274">
          <cell r="F1274">
            <v>-8750.9019066297915</v>
          </cell>
          <cell r="G1274">
            <v>-10560.87808402034</v>
          </cell>
          <cell r="H1274">
            <v>-9177.2456089095213</v>
          </cell>
          <cell r="I1274">
            <v>-7456.4316341397353</v>
          </cell>
          <cell r="J1274">
            <v>-5803.7110982190352</v>
          </cell>
          <cell r="K1274">
            <v>-10897.741957190447</v>
          </cell>
          <cell r="L1274">
            <v>-6438.8969292296097</v>
          </cell>
          <cell r="M1274">
            <v>-3960.7182876802981</v>
          </cell>
          <cell r="N1274">
            <v>-6161.9871401900891</v>
          </cell>
          <cell r="O1274">
            <v>-15937.668714510044</v>
          </cell>
          <cell r="P1274">
            <v>-6507.8682169301901</v>
          </cell>
          <cell r="Q1274">
            <v>-7495.1988765499555</v>
          </cell>
          <cell r="R1274">
            <v>-103733.71424271166</v>
          </cell>
          <cell r="S1274">
            <v>-6435.7431680600857</v>
          </cell>
          <cell r="T1274">
            <v>-10647.550599819981</v>
          </cell>
          <cell r="U1274">
            <v>-5263.120604859665</v>
          </cell>
          <cell r="V1274">
            <v>-5077.2376696900465</v>
          </cell>
          <cell r="W1274">
            <v>-4624.9517711696681</v>
          </cell>
          <cell r="X1274">
            <v>-13606.441262209555</v>
          </cell>
          <cell r="Y1274">
            <v>-6287.9452453600243</v>
          </cell>
          <cell r="Z1274">
            <v>-5356.3899497399107</v>
          </cell>
          <cell r="AA1274">
            <v>-6386.6121203398798</v>
          </cell>
          <cell r="AB1274">
            <v>-17264.467067719903</v>
          </cell>
          <cell r="AC1274">
            <v>-10283.258411060087</v>
          </cell>
          <cell r="AD1274">
            <v>-12499.996372679947</v>
          </cell>
          <cell r="AE1274">
            <v>-117048.13293689862</v>
          </cell>
          <cell r="AF1274">
            <v>-13320.378245920176</v>
          </cell>
          <cell r="AG1274">
            <v>-11293.68232634</v>
          </cell>
          <cell r="AH1274">
            <v>-7520.4626126398798</v>
          </cell>
          <cell r="AI1274">
            <v>-10280.346429180121</v>
          </cell>
          <cell r="AJ1274">
            <v>-8443.43749390007</v>
          </cell>
          <cell r="AK1274">
            <v>-5782.2460291497409</v>
          </cell>
          <cell r="AL1274">
            <v>-8115.2435290704016</v>
          </cell>
          <cell r="AM1274">
            <v>-8259.2068609201815</v>
          </cell>
          <cell r="AN1274">
            <v>-4769.721552960109</v>
          </cell>
          <cell r="AO1274">
            <v>-16527.269599419902</v>
          </cell>
          <cell r="AP1274">
            <v>-10478.746580819832</v>
          </cell>
          <cell r="AQ1274">
            <v>-12257.391676579835</v>
          </cell>
          <cell r="AR1274">
            <v>-122652.17137729377</v>
          </cell>
          <cell r="AS1274">
            <v>-11402.866043219925</v>
          </cell>
          <cell r="AT1274">
            <v>-11419.010643370217</v>
          </cell>
          <cell r="AU1274">
            <v>-9089.7169225099497</v>
          </cell>
          <cell r="AV1274">
            <v>-9457.3725868599722</v>
          </cell>
          <cell r="AW1274">
            <v>-8259.7236743799876</v>
          </cell>
          <cell r="AX1274">
            <v>-11604.033437480219</v>
          </cell>
          <cell r="AY1274">
            <v>-8712.7230086699128</v>
          </cell>
          <cell r="AZ1274">
            <v>-9360.3528020195663</v>
          </cell>
          <cell r="BA1274">
            <v>-5356.2247924304102</v>
          </cell>
          <cell r="BB1274">
            <v>-15411.503254470066</v>
          </cell>
          <cell r="BC1274">
            <v>-11874.181301929988</v>
          </cell>
          <cell r="BD1274">
            <v>-10704.462909950409</v>
          </cell>
          <cell r="BE1274">
            <v>-27863.090877572075</v>
          </cell>
          <cell r="BF1274">
            <v>-7830.6759180700174</v>
          </cell>
          <cell r="BG1274">
            <v>-5676.5037646697601</v>
          </cell>
          <cell r="BH1274">
            <v>1837.046112710028</v>
          </cell>
          <cell r="BI1274">
            <v>1030.2393327899044</v>
          </cell>
          <cell r="BJ1274">
            <v>808.87056644982658</v>
          </cell>
          <cell r="BK1274">
            <v>-5137.5903240002226</v>
          </cell>
          <cell r="BL1274">
            <v>-2229.370153460186</v>
          </cell>
          <cell r="BM1274">
            <v>-2311.664627679158</v>
          </cell>
          <cell r="BN1274">
            <v>-2308.2802749502007</v>
          </cell>
          <cell r="BO1274">
            <v>-7162.0703245701734</v>
          </cell>
          <cell r="BP1274">
            <v>-1655.0916517302394</v>
          </cell>
          <cell r="BQ1274">
            <v>2772.0001496097539</v>
          </cell>
          <cell r="BR1274">
            <v>-29715.671641470864</v>
          </cell>
          <cell r="BS1274">
            <v>-9213.3547615197022</v>
          </cell>
          <cell r="BT1274">
            <v>-4880.525908610085</v>
          </cell>
          <cell r="BU1274">
            <v>-1627.7759728298988</v>
          </cell>
          <cell r="BV1274">
            <v>-486.3492264400702</v>
          </cell>
          <cell r="BW1274">
            <v>-1363.2736621699878</v>
          </cell>
          <cell r="BX1274">
            <v>-7652.3594393600943</v>
          </cell>
          <cell r="BY1274">
            <v>-987.13189333002083</v>
          </cell>
          <cell r="BZ1274">
            <v>-1098.003639230039</v>
          </cell>
          <cell r="CA1274">
            <v>-1739.0596151598729</v>
          </cell>
          <cell r="CB1274">
            <v>-5161.5970131999347</v>
          </cell>
          <cell r="CC1274">
            <v>-883.48954037996009</v>
          </cell>
          <cell r="CD1274">
            <v>5377.2490307600237</v>
          </cell>
          <cell r="CE1274">
            <v>-23085.831765109673</v>
          </cell>
          <cell r="CF1274">
            <v>-2614.9917590902187</v>
          </cell>
          <cell r="CG1274">
            <v>-4473.3220964000793</v>
          </cell>
          <cell r="CH1274">
            <v>-2626.3375674299896</v>
          </cell>
          <cell r="CI1274">
            <v>-1483.5244484099094</v>
          </cell>
          <cell r="CJ1274">
            <v>-877.81221442017704</v>
          </cell>
          <cell r="CK1274">
            <v>-1845.4903482599184</v>
          </cell>
          <cell r="CL1274">
            <v>-1323.9590548998676</v>
          </cell>
          <cell r="CM1274">
            <v>-571.38539230986498</v>
          </cell>
          <cell r="CN1274">
            <v>-2321.4975835902151</v>
          </cell>
          <cell r="CO1274">
            <v>-5999.1337413899601</v>
          </cell>
          <cell r="CP1274">
            <v>1133.3825644303579</v>
          </cell>
          <cell r="CQ1274">
            <v>-81.760123340180144</v>
          </cell>
          <cell r="CR1274">
            <v>-21047.534483078867</v>
          </cell>
          <cell r="CS1274">
            <v>-2755.2282056598924</v>
          </cell>
          <cell r="CT1274">
            <v>-6280.8903877497651</v>
          </cell>
          <cell r="CU1274">
            <v>-1330.1622314797714</v>
          </cell>
          <cell r="CV1274">
            <v>-947.55838320998009</v>
          </cell>
          <cell r="CW1274">
            <v>-2012.982173020253</v>
          </cell>
          <cell r="CX1274">
            <v>-2726.6781864099903</v>
          </cell>
          <cell r="CY1274">
            <v>-561.38114607986063</v>
          </cell>
          <cell r="CZ1274">
            <v>-3380.3403102001175</v>
          </cell>
          <cell r="DA1274">
            <v>507.16543202986941</v>
          </cell>
          <cell r="DB1274">
            <v>-4301.716181279975</v>
          </cell>
          <cell r="DC1274">
            <v>-344.41766295023263</v>
          </cell>
          <cell r="DD1274">
            <v>3086.6549529302865</v>
          </cell>
          <cell r="DE1274">
            <v>-26298.808629781008</v>
          </cell>
          <cell r="DF1274">
            <v>-3638.9523636300582</v>
          </cell>
          <cell r="DG1274">
            <v>-5114.8669664399931</v>
          </cell>
          <cell r="DH1274">
            <v>-1496.9470866399352</v>
          </cell>
          <cell r="DI1274">
            <v>-461.69450513983611</v>
          </cell>
          <cell r="DJ1274">
            <v>-1389.1838136699516</v>
          </cell>
          <cell r="DK1274">
            <v>-2651.1432279399596</v>
          </cell>
          <cell r="DL1274">
            <v>-1011.0002545304596</v>
          </cell>
          <cell r="DM1274">
            <v>-2592.9342317294795</v>
          </cell>
          <cell r="DN1274">
            <v>-195.99752486986108</v>
          </cell>
          <cell r="DO1274">
            <v>-5857.101627529948</v>
          </cell>
          <cell r="DP1274">
            <v>-1462.1773624201305</v>
          </cell>
          <cell r="DQ1274">
            <v>-426.80966523988172</v>
          </cell>
          <cell r="DR1274">
            <v>-13197.199127120897</v>
          </cell>
          <cell r="DS1274">
            <v>-1547.1230787797831</v>
          </cell>
          <cell r="DT1274">
            <v>-4727.2750900901156</v>
          </cell>
          <cell r="DU1274">
            <v>-301.14730738010257</v>
          </cell>
          <cell r="DV1274">
            <v>-206.89285598002607</v>
          </cell>
          <cell r="DW1274">
            <v>-1000.4728011999396</v>
          </cell>
          <cell r="DX1274">
            <v>-1087.2839492399944</v>
          </cell>
          <cell r="DY1274">
            <v>-1451.0323375798762</v>
          </cell>
          <cell r="DZ1274">
            <v>-755.61240104981698</v>
          </cell>
          <cell r="EA1274">
            <v>673.04718151967973</v>
          </cell>
          <cell r="EB1274">
            <v>-2330.5669841900235</v>
          </cell>
          <cell r="EC1274">
            <v>-910.25440952018835</v>
          </cell>
          <cell r="ED1274">
            <v>447.41490636975504</v>
          </cell>
          <cell r="EE1274">
            <v>-25052.674364721403</v>
          </cell>
          <cell r="EF1274">
            <v>-3215.659123059595</v>
          </cell>
          <cell r="EG1274">
            <v>-3056.6127052501542</v>
          </cell>
          <cell r="EH1274">
            <v>-1636.0835238500731</v>
          </cell>
          <cell r="EI1274">
            <v>-1779.1978338599438</v>
          </cell>
          <cell r="EJ1274">
            <v>34.209180789999664</v>
          </cell>
          <cell r="EK1274">
            <v>-3441.3966378502082</v>
          </cell>
          <cell r="EL1274">
            <v>-3035.5631469800137</v>
          </cell>
          <cell r="EM1274">
            <v>-2668.1891917102039</v>
          </cell>
          <cell r="EN1274">
            <v>-2274.1502343693282</v>
          </cell>
          <cell r="EO1274">
            <v>-1966.6531477799872</v>
          </cell>
          <cell r="EP1274">
            <v>-1723.0918453598861</v>
          </cell>
          <cell r="EQ1274">
            <v>-290.2861554401461</v>
          </cell>
          <cell r="ER1274">
            <v>-17252.082624202594</v>
          </cell>
          <cell r="ES1274">
            <v>-2411.2743717802223</v>
          </cell>
          <cell r="ET1274">
            <v>-2858.4353794701165</v>
          </cell>
          <cell r="EU1274">
            <v>-1624.1045734802028</v>
          </cell>
          <cell r="EV1274">
            <v>-463.53581522009335</v>
          </cell>
          <cell r="EW1274">
            <v>-81.226365229813382</v>
          </cell>
          <cell r="EX1274">
            <v>-3752.7617515301099</v>
          </cell>
          <cell r="EY1274">
            <v>-2070.692305959994</v>
          </cell>
          <cell r="EZ1274">
            <v>-2389.4512803701218</v>
          </cell>
          <cell r="FA1274">
            <v>-1536.2181037899572</v>
          </cell>
          <cell r="FB1274">
            <v>-1930.6005742700072</v>
          </cell>
          <cell r="FC1274">
            <v>-2759.6150857699104</v>
          </cell>
          <cell r="FD1274">
            <v>4625.8329826698173</v>
          </cell>
          <cell r="FE1274">
            <v>-25364.970734650269</v>
          </cell>
          <cell r="FF1274">
            <v>-1570.1055298298597</v>
          </cell>
          <cell r="FG1274">
            <v>-6767.3777126799105</v>
          </cell>
          <cell r="FH1274">
            <v>-2125.7370497902157</v>
          </cell>
          <cell r="FI1274">
            <v>-1761.8514653597958</v>
          </cell>
          <cell r="FJ1274">
            <v>-75.825434139696881</v>
          </cell>
          <cell r="FK1274">
            <v>-5100.7904447100591</v>
          </cell>
          <cell r="FL1274">
            <v>-162.3332612097729</v>
          </cell>
          <cell r="FM1274">
            <v>-1879.251091649523</v>
          </cell>
          <cell r="FN1274">
            <v>-1509.6129925695714</v>
          </cell>
          <cell r="FO1274">
            <v>-4541.7073681899346</v>
          </cell>
          <cell r="FP1274">
            <v>-1634.7235704003833</v>
          </cell>
          <cell r="FQ1274">
            <v>1764.3451858805493</v>
          </cell>
          <cell r="FR1274">
            <v>-19573.132201857865</v>
          </cell>
          <cell r="FS1274">
            <v>-2149.3029635304119</v>
          </cell>
          <cell r="FT1274">
            <v>-4199.1122853599954</v>
          </cell>
          <cell r="FU1274">
            <v>-1989.4064323598286</v>
          </cell>
          <cell r="FV1274">
            <v>-920.86944743024651</v>
          </cell>
          <cell r="FW1274">
            <v>-2008.9352736499859</v>
          </cell>
          <cell r="FX1274">
            <v>-1922.9606038401835</v>
          </cell>
          <cell r="FY1274">
            <v>-508.66885706968606</v>
          </cell>
          <cell r="FZ1274">
            <v>-1611.5309698900674</v>
          </cell>
          <cell r="GA1274">
            <v>-1489.5971488198265</v>
          </cell>
          <cell r="GB1274">
            <v>-1744.5656072498532</v>
          </cell>
          <cell r="GC1274">
            <v>-317.2040948101785</v>
          </cell>
          <cell r="GD1274">
            <v>-710.97851785016246</v>
          </cell>
          <cell r="GE1274">
            <v>-16106.733120791614</v>
          </cell>
          <cell r="GF1274">
            <v>-2196.6242503402755</v>
          </cell>
          <cell r="GG1274">
            <v>-3494.8742845496163</v>
          </cell>
          <cell r="GH1274">
            <v>-583.75554618018214</v>
          </cell>
          <cell r="GI1274">
            <v>-562.11494505003793</v>
          </cell>
          <cell r="GJ1274">
            <v>-249.65588689991273</v>
          </cell>
          <cell r="GK1274">
            <v>-1646.1583195700077</v>
          </cell>
          <cell r="GL1274">
            <v>-1028.3753598094918</v>
          </cell>
          <cell r="GM1274">
            <v>-2758.7971907407045</v>
          </cell>
          <cell r="GN1274">
            <v>-1953.0344437900931</v>
          </cell>
          <cell r="GO1274">
            <v>-2157.8706907099113</v>
          </cell>
          <cell r="GP1274">
            <v>-1765.9324190705083</v>
          </cell>
          <cell r="GQ1274">
            <v>2290.4602159198839</v>
          </cell>
          <cell r="GR1274">
            <v>-5481.9521293491125</v>
          </cell>
          <cell r="GS1274">
            <v>-235.19657140038908</v>
          </cell>
          <cell r="GT1274">
            <v>-3778.1347840401577</v>
          </cell>
          <cell r="GU1274">
            <v>-113.54113405011594</v>
          </cell>
          <cell r="GV1274">
            <v>628.00339920993429</v>
          </cell>
          <cell r="GW1274">
            <v>-304.91421957011335</v>
          </cell>
          <cell r="GX1274">
            <v>-3594.0622312198393</v>
          </cell>
          <cell r="GY1274">
            <v>3390.3670914201066</v>
          </cell>
          <cell r="GZ1274">
            <v>-1111.9690059002023</v>
          </cell>
          <cell r="HA1274">
            <v>-2565.6922735895496</v>
          </cell>
          <cell r="HB1274">
            <v>-3599.3938148500165</v>
          </cell>
          <cell r="HC1274">
            <v>-2016.8364014698891</v>
          </cell>
          <cell r="HD1274">
            <v>7819.417816110421</v>
          </cell>
          <cell r="HE1274">
            <v>-6780.2539113853127</v>
          </cell>
          <cell r="HF1274">
            <v>-1019.4322232704144</v>
          </cell>
          <cell r="HG1274">
            <v>-1784.7317510202993</v>
          </cell>
          <cell r="HH1274">
            <v>-185.07699151989073</v>
          </cell>
          <cell r="HI1274">
            <v>-180.45126695989165</v>
          </cell>
          <cell r="HJ1274">
            <v>-750.4523142100079</v>
          </cell>
          <cell r="HK1274">
            <v>-2532.6567753000418</v>
          </cell>
          <cell r="HL1274">
            <v>-421.83136537950486</v>
          </cell>
          <cell r="HM1274">
            <v>4329.5632376202848</v>
          </cell>
          <cell r="HN1274">
            <v>-3491.1494496401865</v>
          </cell>
          <cell r="HO1274">
            <v>-4200.8380339500727</v>
          </cell>
          <cell r="HP1274">
            <v>-2807.5169304804876</v>
          </cell>
          <cell r="HQ1274">
            <v>6264.3199527298566</v>
          </cell>
          <cell r="HR1274">
            <v>-13175.886438958347</v>
          </cell>
          <cell r="HS1274">
            <v>3079.6816175198182</v>
          </cell>
          <cell r="HT1274">
            <v>-6387.8138454901055</v>
          </cell>
          <cell r="HU1274">
            <v>-965.44126664998475</v>
          </cell>
          <cell r="HV1274">
            <v>-992.96362952992786</v>
          </cell>
          <cell r="HW1274">
            <v>-711.52265178004745</v>
          </cell>
          <cell r="HX1274">
            <v>-3090.8420389799867</v>
          </cell>
          <cell r="HY1274">
            <v>-1420.1267008094583</v>
          </cell>
          <cell r="HZ1274">
            <v>57.511684920173138</v>
          </cell>
          <cell r="IA1274">
            <v>-2110.2432787001599</v>
          </cell>
          <cell r="IB1274">
            <v>-3726.3226485699415</v>
          </cell>
          <cell r="IC1274">
            <v>-636.70794879016466</v>
          </cell>
          <cell r="ID1274">
            <v>3728.9042679001577</v>
          </cell>
          <cell r="IE1274">
            <v>-4397.4813384432346</v>
          </cell>
          <cell r="IF1274">
            <v>-538.7505942301359</v>
          </cell>
          <cell r="IG1274">
            <v>-5041.2316142402124</v>
          </cell>
          <cell r="IH1274">
            <v>-1572.2221693301108</v>
          </cell>
          <cell r="II1274">
            <v>-269.3829530000221</v>
          </cell>
          <cell r="IJ1274">
            <v>-524.46760650991928</v>
          </cell>
          <cell r="IK1274">
            <v>-2435.6314048098866</v>
          </cell>
          <cell r="IL1274">
            <v>2415.2165347798727</v>
          </cell>
          <cell r="IM1274">
            <v>2480.0650456699077</v>
          </cell>
          <cell r="IN1274">
            <v>-1996.0232993401587</v>
          </cell>
          <cell r="IO1274">
            <v>-1140.2614808198996</v>
          </cell>
          <cell r="IP1274">
            <v>-3908.7571043800563</v>
          </cell>
          <cell r="IQ1274">
            <v>8133.9653077698313</v>
          </cell>
          <cell r="IR1274">
            <v>-15513.882483130321</v>
          </cell>
          <cell r="IS1274">
            <v>-3659.5619858598802</v>
          </cell>
          <cell r="IT1274">
            <v>-5554.9919688899536</v>
          </cell>
          <cell r="IU1274">
            <v>-5039.7110153399408</v>
          </cell>
          <cell r="IV1274">
            <v>-1626.7302937700879</v>
          </cell>
          <cell r="IW1274">
            <v>-1890.2013387099141</v>
          </cell>
          <cell r="IX1274">
            <v>3107.8060657499591</v>
          </cell>
          <cell r="IY1274">
            <v>-1774.5403843398672</v>
          </cell>
          <cell r="IZ1274">
            <v>681.71196990995668</v>
          </cell>
          <cell r="JA1274">
            <v>-2162.1252895002253</v>
          </cell>
          <cell r="JB1274">
            <v>571.48506760003511</v>
          </cell>
          <cell r="JC1274">
            <v>-1357.5837632198818</v>
          </cell>
          <cell r="JD1274">
            <v>3190.560453240294</v>
          </cell>
          <cell r="JE1274">
            <v>49703.769678829238</v>
          </cell>
          <cell r="JF1274">
            <v>6850.7874353800435</v>
          </cell>
          <cell r="JG1274">
            <v>6961.258547389647</v>
          </cell>
          <cell r="JH1274">
            <v>3267.2201460199431</v>
          </cell>
          <cell r="JI1274">
            <v>123.79729518992826</v>
          </cell>
          <cell r="JJ1274">
            <v>1393.3185418400681</v>
          </cell>
          <cell r="JK1274">
            <v>1193.4439548499649</v>
          </cell>
          <cell r="JL1274">
            <v>3533.574429780012</v>
          </cell>
          <cell r="JM1274">
            <v>7426.5811461601406</v>
          </cell>
          <cell r="JN1274">
            <v>1947.4991762398276</v>
          </cell>
          <cell r="JO1274">
            <v>1579.7075308000203</v>
          </cell>
          <cell r="JP1274">
            <v>8609.3306935802102</v>
          </cell>
          <cell r="JQ1274">
            <v>6817.2507815998979</v>
          </cell>
        </row>
        <row r="1276">
          <cell r="D1276" t="str">
            <v>GEO.EX.UTS._.___.Blundell_1</v>
          </cell>
          <cell r="F1276">
            <v>-35.825785589999214</v>
          </cell>
          <cell r="G1276">
            <v>-57.040775539999231</v>
          </cell>
          <cell r="H1276">
            <v>-15.967229969999607</v>
          </cell>
          <cell r="I1276">
            <v>-96.426728840002397</v>
          </cell>
          <cell r="J1276">
            <v>0</v>
          </cell>
          <cell r="K1276">
            <v>-58.538531779997356</v>
          </cell>
          <cell r="L1276">
            <v>-0.26229818999854615</v>
          </cell>
          <cell r="M1276">
            <v>0</v>
          </cell>
          <cell r="N1276">
            <v>15.355522909998399</v>
          </cell>
          <cell r="O1276">
            <v>-37.392116729997724</v>
          </cell>
          <cell r="P1276">
            <v>-3.2255620699997962</v>
          </cell>
          <cell r="Q1276">
            <v>-7.2199472899992543</v>
          </cell>
          <cell r="R1276">
            <v>-337.34193935999065</v>
          </cell>
          <cell r="S1276">
            <v>-25.986932870000601</v>
          </cell>
          <cell r="T1276">
            <v>-46.426081520003208</v>
          </cell>
          <cell r="U1276">
            <v>-31.742820580002444</v>
          </cell>
          <cell r="V1276">
            <v>-29.737261780001063</v>
          </cell>
          <cell r="W1276">
            <v>-54.264064110000618</v>
          </cell>
          <cell r="X1276">
            <v>-0.8974507499988249</v>
          </cell>
          <cell r="Y1276">
            <v>-18.309999999997672</v>
          </cell>
          <cell r="Z1276">
            <v>-8.5423546899983194</v>
          </cell>
          <cell r="AA1276">
            <v>0</v>
          </cell>
          <cell r="AB1276">
            <v>-82.91725889999725</v>
          </cell>
          <cell r="AC1276">
            <v>0</v>
          </cell>
          <cell r="AD1276">
            <v>-38.517714159999741</v>
          </cell>
          <cell r="AE1276">
            <v>-325.92982700996799</v>
          </cell>
          <cell r="AF1276">
            <v>0</v>
          </cell>
          <cell r="AG1276">
            <v>-14.138910310000938</v>
          </cell>
          <cell r="AH1276">
            <v>-111.81844688000001</v>
          </cell>
          <cell r="AI1276">
            <v>-91.549999999999272</v>
          </cell>
          <cell r="AJ1276">
            <v>-18.309999999999491</v>
          </cell>
          <cell r="AK1276">
            <v>0</v>
          </cell>
          <cell r="AL1276">
            <v>0</v>
          </cell>
          <cell r="AM1276">
            <v>0</v>
          </cell>
          <cell r="AN1276">
            <v>-14.141103810001368</v>
          </cell>
          <cell r="AO1276">
            <v>-40.302558259998477</v>
          </cell>
          <cell r="AP1276">
            <v>0</v>
          </cell>
          <cell r="AQ1276">
            <v>-35.668807750002088</v>
          </cell>
          <cell r="AR1276">
            <v>-259.4584594600019</v>
          </cell>
          <cell r="AS1276">
            <v>0</v>
          </cell>
          <cell r="AT1276">
            <v>0</v>
          </cell>
          <cell r="AU1276">
            <v>-121.66001153999787</v>
          </cell>
          <cell r="AV1276">
            <v>-83.847488860006706</v>
          </cell>
          <cell r="AW1276">
            <v>-34.438204050000422</v>
          </cell>
          <cell r="AX1276">
            <v>-1.4801663899997948</v>
          </cell>
          <cell r="AY1276">
            <v>0</v>
          </cell>
          <cell r="AZ1276">
            <v>0</v>
          </cell>
          <cell r="BA1276">
            <v>0</v>
          </cell>
          <cell r="BB1276">
            <v>-18.032588619998933</v>
          </cell>
          <cell r="BC1276">
            <v>0</v>
          </cell>
          <cell r="BD1276">
            <v>0</v>
          </cell>
          <cell r="BE1276">
            <v>-248.16118426001049</v>
          </cell>
          <cell r="BF1276">
            <v>0</v>
          </cell>
          <cell r="BG1276">
            <v>0</v>
          </cell>
          <cell r="BH1276">
            <v>0</v>
          </cell>
          <cell r="BI1276">
            <v>-234.30741472000227</v>
          </cell>
          <cell r="BJ1276">
            <v>0</v>
          </cell>
          <cell r="BK1276">
            <v>0</v>
          </cell>
          <cell r="BL1276">
            <v>0</v>
          </cell>
          <cell r="BM1276">
            <v>-13.85376954000094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-452.70850418999908</v>
          </cell>
          <cell r="BS1276">
            <v>0</v>
          </cell>
          <cell r="BT1276">
            <v>0</v>
          </cell>
          <cell r="BU1276">
            <v>-7.9785265200007416</v>
          </cell>
          <cell r="BV1276">
            <v>-3.3179722100030631</v>
          </cell>
          <cell r="BW1276">
            <v>-145.98998108999695</v>
          </cell>
          <cell r="BX1276">
            <v>0</v>
          </cell>
          <cell r="BY1276">
            <v>0</v>
          </cell>
          <cell r="BZ1276">
            <v>-146.47999999999956</v>
          </cell>
          <cell r="CA1276">
            <v>0</v>
          </cell>
          <cell r="CB1276">
            <v>-148.94202437000058</v>
          </cell>
          <cell r="CC1276">
            <v>0</v>
          </cell>
          <cell r="CD1276">
            <v>0</v>
          </cell>
          <cell r="CE1276">
            <v>-131.43409570000949</v>
          </cell>
          <cell r="CF1276">
            <v>0</v>
          </cell>
          <cell r="CG1276">
            <v>-42.024599049998869</v>
          </cell>
          <cell r="CH1276">
            <v>14.674549930003195</v>
          </cell>
          <cell r="CI1276">
            <v>-42.167931619998853</v>
          </cell>
          <cell r="CJ1276">
            <v>0</v>
          </cell>
          <cell r="CK1276">
            <v>-12.261062679999668</v>
          </cell>
          <cell r="CL1276">
            <v>0</v>
          </cell>
          <cell r="CM1276">
            <v>0</v>
          </cell>
          <cell r="CN1276">
            <v>0</v>
          </cell>
          <cell r="CO1276">
            <v>-49.655052279998927</v>
          </cell>
          <cell r="CP1276">
            <v>0</v>
          </cell>
          <cell r="CQ1276">
            <v>0</v>
          </cell>
          <cell r="CR1276">
            <v>-166.72208572999807</v>
          </cell>
          <cell r="CS1276">
            <v>0</v>
          </cell>
          <cell r="CT1276">
            <v>-24.286826539999311</v>
          </cell>
          <cell r="CU1276">
            <v>-18.309999999999491</v>
          </cell>
          <cell r="CV1276">
            <v>-34.500855230000525</v>
          </cell>
          <cell r="CW1276">
            <v>0</v>
          </cell>
          <cell r="CX1276">
            <v>-89.624403959996926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-244.92901943999459</v>
          </cell>
          <cell r="DF1276">
            <v>0</v>
          </cell>
          <cell r="DG1276">
            <v>-17.668845350000993</v>
          </cell>
          <cell r="DH1276">
            <v>-6.2393761700022878</v>
          </cell>
          <cell r="DI1276">
            <v>-5.5618853899995884</v>
          </cell>
          <cell r="DJ1276">
            <v>-92.400644200000897</v>
          </cell>
          <cell r="DK1276">
            <v>-123.05826833000174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-193.18682979000732</v>
          </cell>
          <cell r="DS1276">
            <v>0</v>
          </cell>
          <cell r="DT1276">
            <v>-42.624035050001112</v>
          </cell>
          <cell r="DU1276">
            <v>1.5626346199996988</v>
          </cell>
          <cell r="DV1276">
            <v>0</v>
          </cell>
          <cell r="DW1276">
            <v>-18.309999999999491</v>
          </cell>
          <cell r="DX1276">
            <v>-4.0704809800008661</v>
          </cell>
          <cell r="DY1276">
            <v>-1.5749483800027519</v>
          </cell>
          <cell r="DZ1276">
            <v>0</v>
          </cell>
          <cell r="EA1276">
            <v>-128.17000000000007</v>
          </cell>
          <cell r="EB1276">
            <v>0</v>
          </cell>
          <cell r="EC1276">
            <v>0</v>
          </cell>
          <cell r="ED1276">
            <v>0</v>
          </cell>
          <cell r="EE1276">
            <v>-72.407172520004679</v>
          </cell>
          <cell r="EF1276">
            <v>0</v>
          </cell>
          <cell r="EG1276">
            <v>-18.31000000000131</v>
          </cell>
          <cell r="EH1276">
            <v>0.712761650000175</v>
          </cell>
          <cell r="EI1276">
            <v>6.1114686599994457</v>
          </cell>
          <cell r="EJ1276">
            <v>-13.876215039997987</v>
          </cell>
          <cell r="EK1276">
            <v>-53.54569574999914</v>
          </cell>
          <cell r="EL1276">
            <v>0</v>
          </cell>
          <cell r="EM1276">
            <v>6.5005079599995952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29.105340279988013</v>
          </cell>
          <cell r="ES1276">
            <v>0</v>
          </cell>
          <cell r="ET1276">
            <v>0</v>
          </cell>
          <cell r="EU1276">
            <v>-0.40117364000070665</v>
          </cell>
          <cell r="EV1276">
            <v>76.442136719997507</v>
          </cell>
          <cell r="EW1276">
            <v>-0.2902614699996775</v>
          </cell>
          <cell r="EX1276">
            <v>0</v>
          </cell>
          <cell r="EY1276">
            <v>-36.121497960000852</v>
          </cell>
          <cell r="EZ1276">
            <v>0</v>
          </cell>
          <cell r="FA1276">
            <v>0</v>
          </cell>
          <cell r="FB1276">
            <v>-10.523863370000981</v>
          </cell>
          <cell r="FC1276">
            <v>0</v>
          </cell>
          <cell r="FD1276">
            <v>0</v>
          </cell>
          <cell r="FE1276">
            <v>-329.30130066000856</v>
          </cell>
          <cell r="FF1276">
            <v>0</v>
          </cell>
          <cell r="FG1276">
            <v>-329.57999999999993</v>
          </cell>
          <cell r="FH1276">
            <v>13.234131859999252</v>
          </cell>
          <cell r="FI1276">
            <v>-12.955432519998794</v>
          </cell>
          <cell r="FJ1276">
            <v>-18.309999999999491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18.309999999999491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  <cell r="GK1276">
            <v>0</v>
          </cell>
          <cell r="GL1276">
            <v>0</v>
          </cell>
          <cell r="GM1276">
            <v>0</v>
          </cell>
          <cell r="GN1276">
            <v>0</v>
          </cell>
          <cell r="GO1276">
            <v>0</v>
          </cell>
          <cell r="GP1276">
            <v>0</v>
          </cell>
          <cell r="GQ1276">
            <v>0</v>
          </cell>
          <cell r="GR1276">
            <v>0</v>
          </cell>
          <cell r="GS1276">
            <v>0</v>
          </cell>
          <cell r="GT1276">
            <v>0</v>
          </cell>
          <cell r="GU1276">
            <v>0</v>
          </cell>
          <cell r="GV1276">
            <v>0</v>
          </cell>
          <cell r="GW1276">
            <v>0</v>
          </cell>
          <cell r="GX1276">
            <v>0</v>
          </cell>
          <cell r="GY1276">
            <v>0</v>
          </cell>
          <cell r="GZ1276">
            <v>0</v>
          </cell>
          <cell r="HA1276">
            <v>0</v>
          </cell>
          <cell r="HB1276">
            <v>0</v>
          </cell>
          <cell r="HC1276">
            <v>0</v>
          </cell>
          <cell r="HD1276">
            <v>0</v>
          </cell>
          <cell r="HE1276">
            <v>0</v>
          </cell>
          <cell r="HF1276">
            <v>0</v>
          </cell>
          <cell r="HG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0</v>
          </cell>
          <cell r="HN1276">
            <v>0</v>
          </cell>
          <cell r="HO1276">
            <v>0</v>
          </cell>
          <cell r="HP1276">
            <v>0</v>
          </cell>
          <cell r="HQ1276">
            <v>0</v>
          </cell>
          <cell r="HR1276">
            <v>0</v>
          </cell>
          <cell r="HS1276">
            <v>0</v>
          </cell>
          <cell r="HT1276">
            <v>0</v>
          </cell>
          <cell r="HU1276">
            <v>0</v>
          </cell>
          <cell r="HV1276">
            <v>0</v>
          </cell>
          <cell r="HW1276">
            <v>0</v>
          </cell>
          <cell r="HX1276">
            <v>0</v>
          </cell>
          <cell r="HY1276">
            <v>0</v>
          </cell>
          <cell r="HZ1276">
            <v>0</v>
          </cell>
          <cell r="IA1276">
            <v>0</v>
          </cell>
          <cell r="IB1276">
            <v>0</v>
          </cell>
          <cell r="IC1276">
            <v>0</v>
          </cell>
          <cell r="ID1276">
            <v>0</v>
          </cell>
          <cell r="IE1276">
            <v>0</v>
          </cell>
          <cell r="IF1276">
            <v>0</v>
          </cell>
          <cell r="IG1276">
            <v>0</v>
          </cell>
          <cell r="IH1276">
            <v>0</v>
          </cell>
          <cell r="II1276">
            <v>0</v>
          </cell>
          <cell r="IJ1276">
            <v>0</v>
          </cell>
          <cell r="IK1276">
            <v>0</v>
          </cell>
          <cell r="IL1276">
            <v>0</v>
          </cell>
          <cell r="IM1276">
            <v>0</v>
          </cell>
          <cell r="IN1276">
            <v>0</v>
          </cell>
          <cell r="IO1276">
            <v>0</v>
          </cell>
          <cell r="IP1276">
            <v>0</v>
          </cell>
          <cell r="IQ1276">
            <v>0</v>
          </cell>
          <cell r="IR1276">
            <v>0</v>
          </cell>
          <cell r="IS1276">
            <v>0</v>
          </cell>
          <cell r="IT1276">
            <v>0</v>
          </cell>
          <cell r="IU1276">
            <v>0</v>
          </cell>
          <cell r="IV1276">
            <v>0</v>
          </cell>
          <cell r="IW1276">
            <v>0</v>
          </cell>
          <cell r="IX1276">
            <v>0</v>
          </cell>
          <cell r="IY1276">
            <v>0</v>
          </cell>
          <cell r="IZ1276">
            <v>0</v>
          </cell>
          <cell r="JA1276">
            <v>0</v>
          </cell>
          <cell r="JB1276">
            <v>0</v>
          </cell>
          <cell r="JC1276">
            <v>0</v>
          </cell>
          <cell r="JD1276">
            <v>0</v>
          </cell>
          <cell r="JE1276">
            <v>0</v>
          </cell>
          <cell r="JF1276">
            <v>0</v>
          </cell>
          <cell r="JG1276">
            <v>0</v>
          </cell>
          <cell r="JH1276">
            <v>0</v>
          </cell>
          <cell r="JI1276">
            <v>0</v>
          </cell>
          <cell r="JJ1276">
            <v>0</v>
          </cell>
          <cell r="JK1276">
            <v>0</v>
          </cell>
          <cell r="JL1276">
            <v>0</v>
          </cell>
          <cell r="JM1276">
            <v>0</v>
          </cell>
          <cell r="JN1276">
            <v>0</v>
          </cell>
          <cell r="JO1276">
            <v>0</v>
          </cell>
          <cell r="JP1276">
            <v>0</v>
          </cell>
          <cell r="JQ1276">
            <v>0</v>
          </cell>
        </row>
        <row r="1277">
          <cell r="D1277" t="str">
            <v>GEO.EX.UTS._.___.Blundell_2</v>
          </cell>
          <cell r="F1277">
            <v>-4.4390000000003056</v>
          </cell>
          <cell r="G1277">
            <v>-17.755999999999403</v>
          </cell>
          <cell r="H1277">
            <v>-7.1343768500000806</v>
          </cell>
          <cell r="I1277">
            <v>-22.194999999998799</v>
          </cell>
          <cell r="J1277">
            <v>0</v>
          </cell>
          <cell r="K1277">
            <v>-13.068375510000806</v>
          </cell>
          <cell r="L1277">
            <v>-4.4389999999993961</v>
          </cell>
          <cell r="M1277">
            <v>0</v>
          </cell>
          <cell r="N1277">
            <v>4.4390000000003056</v>
          </cell>
          <cell r="O1277">
            <v>-3.632454399999915</v>
          </cell>
          <cell r="P1277">
            <v>-0.60682306000126118</v>
          </cell>
          <cell r="Q1277">
            <v>1.4960908700004438</v>
          </cell>
          <cell r="R1277">
            <v>-58.439078169991262</v>
          </cell>
          <cell r="S1277">
            <v>-4.1527121699991767</v>
          </cell>
          <cell r="T1277">
            <v>-4.4390000000012151</v>
          </cell>
          <cell r="U1277">
            <v>0.35062308000033227</v>
          </cell>
          <cell r="V1277">
            <v>-4.4389999999993961</v>
          </cell>
          <cell r="W1277">
            <v>-9.950986149999153</v>
          </cell>
          <cell r="X1277">
            <v>-4.4389999999993961</v>
          </cell>
          <cell r="Y1277">
            <v>-0.29600293000021338</v>
          </cell>
          <cell r="Z1277">
            <v>-4.4390000000003056</v>
          </cell>
          <cell r="AA1277">
            <v>0</v>
          </cell>
          <cell r="AB1277">
            <v>-22.194999999998799</v>
          </cell>
          <cell r="AC1277">
            <v>0</v>
          </cell>
          <cell r="AD1277">
            <v>-4.4390000000003056</v>
          </cell>
          <cell r="AE1277">
            <v>-74.775703720006277</v>
          </cell>
          <cell r="AF1277">
            <v>0</v>
          </cell>
          <cell r="AG1277">
            <v>0</v>
          </cell>
          <cell r="AH1277">
            <v>-26.634000000000015</v>
          </cell>
          <cell r="AI1277">
            <v>-25.946703720001096</v>
          </cell>
          <cell r="AJ1277">
            <v>-4.4390000000003056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-8.8780000000006112</v>
          </cell>
          <cell r="AP1277">
            <v>0</v>
          </cell>
          <cell r="AQ1277">
            <v>-8.8780000000006112</v>
          </cell>
          <cell r="AR1277">
            <v>-60.083079360003467</v>
          </cell>
          <cell r="AS1277">
            <v>0</v>
          </cell>
          <cell r="AT1277">
            <v>0</v>
          </cell>
          <cell r="AU1277">
            <v>-23.981653589999951</v>
          </cell>
          <cell r="AV1277">
            <v>-22.78442577000078</v>
          </cell>
          <cell r="AW1277">
            <v>-8.8779999999987922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-4.4390000000003056</v>
          </cell>
          <cell r="BC1277">
            <v>0</v>
          </cell>
          <cell r="BD1277">
            <v>0</v>
          </cell>
          <cell r="BE1277">
            <v>-57.70700000000943</v>
          </cell>
          <cell r="BF1277">
            <v>0</v>
          </cell>
          <cell r="BG1277">
            <v>0</v>
          </cell>
          <cell r="BH1277">
            <v>0</v>
          </cell>
          <cell r="BI1277">
            <v>-53.26799999999912</v>
          </cell>
          <cell r="BJ1277">
            <v>0</v>
          </cell>
          <cell r="BK1277">
            <v>0</v>
          </cell>
          <cell r="BL1277">
            <v>0</v>
          </cell>
          <cell r="BM1277">
            <v>-4.4389999999993961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-117.43204454000806</v>
          </cell>
          <cell r="BS1277">
            <v>0</v>
          </cell>
          <cell r="BT1277">
            <v>0</v>
          </cell>
          <cell r="BU1277">
            <v>-6.4570445400004246</v>
          </cell>
          <cell r="BV1277">
            <v>0</v>
          </cell>
          <cell r="BW1277">
            <v>-35.511999999999716</v>
          </cell>
          <cell r="BX1277">
            <v>0</v>
          </cell>
          <cell r="BY1277">
            <v>0</v>
          </cell>
          <cell r="BZ1277">
            <v>-35.512000000000626</v>
          </cell>
          <cell r="CA1277">
            <v>0</v>
          </cell>
          <cell r="CB1277">
            <v>-39.951000000000022</v>
          </cell>
          <cell r="CC1277">
            <v>0</v>
          </cell>
          <cell r="CD1277">
            <v>0</v>
          </cell>
          <cell r="CE1277">
            <v>-22.091069610003615</v>
          </cell>
          <cell r="CF1277">
            <v>0</v>
          </cell>
          <cell r="CG1277">
            <v>-13.213069610000275</v>
          </cell>
          <cell r="CH1277">
            <v>8.8779999999997017</v>
          </cell>
          <cell r="CI1277">
            <v>-8.8780000000006112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-8.8779999999987922</v>
          </cell>
          <cell r="CP1277">
            <v>0</v>
          </cell>
          <cell r="CQ1277">
            <v>0</v>
          </cell>
          <cell r="CR1277">
            <v>-41.446032630003174</v>
          </cell>
          <cell r="CS1277">
            <v>0</v>
          </cell>
          <cell r="CT1277">
            <v>-4.4389999999993961</v>
          </cell>
          <cell r="CU1277">
            <v>-4.4389999999993961</v>
          </cell>
          <cell r="CV1277">
            <v>-10.373032630000125</v>
          </cell>
          <cell r="CW1277">
            <v>0</v>
          </cell>
          <cell r="CX1277">
            <v>-22.194999999999709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-67.665591490003862</v>
          </cell>
          <cell r="DF1277">
            <v>0</v>
          </cell>
          <cell r="DG1277">
            <v>0</v>
          </cell>
          <cell r="DH1277">
            <v>-1.1383380199995372</v>
          </cell>
          <cell r="DI1277">
            <v>-8.8202534700003525</v>
          </cell>
          <cell r="DJ1277">
            <v>-26.634000000000924</v>
          </cell>
          <cell r="DK1277">
            <v>-31.072999999999411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-43.03012480000325</v>
          </cell>
          <cell r="DS1277">
            <v>0</v>
          </cell>
          <cell r="DT1277">
            <v>-11.768701720000536</v>
          </cell>
          <cell r="DU1277">
            <v>0</v>
          </cell>
          <cell r="DV1277">
            <v>4.2505769199997303</v>
          </cell>
          <cell r="DW1277">
            <v>-4.4390000000003056</v>
          </cell>
          <cell r="DX1277">
            <v>0</v>
          </cell>
          <cell r="DY1277">
            <v>0</v>
          </cell>
          <cell r="DZ1277">
            <v>0</v>
          </cell>
          <cell r="EA1277">
            <v>-31.072999999999411</v>
          </cell>
          <cell r="EB1277">
            <v>0</v>
          </cell>
          <cell r="EC1277">
            <v>0</v>
          </cell>
          <cell r="ED1277">
            <v>0</v>
          </cell>
          <cell r="EE1277">
            <v>-18.085851369993179</v>
          </cell>
          <cell r="EF1277">
            <v>0</v>
          </cell>
          <cell r="EG1277">
            <v>-2.0498049099996933</v>
          </cell>
          <cell r="EH1277">
            <v>0</v>
          </cell>
          <cell r="EI1277">
            <v>-2.719046459999845</v>
          </cell>
          <cell r="EJ1277">
            <v>-4.4389999999993961</v>
          </cell>
          <cell r="EK1277">
            <v>-13.317000000000007</v>
          </cell>
          <cell r="EL1277">
            <v>0</v>
          </cell>
          <cell r="EM1277">
            <v>4.4389999999993961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19.234775140008423</v>
          </cell>
          <cell r="ES1277">
            <v>0</v>
          </cell>
          <cell r="ET1277">
            <v>0</v>
          </cell>
          <cell r="EU1277">
            <v>3.927804379999543</v>
          </cell>
          <cell r="EV1277">
            <v>22.195000000000618</v>
          </cell>
          <cell r="EW1277">
            <v>4.1604392800009009</v>
          </cell>
          <cell r="EX1277">
            <v>0</v>
          </cell>
          <cell r="EY1277">
            <v>-8.8779999999997017</v>
          </cell>
          <cell r="EZ1277">
            <v>2.2685314800000924</v>
          </cell>
          <cell r="FA1277">
            <v>0</v>
          </cell>
          <cell r="FB1277">
            <v>-4.4389999999993961</v>
          </cell>
          <cell r="FC1277">
            <v>0</v>
          </cell>
          <cell r="FD1277">
            <v>0</v>
          </cell>
          <cell r="FE1277">
            <v>-84.454227619993617</v>
          </cell>
          <cell r="FF1277">
            <v>0</v>
          </cell>
          <cell r="FG1277">
            <v>-79.902000000000044</v>
          </cell>
          <cell r="FH1277">
            <v>-1.419130490000498</v>
          </cell>
          <cell r="FI1277">
            <v>-3.1330971300012607</v>
          </cell>
          <cell r="FJ1277">
            <v>-4.4390000000003056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4.4390000000003056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  <cell r="GK1277">
            <v>0</v>
          </cell>
          <cell r="GL1277">
            <v>0</v>
          </cell>
          <cell r="GM1277">
            <v>0</v>
          </cell>
          <cell r="GN1277">
            <v>0</v>
          </cell>
          <cell r="GO1277">
            <v>0</v>
          </cell>
          <cell r="GP1277">
            <v>0</v>
          </cell>
          <cell r="GQ1277">
            <v>0</v>
          </cell>
          <cell r="GR1277">
            <v>0</v>
          </cell>
          <cell r="GS1277">
            <v>0</v>
          </cell>
          <cell r="GT1277">
            <v>0</v>
          </cell>
          <cell r="GU1277">
            <v>0</v>
          </cell>
          <cell r="GV1277">
            <v>0</v>
          </cell>
          <cell r="GW1277">
            <v>0</v>
          </cell>
          <cell r="GX1277">
            <v>0</v>
          </cell>
          <cell r="GY1277">
            <v>0</v>
          </cell>
          <cell r="GZ1277">
            <v>0</v>
          </cell>
          <cell r="HA1277">
            <v>0</v>
          </cell>
          <cell r="HB1277">
            <v>0</v>
          </cell>
          <cell r="HC1277">
            <v>0</v>
          </cell>
          <cell r="HD1277">
            <v>0</v>
          </cell>
          <cell r="HE1277">
            <v>0</v>
          </cell>
          <cell r="HF1277">
            <v>0</v>
          </cell>
          <cell r="HG1277">
            <v>0</v>
          </cell>
          <cell r="HH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0</v>
          </cell>
          <cell r="HN1277">
            <v>0</v>
          </cell>
          <cell r="HO1277">
            <v>0</v>
          </cell>
          <cell r="HP1277">
            <v>0</v>
          </cell>
          <cell r="HQ1277">
            <v>0</v>
          </cell>
          <cell r="HR1277">
            <v>0</v>
          </cell>
          <cell r="HS1277">
            <v>0</v>
          </cell>
          <cell r="HT1277">
            <v>0</v>
          </cell>
          <cell r="HU1277">
            <v>0</v>
          </cell>
          <cell r="HV1277">
            <v>0</v>
          </cell>
          <cell r="HW1277">
            <v>0</v>
          </cell>
          <cell r="HX1277">
            <v>0</v>
          </cell>
          <cell r="HY1277">
            <v>0</v>
          </cell>
          <cell r="HZ1277">
            <v>0</v>
          </cell>
          <cell r="IA1277">
            <v>0</v>
          </cell>
          <cell r="IB1277">
            <v>0</v>
          </cell>
          <cell r="IC1277">
            <v>0</v>
          </cell>
          <cell r="ID1277">
            <v>0</v>
          </cell>
          <cell r="IE1277">
            <v>0</v>
          </cell>
          <cell r="IF1277">
            <v>0</v>
          </cell>
          <cell r="IG1277">
            <v>0</v>
          </cell>
          <cell r="IH1277">
            <v>0</v>
          </cell>
          <cell r="II1277">
            <v>0</v>
          </cell>
          <cell r="IJ1277">
            <v>0</v>
          </cell>
          <cell r="IK1277">
            <v>0</v>
          </cell>
          <cell r="IL1277">
            <v>0</v>
          </cell>
          <cell r="IM1277">
            <v>0</v>
          </cell>
          <cell r="IN1277">
            <v>0</v>
          </cell>
          <cell r="IO1277">
            <v>0</v>
          </cell>
          <cell r="IP1277">
            <v>0</v>
          </cell>
          <cell r="IQ1277">
            <v>0</v>
          </cell>
          <cell r="IR1277">
            <v>0</v>
          </cell>
          <cell r="IS1277">
            <v>0</v>
          </cell>
          <cell r="IT1277">
            <v>0</v>
          </cell>
          <cell r="IU1277">
            <v>0</v>
          </cell>
          <cell r="IV1277">
            <v>0</v>
          </cell>
          <cell r="IW1277">
            <v>0</v>
          </cell>
          <cell r="IX1277">
            <v>0</v>
          </cell>
          <cell r="IY1277">
            <v>0</v>
          </cell>
          <cell r="IZ1277">
            <v>0</v>
          </cell>
          <cell r="JA1277">
            <v>0</v>
          </cell>
          <cell r="JB1277">
            <v>0</v>
          </cell>
          <cell r="JC1277">
            <v>0</v>
          </cell>
          <cell r="JD1277">
            <v>0</v>
          </cell>
          <cell r="JE1277">
            <v>0</v>
          </cell>
          <cell r="JF1277">
            <v>0</v>
          </cell>
          <cell r="JG1277">
            <v>0</v>
          </cell>
          <cell r="JH1277">
            <v>0</v>
          </cell>
          <cell r="JI1277">
            <v>0</v>
          </cell>
          <cell r="JJ1277">
            <v>0</v>
          </cell>
          <cell r="JK1277">
            <v>0</v>
          </cell>
          <cell r="JL1277">
            <v>0</v>
          </cell>
          <cell r="JM1277">
            <v>0</v>
          </cell>
          <cell r="JN1277">
            <v>0</v>
          </cell>
          <cell r="JO1277">
            <v>0</v>
          </cell>
          <cell r="JP1277">
            <v>0</v>
          </cell>
          <cell r="JQ1277">
            <v>0</v>
          </cell>
        </row>
        <row r="1278">
          <cell r="D1278" t="str">
            <v>GEO.PC.UTN._.SML.Soda Lake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  <cell r="GK1278">
            <v>0</v>
          </cell>
          <cell r="GL1278">
            <v>0</v>
          </cell>
          <cell r="GM1278">
            <v>0</v>
          </cell>
          <cell r="GN1278">
            <v>0</v>
          </cell>
          <cell r="GO1278">
            <v>0</v>
          </cell>
          <cell r="GP1278">
            <v>0</v>
          </cell>
          <cell r="GQ1278">
            <v>0</v>
          </cell>
          <cell r="GR1278">
            <v>0</v>
          </cell>
          <cell r="GS1278">
            <v>0</v>
          </cell>
          <cell r="GT1278">
            <v>0</v>
          </cell>
          <cell r="GU1278">
            <v>0</v>
          </cell>
          <cell r="GV1278">
            <v>0</v>
          </cell>
          <cell r="GW1278">
            <v>0</v>
          </cell>
          <cell r="GX1278">
            <v>0</v>
          </cell>
          <cell r="GY1278">
            <v>0</v>
          </cell>
          <cell r="GZ1278">
            <v>0</v>
          </cell>
          <cell r="HA1278">
            <v>0</v>
          </cell>
          <cell r="HB1278">
            <v>0</v>
          </cell>
          <cell r="HC1278">
            <v>0</v>
          </cell>
          <cell r="HD1278">
            <v>0</v>
          </cell>
          <cell r="HE1278">
            <v>0</v>
          </cell>
          <cell r="HF1278">
            <v>0</v>
          </cell>
          <cell r="HG1278">
            <v>0</v>
          </cell>
          <cell r="HH1278">
            <v>0</v>
          </cell>
          <cell r="HI1278">
            <v>0</v>
          </cell>
          <cell r="HJ1278">
            <v>0</v>
          </cell>
          <cell r="HK1278">
            <v>0</v>
          </cell>
          <cell r="HL1278">
            <v>0</v>
          </cell>
          <cell r="HM1278">
            <v>0</v>
          </cell>
          <cell r="HN1278">
            <v>0</v>
          </cell>
          <cell r="HO1278">
            <v>0</v>
          </cell>
          <cell r="HP1278">
            <v>0</v>
          </cell>
          <cell r="HQ1278">
            <v>0</v>
          </cell>
          <cell r="HR1278">
            <v>0</v>
          </cell>
          <cell r="HS1278">
            <v>0</v>
          </cell>
          <cell r="HT1278">
            <v>0</v>
          </cell>
          <cell r="HU1278">
            <v>0</v>
          </cell>
          <cell r="HV1278">
            <v>0</v>
          </cell>
          <cell r="HW1278">
            <v>0</v>
          </cell>
          <cell r="HX1278">
            <v>0</v>
          </cell>
          <cell r="HY1278">
            <v>0</v>
          </cell>
          <cell r="HZ1278">
            <v>0</v>
          </cell>
          <cell r="IA1278">
            <v>0</v>
          </cell>
          <cell r="IB1278">
            <v>0</v>
          </cell>
          <cell r="IC1278">
            <v>0</v>
          </cell>
          <cell r="ID1278">
            <v>0</v>
          </cell>
          <cell r="IE1278">
            <v>0</v>
          </cell>
          <cell r="IF1278">
            <v>0</v>
          </cell>
          <cell r="IG1278">
            <v>0</v>
          </cell>
          <cell r="IH1278">
            <v>0</v>
          </cell>
          <cell r="II1278">
            <v>0</v>
          </cell>
          <cell r="IJ1278">
            <v>0</v>
          </cell>
          <cell r="IK1278">
            <v>0</v>
          </cell>
          <cell r="IL1278">
            <v>0</v>
          </cell>
          <cell r="IM1278">
            <v>0</v>
          </cell>
          <cell r="IN1278">
            <v>0</v>
          </cell>
          <cell r="IO1278">
            <v>0</v>
          </cell>
          <cell r="IP1278">
            <v>0</v>
          </cell>
          <cell r="IQ1278">
            <v>0</v>
          </cell>
          <cell r="IR1278">
            <v>0</v>
          </cell>
          <cell r="IS1278">
            <v>0</v>
          </cell>
          <cell r="IT1278">
            <v>0</v>
          </cell>
          <cell r="IU1278">
            <v>0</v>
          </cell>
          <cell r="IV1278">
            <v>0</v>
          </cell>
          <cell r="IW1278">
            <v>0</v>
          </cell>
          <cell r="IX1278">
            <v>0</v>
          </cell>
          <cell r="IY1278">
            <v>0</v>
          </cell>
          <cell r="IZ1278">
            <v>0</v>
          </cell>
          <cell r="JA1278">
            <v>0</v>
          </cell>
          <cell r="JB1278">
            <v>0</v>
          </cell>
          <cell r="JC1278">
            <v>0</v>
          </cell>
          <cell r="JD1278">
            <v>0</v>
          </cell>
          <cell r="JE1278">
            <v>0</v>
          </cell>
          <cell r="JF1278">
            <v>0</v>
          </cell>
          <cell r="JG1278">
            <v>0</v>
          </cell>
          <cell r="JH1278">
            <v>0</v>
          </cell>
          <cell r="JI1278">
            <v>0</v>
          </cell>
          <cell r="JJ1278">
            <v>0</v>
          </cell>
          <cell r="JK1278">
            <v>0</v>
          </cell>
          <cell r="JL1278">
            <v>0</v>
          </cell>
          <cell r="JM1278">
            <v>0</v>
          </cell>
          <cell r="JN1278">
            <v>0</v>
          </cell>
          <cell r="JO1278">
            <v>0</v>
          </cell>
          <cell r="JP1278">
            <v>0</v>
          </cell>
          <cell r="JQ1278">
            <v>0</v>
          </cell>
        </row>
        <row r="1280">
          <cell r="D1280" t="str">
            <v>WD_.EX.WWA._.REP.Marengo I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201.34235228999751</v>
          </cell>
          <cell r="S1280">
            <v>0</v>
          </cell>
          <cell r="T1280">
            <v>0</v>
          </cell>
          <cell r="U1280">
            <v>0</v>
          </cell>
          <cell r="V1280">
            <v>201.34235228999751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-132.6466431900044</v>
          </cell>
          <cell r="AF1280">
            <v>0</v>
          </cell>
          <cell r="AG1280">
            <v>0</v>
          </cell>
          <cell r="AH1280">
            <v>-132.64664318999712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-497.9135575100081</v>
          </cell>
          <cell r="BS1280">
            <v>0</v>
          </cell>
          <cell r="BT1280">
            <v>0</v>
          </cell>
          <cell r="BU1280">
            <v>-208.64807532999112</v>
          </cell>
          <cell r="BV1280">
            <v>-205.85607982000147</v>
          </cell>
          <cell r="BW1280">
            <v>-45.786023279993969</v>
          </cell>
          <cell r="BX1280">
            <v>-110.56177897999805</v>
          </cell>
          <cell r="BY1280">
            <v>0</v>
          </cell>
          <cell r="BZ1280">
            <v>0</v>
          </cell>
          <cell r="CA1280">
            <v>0</v>
          </cell>
          <cell r="CB1280">
            <v>72.938399899998331</v>
          </cell>
          <cell r="CC1280">
            <v>0</v>
          </cell>
          <cell r="CD1280">
            <v>0</v>
          </cell>
          <cell r="CE1280">
            <v>-402.72391621995484</v>
          </cell>
          <cell r="CF1280">
            <v>0</v>
          </cell>
          <cell r="CG1280">
            <v>-7.9486460002954118E-2</v>
          </cell>
          <cell r="CH1280">
            <v>-426.9316372300018</v>
          </cell>
          <cell r="CI1280">
            <v>-5.3094892599983723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29.596696729990072</v>
          </cell>
          <cell r="CP1280">
            <v>0</v>
          </cell>
          <cell r="CQ1280">
            <v>0</v>
          </cell>
          <cell r="CR1280">
            <v>-250.49693145998754</v>
          </cell>
          <cell r="CS1280">
            <v>0</v>
          </cell>
          <cell r="CT1280">
            <v>-1.4889174100026139</v>
          </cell>
          <cell r="CU1280">
            <v>-252.79227217000516</v>
          </cell>
          <cell r="CV1280">
            <v>0.61319523998827208</v>
          </cell>
          <cell r="CW1280">
            <v>87.432851590001519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-84.261788710005931</v>
          </cell>
          <cell r="DC1280">
            <v>0</v>
          </cell>
          <cell r="DD1280">
            <v>0</v>
          </cell>
          <cell r="DE1280">
            <v>-83.639148860005662</v>
          </cell>
          <cell r="DF1280">
            <v>0</v>
          </cell>
          <cell r="DG1280">
            <v>-117.57558692000021</v>
          </cell>
          <cell r="DH1280">
            <v>-144.12528937999377</v>
          </cell>
          <cell r="DI1280">
            <v>31.8649576300013</v>
          </cell>
          <cell r="DJ1280">
            <v>222.61227198999404</v>
          </cell>
          <cell r="DK1280">
            <v>-127.2191692300039</v>
          </cell>
          <cell r="DL1280">
            <v>0</v>
          </cell>
          <cell r="DM1280">
            <v>0</v>
          </cell>
          <cell r="DN1280">
            <v>0</v>
          </cell>
          <cell r="DO1280">
            <v>50.803667050000513</v>
          </cell>
          <cell r="DP1280">
            <v>0</v>
          </cell>
          <cell r="DQ1280">
            <v>0</v>
          </cell>
          <cell r="DR1280">
            <v>-161.02172014000826</v>
          </cell>
          <cell r="DS1280">
            <v>0</v>
          </cell>
          <cell r="DT1280">
            <v>0</v>
          </cell>
          <cell r="DU1280">
            <v>-91.238563900005829</v>
          </cell>
          <cell r="DV1280">
            <v>213.07405467999706</v>
          </cell>
          <cell r="DW1280">
            <v>-163.65977325999847</v>
          </cell>
          <cell r="DX1280">
            <v>-119.19743765999738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-327.92504047998227</v>
          </cell>
          <cell r="EF1280">
            <v>0</v>
          </cell>
          <cell r="EG1280">
            <v>-155.92199563999748</v>
          </cell>
          <cell r="EH1280">
            <v>-94.20840606999991</v>
          </cell>
          <cell r="EI1280">
            <v>-265.83979557000566</v>
          </cell>
          <cell r="EJ1280">
            <v>77.275264559997595</v>
          </cell>
          <cell r="EK1280">
            <v>110.76989223999772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-77.275155350042041</v>
          </cell>
          <cell r="ES1280">
            <v>0</v>
          </cell>
          <cell r="ET1280">
            <v>0</v>
          </cell>
          <cell r="EU1280">
            <v>22.402360480002244</v>
          </cell>
          <cell r="EV1280">
            <v>-231.95412038000359</v>
          </cell>
          <cell r="EW1280">
            <v>89.231457490008324</v>
          </cell>
          <cell r="EX1280">
            <v>43.045147059998271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-1184.2826732899994</v>
          </cell>
          <cell r="FF1280">
            <v>0</v>
          </cell>
          <cell r="FG1280">
            <v>0</v>
          </cell>
          <cell r="FH1280">
            <v>-69.287743100001535</v>
          </cell>
          <cell r="FI1280">
            <v>119.29945928999587</v>
          </cell>
          <cell r="FJ1280">
            <v>-868.19866481999998</v>
          </cell>
          <cell r="FK1280">
            <v>-82.360874689999036</v>
          </cell>
          <cell r="FL1280">
            <v>0</v>
          </cell>
          <cell r="FM1280">
            <v>-116.26048548000108</v>
          </cell>
          <cell r="FN1280">
            <v>0</v>
          </cell>
          <cell r="FO1280">
            <v>-167.47436449000088</v>
          </cell>
          <cell r="FP1280">
            <v>0</v>
          </cell>
          <cell r="FQ1280">
            <v>0</v>
          </cell>
          <cell r="FR1280">
            <v>-110.96544386999449</v>
          </cell>
          <cell r="FS1280">
            <v>0</v>
          </cell>
          <cell r="FT1280">
            <v>0</v>
          </cell>
          <cell r="FU1280">
            <v>51.915557589993114</v>
          </cell>
          <cell r="FV1280">
            <v>-44.177485220003291</v>
          </cell>
          <cell r="FW1280">
            <v>9.8622472300048685</v>
          </cell>
          <cell r="FX1280">
            <v>-137.13815277999674</v>
          </cell>
          <cell r="FY1280">
            <v>0</v>
          </cell>
          <cell r="FZ1280">
            <v>3.0212151799969433</v>
          </cell>
          <cell r="GA1280">
            <v>0</v>
          </cell>
          <cell r="GB1280">
            <v>5.5511741300069843</v>
          </cell>
          <cell r="GC1280">
            <v>0</v>
          </cell>
          <cell r="GD1280">
            <v>0</v>
          </cell>
          <cell r="GE1280">
            <v>304.96070602996042</v>
          </cell>
          <cell r="GF1280">
            <v>0</v>
          </cell>
          <cell r="GG1280">
            <v>0</v>
          </cell>
          <cell r="GH1280">
            <v>109.14224273000218</v>
          </cell>
          <cell r="GI1280">
            <v>130.71935449999728</v>
          </cell>
          <cell r="GJ1280">
            <v>-9.3056859300013457</v>
          </cell>
          <cell r="GK1280">
            <v>-57.072470749997592</v>
          </cell>
          <cell r="GL1280">
            <v>233.64759690999927</v>
          </cell>
          <cell r="GM1280">
            <v>0</v>
          </cell>
          <cell r="GN1280">
            <v>0</v>
          </cell>
          <cell r="GO1280">
            <v>-102.17033142999571</v>
          </cell>
          <cell r="GP1280">
            <v>0</v>
          </cell>
          <cell r="GQ1280">
            <v>0</v>
          </cell>
          <cell r="GR1280">
            <v>205.01143615000183</v>
          </cell>
          <cell r="GS1280">
            <v>0</v>
          </cell>
          <cell r="GT1280">
            <v>0</v>
          </cell>
          <cell r="GU1280">
            <v>144.92458939000062</v>
          </cell>
          <cell r="GV1280">
            <v>-71.858039450002252</v>
          </cell>
          <cell r="GW1280">
            <v>131.94488620999982</v>
          </cell>
          <cell r="GX1280">
            <v>0</v>
          </cell>
          <cell r="GY1280">
            <v>0</v>
          </cell>
          <cell r="GZ1280">
            <v>0</v>
          </cell>
          <cell r="HA1280">
            <v>0</v>
          </cell>
          <cell r="HB1280">
            <v>0</v>
          </cell>
          <cell r="HC1280">
            <v>0</v>
          </cell>
          <cell r="HD1280">
            <v>0</v>
          </cell>
          <cell r="HE1280">
            <v>-56.376997850020416</v>
          </cell>
          <cell r="HF1280">
            <v>0</v>
          </cell>
          <cell r="HG1280">
            <v>0</v>
          </cell>
          <cell r="HH1280">
            <v>-56.376997850005864</v>
          </cell>
          <cell r="HI1280">
            <v>0</v>
          </cell>
          <cell r="HJ1280">
            <v>0</v>
          </cell>
          <cell r="HK1280">
            <v>0</v>
          </cell>
          <cell r="HL1280">
            <v>0</v>
          </cell>
          <cell r="HM1280">
            <v>0</v>
          </cell>
          <cell r="HN1280">
            <v>0</v>
          </cell>
          <cell r="HO1280">
            <v>0</v>
          </cell>
          <cell r="HP1280">
            <v>0</v>
          </cell>
          <cell r="HQ1280">
            <v>0</v>
          </cell>
          <cell r="HR1280">
            <v>-142.4421627400443</v>
          </cell>
          <cell r="HS1280">
            <v>0</v>
          </cell>
          <cell r="HT1280">
            <v>0</v>
          </cell>
          <cell r="HU1280">
            <v>4.0556908200014732</v>
          </cell>
          <cell r="HV1280">
            <v>0</v>
          </cell>
          <cell r="HW1280">
            <v>-146.49785356000211</v>
          </cell>
          <cell r="HX1280">
            <v>0</v>
          </cell>
          <cell r="HY1280">
            <v>0</v>
          </cell>
          <cell r="HZ1280">
            <v>0</v>
          </cell>
          <cell r="IA1280">
            <v>0</v>
          </cell>
          <cell r="IB1280">
            <v>0</v>
          </cell>
          <cell r="IC1280">
            <v>0</v>
          </cell>
          <cell r="ID1280">
            <v>0</v>
          </cell>
          <cell r="IE1280">
            <v>0</v>
          </cell>
          <cell r="IF1280">
            <v>0</v>
          </cell>
          <cell r="IG1280">
            <v>0</v>
          </cell>
          <cell r="IH1280">
            <v>0</v>
          </cell>
          <cell r="II1280">
            <v>0</v>
          </cell>
          <cell r="IJ1280">
            <v>0</v>
          </cell>
          <cell r="IK1280">
            <v>0</v>
          </cell>
          <cell r="IL1280">
            <v>0</v>
          </cell>
          <cell r="IM1280">
            <v>0</v>
          </cell>
          <cell r="IN1280">
            <v>0</v>
          </cell>
          <cell r="IO1280">
            <v>0</v>
          </cell>
          <cell r="IP1280">
            <v>0</v>
          </cell>
          <cell r="IQ1280">
            <v>0</v>
          </cell>
          <cell r="IR1280">
            <v>0</v>
          </cell>
          <cell r="IS1280">
            <v>0</v>
          </cell>
          <cell r="IT1280">
            <v>0</v>
          </cell>
          <cell r="IU1280">
            <v>0</v>
          </cell>
          <cell r="IV1280">
            <v>0</v>
          </cell>
          <cell r="IW1280">
            <v>0</v>
          </cell>
          <cell r="IX1280">
            <v>0</v>
          </cell>
          <cell r="IY1280">
            <v>0</v>
          </cell>
          <cell r="IZ1280">
            <v>0</v>
          </cell>
          <cell r="JA1280">
            <v>0</v>
          </cell>
          <cell r="JB1280">
            <v>0</v>
          </cell>
          <cell r="JC1280">
            <v>0</v>
          </cell>
          <cell r="JD1280">
            <v>0</v>
          </cell>
          <cell r="JE1280">
            <v>0</v>
          </cell>
          <cell r="JF1280">
            <v>0</v>
          </cell>
          <cell r="JG1280">
            <v>0</v>
          </cell>
          <cell r="JH1280">
            <v>0</v>
          </cell>
          <cell r="JI1280">
            <v>0</v>
          </cell>
          <cell r="JJ1280">
            <v>0</v>
          </cell>
          <cell r="JK1280">
            <v>0</v>
          </cell>
          <cell r="JL1280">
            <v>0</v>
          </cell>
          <cell r="JM1280">
            <v>0</v>
          </cell>
          <cell r="JN1280">
            <v>0</v>
          </cell>
          <cell r="JO1280">
            <v>0</v>
          </cell>
          <cell r="JP1280">
            <v>0</v>
          </cell>
          <cell r="JQ1280">
            <v>0</v>
          </cell>
        </row>
        <row r="1281">
          <cell r="D1281" t="str">
            <v>WD_.EX.WWA._.REP.Marengo II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115.56857164000394</v>
          </cell>
          <cell r="S1281">
            <v>0</v>
          </cell>
          <cell r="T1281">
            <v>0</v>
          </cell>
          <cell r="U1281">
            <v>0</v>
          </cell>
          <cell r="V1281">
            <v>115.5685716400003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-21.863719159999164</v>
          </cell>
          <cell r="AF1281">
            <v>0</v>
          </cell>
          <cell r="AG1281">
            <v>0</v>
          </cell>
          <cell r="AH1281">
            <v>-21.863719159999164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-323.12295372001245</v>
          </cell>
          <cell r="BS1281">
            <v>0</v>
          </cell>
          <cell r="BT1281">
            <v>-41.494011190001402</v>
          </cell>
          <cell r="BU1281">
            <v>-82.861022660003073</v>
          </cell>
          <cell r="BV1281">
            <v>-44.697625009999683</v>
          </cell>
          <cell r="BW1281">
            <v>-45.140529489997789</v>
          </cell>
          <cell r="BX1281">
            <v>-57.345242989997132</v>
          </cell>
          <cell r="BY1281">
            <v>0</v>
          </cell>
          <cell r="BZ1281">
            <v>0</v>
          </cell>
          <cell r="CA1281">
            <v>0</v>
          </cell>
          <cell r="CB1281">
            <v>-51.584522380000635</v>
          </cell>
          <cell r="CC1281">
            <v>0</v>
          </cell>
          <cell r="CD1281">
            <v>0</v>
          </cell>
          <cell r="CE1281">
            <v>-115.60269528999925</v>
          </cell>
          <cell r="CF1281">
            <v>0</v>
          </cell>
          <cell r="CG1281">
            <v>-77.163102170005004</v>
          </cell>
          <cell r="CH1281">
            <v>-72.800268399998458</v>
          </cell>
          <cell r="CI1281">
            <v>33.233051549997981</v>
          </cell>
          <cell r="CJ1281">
            <v>1.1276237299989589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-117.70946025001467</v>
          </cell>
          <cell r="CS1281">
            <v>0</v>
          </cell>
          <cell r="CT1281">
            <v>-77.981130739999571</v>
          </cell>
          <cell r="CU1281">
            <v>-54.565574429998378</v>
          </cell>
          <cell r="CV1281">
            <v>26.179655920001096</v>
          </cell>
          <cell r="CW1281">
            <v>-11.342410999999629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285.89345541002695</v>
          </cell>
          <cell r="DF1281">
            <v>0</v>
          </cell>
          <cell r="DG1281">
            <v>0</v>
          </cell>
          <cell r="DH1281">
            <v>97.608603959999527</v>
          </cell>
          <cell r="DI1281">
            <v>124.33787209000366</v>
          </cell>
          <cell r="DJ1281">
            <v>125.60230305999903</v>
          </cell>
          <cell r="DK1281">
            <v>-61.655323699997098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93.579367279977305</v>
          </cell>
          <cell r="DS1281">
            <v>0</v>
          </cell>
          <cell r="DT1281">
            <v>0</v>
          </cell>
          <cell r="DU1281">
            <v>84.484904479999386</v>
          </cell>
          <cell r="DV1281">
            <v>17.237723730002472</v>
          </cell>
          <cell r="DW1281">
            <v>-8.1432609300027252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172.36076511000283</v>
          </cell>
          <cell r="EF1281">
            <v>0</v>
          </cell>
          <cell r="EG1281">
            <v>-16.736175959997126</v>
          </cell>
          <cell r="EH1281">
            <v>28.629734419999295</v>
          </cell>
          <cell r="EI1281">
            <v>33.449663039998995</v>
          </cell>
          <cell r="EJ1281">
            <v>147.14534103999904</v>
          </cell>
          <cell r="EK1281">
            <v>-20.12779743000101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-125.02527618000749</v>
          </cell>
          <cell r="ES1281">
            <v>0</v>
          </cell>
          <cell r="ET1281">
            <v>0</v>
          </cell>
          <cell r="EU1281">
            <v>27.303781809998327</v>
          </cell>
          <cell r="EV1281">
            <v>-122.01038453000001</v>
          </cell>
          <cell r="EW1281">
            <v>-76.404337710000618</v>
          </cell>
          <cell r="EX1281">
            <v>46.085664250000264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-356.13100535000558</v>
          </cell>
          <cell r="FF1281">
            <v>0</v>
          </cell>
          <cell r="FG1281">
            <v>0</v>
          </cell>
          <cell r="FH1281">
            <v>-114.93501466999805</v>
          </cell>
          <cell r="FI1281">
            <v>-20.900477970000793</v>
          </cell>
          <cell r="FJ1281">
            <v>-315.91989827999714</v>
          </cell>
          <cell r="FK1281">
            <v>66.534822700001314</v>
          </cell>
          <cell r="FL1281">
            <v>0</v>
          </cell>
          <cell r="FM1281">
            <v>2.5947235899948282</v>
          </cell>
          <cell r="FN1281">
            <v>0</v>
          </cell>
          <cell r="FO1281">
            <v>26.494839280003362</v>
          </cell>
          <cell r="FP1281">
            <v>0</v>
          </cell>
          <cell r="FQ1281">
            <v>0</v>
          </cell>
          <cell r="FR1281">
            <v>209.87679862004006</v>
          </cell>
          <cell r="FS1281">
            <v>0</v>
          </cell>
          <cell r="FT1281">
            <v>0</v>
          </cell>
          <cell r="FU1281">
            <v>145.60308068999802</v>
          </cell>
          <cell r="FV1281">
            <v>107.19803588000104</v>
          </cell>
          <cell r="FW1281">
            <v>0</v>
          </cell>
          <cell r="FX1281">
            <v>-66.755489039996974</v>
          </cell>
          <cell r="FY1281">
            <v>0</v>
          </cell>
          <cell r="FZ1281">
            <v>82.933654849999584</v>
          </cell>
          <cell r="GA1281">
            <v>0</v>
          </cell>
          <cell r="GB1281">
            <v>-59.102483760001633</v>
          </cell>
          <cell r="GC1281">
            <v>0</v>
          </cell>
          <cell r="GD1281">
            <v>0</v>
          </cell>
          <cell r="GE1281">
            <v>29.601006200013217</v>
          </cell>
          <cell r="GF1281">
            <v>0</v>
          </cell>
          <cell r="GG1281">
            <v>0</v>
          </cell>
          <cell r="GH1281">
            <v>77.937592680000307</v>
          </cell>
          <cell r="GI1281">
            <v>20.884815670000535</v>
          </cell>
          <cell r="GJ1281">
            <v>-52.969711480000115</v>
          </cell>
          <cell r="GK1281">
            <v>-30.241208919999735</v>
          </cell>
          <cell r="GL1281">
            <v>57.715628890000517</v>
          </cell>
          <cell r="GM1281">
            <v>0</v>
          </cell>
          <cell r="GN1281">
            <v>0</v>
          </cell>
          <cell r="GO1281">
            <v>-43.726110639996477</v>
          </cell>
          <cell r="GP1281">
            <v>0</v>
          </cell>
          <cell r="GQ1281">
            <v>0</v>
          </cell>
          <cell r="GR1281">
            <v>148.17987776000518</v>
          </cell>
          <cell r="GS1281">
            <v>0</v>
          </cell>
          <cell r="GT1281">
            <v>0</v>
          </cell>
          <cell r="GU1281">
            <v>153.13449486999889</v>
          </cell>
          <cell r="GV1281">
            <v>0</v>
          </cell>
          <cell r="GW1281">
            <v>-4.9546171100009815</v>
          </cell>
          <cell r="GX1281">
            <v>0</v>
          </cell>
          <cell r="GY1281">
            <v>0</v>
          </cell>
          <cell r="GZ1281">
            <v>0</v>
          </cell>
          <cell r="HA1281">
            <v>0</v>
          </cell>
          <cell r="HB1281">
            <v>0</v>
          </cell>
          <cell r="HC1281">
            <v>0</v>
          </cell>
          <cell r="HD1281">
            <v>0</v>
          </cell>
          <cell r="HE1281">
            <v>-64.057570159988245</v>
          </cell>
          <cell r="HF1281">
            <v>0</v>
          </cell>
          <cell r="HG1281">
            <v>0</v>
          </cell>
          <cell r="HH1281">
            <v>-64.057570160002797</v>
          </cell>
          <cell r="HI1281">
            <v>0</v>
          </cell>
          <cell r="HJ1281">
            <v>0</v>
          </cell>
          <cell r="HK1281">
            <v>0</v>
          </cell>
          <cell r="HL1281">
            <v>0</v>
          </cell>
          <cell r="HM1281">
            <v>0</v>
          </cell>
          <cell r="HN1281">
            <v>0</v>
          </cell>
          <cell r="HO1281">
            <v>0</v>
          </cell>
          <cell r="HP1281">
            <v>0</v>
          </cell>
          <cell r="HQ1281">
            <v>0</v>
          </cell>
          <cell r="HR1281">
            <v>34.466124950005906</v>
          </cell>
          <cell r="HS1281">
            <v>0</v>
          </cell>
          <cell r="HT1281">
            <v>0</v>
          </cell>
          <cell r="HU1281">
            <v>-4.0556908199978352</v>
          </cell>
          <cell r="HV1281">
            <v>0</v>
          </cell>
          <cell r="HW1281">
            <v>38.521815770000103</v>
          </cell>
          <cell r="HX1281">
            <v>0</v>
          </cell>
          <cell r="HY1281">
            <v>0</v>
          </cell>
          <cell r="HZ1281">
            <v>0</v>
          </cell>
          <cell r="IA1281">
            <v>0</v>
          </cell>
          <cell r="IB1281">
            <v>0</v>
          </cell>
          <cell r="IC1281">
            <v>0</v>
          </cell>
          <cell r="ID1281">
            <v>0</v>
          </cell>
          <cell r="IE1281">
            <v>0</v>
          </cell>
          <cell r="IF1281">
            <v>0</v>
          </cell>
          <cell r="IG1281">
            <v>0</v>
          </cell>
          <cell r="IH1281">
            <v>0</v>
          </cell>
          <cell r="II1281">
            <v>0</v>
          </cell>
          <cell r="IJ1281">
            <v>0</v>
          </cell>
          <cell r="IK1281">
            <v>0</v>
          </cell>
          <cell r="IL1281">
            <v>0</v>
          </cell>
          <cell r="IM1281">
            <v>0</v>
          </cell>
          <cell r="IN1281">
            <v>0</v>
          </cell>
          <cell r="IO1281">
            <v>0</v>
          </cell>
          <cell r="IP1281">
            <v>0</v>
          </cell>
          <cell r="IQ1281">
            <v>0</v>
          </cell>
          <cell r="IR1281">
            <v>0</v>
          </cell>
          <cell r="IS1281">
            <v>0</v>
          </cell>
          <cell r="IT1281">
            <v>0</v>
          </cell>
          <cell r="IU1281">
            <v>0</v>
          </cell>
          <cell r="IV1281">
            <v>0</v>
          </cell>
          <cell r="IW1281">
            <v>0</v>
          </cell>
          <cell r="IX1281">
            <v>0</v>
          </cell>
          <cell r="IY1281">
            <v>0</v>
          </cell>
          <cell r="IZ1281">
            <v>0</v>
          </cell>
          <cell r="JA1281">
            <v>0</v>
          </cell>
          <cell r="JB1281">
            <v>0</v>
          </cell>
          <cell r="JC1281">
            <v>0</v>
          </cell>
          <cell r="JD1281">
            <v>0</v>
          </cell>
          <cell r="JE1281">
            <v>200.49179161997745</v>
          </cell>
          <cell r="JF1281">
            <v>0</v>
          </cell>
          <cell r="JG1281">
            <v>0</v>
          </cell>
          <cell r="JH1281">
            <v>225.47572186999969</v>
          </cell>
          <cell r="JI1281">
            <v>67.244149389996892</v>
          </cell>
          <cell r="JJ1281">
            <v>-58.072843490001105</v>
          </cell>
          <cell r="JK1281">
            <v>-34.155236149999837</v>
          </cell>
          <cell r="JL1281">
            <v>0</v>
          </cell>
          <cell r="JM1281">
            <v>0</v>
          </cell>
          <cell r="JN1281">
            <v>0</v>
          </cell>
          <cell r="JO1281">
            <v>0</v>
          </cell>
          <cell r="JP1281">
            <v>0</v>
          </cell>
          <cell r="JQ1281">
            <v>0</v>
          </cell>
        </row>
        <row r="1282">
          <cell r="D1282" t="str">
            <v>WD_.EX.WYE._.___.Cedar Springs II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-427.06062041998666</v>
          </cell>
          <cell r="P1282">
            <v>0</v>
          </cell>
          <cell r="Q1282">
            <v>0</v>
          </cell>
          <cell r="R1282">
            <v>-238.99949266994372</v>
          </cell>
          <cell r="S1282">
            <v>8.61449913000979</v>
          </cell>
          <cell r="T1282">
            <v>0</v>
          </cell>
          <cell r="U1282">
            <v>-191.04022031000932</v>
          </cell>
          <cell r="V1282">
            <v>564.34403898000892</v>
          </cell>
          <cell r="W1282">
            <v>-404.00244961000863</v>
          </cell>
          <cell r="X1282">
            <v>5.5355854000008549</v>
          </cell>
          <cell r="Y1282">
            <v>0</v>
          </cell>
          <cell r="Z1282">
            <v>0</v>
          </cell>
          <cell r="AA1282">
            <v>-222.45094626000355</v>
          </cell>
          <cell r="AB1282">
            <v>0</v>
          </cell>
          <cell r="AC1282">
            <v>0</v>
          </cell>
          <cell r="AD1282">
            <v>0</v>
          </cell>
          <cell r="AE1282">
            <v>-72.936949550174177</v>
          </cell>
          <cell r="AF1282">
            <v>-9.1078369800088694</v>
          </cell>
          <cell r="AG1282">
            <v>5.2029027300086454</v>
          </cell>
          <cell r="AH1282">
            <v>-568.97860547999881</v>
          </cell>
          <cell r="AI1282">
            <v>17.444627269993362</v>
          </cell>
          <cell r="AJ1282">
            <v>397.54103506999672</v>
          </cell>
          <cell r="AK1282">
            <v>198.65618190000532</v>
          </cell>
          <cell r="AL1282">
            <v>0</v>
          </cell>
          <cell r="AM1282">
            <v>0</v>
          </cell>
          <cell r="AN1282">
            <v>-196.29493183999875</v>
          </cell>
          <cell r="AO1282">
            <v>79.636864970001625</v>
          </cell>
          <cell r="AP1282">
            <v>0</v>
          </cell>
          <cell r="AQ1282">
            <v>2.9628128100011963</v>
          </cell>
          <cell r="AR1282">
            <v>242.76716619008221</v>
          </cell>
          <cell r="AS1282">
            <v>1929.6724447400047</v>
          </cell>
          <cell r="AT1282">
            <v>-27.859531659996719</v>
          </cell>
          <cell r="AU1282">
            <v>166.02392297000188</v>
          </cell>
          <cell r="AV1282">
            <v>-85.046476499999699</v>
          </cell>
          <cell r="AW1282">
            <v>-438.651771249999</v>
          </cell>
          <cell r="AX1282">
            <v>-261.96840771000279</v>
          </cell>
          <cell r="AY1282">
            <v>-100.14057743000012</v>
          </cell>
          <cell r="AZ1282">
            <v>0</v>
          </cell>
          <cell r="BA1282">
            <v>-374.37040110000089</v>
          </cell>
          <cell r="BB1282">
            <v>-21.644788189980318</v>
          </cell>
          <cell r="BC1282">
            <v>24.211039080000774</v>
          </cell>
          <cell r="BD1282">
            <v>-567.45828675999655</v>
          </cell>
          <cell r="BE1282">
            <v>8780.7659512499813</v>
          </cell>
          <cell r="BF1282">
            <v>1220.6218538200046</v>
          </cell>
          <cell r="BG1282">
            <v>662.78136292999989</v>
          </cell>
          <cell r="BH1282">
            <v>1320.9359678999972</v>
          </cell>
          <cell r="BI1282">
            <v>121.61719840999285</v>
          </cell>
          <cell r="BJ1282">
            <v>502.74637060000532</v>
          </cell>
          <cell r="BK1282">
            <v>564.668299570003</v>
          </cell>
          <cell r="BL1282">
            <v>-18.431566510000266</v>
          </cell>
          <cell r="BM1282">
            <v>55.742274409996753</v>
          </cell>
          <cell r="BN1282">
            <v>456.62205622999682</v>
          </cell>
          <cell r="BO1282">
            <v>945.18979527997726</v>
          </cell>
          <cell r="BP1282">
            <v>597.34651504999783</v>
          </cell>
          <cell r="BQ1282">
            <v>2350.9258235600137</v>
          </cell>
          <cell r="BR1282">
            <v>4561.1844626900274</v>
          </cell>
          <cell r="BS1282">
            <v>1618.4930586999981</v>
          </cell>
          <cell r="BT1282">
            <v>933.38036572000419</v>
          </cell>
          <cell r="BU1282">
            <v>176.7338563900048</v>
          </cell>
          <cell r="BV1282">
            <v>189.35251913999673</v>
          </cell>
          <cell r="BW1282">
            <v>32.053616509998392</v>
          </cell>
          <cell r="BX1282">
            <v>45.282579060003627</v>
          </cell>
          <cell r="BY1282">
            <v>112.6321832899921</v>
          </cell>
          <cell r="BZ1282">
            <v>0</v>
          </cell>
          <cell r="CA1282">
            <v>-119.30735628999537</v>
          </cell>
          <cell r="CB1282">
            <v>-770.79845328000374</v>
          </cell>
          <cell r="CC1282">
            <v>1168.3306697399967</v>
          </cell>
          <cell r="CD1282">
            <v>1175.0314237100101</v>
          </cell>
          <cell r="CE1282">
            <v>9581.2420535100391</v>
          </cell>
          <cell r="CF1282">
            <v>2579.8954987100078</v>
          </cell>
          <cell r="CG1282">
            <v>1540.8906954999984</v>
          </cell>
          <cell r="CH1282">
            <v>937.05239987000823</v>
          </cell>
          <cell r="CI1282">
            <v>914.26255658000446</v>
          </cell>
          <cell r="CJ1282">
            <v>539.06475237999985</v>
          </cell>
          <cell r="CK1282">
            <v>627.00403103999633</v>
          </cell>
          <cell r="CL1282">
            <v>-40.433878619995085</v>
          </cell>
          <cell r="CM1282">
            <v>-302.2659179199909</v>
          </cell>
          <cell r="CN1282">
            <v>-186.39489393000986</v>
          </cell>
          <cell r="CO1282">
            <v>291.33575385999575</v>
          </cell>
          <cell r="CP1282">
            <v>759.07848293999268</v>
          </cell>
          <cell r="CQ1282">
            <v>1921.7525730999769</v>
          </cell>
          <cell r="CR1282">
            <v>9365.4856576101156</v>
          </cell>
          <cell r="CS1282">
            <v>2462.7387949199983</v>
          </cell>
          <cell r="CT1282">
            <v>1794.9356033000076</v>
          </cell>
          <cell r="CU1282">
            <v>543.53549904000101</v>
          </cell>
          <cell r="CV1282">
            <v>631.02732730000207</v>
          </cell>
          <cell r="CW1282">
            <v>-400.95849787999396</v>
          </cell>
          <cell r="CX1282">
            <v>79.146983589995216</v>
          </cell>
          <cell r="CY1282">
            <v>-143.89576750000197</v>
          </cell>
          <cell r="CZ1282">
            <v>179.7504961900122</v>
          </cell>
          <cell r="DA1282">
            <v>220.99218371999814</v>
          </cell>
          <cell r="DB1282">
            <v>1144.0618496300012</v>
          </cell>
          <cell r="DC1282">
            <v>626.06210441000439</v>
          </cell>
          <cell r="DD1282">
            <v>2228.0890808900149</v>
          </cell>
          <cell r="DE1282">
            <v>8000.2782416600385</v>
          </cell>
          <cell r="DF1282">
            <v>2178.4832981700019</v>
          </cell>
          <cell r="DG1282">
            <v>167.43524124000032</v>
          </cell>
          <cell r="DH1282">
            <v>421.09995531000095</v>
          </cell>
          <cell r="DI1282">
            <v>496.84950666000441</v>
          </cell>
          <cell r="DJ1282">
            <v>-148.97141155999998</v>
          </cell>
          <cell r="DK1282">
            <v>-319.4731348100031</v>
          </cell>
          <cell r="DL1282">
            <v>-124.565723599997</v>
          </cell>
          <cell r="DM1282">
            <v>-186.2378445400027</v>
          </cell>
          <cell r="DN1282">
            <v>-19.07724092999706</v>
          </cell>
          <cell r="DO1282">
            <v>1092.4567064499934</v>
          </cell>
          <cell r="DP1282">
            <v>283.16979572000855</v>
          </cell>
          <cell r="DQ1282">
            <v>4159.1090935500106</v>
          </cell>
          <cell r="DR1282">
            <v>5019.7637556100381</v>
          </cell>
          <cell r="DS1282">
            <v>3298.5826520999835</v>
          </cell>
          <cell r="DT1282">
            <v>-1445.3966258100045</v>
          </cell>
          <cell r="DU1282">
            <v>259.64906501999576</v>
          </cell>
          <cell r="DV1282">
            <v>15.719040520005365</v>
          </cell>
          <cell r="DW1282">
            <v>-811.35189633000482</v>
          </cell>
          <cell r="DX1282">
            <v>150.25668944000063</v>
          </cell>
          <cell r="DY1282">
            <v>-0.68451906999689527</v>
          </cell>
          <cell r="DZ1282">
            <v>54.133313860005728</v>
          </cell>
          <cell r="EA1282">
            <v>143.36439640999743</v>
          </cell>
          <cell r="EB1282">
            <v>770.97352785999101</v>
          </cell>
          <cell r="EC1282">
            <v>824.17673024000396</v>
          </cell>
          <cell r="ED1282">
            <v>1760.3413813700172</v>
          </cell>
          <cell r="EE1282">
            <v>7070.6810160999885</v>
          </cell>
          <cell r="EF1282">
            <v>2062.5981140900039</v>
          </cell>
          <cell r="EG1282">
            <v>-1171.1430502800067</v>
          </cell>
          <cell r="EH1282">
            <v>442.29211239000142</v>
          </cell>
          <cell r="EI1282">
            <v>820.513806140003</v>
          </cell>
          <cell r="EJ1282">
            <v>-93.031027340002765</v>
          </cell>
          <cell r="EK1282">
            <v>155.21501942000032</v>
          </cell>
          <cell r="EL1282">
            <v>1.3639600399983465</v>
          </cell>
          <cell r="EM1282">
            <v>-274.42836164000619</v>
          </cell>
          <cell r="EN1282">
            <v>32.169620019998547</v>
          </cell>
          <cell r="EO1282">
            <v>343.17631573000108</v>
          </cell>
          <cell r="EP1282">
            <v>958.70386409999628</v>
          </cell>
          <cell r="EQ1282">
            <v>3793.2506434300012</v>
          </cell>
          <cell r="ER1282">
            <v>6966.4168385199737</v>
          </cell>
          <cell r="ES1282">
            <v>2168.751137350002</v>
          </cell>
          <cell r="ET1282">
            <v>876.54634624999017</v>
          </cell>
          <cell r="EU1282">
            <v>240.69490316999509</v>
          </cell>
          <cell r="EV1282">
            <v>-833.83144988000276</v>
          </cell>
          <cell r="EW1282">
            <v>109.35150414000236</v>
          </cell>
          <cell r="EX1282">
            <v>37.755622159998893</v>
          </cell>
          <cell r="EY1282">
            <v>97.946760339997127</v>
          </cell>
          <cell r="EZ1282">
            <v>-80.825304350004444</v>
          </cell>
          <cell r="FA1282">
            <v>-141.01330625999981</v>
          </cell>
          <cell r="FB1282">
            <v>392.53088967999065</v>
          </cell>
          <cell r="FC1282">
            <v>516.18512413999997</v>
          </cell>
          <cell r="FD1282">
            <v>3582.3246117799717</v>
          </cell>
          <cell r="FE1282">
            <v>8455.843620389991</v>
          </cell>
          <cell r="FF1282">
            <v>1428.5205918399952</v>
          </cell>
          <cell r="FG1282">
            <v>1193.1461714499965</v>
          </cell>
          <cell r="FH1282">
            <v>434.27420851999705</v>
          </cell>
          <cell r="FI1282">
            <v>392.39314523000212</v>
          </cell>
          <cell r="FJ1282">
            <v>-79.63281767999797</v>
          </cell>
          <cell r="FK1282">
            <v>125.12158125999485</v>
          </cell>
          <cell r="FL1282">
            <v>-74.172291900002165</v>
          </cell>
          <cell r="FM1282">
            <v>-136.72457094999845</v>
          </cell>
          <cell r="FN1282">
            <v>424.93159623000611</v>
          </cell>
          <cell r="FO1282">
            <v>909.42946441999084</v>
          </cell>
          <cell r="FP1282">
            <v>367.48306468000374</v>
          </cell>
          <cell r="FQ1282">
            <v>3471.0734772900032</v>
          </cell>
          <cell r="FR1282">
            <v>8976.3637516701128</v>
          </cell>
          <cell r="FS1282">
            <v>2006.7116900200126</v>
          </cell>
          <cell r="FT1282">
            <v>547.42513142000098</v>
          </cell>
          <cell r="FU1282">
            <v>895.37908530999994</v>
          </cell>
          <cell r="FV1282">
            <v>704.51169585001117</v>
          </cell>
          <cell r="FW1282">
            <v>-152.84316407000006</v>
          </cell>
          <cell r="FX1282">
            <v>-55.984373980001692</v>
          </cell>
          <cell r="FY1282">
            <v>19.451677629996993</v>
          </cell>
          <cell r="FZ1282">
            <v>4.2116212199980509</v>
          </cell>
          <cell r="GA1282">
            <v>4.6721632100015995</v>
          </cell>
          <cell r="GB1282">
            <v>355.17452113999025</v>
          </cell>
          <cell r="GC1282">
            <v>512.71040427999105</v>
          </cell>
          <cell r="GD1282">
            <v>4134.9432996400137</v>
          </cell>
          <cell r="GE1282">
            <v>9730.8538304000394</v>
          </cell>
          <cell r="GF1282">
            <v>2530.6228230499837</v>
          </cell>
          <cell r="GG1282">
            <v>157.03279851000116</v>
          </cell>
          <cell r="GH1282">
            <v>946.80261656000584</v>
          </cell>
          <cell r="GI1282">
            <v>80.204814209999313</v>
          </cell>
          <cell r="GJ1282">
            <v>-141.04633526999896</v>
          </cell>
          <cell r="GK1282">
            <v>-142.10481046999848</v>
          </cell>
          <cell r="GL1282">
            <v>62.931842009998945</v>
          </cell>
          <cell r="GM1282">
            <v>240.20181415999832</v>
          </cell>
          <cell r="GN1282">
            <v>95.179902000003494</v>
          </cell>
          <cell r="GO1282">
            <v>955.38656742000603</v>
          </cell>
          <cell r="GP1282">
            <v>1046.9835349999994</v>
          </cell>
          <cell r="GQ1282">
            <v>3898.6582632200007</v>
          </cell>
          <cell r="GR1282">
            <v>7960.0880262999563</v>
          </cell>
          <cell r="GS1282">
            <v>1896.2997652900012</v>
          </cell>
          <cell r="GT1282">
            <v>13.756876049999846</v>
          </cell>
          <cell r="GU1282">
            <v>536.84994639999786</v>
          </cell>
          <cell r="GV1282">
            <v>-99.034512650010583</v>
          </cell>
          <cell r="GW1282">
            <v>271.55127215000539</v>
          </cell>
          <cell r="GX1282">
            <v>417.14391674999933</v>
          </cell>
          <cell r="GY1282">
            <v>42.549528269992152</v>
          </cell>
          <cell r="GZ1282">
            <v>414.55684088999988</v>
          </cell>
          <cell r="HA1282">
            <v>167.01229550999778</v>
          </cell>
          <cell r="HB1282">
            <v>1636.8768730999946</v>
          </cell>
          <cell r="HC1282">
            <v>524.94593524000084</v>
          </cell>
          <cell r="HD1282">
            <v>2137.5792892999889</v>
          </cell>
          <cell r="HE1282">
            <v>10982.113539059996</v>
          </cell>
          <cell r="HF1282">
            <v>1751.768057009991</v>
          </cell>
          <cell r="HG1282">
            <v>691.49739707999106</v>
          </cell>
          <cell r="HH1282">
            <v>866.96326046000104</v>
          </cell>
          <cell r="HI1282">
            <v>519.79872125999827</v>
          </cell>
          <cell r="HJ1282">
            <v>-187.72614107000118</v>
          </cell>
          <cell r="HK1282">
            <v>345.20194572000764</v>
          </cell>
          <cell r="HL1282">
            <v>93.908828579995316</v>
          </cell>
          <cell r="HM1282">
            <v>441.78162394999526</v>
          </cell>
          <cell r="HN1282">
            <v>559.70198271000118</v>
          </cell>
          <cell r="HO1282">
            <v>2975.4655964999984</v>
          </cell>
          <cell r="HP1282">
            <v>942.06297242998698</v>
          </cell>
          <cell r="HQ1282">
            <v>1981.6892944300052</v>
          </cell>
          <cell r="HR1282">
            <v>7096.6884276201017</v>
          </cell>
          <cell r="HS1282">
            <v>1292.7089990999957</v>
          </cell>
          <cell r="HT1282">
            <v>2280.1067913700099</v>
          </cell>
          <cell r="HU1282">
            <v>275.82576746999985</v>
          </cell>
          <cell r="HV1282">
            <v>480.93063789999724</v>
          </cell>
          <cell r="HW1282">
            <v>50.25147095000284</v>
          </cell>
          <cell r="HX1282">
            <v>71.343088840010751</v>
          </cell>
          <cell r="HY1282">
            <v>37.482051990002219</v>
          </cell>
          <cell r="HZ1282">
            <v>55.722528660000535</v>
          </cell>
          <cell r="IA1282">
            <v>0</v>
          </cell>
          <cell r="IB1282">
            <v>1467.1119586300192</v>
          </cell>
          <cell r="IC1282">
            <v>237.73651361999509</v>
          </cell>
          <cell r="ID1282">
            <v>847.46861908999563</v>
          </cell>
          <cell r="IE1282">
            <v>6058.6052770399256</v>
          </cell>
          <cell r="IF1282">
            <v>919.50642140999844</v>
          </cell>
          <cell r="IG1282">
            <v>623.40449239000009</v>
          </cell>
          <cell r="IH1282">
            <v>350.23738215999765</v>
          </cell>
          <cell r="II1282">
            <v>730.6631348999872</v>
          </cell>
          <cell r="IJ1282">
            <v>-70.657959610005491</v>
          </cell>
          <cell r="IK1282">
            <v>348.48655434000102</v>
          </cell>
          <cell r="IL1282">
            <v>-124.31193031000294</v>
          </cell>
          <cell r="IM1282">
            <v>105.41742327000247</v>
          </cell>
          <cell r="IN1282">
            <v>-62.355931549995148</v>
          </cell>
          <cell r="IO1282">
            <v>2392.5657866399852</v>
          </cell>
          <cell r="IP1282">
            <v>244.25115584000741</v>
          </cell>
          <cell r="IQ1282">
            <v>601.39874756000063</v>
          </cell>
          <cell r="IR1282">
            <v>6419.3034590600291</v>
          </cell>
          <cell r="IS1282">
            <v>567.64701455000613</v>
          </cell>
          <cell r="IT1282">
            <v>937.55259377999755</v>
          </cell>
          <cell r="IU1282">
            <v>900.99838384000032</v>
          </cell>
          <cell r="IV1282">
            <v>502.8115188199954</v>
          </cell>
          <cell r="IW1282">
            <v>75.03946755000652</v>
          </cell>
          <cell r="IX1282">
            <v>660.76571979000437</v>
          </cell>
          <cell r="IY1282">
            <v>40.85371649001172</v>
          </cell>
          <cell r="IZ1282">
            <v>-16.903538610007672</v>
          </cell>
          <cell r="JA1282">
            <v>-37.967324789999111</v>
          </cell>
          <cell r="JB1282">
            <v>1581.5283263699966</v>
          </cell>
          <cell r="JC1282">
            <v>360.03095853000559</v>
          </cell>
          <cell r="JD1282">
            <v>846.94662273999711</v>
          </cell>
          <cell r="JE1282">
            <v>3647.3954159599962</v>
          </cell>
          <cell r="JF1282">
            <v>615.48144700999546</v>
          </cell>
          <cell r="JG1282">
            <v>-41.825452799996128</v>
          </cell>
          <cell r="JH1282">
            <v>410.55081470999721</v>
          </cell>
          <cell r="JI1282">
            <v>1087.7662827399981</v>
          </cell>
          <cell r="JJ1282">
            <v>0</v>
          </cell>
          <cell r="JK1282">
            <v>669.72608292000223</v>
          </cell>
          <cell r="JL1282">
            <v>255.05647304999729</v>
          </cell>
          <cell r="JM1282">
            <v>0</v>
          </cell>
          <cell r="JN1282">
            <v>0</v>
          </cell>
          <cell r="JO1282">
            <v>210.56399245998182</v>
          </cell>
          <cell r="JP1282">
            <v>186.41629082000145</v>
          </cell>
          <cell r="JQ1282">
            <v>253.65948504999687</v>
          </cell>
        </row>
        <row r="1283">
          <cell r="D1283" t="str">
            <v>WD_.EX.WYE._.___.Ekola Flats 1</v>
          </cell>
          <cell r="F1283">
            <v>0</v>
          </cell>
          <cell r="G1283">
            <v>0</v>
          </cell>
          <cell r="H1283">
            <v>-0.77814105000288691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-249.80000000000291</v>
          </cell>
          <cell r="P1283">
            <v>0</v>
          </cell>
          <cell r="Q1283">
            <v>-16.884920599986799</v>
          </cell>
          <cell r="R1283">
            <v>-977.48146869009361</v>
          </cell>
          <cell r="S1283">
            <v>0</v>
          </cell>
          <cell r="T1283">
            <v>0</v>
          </cell>
          <cell r="U1283">
            <v>-241.95706998000242</v>
          </cell>
          <cell r="V1283">
            <v>-728.81812621999416</v>
          </cell>
          <cell r="W1283">
            <v>-9.3806526300031692</v>
          </cell>
          <cell r="X1283">
            <v>0</v>
          </cell>
          <cell r="Y1283">
            <v>0</v>
          </cell>
          <cell r="Z1283">
            <v>0</v>
          </cell>
          <cell r="AA1283">
            <v>2.6743801400007214</v>
          </cell>
          <cell r="AB1283">
            <v>0</v>
          </cell>
          <cell r="AC1283">
            <v>0</v>
          </cell>
          <cell r="AD1283">
            <v>0</v>
          </cell>
          <cell r="AE1283">
            <v>343.07108630007133</v>
          </cell>
          <cell r="AF1283">
            <v>0</v>
          </cell>
          <cell r="AG1283">
            <v>0</v>
          </cell>
          <cell r="AH1283">
            <v>-94.274141100002453</v>
          </cell>
          <cell r="AI1283">
            <v>-47.152580069996475</v>
          </cell>
          <cell r="AJ1283">
            <v>481.40759953000088</v>
          </cell>
          <cell r="AK1283">
            <v>-244.55662217999634</v>
          </cell>
          <cell r="AL1283">
            <v>0</v>
          </cell>
          <cell r="AM1283">
            <v>0</v>
          </cell>
          <cell r="AN1283">
            <v>247.64683011999659</v>
          </cell>
          <cell r="AO1283">
            <v>0</v>
          </cell>
          <cell r="AP1283">
            <v>0</v>
          </cell>
          <cell r="AQ1283">
            <v>0</v>
          </cell>
          <cell r="AR1283">
            <v>-547.83557902998291</v>
          </cell>
          <cell r="AS1283">
            <v>0</v>
          </cell>
          <cell r="AT1283">
            <v>0</v>
          </cell>
          <cell r="AU1283">
            <v>54.389991740004916</v>
          </cell>
          <cell r="AV1283">
            <v>0</v>
          </cell>
          <cell r="AW1283">
            <v>0</v>
          </cell>
          <cell r="AX1283">
            <v>-602.22557077000238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229.20857682009228</v>
          </cell>
          <cell r="BF1283">
            <v>0</v>
          </cell>
          <cell r="BG1283">
            <v>0</v>
          </cell>
          <cell r="BH1283">
            <v>229.20857682000496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-342.16765962005593</v>
          </cell>
          <cell r="BS1283">
            <v>0</v>
          </cell>
          <cell r="BT1283">
            <v>0</v>
          </cell>
          <cell r="BU1283">
            <v>-247.95524623999518</v>
          </cell>
          <cell r="BV1283">
            <v>-292.64380212000106</v>
          </cell>
          <cell r="BW1283">
            <v>198.43138874000579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-510.00654862006195</v>
          </cell>
          <cell r="CF1283">
            <v>0</v>
          </cell>
          <cell r="CG1283">
            <v>-111.26390309000271</v>
          </cell>
          <cell r="CH1283">
            <v>76.423825860001671</v>
          </cell>
          <cell r="CI1283">
            <v>-118.58715088000463</v>
          </cell>
          <cell r="CJ1283">
            <v>-30.527134550000483</v>
          </cell>
          <cell r="CK1283">
            <v>-300.56498601000203</v>
          </cell>
          <cell r="CL1283">
            <v>0</v>
          </cell>
          <cell r="CM1283">
            <v>0</v>
          </cell>
          <cell r="CN1283">
            <v>0</v>
          </cell>
          <cell r="CO1283">
            <v>-25.487199950002832</v>
          </cell>
          <cell r="CP1283">
            <v>0</v>
          </cell>
          <cell r="CQ1283">
            <v>0</v>
          </cell>
          <cell r="CR1283">
            <v>-425.42324837006163</v>
          </cell>
          <cell r="CS1283">
            <v>0</v>
          </cell>
          <cell r="CT1283">
            <v>-269.98326151999936</v>
          </cell>
          <cell r="CU1283">
            <v>34.170788420000463</v>
          </cell>
          <cell r="CV1283">
            <v>-16.675016159999359</v>
          </cell>
          <cell r="CW1283">
            <v>-17.631132440004876</v>
          </cell>
          <cell r="CX1283">
            <v>-244.62076913000783</v>
          </cell>
          <cell r="CY1283">
            <v>0</v>
          </cell>
          <cell r="CZ1283">
            <v>0</v>
          </cell>
          <cell r="DA1283">
            <v>0</v>
          </cell>
          <cell r="DB1283">
            <v>89.316142460011179</v>
          </cell>
          <cell r="DC1283">
            <v>0</v>
          </cell>
          <cell r="DD1283">
            <v>0</v>
          </cell>
          <cell r="DE1283">
            <v>39.690667130053043</v>
          </cell>
          <cell r="DF1283">
            <v>0</v>
          </cell>
          <cell r="DG1283">
            <v>111.35337830999924</v>
          </cell>
          <cell r="DH1283">
            <v>-117.39291926000442</v>
          </cell>
          <cell r="DI1283">
            <v>56.070592880001641</v>
          </cell>
          <cell r="DJ1283">
            <v>-2.6844025199970929</v>
          </cell>
          <cell r="DK1283">
            <v>-29.318248690004111</v>
          </cell>
          <cell r="DL1283">
            <v>0</v>
          </cell>
          <cell r="DM1283">
            <v>0</v>
          </cell>
          <cell r="DN1283">
            <v>0</v>
          </cell>
          <cell r="DO1283">
            <v>21.662266409999575</v>
          </cell>
          <cell r="DP1283">
            <v>0</v>
          </cell>
          <cell r="DQ1283">
            <v>0</v>
          </cell>
          <cell r="DR1283">
            <v>-228.68817669001874</v>
          </cell>
          <cell r="DS1283">
            <v>0</v>
          </cell>
          <cell r="DT1283">
            <v>106.23057051999785</v>
          </cell>
          <cell r="DU1283">
            <v>-296.67502915000659</v>
          </cell>
          <cell r="DV1283">
            <v>-4.8823091400045087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-33.361408919998212</v>
          </cell>
          <cell r="EC1283">
            <v>0</v>
          </cell>
          <cell r="ED1283">
            <v>0</v>
          </cell>
          <cell r="EE1283">
            <v>220.12424503010698</v>
          </cell>
          <cell r="EF1283">
            <v>0</v>
          </cell>
          <cell r="EG1283">
            <v>117.75906559001305</v>
          </cell>
          <cell r="EH1283">
            <v>562.947336059995</v>
          </cell>
          <cell r="EI1283">
            <v>-208.39286689000437</v>
          </cell>
          <cell r="EJ1283">
            <v>-252.18928972999856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288.90174799005035</v>
          </cell>
          <cell r="ES1283">
            <v>0</v>
          </cell>
          <cell r="ET1283">
            <v>0</v>
          </cell>
          <cell r="EU1283">
            <v>315.71188850000181</v>
          </cell>
          <cell r="EV1283">
            <v>-39.945548349998717</v>
          </cell>
          <cell r="EW1283">
            <v>13.135407840003609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-190.68144841003232</v>
          </cell>
          <cell r="FF1283">
            <v>0</v>
          </cell>
          <cell r="FG1283">
            <v>0</v>
          </cell>
          <cell r="FH1283">
            <v>127.70933653000247</v>
          </cell>
          <cell r="FI1283">
            <v>-318.39078493999841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219.78260357992258</v>
          </cell>
          <cell r="FS1283">
            <v>0</v>
          </cell>
          <cell r="FT1283">
            <v>0</v>
          </cell>
          <cell r="FU1283">
            <v>139.54661687000043</v>
          </cell>
          <cell r="FV1283">
            <v>20.047732769999129</v>
          </cell>
          <cell r="FW1283">
            <v>60.188253940003051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-170.15113950998057</v>
          </cell>
          <cell r="GF1283">
            <v>0</v>
          </cell>
          <cell r="GG1283">
            <v>0</v>
          </cell>
          <cell r="GH1283">
            <v>90.202878439995402</v>
          </cell>
          <cell r="GI1283">
            <v>-220.78152352000325</v>
          </cell>
          <cell r="GJ1283">
            <v>-39.572494430001825</v>
          </cell>
          <cell r="GK1283">
            <v>0</v>
          </cell>
          <cell r="GL1283">
            <v>0</v>
          </cell>
          <cell r="GM1283">
            <v>0</v>
          </cell>
          <cell r="GN1283">
            <v>0</v>
          </cell>
          <cell r="GO1283">
            <v>0</v>
          </cell>
          <cell r="GP1283">
            <v>0</v>
          </cell>
          <cell r="GQ1283">
            <v>0</v>
          </cell>
          <cell r="GR1283">
            <v>-850.6125934200827</v>
          </cell>
          <cell r="GS1283">
            <v>0</v>
          </cell>
          <cell r="GT1283">
            <v>0</v>
          </cell>
          <cell r="GU1283">
            <v>-657.55195576000551</v>
          </cell>
          <cell r="GV1283">
            <v>0</v>
          </cell>
          <cell r="GW1283">
            <v>-193.06063765999716</v>
          </cell>
          <cell r="GX1283">
            <v>0</v>
          </cell>
          <cell r="GY1283">
            <v>0</v>
          </cell>
          <cell r="GZ1283">
            <v>0</v>
          </cell>
          <cell r="HA1283">
            <v>0</v>
          </cell>
          <cell r="HB1283">
            <v>0</v>
          </cell>
          <cell r="HC1283">
            <v>0</v>
          </cell>
          <cell r="HD1283">
            <v>0</v>
          </cell>
          <cell r="HE1283">
            <v>0</v>
          </cell>
          <cell r="HF1283">
            <v>0</v>
          </cell>
          <cell r="HG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0</v>
          </cell>
          <cell r="HL1283">
            <v>0</v>
          </cell>
          <cell r="HM1283">
            <v>0</v>
          </cell>
          <cell r="HN1283">
            <v>0</v>
          </cell>
          <cell r="HO1283">
            <v>0</v>
          </cell>
          <cell r="HP1283">
            <v>0</v>
          </cell>
          <cell r="HQ1283">
            <v>0</v>
          </cell>
          <cell r="HR1283">
            <v>0</v>
          </cell>
          <cell r="HS1283">
            <v>0</v>
          </cell>
          <cell r="HT1283">
            <v>0</v>
          </cell>
          <cell r="HU1283">
            <v>0</v>
          </cell>
          <cell r="HV1283">
            <v>0</v>
          </cell>
          <cell r="HW1283">
            <v>0</v>
          </cell>
          <cell r="HX1283">
            <v>0</v>
          </cell>
          <cell r="HY1283">
            <v>0</v>
          </cell>
          <cell r="HZ1283">
            <v>0</v>
          </cell>
          <cell r="IA1283">
            <v>0</v>
          </cell>
          <cell r="IB1283">
            <v>0</v>
          </cell>
          <cell r="IC1283">
            <v>0</v>
          </cell>
          <cell r="ID1283">
            <v>0</v>
          </cell>
          <cell r="IE1283">
            <v>0</v>
          </cell>
          <cell r="IF1283">
            <v>0</v>
          </cell>
          <cell r="IG1283">
            <v>0</v>
          </cell>
          <cell r="IH1283">
            <v>0</v>
          </cell>
          <cell r="II1283">
            <v>0</v>
          </cell>
          <cell r="IJ1283">
            <v>0</v>
          </cell>
          <cell r="IK1283">
            <v>0</v>
          </cell>
          <cell r="IL1283">
            <v>0</v>
          </cell>
          <cell r="IM1283">
            <v>0</v>
          </cell>
          <cell r="IN1283">
            <v>0</v>
          </cell>
          <cell r="IO1283">
            <v>0</v>
          </cell>
          <cell r="IP1283">
            <v>0</v>
          </cell>
          <cell r="IQ1283">
            <v>0</v>
          </cell>
          <cell r="IR1283">
            <v>0</v>
          </cell>
          <cell r="IS1283">
            <v>0</v>
          </cell>
          <cell r="IT1283">
            <v>0</v>
          </cell>
          <cell r="IU1283">
            <v>0</v>
          </cell>
          <cell r="IV1283">
            <v>0</v>
          </cell>
          <cell r="IW1283">
            <v>0</v>
          </cell>
          <cell r="IX1283">
            <v>0</v>
          </cell>
          <cell r="IY1283">
            <v>0</v>
          </cell>
          <cell r="IZ1283">
            <v>0</v>
          </cell>
          <cell r="JA1283">
            <v>0</v>
          </cell>
          <cell r="JB1283">
            <v>0</v>
          </cell>
          <cell r="JC1283">
            <v>0</v>
          </cell>
          <cell r="JD1283">
            <v>0</v>
          </cell>
          <cell r="JE1283">
            <v>0</v>
          </cell>
          <cell r="JF1283">
            <v>0</v>
          </cell>
          <cell r="JG1283">
            <v>0</v>
          </cell>
          <cell r="JH1283">
            <v>0</v>
          </cell>
          <cell r="JI1283">
            <v>0</v>
          </cell>
          <cell r="JJ1283">
            <v>0</v>
          </cell>
          <cell r="JK1283">
            <v>0</v>
          </cell>
          <cell r="JL1283">
            <v>0</v>
          </cell>
          <cell r="JM1283">
            <v>0</v>
          </cell>
          <cell r="JN1283">
            <v>0</v>
          </cell>
          <cell r="JO1283">
            <v>0</v>
          </cell>
          <cell r="JP1283">
            <v>0</v>
          </cell>
          <cell r="JQ1283">
            <v>0</v>
          </cell>
        </row>
        <row r="1284">
          <cell r="D1284" t="str">
            <v>WD_.EX.WYE._.___.Rock Creek I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70.986483659944497</v>
          </cell>
          <cell r="S1284">
            <v>57.943095629991149</v>
          </cell>
          <cell r="T1284">
            <v>0</v>
          </cell>
          <cell r="U1284">
            <v>-14.287518860001001</v>
          </cell>
          <cell r="V1284">
            <v>94.038546210009372</v>
          </cell>
          <cell r="W1284">
            <v>-66.707639319982263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64.629127309890464</v>
          </cell>
          <cell r="AF1284">
            <v>0</v>
          </cell>
          <cell r="AG1284">
            <v>0</v>
          </cell>
          <cell r="AH1284">
            <v>64.629127309992327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24.714036389952525</v>
          </cell>
          <cell r="BS1284">
            <v>0</v>
          </cell>
          <cell r="BT1284">
            <v>0</v>
          </cell>
          <cell r="BU1284">
            <v>0</v>
          </cell>
          <cell r="BV1284">
            <v>24.714036390010733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-88.247830879990943</v>
          </cell>
          <cell r="DS1284">
            <v>0</v>
          </cell>
          <cell r="DT1284">
            <v>0</v>
          </cell>
          <cell r="DU1284">
            <v>0</v>
          </cell>
          <cell r="DV1284">
            <v>-88.247830879990943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-94.618544779950753</v>
          </cell>
          <cell r="EF1284">
            <v>68.055772520019673</v>
          </cell>
          <cell r="EG1284">
            <v>12.797975929999666</v>
          </cell>
          <cell r="EH1284">
            <v>58.738344370001869</v>
          </cell>
          <cell r="EI1284">
            <v>-81.907117719994858</v>
          </cell>
          <cell r="EJ1284">
            <v>-152.30351987999893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549.01383572001942</v>
          </cell>
          <cell r="ES1284">
            <v>670.86085332998482</v>
          </cell>
          <cell r="ET1284">
            <v>-264.92726614999992</v>
          </cell>
          <cell r="EU1284">
            <v>-90.147249349996855</v>
          </cell>
          <cell r="EV1284">
            <v>-340.62378377999994</v>
          </cell>
          <cell r="EW1284">
            <v>-212.97421212999689</v>
          </cell>
          <cell r="EX1284">
            <v>317.42339889000141</v>
          </cell>
          <cell r="EY1284">
            <v>273.47747659000015</v>
          </cell>
          <cell r="EZ1284">
            <v>-12.34281614000065</v>
          </cell>
          <cell r="FA1284">
            <v>592.5397161500041</v>
          </cell>
          <cell r="FB1284">
            <v>-560.12379668001086</v>
          </cell>
          <cell r="FC1284">
            <v>66.519515490006597</v>
          </cell>
          <cell r="FD1284">
            <v>109.3319995000129</v>
          </cell>
          <cell r="FE1284">
            <v>2966.0601656099316</v>
          </cell>
          <cell r="FF1284">
            <v>514.28813201001321</v>
          </cell>
          <cell r="FG1284">
            <v>-146.89043106997269</v>
          </cell>
          <cell r="FH1284">
            <v>435.59735985001316</v>
          </cell>
          <cell r="FI1284">
            <v>649.07795823999186</v>
          </cell>
          <cell r="FJ1284">
            <v>-244.96308592999776</v>
          </cell>
          <cell r="FK1284">
            <v>1201.2124350900049</v>
          </cell>
          <cell r="FL1284">
            <v>-124.50860740999633</v>
          </cell>
          <cell r="FM1284">
            <v>-125.3673333800034</v>
          </cell>
          <cell r="FN1284">
            <v>146.98110250000536</v>
          </cell>
          <cell r="FO1284">
            <v>184.64652912998281</v>
          </cell>
          <cell r="FP1284">
            <v>13.005971450002107</v>
          </cell>
          <cell r="FQ1284">
            <v>462.98013512999751</v>
          </cell>
          <cell r="FR1284">
            <v>1537.4087531699333</v>
          </cell>
          <cell r="FS1284">
            <v>576.98330527999497</v>
          </cell>
          <cell r="FT1284">
            <v>-127.0242799300031</v>
          </cell>
          <cell r="FU1284">
            <v>530.01681766998081</v>
          </cell>
          <cell r="FV1284">
            <v>-633.13901124998665</v>
          </cell>
          <cell r="FW1284">
            <v>-393.14660177000769</v>
          </cell>
          <cell r="FX1284">
            <v>325.51780131000851</v>
          </cell>
          <cell r="FY1284">
            <v>3.5601310099955299</v>
          </cell>
          <cell r="FZ1284">
            <v>-175.46657950999361</v>
          </cell>
          <cell r="GA1284">
            <v>144.47739376000027</v>
          </cell>
          <cell r="GB1284">
            <v>707.20554012998764</v>
          </cell>
          <cell r="GC1284">
            <v>65.370991720010352</v>
          </cell>
          <cell r="GD1284">
            <v>513.05324474999361</v>
          </cell>
          <cell r="GE1284">
            <v>-1666.5807248101337</v>
          </cell>
          <cell r="GF1284">
            <v>295.01615794000099</v>
          </cell>
          <cell r="GG1284">
            <v>-183.26046089999727</v>
          </cell>
          <cell r="GH1284">
            <v>-20.231538200023351</v>
          </cell>
          <cell r="GI1284">
            <v>-46.731357389995537</v>
          </cell>
          <cell r="GJ1284">
            <v>-411.7175850800013</v>
          </cell>
          <cell r="GK1284">
            <v>-363.95888600999024</v>
          </cell>
          <cell r="GL1284">
            <v>-664.96416253999632</v>
          </cell>
          <cell r="GM1284">
            <v>-97.861377299999731</v>
          </cell>
          <cell r="GN1284">
            <v>46.942290290000528</v>
          </cell>
          <cell r="GO1284">
            <v>-747.42316087998915</v>
          </cell>
          <cell r="GP1284">
            <v>111.69022678999318</v>
          </cell>
          <cell r="GQ1284">
            <v>415.91912846999912</v>
          </cell>
          <cell r="GR1284">
            <v>2137.2820329598617</v>
          </cell>
          <cell r="GS1284">
            <v>47.919136059979792</v>
          </cell>
          <cell r="GT1284">
            <v>-423.86381878000975</v>
          </cell>
          <cell r="GU1284">
            <v>480.5945033000171</v>
          </cell>
          <cell r="GV1284">
            <v>278.75722010000027</v>
          </cell>
          <cell r="GW1284">
            <v>-106.10205996999866</v>
          </cell>
          <cell r="GX1284">
            <v>478.69799798999884</v>
          </cell>
          <cell r="GY1284">
            <v>17.442364540002018</v>
          </cell>
          <cell r="GZ1284">
            <v>36.144744529992749</v>
          </cell>
          <cell r="HA1284">
            <v>7.6269145699989167</v>
          </cell>
          <cell r="HB1284">
            <v>770.20283145002031</v>
          </cell>
          <cell r="HC1284">
            <v>151.68997356999898</v>
          </cell>
          <cell r="HD1284">
            <v>398.17222559999936</v>
          </cell>
          <cell r="HE1284">
            <v>-324.57406126998831</v>
          </cell>
          <cell r="HF1284">
            <v>103.72513679000258</v>
          </cell>
          <cell r="HG1284">
            <v>57.172337039999547</v>
          </cell>
          <cell r="HH1284">
            <v>-304.06429678997665</v>
          </cell>
          <cell r="HI1284">
            <v>-262.80897566001659</v>
          </cell>
          <cell r="HJ1284">
            <v>222.17879516001267</v>
          </cell>
          <cell r="HK1284">
            <v>-304.10915534000378</v>
          </cell>
          <cell r="HL1284">
            <v>94.529458069999237</v>
          </cell>
          <cell r="HM1284">
            <v>0</v>
          </cell>
          <cell r="HN1284">
            <v>320.60055039999861</v>
          </cell>
          <cell r="HO1284">
            <v>-143.23474475000694</v>
          </cell>
          <cell r="HP1284">
            <v>0</v>
          </cell>
          <cell r="HQ1284">
            <v>-108.56316618999699</v>
          </cell>
          <cell r="HR1284">
            <v>1534.6164549899986</v>
          </cell>
          <cell r="HS1284">
            <v>95</v>
          </cell>
          <cell r="HT1284">
            <v>129.45272421998379</v>
          </cell>
          <cell r="HU1284">
            <v>-217.61408219001169</v>
          </cell>
          <cell r="HV1284">
            <v>17.924895600008313</v>
          </cell>
          <cell r="HW1284">
            <v>414.8916257200035</v>
          </cell>
          <cell r="HX1284">
            <v>1094.9612916400074</v>
          </cell>
          <cell r="HY1284">
            <v>0</v>
          </cell>
          <cell r="HZ1284">
            <v>0</v>
          </cell>
          <cell r="IA1284">
            <v>0</v>
          </cell>
          <cell r="IB1284">
            <v>0</v>
          </cell>
          <cell r="IC1284">
            <v>0</v>
          </cell>
          <cell r="ID1284">
            <v>0</v>
          </cell>
          <cell r="IE1284">
            <v>-616.35380669008009</v>
          </cell>
          <cell r="IF1284">
            <v>-70.395038190006744</v>
          </cell>
          <cell r="IG1284">
            <v>22.46303564999107</v>
          </cell>
          <cell r="IH1284">
            <v>862.04218078000849</v>
          </cell>
          <cell r="II1284">
            <v>-237.84689122000418</v>
          </cell>
          <cell r="IJ1284">
            <v>-528.33201590000681</v>
          </cell>
          <cell r="IK1284">
            <v>-569.28507780998916</v>
          </cell>
          <cell r="IL1284">
            <v>0</v>
          </cell>
          <cell r="IM1284">
            <v>0</v>
          </cell>
          <cell r="IN1284">
            <v>0</v>
          </cell>
          <cell r="IO1284">
            <v>0</v>
          </cell>
          <cell r="IP1284">
            <v>0</v>
          </cell>
          <cell r="IQ1284">
            <v>-95</v>
          </cell>
          <cell r="IR1284">
            <v>931.89894359000027</v>
          </cell>
          <cell r="IS1284">
            <v>0</v>
          </cell>
          <cell r="IT1284">
            <v>-113.45464996999362</v>
          </cell>
          <cell r="IU1284">
            <v>970.64055944000575</v>
          </cell>
          <cell r="IV1284">
            <v>241.69616133999079</v>
          </cell>
          <cell r="IW1284">
            <v>281.1984008500076</v>
          </cell>
          <cell r="IX1284">
            <v>-448.18152806999569</v>
          </cell>
          <cell r="IY1284">
            <v>0</v>
          </cell>
          <cell r="IZ1284">
            <v>0</v>
          </cell>
          <cell r="JA1284">
            <v>0</v>
          </cell>
          <cell r="JB1284">
            <v>0</v>
          </cell>
          <cell r="JC1284">
            <v>0</v>
          </cell>
          <cell r="JD1284">
            <v>0</v>
          </cell>
          <cell r="JE1284">
            <v>545.70707980007865</v>
          </cell>
          <cell r="JF1284">
            <v>0</v>
          </cell>
          <cell r="JG1284">
            <v>-231.58585998998751</v>
          </cell>
          <cell r="JH1284">
            <v>-1146.5586325499971</v>
          </cell>
          <cell r="JI1284">
            <v>820.50661542000307</v>
          </cell>
          <cell r="JJ1284">
            <v>765.93860877000407</v>
          </cell>
          <cell r="JK1284">
            <v>432.40634815001249</v>
          </cell>
          <cell r="JL1284">
            <v>0</v>
          </cell>
          <cell r="JM1284">
            <v>0</v>
          </cell>
          <cell r="JN1284">
            <v>0</v>
          </cell>
          <cell r="JO1284">
            <v>0</v>
          </cell>
          <cell r="JP1284">
            <v>0</v>
          </cell>
          <cell r="JQ1284">
            <v>-95</v>
          </cell>
        </row>
        <row r="1285">
          <cell r="D1285" t="str">
            <v>WD_.EX.WYE._.___.Rock Creek II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-169.75670990999788</v>
          </cell>
          <cell r="S1285">
            <v>-66.037078020017361</v>
          </cell>
          <cell r="T1285">
            <v>0</v>
          </cell>
          <cell r="U1285">
            <v>-123.47846102001495</v>
          </cell>
          <cell r="V1285">
            <v>-46.948810189991491</v>
          </cell>
          <cell r="W1285">
            <v>66.707639319996815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44.520630920073017</v>
          </cell>
          <cell r="AF1285">
            <v>0</v>
          </cell>
          <cell r="AG1285">
            <v>0</v>
          </cell>
          <cell r="AH1285">
            <v>44.52063092001481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-62.203155079856515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-62.203155080002034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7.1626200198661536</v>
          </cell>
          <cell r="BS1285">
            <v>0</v>
          </cell>
          <cell r="BT1285">
            <v>0</v>
          </cell>
          <cell r="BU1285">
            <v>0</v>
          </cell>
          <cell r="BV1285">
            <v>7.1626200199825689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-10.540626130066812</v>
          </cell>
          <cell r="DF1285">
            <v>0</v>
          </cell>
          <cell r="DG1285">
            <v>0</v>
          </cell>
          <cell r="DH1285">
            <v>-10.540626130008604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68.303212739992887</v>
          </cell>
          <cell r="DS1285">
            <v>0</v>
          </cell>
          <cell r="DT1285">
            <v>0</v>
          </cell>
          <cell r="DU1285">
            <v>-19.944618130015442</v>
          </cell>
          <cell r="DV1285">
            <v>88.247830869979225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69.878233889583498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330.05403681000462</v>
          </cell>
          <cell r="EO1285">
            <v>-302.4103735400713</v>
          </cell>
          <cell r="EP1285">
            <v>-8.7256209300103365</v>
          </cell>
          <cell r="EQ1285">
            <v>50.960191550009768</v>
          </cell>
          <cell r="ER1285">
            <v>-2321.0631316802464</v>
          </cell>
          <cell r="ES1285">
            <v>636.72733009996591</v>
          </cell>
          <cell r="ET1285">
            <v>-144.61830045000534</v>
          </cell>
          <cell r="EU1285">
            <v>376.24022695999884</v>
          </cell>
          <cell r="EV1285">
            <v>-1182.650302879978</v>
          </cell>
          <cell r="EW1285">
            <v>-163.33148882998648</v>
          </cell>
          <cell r="EX1285">
            <v>-744.01732981999521</v>
          </cell>
          <cell r="EY1285">
            <v>171.1962954299961</v>
          </cell>
          <cell r="EZ1285">
            <v>66.152160450015799</v>
          </cell>
          <cell r="FA1285">
            <v>-1053.2017149099993</v>
          </cell>
          <cell r="FB1285">
            <v>-1353.9883265400131</v>
          </cell>
          <cell r="FC1285">
            <v>397.37144132998947</v>
          </cell>
          <cell r="FD1285">
            <v>673.05687747999036</v>
          </cell>
          <cell r="FE1285">
            <v>5736.1723970400635</v>
          </cell>
          <cell r="FF1285">
            <v>2671.6929959599511</v>
          </cell>
          <cell r="FG1285">
            <v>690.02936534999753</v>
          </cell>
          <cell r="FH1285">
            <v>-118.61354361000122</v>
          </cell>
          <cell r="FI1285">
            <v>261.47478613998101</v>
          </cell>
          <cell r="FJ1285">
            <v>33.994069689993921</v>
          </cell>
          <cell r="FK1285">
            <v>-428.57263700998737</v>
          </cell>
          <cell r="FL1285">
            <v>644.27474390000862</v>
          </cell>
          <cell r="FM1285">
            <v>-662.78603622999799</v>
          </cell>
          <cell r="FN1285">
            <v>-904.64022741001099</v>
          </cell>
          <cell r="FO1285">
            <v>3520.959401989996</v>
          </cell>
          <cell r="FP1285">
            <v>-39.338734309989377</v>
          </cell>
          <cell r="FQ1285">
            <v>67.698212580013205</v>
          </cell>
          <cell r="FR1285">
            <v>-1846.4267202001065</v>
          </cell>
          <cell r="FS1285">
            <v>498.50273854003171</v>
          </cell>
          <cell r="FT1285">
            <v>499.27773261000402</v>
          </cell>
          <cell r="FU1285">
            <v>-794.10923272999935</v>
          </cell>
          <cell r="FV1285">
            <v>526.63208438000584</v>
          </cell>
          <cell r="FW1285">
            <v>-1484.6177467199886</v>
          </cell>
          <cell r="FX1285">
            <v>-2311.7567342999973</v>
          </cell>
          <cell r="FY1285">
            <v>179.67738377000205</v>
          </cell>
          <cell r="FZ1285">
            <v>335.59195500001078</v>
          </cell>
          <cell r="GA1285">
            <v>-413.38837369999965</v>
          </cell>
          <cell r="GB1285">
            <v>18.892758119967766</v>
          </cell>
          <cell r="GC1285">
            <v>238.7923074499995</v>
          </cell>
          <cell r="GD1285">
            <v>860.07840738001687</v>
          </cell>
          <cell r="GE1285">
            <v>759.97455728985369</v>
          </cell>
          <cell r="GF1285">
            <v>-384.79439148001256</v>
          </cell>
          <cell r="GG1285">
            <v>-910.03651197999716</v>
          </cell>
          <cell r="GH1285">
            <v>298.90289314999245</v>
          </cell>
          <cell r="GI1285">
            <v>1753.3081737400062</v>
          </cell>
          <cell r="GJ1285">
            <v>601.44572802999755</v>
          </cell>
          <cell r="GK1285">
            <v>261.54512235999573</v>
          </cell>
          <cell r="GL1285">
            <v>-165.69960465999611</v>
          </cell>
          <cell r="GM1285">
            <v>-611.53778203000547</v>
          </cell>
          <cell r="GN1285">
            <v>-312.39117372000328</v>
          </cell>
          <cell r="GO1285">
            <v>338.15045495002414</v>
          </cell>
          <cell r="GP1285">
            <v>-22.202912439999636</v>
          </cell>
          <cell r="GQ1285">
            <v>-86.715438630009885</v>
          </cell>
          <cell r="GR1285">
            <v>7353.5115937099326</v>
          </cell>
          <cell r="GS1285">
            <v>629.58155097000417</v>
          </cell>
          <cell r="GT1285">
            <v>517.48844752000878</v>
          </cell>
          <cell r="GU1285">
            <v>916.01796878997993</v>
          </cell>
          <cell r="GV1285">
            <v>1614.0448680299596</v>
          </cell>
          <cell r="GW1285">
            <v>862.47602809000091</v>
          </cell>
          <cell r="GX1285">
            <v>1494.5571111699828</v>
          </cell>
          <cell r="GY1285">
            <v>60.2597105899913</v>
          </cell>
          <cell r="GZ1285">
            <v>0</v>
          </cell>
          <cell r="HA1285">
            <v>216.17516465998779</v>
          </cell>
          <cell r="HB1285">
            <v>873.85772589992848</v>
          </cell>
          <cell r="HC1285">
            <v>-109.18671881998307</v>
          </cell>
          <cell r="HD1285">
            <v>278.23973680999188</v>
          </cell>
          <cell r="HE1285">
            <v>-1074.0213796000462</v>
          </cell>
          <cell r="HF1285">
            <v>71.243878879991826</v>
          </cell>
          <cell r="HG1285">
            <v>-671.91351512000256</v>
          </cell>
          <cell r="HH1285">
            <v>209.86175011997693</v>
          </cell>
          <cell r="HI1285">
            <v>1144.3525492200279</v>
          </cell>
          <cell r="HJ1285">
            <v>-970.77028398000402</v>
          </cell>
          <cell r="HK1285">
            <v>-654.34175454001524</v>
          </cell>
          <cell r="HL1285">
            <v>0</v>
          </cell>
          <cell r="HM1285">
            <v>0</v>
          </cell>
          <cell r="HN1285">
            <v>5.800113750010496</v>
          </cell>
          <cell r="HO1285">
            <v>-265.76158280999516</v>
          </cell>
          <cell r="HP1285">
            <v>59.244424789998448</v>
          </cell>
          <cell r="HQ1285">
            <v>-1.7369599100056803</v>
          </cell>
          <cell r="HR1285">
            <v>1646.7382492097095</v>
          </cell>
          <cell r="HS1285">
            <v>0</v>
          </cell>
          <cell r="HT1285">
            <v>1576.767315450008</v>
          </cell>
          <cell r="HU1285">
            <v>1185.2196035299567</v>
          </cell>
          <cell r="HV1285">
            <v>-329.51144657999976</v>
          </cell>
          <cell r="HW1285">
            <v>-1178.4002898099861</v>
          </cell>
          <cell r="HX1285">
            <v>392.66306662000716</v>
          </cell>
          <cell r="HY1285">
            <v>0</v>
          </cell>
          <cell r="HZ1285">
            <v>0</v>
          </cell>
          <cell r="IA1285">
            <v>0</v>
          </cell>
          <cell r="IB1285">
            <v>0</v>
          </cell>
          <cell r="IC1285">
            <v>0</v>
          </cell>
          <cell r="ID1285">
            <v>0</v>
          </cell>
          <cell r="IE1285">
            <v>-2473.0579259200022</v>
          </cell>
          <cell r="IF1285">
            <v>104.3147284000006</v>
          </cell>
          <cell r="IG1285">
            <v>-86.324344629989355</v>
          </cell>
          <cell r="IH1285">
            <v>-775.44780468003592</v>
          </cell>
          <cell r="II1285">
            <v>-1147.192862839991</v>
          </cell>
          <cell r="IJ1285">
            <v>465.98000917999889</v>
          </cell>
          <cell r="IK1285">
            <v>-1034.3876513499999</v>
          </cell>
          <cell r="IL1285">
            <v>0</v>
          </cell>
          <cell r="IM1285">
            <v>0</v>
          </cell>
          <cell r="IN1285">
            <v>0</v>
          </cell>
          <cell r="IO1285">
            <v>0</v>
          </cell>
          <cell r="IP1285">
            <v>0</v>
          </cell>
          <cell r="IQ1285">
            <v>0</v>
          </cell>
          <cell r="IR1285">
            <v>-2092.6059600498993</v>
          </cell>
          <cell r="IS1285">
            <v>0</v>
          </cell>
          <cell r="IT1285">
            <v>396.9098148500052</v>
          </cell>
          <cell r="IU1285">
            <v>-3115.930177939983</v>
          </cell>
          <cell r="IV1285">
            <v>-198.34798487997614</v>
          </cell>
          <cell r="IW1285">
            <v>24.762387919996399</v>
          </cell>
          <cell r="IX1285">
            <v>800</v>
          </cell>
          <cell r="IY1285">
            <v>0</v>
          </cell>
          <cell r="IZ1285">
            <v>0</v>
          </cell>
          <cell r="JA1285">
            <v>0</v>
          </cell>
          <cell r="JB1285">
            <v>0</v>
          </cell>
          <cell r="JC1285">
            <v>0</v>
          </cell>
          <cell r="JD1285">
            <v>0</v>
          </cell>
          <cell r="JE1285">
            <v>2843.2934455100913</v>
          </cell>
          <cell r="JF1285">
            <v>0</v>
          </cell>
          <cell r="JG1285">
            <v>416.21291267000197</v>
          </cell>
          <cell r="JH1285">
            <v>648.71451921001426</v>
          </cell>
          <cell r="JI1285">
            <v>-1195.1759547499823</v>
          </cell>
          <cell r="JJ1285">
            <v>-325.35614067000279</v>
          </cell>
          <cell r="JK1285">
            <v>643.79376860999037</v>
          </cell>
          <cell r="JL1285">
            <v>-146.22602376999566</v>
          </cell>
          <cell r="JM1285">
            <v>-2.6640559099905659</v>
          </cell>
          <cell r="JN1285">
            <v>16.635412060000817</v>
          </cell>
          <cell r="JO1285">
            <v>2274.5665837200067</v>
          </cell>
          <cell r="JP1285">
            <v>-266.27826146000007</v>
          </cell>
          <cell r="JQ1285">
            <v>779.07068579997576</v>
          </cell>
        </row>
        <row r="1286">
          <cell r="D1286" t="str">
            <v>WD_.EX.WYE._.___.Rock River I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-241.89751367998542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-38.442201159999968</v>
          </cell>
          <cell r="EB1286">
            <v>-152.79209848999744</v>
          </cell>
          <cell r="EC1286">
            <v>0</v>
          </cell>
          <cell r="ED1286">
            <v>-50.663214029995288</v>
          </cell>
          <cell r="EE1286">
            <v>-211.54501621998497</v>
          </cell>
          <cell r="EF1286">
            <v>-1.2052073600025324</v>
          </cell>
          <cell r="EG1286">
            <v>-106.86084420999941</v>
          </cell>
          <cell r="EH1286">
            <v>-188.33012586999939</v>
          </cell>
          <cell r="EI1286">
            <v>16.983835249999174</v>
          </cell>
          <cell r="EJ1286">
            <v>32.622644420001961</v>
          </cell>
          <cell r="EK1286">
            <v>146.82144136999705</v>
          </cell>
          <cell r="EL1286">
            <v>44.767515649999041</v>
          </cell>
          <cell r="EM1286">
            <v>-97.873782340000616</v>
          </cell>
          <cell r="EN1286">
            <v>-84.929706049999368</v>
          </cell>
          <cell r="EO1286">
            <v>26.45921291999548</v>
          </cell>
          <cell r="EP1286">
            <v>0</v>
          </cell>
          <cell r="EQ1286">
            <v>0</v>
          </cell>
          <cell r="ER1286">
            <v>-586.03336377002415</v>
          </cell>
          <cell r="ES1286">
            <v>0</v>
          </cell>
          <cell r="ET1286">
            <v>-7.0833963899967785</v>
          </cell>
          <cell r="EU1286">
            <v>-5.5634059099993465</v>
          </cell>
          <cell r="EV1286">
            <v>-90.180925330001628</v>
          </cell>
          <cell r="EW1286">
            <v>-265.19698176999736</v>
          </cell>
          <cell r="EX1286">
            <v>-145.83611021999968</v>
          </cell>
          <cell r="EY1286">
            <v>-60.733374479999839</v>
          </cell>
          <cell r="EZ1286">
            <v>-46.831279910002195</v>
          </cell>
          <cell r="FA1286">
            <v>16.26430277000145</v>
          </cell>
          <cell r="FB1286">
            <v>19.127807470002153</v>
          </cell>
          <cell r="FC1286">
            <v>0</v>
          </cell>
          <cell r="FD1286">
            <v>0</v>
          </cell>
          <cell r="FE1286">
            <v>-111.43007472995669</v>
          </cell>
          <cell r="FF1286">
            <v>0</v>
          </cell>
          <cell r="FG1286">
            <v>49.161295759997302</v>
          </cell>
          <cell r="FH1286">
            <v>-214.79230554999594</v>
          </cell>
          <cell r="FI1286">
            <v>51.343462290002208</v>
          </cell>
          <cell r="FJ1286">
            <v>125.56825699999899</v>
          </cell>
          <cell r="FK1286">
            <v>-34.478838549999637</v>
          </cell>
          <cell r="FL1286">
            <v>18.666372499998033</v>
          </cell>
          <cell r="FM1286">
            <v>-42.177963760001148</v>
          </cell>
          <cell r="FN1286">
            <v>82.837034939999285</v>
          </cell>
          <cell r="FO1286">
            <v>-147.55738935999398</v>
          </cell>
          <cell r="FP1286">
            <v>0</v>
          </cell>
          <cell r="FQ1286">
            <v>0</v>
          </cell>
          <cell r="FR1286">
            <v>-80.553077820019098</v>
          </cell>
          <cell r="FS1286">
            <v>0</v>
          </cell>
          <cell r="FT1286">
            <v>-68.865484869998909</v>
          </cell>
          <cell r="FU1286">
            <v>239.17379906999849</v>
          </cell>
          <cell r="FV1286">
            <v>-46.173735740001575</v>
          </cell>
          <cell r="FW1286">
            <v>52.805251559997487</v>
          </cell>
          <cell r="FX1286">
            <v>-40.939044489998196</v>
          </cell>
          <cell r="FY1286">
            <v>-2.8882783599983668</v>
          </cell>
          <cell r="FZ1286">
            <v>-37.57756616000006</v>
          </cell>
          <cell r="GA1286">
            <v>-92.714060740001514</v>
          </cell>
          <cell r="GB1286">
            <v>-83.373958090000087</v>
          </cell>
          <cell r="GC1286">
            <v>0</v>
          </cell>
          <cell r="GD1286">
            <v>0</v>
          </cell>
          <cell r="GE1286">
            <v>-460.43725511999219</v>
          </cell>
          <cell r="GF1286">
            <v>0</v>
          </cell>
          <cell r="GG1286">
            <v>23.112778129998333</v>
          </cell>
          <cell r="GH1286">
            <v>-368.53807086000597</v>
          </cell>
          <cell r="GI1286">
            <v>77.666300779997982</v>
          </cell>
          <cell r="GJ1286">
            <v>-162.28930666000088</v>
          </cell>
          <cell r="GK1286">
            <v>-118.50233618999846</v>
          </cell>
          <cell r="GL1286">
            <v>-0.1663997699997708</v>
          </cell>
          <cell r="GM1286">
            <v>38.044590740000785</v>
          </cell>
          <cell r="GN1286">
            <v>-12.195348459999877</v>
          </cell>
          <cell r="GO1286">
            <v>62.430537169999297</v>
          </cell>
          <cell r="GP1286">
            <v>0</v>
          </cell>
          <cell r="GQ1286">
            <v>0</v>
          </cell>
          <cell r="GR1286">
            <v>-495.60616754999501</v>
          </cell>
          <cell r="GS1286">
            <v>0</v>
          </cell>
          <cell r="GT1286">
            <v>-98.64917128000161</v>
          </cell>
          <cell r="GU1286">
            <v>-34.19871205000527</v>
          </cell>
          <cell r="GV1286">
            <v>18.811804590000975</v>
          </cell>
          <cell r="GW1286">
            <v>-118.470593930002</v>
          </cell>
          <cell r="GX1286">
            <v>-268.59043150000252</v>
          </cell>
          <cell r="GY1286">
            <v>0</v>
          </cell>
          <cell r="GZ1286">
            <v>0</v>
          </cell>
          <cell r="HA1286">
            <v>0</v>
          </cell>
          <cell r="HB1286">
            <v>5.4909366200045042</v>
          </cell>
          <cell r="HC1286">
            <v>0</v>
          </cell>
          <cell r="HD1286">
            <v>0</v>
          </cell>
          <cell r="HE1286">
            <v>430.8480193199357</v>
          </cell>
          <cell r="HF1286">
            <v>0</v>
          </cell>
          <cell r="HG1286">
            <v>162.95629217999885</v>
          </cell>
          <cell r="HH1286">
            <v>532.53854023998792</v>
          </cell>
          <cell r="HI1286">
            <v>-202.44319109999924</v>
          </cell>
          <cell r="HJ1286">
            <v>13.931815149999238</v>
          </cell>
          <cell r="HK1286">
            <v>-36.989665009999953</v>
          </cell>
          <cell r="HL1286">
            <v>0</v>
          </cell>
          <cell r="HM1286">
            <v>0</v>
          </cell>
          <cell r="HN1286">
            <v>-83.651528849999522</v>
          </cell>
          <cell r="HO1286">
            <v>44.505756709997513</v>
          </cell>
          <cell r="HP1286">
            <v>0</v>
          </cell>
          <cell r="HQ1286">
            <v>0</v>
          </cell>
          <cell r="HR1286">
            <v>-483.29292988002999</v>
          </cell>
          <cell r="HS1286">
            <v>0</v>
          </cell>
          <cell r="HT1286">
            <v>0</v>
          </cell>
          <cell r="HU1286">
            <v>-288.72632413999963</v>
          </cell>
          <cell r="HV1286">
            <v>-2.7392978700008825</v>
          </cell>
          <cell r="HW1286">
            <v>-141.82730787000037</v>
          </cell>
          <cell r="HX1286">
            <v>-49.999999999998181</v>
          </cell>
          <cell r="HY1286">
            <v>0</v>
          </cell>
          <cell r="HZ1286">
            <v>0</v>
          </cell>
          <cell r="IA1286">
            <v>0</v>
          </cell>
          <cell r="IB1286">
            <v>0</v>
          </cell>
          <cell r="IC1286">
            <v>0</v>
          </cell>
          <cell r="ID1286">
            <v>0</v>
          </cell>
          <cell r="IE1286">
            <v>-186.68683443000191</v>
          </cell>
          <cell r="IF1286">
            <v>0</v>
          </cell>
          <cell r="IG1286">
            <v>99.999999999996362</v>
          </cell>
          <cell r="IH1286">
            <v>-90.530169539993949</v>
          </cell>
          <cell r="II1286">
            <v>-206.43607995000275</v>
          </cell>
          <cell r="IJ1286">
            <v>-33.679636799997752</v>
          </cell>
          <cell r="IK1286">
            <v>43.959051859999818</v>
          </cell>
          <cell r="IL1286">
            <v>0</v>
          </cell>
          <cell r="IM1286">
            <v>0</v>
          </cell>
          <cell r="IN1286">
            <v>0</v>
          </cell>
          <cell r="IO1286">
            <v>0</v>
          </cell>
          <cell r="IP1286">
            <v>0</v>
          </cell>
          <cell r="IQ1286">
            <v>0</v>
          </cell>
          <cell r="IR1286">
            <v>-609.97478155000135</v>
          </cell>
          <cell r="IS1286">
            <v>0</v>
          </cell>
          <cell r="IT1286">
            <v>-141.55890326999724</v>
          </cell>
          <cell r="IU1286">
            <v>-246.86204904000624</v>
          </cell>
          <cell r="IV1286">
            <v>-86.727722299994639</v>
          </cell>
          <cell r="IW1286">
            <v>-83.688510410001982</v>
          </cell>
          <cell r="IX1286">
            <v>-51.137596530001247</v>
          </cell>
          <cell r="IY1286">
            <v>0</v>
          </cell>
          <cell r="IZ1286">
            <v>0</v>
          </cell>
          <cell r="JA1286">
            <v>0</v>
          </cell>
          <cell r="JB1286">
            <v>0</v>
          </cell>
          <cell r="JC1286">
            <v>0</v>
          </cell>
          <cell r="JD1286">
            <v>0</v>
          </cell>
          <cell r="JE1286">
            <v>-352.02167302995804</v>
          </cell>
          <cell r="JF1286">
            <v>0</v>
          </cell>
          <cell r="JG1286">
            <v>-49.999999999998181</v>
          </cell>
          <cell r="JH1286">
            <v>-199.30550648999997</v>
          </cell>
          <cell r="JI1286">
            <v>-65.826481850002892</v>
          </cell>
          <cell r="JJ1286">
            <v>-188.66792729999906</v>
          </cell>
          <cell r="JK1286">
            <v>-5.7822300004772842E-3</v>
          </cell>
          <cell r="JL1286">
            <v>3.7422051399989869</v>
          </cell>
          <cell r="JM1286">
            <v>0</v>
          </cell>
          <cell r="JN1286">
            <v>0</v>
          </cell>
          <cell r="JO1286">
            <v>-46.50556181000502</v>
          </cell>
          <cell r="JP1286">
            <v>50</v>
          </cell>
          <cell r="JQ1286">
            <v>144.54738151000129</v>
          </cell>
        </row>
        <row r="1287">
          <cell r="D1287" t="str">
            <v>WD_.EX.WYE._.___.TB Flats 1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6.512547230002383</v>
          </cell>
          <cell r="O1287">
            <v>9.0486066299781669</v>
          </cell>
          <cell r="P1287">
            <v>0</v>
          </cell>
          <cell r="Q1287">
            <v>0</v>
          </cell>
          <cell r="R1287">
            <v>-882.22295640991069</v>
          </cell>
          <cell r="S1287">
            <v>0</v>
          </cell>
          <cell r="T1287">
            <v>0</v>
          </cell>
          <cell r="U1287">
            <v>-167.82074735999049</v>
          </cell>
          <cell r="V1287">
            <v>-292.47685695999826</v>
          </cell>
          <cell r="W1287">
            <v>14.453879580003559</v>
          </cell>
          <cell r="X1287">
            <v>0</v>
          </cell>
          <cell r="Y1287">
            <v>0</v>
          </cell>
          <cell r="Z1287">
            <v>0</v>
          </cell>
          <cell r="AA1287">
            <v>-447.62102245999631</v>
          </cell>
          <cell r="AB1287">
            <v>11.241790789994411</v>
          </cell>
          <cell r="AC1287">
            <v>0</v>
          </cell>
          <cell r="AD1287">
            <v>0</v>
          </cell>
          <cell r="AE1287">
            <v>-2363.2923306101002</v>
          </cell>
          <cell r="AF1287">
            <v>0</v>
          </cell>
          <cell r="AG1287">
            <v>0</v>
          </cell>
          <cell r="AH1287">
            <v>554.29500959999859</v>
          </cell>
          <cell r="AI1287">
            <v>-806.35049722999975</v>
          </cell>
          <cell r="AJ1287">
            <v>-1209.7271275599996</v>
          </cell>
          <cell r="AK1287">
            <v>-526.42894767001417</v>
          </cell>
          <cell r="AL1287">
            <v>0</v>
          </cell>
          <cell r="AM1287">
            <v>0</v>
          </cell>
          <cell r="AN1287">
            <v>-377.56767682999634</v>
          </cell>
          <cell r="AO1287">
            <v>2.4869090800057165</v>
          </cell>
          <cell r="AP1287">
            <v>0</v>
          </cell>
          <cell r="AQ1287">
            <v>0</v>
          </cell>
          <cell r="AR1287">
            <v>-600.93406524008606</v>
          </cell>
          <cell r="AS1287">
            <v>0</v>
          </cell>
          <cell r="AT1287">
            <v>0</v>
          </cell>
          <cell r="AU1287">
            <v>-292.57309016000363</v>
          </cell>
          <cell r="AV1287">
            <v>0</v>
          </cell>
          <cell r="AW1287">
            <v>0</v>
          </cell>
          <cell r="AX1287">
            <v>-308.36097508000967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-598.6089019801002</v>
          </cell>
          <cell r="BF1287">
            <v>0</v>
          </cell>
          <cell r="BG1287">
            <v>0</v>
          </cell>
          <cell r="BH1287">
            <v>-598.60890198001289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30.633132329909131</v>
          </cell>
          <cell r="BS1287">
            <v>0</v>
          </cell>
          <cell r="BT1287">
            <v>0</v>
          </cell>
          <cell r="BU1287">
            <v>-23.048286880002706</v>
          </cell>
          <cell r="BV1287">
            <v>105.48101399000734</v>
          </cell>
          <cell r="BW1287">
            <v>-51.799594780015468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219.62122408987489</v>
          </cell>
          <cell r="CF1287">
            <v>1.0700068099977216</v>
          </cell>
          <cell r="CG1287">
            <v>157.78325272000802</v>
          </cell>
          <cell r="CH1287">
            <v>4.2084594499974628</v>
          </cell>
          <cell r="CI1287">
            <v>-248.33781898999587</v>
          </cell>
          <cell r="CJ1287">
            <v>-503.48338168998453</v>
          </cell>
          <cell r="CK1287">
            <v>-967.62950091000675</v>
          </cell>
          <cell r="CL1287">
            <v>322.76725539000472</v>
          </cell>
          <cell r="CM1287">
            <v>332.78860829999758</v>
          </cell>
          <cell r="CN1287">
            <v>1.734691350000503</v>
          </cell>
          <cell r="CO1287">
            <v>1073.0795344099752</v>
          </cell>
          <cell r="CP1287">
            <v>4.9268915699940408</v>
          </cell>
          <cell r="CQ1287">
            <v>40.713225679981406</v>
          </cell>
          <cell r="CR1287">
            <v>-1201.2974576199194</v>
          </cell>
          <cell r="CS1287">
            <v>682.58097194001311</v>
          </cell>
          <cell r="CT1287">
            <v>252.82787980997819</v>
          </cell>
          <cell r="CU1287">
            <v>201.36960365999403</v>
          </cell>
          <cell r="CV1287">
            <v>-1101.1636553200078</v>
          </cell>
          <cell r="CW1287">
            <v>56.14672688000428</v>
          </cell>
          <cell r="CX1287">
            <v>-569.96950313000707</v>
          </cell>
          <cell r="CY1287">
            <v>15.80176300999301</v>
          </cell>
          <cell r="CZ1287">
            <v>-254.50691355999879</v>
          </cell>
          <cell r="DA1287">
            <v>-77.317798579995724</v>
          </cell>
          <cell r="DB1287">
            <v>-1039.2360698400153</v>
          </cell>
          <cell r="DC1287">
            <v>21.972431490008603</v>
          </cell>
          <cell r="DD1287">
            <v>610.19710601998668</v>
          </cell>
          <cell r="DE1287">
            <v>-2579.7808652700623</v>
          </cell>
          <cell r="DF1287">
            <v>2.7240422599861631</v>
          </cell>
          <cell r="DG1287">
            <v>-1253.6445829000077</v>
          </cell>
          <cell r="DH1287">
            <v>-120.65849098000763</v>
          </cell>
          <cell r="DI1287">
            <v>876.08290054999088</v>
          </cell>
          <cell r="DJ1287">
            <v>-7.9295100799936336</v>
          </cell>
          <cell r="DK1287">
            <v>-84.017118669988122</v>
          </cell>
          <cell r="DL1287">
            <v>2.5717588599945884</v>
          </cell>
          <cell r="DM1287">
            <v>112.40013236000232</v>
          </cell>
          <cell r="DN1287">
            <v>-128.39841015000275</v>
          </cell>
          <cell r="DO1287">
            <v>-1993.9758329599863</v>
          </cell>
          <cell r="DP1287">
            <v>0</v>
          </cell>
          <cell r="DQ1287">
            <v>15.064246440000716</v>
          </cell>
          <cell r="DR1287">
            <v>-2618.2110598201398</v>
          </cell>
          <cell r="DS1287">
            <v>303.45841668997309</v>
          </cell>
          <cell r="DT1287">
            <v>-218.48232596999878</v>
          </cell>
          <cell r="DU1287">
            <v>210.86391560999618</v>
          </cell>
          <cell r="DV1287">
            <v>292.66093713999726</v>
          </cell>
          <cell r="DW1287">
            <v>-452.28172974999688</v>
          </cell>
          <cell r="DX1287">
            <v>-2446.2299427800172</v>
          </cell>
          <cell r="DY1287">
            <v>-296.57724027999939</v>
          </cell>
          <cell r="DZ1287">
            <v>-154.75059591000172</v>
          </cell>
          <cell r="EA1287">
            <v>101.6484678300003</v>
          </cell>
          <cell r="EB1287">
            <v>44.790991819987539</v>
          </cell>
          <cell r="EC1287">
            <v>5.1258977300021797</v>
          </cell>
          <cell r="ED1287">
            <v>-8.4378519499878166</v>
          </cell>
          <cell r="EE1287">
            <v>111.53099306998774</v>
          </cell>
          <cell r="EF1287">
            <v>-1.9763288200192619</v>
          </cell>
          <cell r="EG1287">
            <v>-65.199854440004856</v>
          </cell>
          <cell r="EH1287">
            <v>265.93102200001158</v>
          </cell>
          <cell r="EI1287">
            <v>-454.48183861000143</v>
          </cell>
          <cell r="EJ1287">
            <v>-21.046488780004438</v>
          </cell>
          <cell r="EK1287">
            <v>-644.23358001999441</v>
          </cell>
          <cell r="EL1287">
            <v>-21.104498990003776</v>
          </cell>
          <cell r="EM1287">
            <v>242.32802868999715</v>
          </cell>
          <cell r="EN1287">
            <v>133.17490081999858</v>
          </cell>
          <cell r="EO1287">
            <v>678.1396312200086</v>
          </cell>
          <cell r="EP1287">
            <v>0</v>
          </cell>
          <cell r="EQ1287">
            <v>0</v>
          </cell>
          <cell r="ER1287">
            <v>-723.62406160007231</v>
          </cell>
          <cell r="ES1287">
            <v>0</v>
          </cell>
          <cell r="ET1287">
            <v>453.7756954600045</v>
          </cell>
          <cell r="EU1287">
            <v>-584.03357369999139</v>
          </cell>
          <cell r="EV1287">
            <v>-826.22060018999764</v>
          </cell>
          <cell r="EW1287">
            <v>230.76900577998458</v>
          </cell>
          <cell r="EX1287">
            <v>-1084.8077473900048</v>
          </cell>
          <cell r="EY1287">
            <v>-246.88717395000276</v>
          </cell>
          <cell r="EZ1287">
            <v>-9.6457727999950293</v>
          </cell>
          <cell r="FA1287">
            <v>498.4492517500039</v>
          </cell>
          <cell r="FB1287">
            <v>844.97685344000638</v>
          </cell>
          <cell r="FC1287">
            <v>0</v>
          </cell>
          <cell r="FD1287">
            <v>0</v>
          </cell>
          <cell r="FE1287">
            <v>1396.203527029953</v>
          </cell>
          <cell r="FF1287">
            <v>0</v>
          </cell>
          <cell r="FG1287">
            <v>-16.094988449985976</v>
          </cell>
          <cell r="FH1287">
            <v>620.11147853000875</v>
          </cell>
          <cell r="FI1287">
            <v>-1124.3503060799994</v>
          </cell>
          <cell r="FJ1287">
            <v>193.55001379000169</v>
          </cell>
          <cell r="FK1287">
            <v>1060.0920442900024</v>
          </cell>
          <cell r="FL1287">
            <v>344.81154899999819</v>
          </cell>
          <cell r="FM1287">
            <v>0</v>
          </cell>
          <cell r="FN1287">
            <v>564.84254571999554</v>
          </cell>
          <cell r="FO1287">
            <v>-246.75880977000634</v>
          </cell>
          <cell r="FP1287">
            <v>0</v>
          </cell>
          <cell r="FQ1287">
            <v>0</v>
          </cell>
          <cell r="FR1287">
            <v>1137.7309384599794</v>
          </cell>
          <cell r="FS1287">
            <v>4.8383350000076462</v>
          </cell>
          <cell r="FT1287">
            <v>517.26291325999046</v>
          </cell>
          <cell r="FU1287">
            <v>-75.96107607002341</v>
          </cell>
          <cell r="FV1287">
            <v>-69.74528188000113</v>
          </cell>
          <cell r="FW1287">
            <v>311.21038722999219</v>
          </cell>
          <cell r="FX1287">
            <v>765.25483537998662</v>
          </cell>
          <cell r="FY1287">
            <v>273.59897597999952</v>
          </cell>
          <cell r="FZ1287">
            <v>15.103330580001057</v>
          </cell>
          <cell r="GA1287">
            <v>-206.57246913999916</v>
          </cell>
          <cell r="GB1287">
            <v>-397.25901187997079</v>
          </cell>
          <cell r="GC1287">
            <v>0</v>
          </cell>
          <cell r="GD1287">
            <v>0</v>
          </cell>
          <cell r="GE1287">
            <v>-1338.9529812200926</v>
          </cell>
          <cell r="GF1287">
            <v>0</v>
          </cell>
          <cell r="GG1287">
            <v>213.76918429000216</v>
          </cell>
          <cell r="GH1287">
            <v>178.95976220000739</v>
          </cell>
          <cell r="GI1287">
            <v>-1117.7915980000034</v>
          </cell>
          <cell r="GJ1287">
            <v>-791.98696310999367</v>
          </cell>
          <cell r="GK1287">
            <v>-122.42644779000693</v>
          </cell>
          <cell r="GL1287">
            <v>294.94390103000478</v>
          </cell>
          <cell r="GM1287">
            <v>-445.19275914999889</v>
          </cell>
          <cell r="GN1287">
            <v>-275.81371748999663</v>
          </cell>
          <cell r="GO1287">
            <v>726.5856568000163</v>
          </cell>
          <cell r="GP1287">
            <v>0</v>
          </cell>
          <cell r="GQ1287">
            <v>0</v>
          </cell>
          <cell r="GR1287">
            <v>-2365.9956854599295</v>
          </cell>
          <cell r="GS1287">
            <v>0</v>
          </cell>
          <cell r="GT1287">
            <v>-610.73851972000557</v>
          </cell>
          <cell r="GU1287">
            <v>-406.57443711999804</v>
          </cell>
          <cell r="GV1287">
            <v>-437.48592753999401</v>
          </cell>
          <cell r="GW1287">
            <v>-33.75475300999824</v>
          </cell>
          <cell r="GX1287">
            <v>-1095.3350581799968</v>
          </cell>
          <cell r="GY1287">
            <v>0</v>
          </cell>
          <cell r="GZ1287">
            <v>0</v>
          </cell>
          <cell r="HA1287">
            <v>0</v>
          </cell>
          <cell r="HB1287">
            <v>217.8930101099977</v>
          </cell>
          <cell r="HC1287">
            <v>0</v>
          </cell>
          <cell r="HD1287">
            <v>0</v>
          </cell>
          <cell r="HE1287">
            <v>3239.1691962599289</v>
          </cell>
          <cell r="HF1287">
            <v>0</v>
          </cell>
          <cell r="HG1287">
            <v>78.768432349992509</v>
          </cell>
          <cell r="HH1287">
            <v>1401.7977091899957</v>
          </cell>
          <cell r="HI1287">
            <v>77.441459570007282</v>
          </cell>
          <cell r="HJ1287">
            <v>926.73000308999326</v>
          </cell>
          <cell r="HK1287">
            <v>647.08376846000465</v>
          </cell>
          <cell r="HL1287">
            <v>0</v>
          </cell>
          <cell r="HM1287">
            <v>0</v>
          </cell>
          <cell r="HN1287">
            <v>107.34782360000099</v>
          </cell>
          <cell r="HO1287">
            <v>0</v>
          </cell>
          <cell r="HP1287">
            <v>0</v>
          </cell>
          <cell r="HQ1287">
            <v>0</v>
          </cell>
          <cell r="HR1287">
            <v>3225.9207522299839</v>
          </cell>
          <cell r="HS1287">
            <v>0</v>
          </cell>
          <cell r="HT1287">
            <v>506.66646202999982</v>
          </cell>
          <cell r="HU1287">
            <v>2066.0386368899781</v>
          </cell>
          <cell r="HV1287">
            <v>-489.85566529998323</v>
          </cell>
          <cell r="HW1287">
            <v>563.99825394000072</v>
          </cell>
          <cell r="HX1287">
            <v>579.07306467000308</v>
          </cell>
          <cell r="HY1287">
            <v>0</v>
          </cell>
          <cell r="HZ1287">
            <v>0</v>
          </cell>
          <cell r="IA1287">
            <v>0</v>
          </cell>
          <cell r="IB1287">
            <v>0</v>
          </cell>
          <cell r="IC1287">
            <v>0</v>
          </cell>
          <cell r="ID1287">
            <v>0</v>
          </cell>
          <cell r="IE1287">
            <v>2156.1978895198554</v>
          </cell>
          <cell r="IF1287">
            <v>0</v>
          </cell>
          <cell r="IG1287">
            <v>164.14196862000972</v>
          </cell>
          <cell r="IH1287">
            <v>1693.0363611099892</v>
          </cell>
          <cell r="II1287">
            <v>-679.84168973000487</v>
          </cell>
          <cell r="IJ1287">
            <v>160.39878031999251</v>
          </cell>
          <cell r="IK1287">
            <v>818.46246919999976</v>
          </cell>
          <cell r="IL1287">
            <v>0</v>
          </cell>
          <cell r="IM1287">
            <v>0</v>
          </cell>
          <cell r="IN1287">
            <v>0</v>
          </cell>
          <cell r="IO1287">
            <v>0</v>
          </cell>
          <cell r="IP1287">
            <v>0</v>
          </cell>
          <cell r="IQ1287">
            <v>0</v>
          </cell>
          <cell r="IR1287">
            <v>909.93599963001907</v>
          </cell>
          <cell r="IS1287">
            <v>0</v>
          </cell>
          <cell r="IT1287">
            <v>599.57863430000725</v>
          </cell>
          <cell r="IU1287">
            <v>1295.7160414699756</v>
          </cell>
          <cell r="IV1287">
            <v>-236.97409429000982</v>
          </cell>
          <cell r="IW1287">
            <v>-1053.3143665900134</v>
          </cell>
          <cell r="IX1287">
            <v>304.9297847400012</v>
          </cell>
          <cell r="IY1287">
            <v>0</v>
          </cell>
          <cell r="IZ1287">
            <v>0</v>
          </cell>
          <cell r="JA1287">
            <v>0</v>
          </cell>
          <cell r="JB1287">
            <v>0</v>
          </cell>
          <cell r="JC1287">
            <v>0</v>
          </cell>
          <cell r="JD1287">
            <v>0</v>
          </cell>
          <cell r="JE1287">
            <v>1453.3438773099333</v>
          </cell>
          <cell r="JF1287">
            <v>0</v>
          </cell>
          <cell r="JG1287">
            <v>-915.57534012000542</v>
          </cell>
          <cell r="JH1287">
            <v>1679.998780429989</v>
          </cell>
          <cell r="JI1287">
            <v>947.79243895001127</v>
          </cell>
          <cell r="JJ1287">
            <v>-304.77360631998454</v>
          </cell>
          <cell r="JK1287">
            <v>45.901604370003042</v>
          </cell>
          <cell r="JL1287">
            <v>0</v>
          </cell>
          <cell r="JM1287">
            <v>0</v>
          </cell>
          <cell r="JN1287">
            <v>0</v>
          </cell>
          <cell r="JO1287">
            <v>0</v>
          </cell>
          <cell r="JP1287">
            <v>0</v>
          </cell>
          <cell r="JQ1287">
            <v>0</v>
          </cell>
        </row>
        <row r="1288">
          <cell r="D1288" t="str">
            <v>WD_.EX.WYE._.___.TB Flats 2</v>
          </cell>
          <cell r="F1288">
            <v>0</v>
          </cell>
          <cell r="G1288">
            <v>0</v>
          </cell>
          <cell r="H1288">
            <v>-194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30.008330850003404</v>
          </cell>
          <cell r="P1288">
            <v>0</v>
          </cell>
          <cell r="Q1288">
            <v>0</v>
          </cell>
          <cell r="R1288">
            <v>-769.24002714001108</v>
          </cell>
          <cell r="S1288">
            <v>0</v>
          </cell>
          <cell r="T1288">
            <v>0</v>
          </cell>
          <cell r="U1288">
            <v>-345.99137539000367</v>
          </cell>
          <cell r="V1288">
            <v>-107.8579894499926</v>
          </cell>
          <cell r="W1288">
            <v>-293.17194780000136</v>
          </cell>
          <cell r="X1288">
            <v>2.8907486300013261</v>
          </cell>
          <cell r="Y1288">
            <v>0</v>
          </cell>
          <cell r="Z1288">
            <v>0</v>
          </cell>
          <cell r="AA1288">
            <v>-21.335434239997994</v>
          </cell>
          <cell r="AB1288">
            <v>-3.7740288899949519</v>
          </cell>
          <cell r="AC1288">
            <v>0</v>
          </cell>
          <cell r="AD1288">
            <v>0</v>
          </cell>
          <cell r="AE1288">
            <v>8.4006052300101146</v>
          </cell>
          <cell r="AF1288">
            <v>0</v>
          </cell>
          <cell r="AG1288">
            <v>-6.3517003099987051</v>
          </cell>
          <cell r="AH1288">
            <v>-168.12452366000798</v>
          </cell>
          <cell r="AI1288">
            <v>9.9120362800022122</v>
          </cell>
          <cell r="AJ1288">
            <v>209.80280784999559</v>
          </cell>
          <cell r="AK1288">
            <v>0</v>
          </cell>
          <cell r="AL1288">
            <v>0</v>
          </cell>
          <cell r="AM1288">
            <v>4.6591264400012733</v>
          </cell>
          <cell r="AN1288">
            <v>-41.497141370000463</v>
          </cell>
          <cell r="AO1288">
            <v>0</v>
          </cell>
          <cell r="AP1288">
            <v>0</v>
          </cell>
          <cell r="AQ1288">
            <v>0</v>
          </cell>
          <cell r="AR1288">
            <v>-430.54716522002127</v>
          </cell>
          <cell r="AS1288">
            <v>0</v>
          </cell>
          <cell r="AT1288">
            <v>0</v>
          </cell>
          <cell r="AU1288">
            <v>-380.89023561999056</v>
          </cell>
          <cell r="AV1288">
            <v>0</v>
          </cell>
          <cell r="AW1288">
            <v>0</v>
          </cell>
          <cell r="AX1288">
            <v>-49.656929600001604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194</v>
          </cell>
          <cell r="BF1288">
            <v>0</v>
          </cell>
          <cell r="BG1288">
            <v>0</v>
          </cell>
          <cell r="BH1288">
            <v>194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-303.44532170007005</v>
          </cell>
          <cell r="BS1288">
            <v>0</v>
          </cell>
          <cell r="BT1288">
            <v>0</v>
          </cell>
          <cell r="BU1288">
            <v>-119.45620620001137</v>
          </cell>
          <cell r="BV1288">
            <v>-126.32267335998768</v>
          </cell>
          <cell r="BW1288">
            <v>-16.214031240000622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-41.452410900004907</v>
          </cell>
          <cell r="CC1288">
            <v>0</v>
          </cell>
          <cell r="CD1288">
            <v>0</v>
          </cell>
          <cell r="CE1288">
            <v>170.43074523005635</v>
          </cell>
          <cell r="CF1288">
            <v>6.5631209500061232</v>
          </cell>
          <cell r="CG1288">
            <v>107.44247273000656</v>
          </cell>
          <cell r="CH1288">
            <v>263.89306878000207</v>
          </cell>
          <cell r="CI1288">
            <v>66.507372130006843</v>
          </cell>
          <cell r="CJ1288">
            <v>128.96675909000624</v>
          </cell>
          <cell r="CK1288">
            <v>-527.06256470000153</v>
          </cell>
          <cell r="CL1288">
            <v>0</v>
          </cell>
          <cell r="CM1288">
            <v>0</v>
          </cell>
          <cell r="CN1288">
            <v>0</v>
          </cell>
          <cell r="CO1288">
            <v>-41.574551569996402</v>
          </cell>
          <cell r="CP1288">
            <v>21.334902200003853</v>
          </cell>
          <cell r="CQ1288">
            <v>144.36016562001896</v>
          </cell>
          <cell r="CR1288">
            <v>610.81066184991505</v>
          </cell>
          <cell r="CS1288">
            <v>-176.39894103001279</v>
          </cell>
          <cell r="CT1288">
            <v>-117.25695267999981</v>
          </cell>
          <cell r="CU1288">
            <v>-490.62460119000025</v>
          </cell>
          <cell r="CV1288">
            <v>-32.224083119999705</v>
          </cell>
          <cell r="CW1288">
            <v>-102.32453438000084</v>
          </cell>
          <cell r="CX1288">
            <v>-377.39256192000175</v>
          </cell>
          <cell r="CY1288">
            <v>-8.9923654699960025</v>
          </cell>
          <cell r="CZ1288">
            <v>0</v>
          </cell>
          <cell r="DA1288">
            <v>62.443988459999673</v>
          </cell>
          <cell r="DB1288">
            <v>1871.5056787100038</v>
          </cell>
          <cell r="DC1288">
            <v>183.72174885999993</v>
          </cell>
          <cell r="DD1288">
            <v>-201.64671439000813</v>
          </cell>
          <cell r="DE1288">
            <v>-479.62610032991506</v>
          </cell>
          <cell r="DF1288">
            <v>209.65710205999494</v>
          </cell>
          <cell r="DG1288">
            <v>395.83628992999729</v>
          </cell>
          <cell r="DH1288">
            <v>-161.31830359000014</v>
          </cell>
          <cell r="DI1288">
            <v>632.40856264999093</v>
          </cell>
          <cell r="DJ1288">
            <v>-181.70505993999541</v>
          </cell>
          <cell r="DK1288">
            <v>-624.65010761999656</v>
          </cell>
          <cell r="DL1288">
            <v>0.97806870000204071</v>
          </cell>
          <cell r="DM1288">
            <v>-140.14977178000117</v>
          </cell>
          <cell r="DN1288">
            <v>-0.37849016000109259</v>
          </cell>
          <cell r="DO1288">
            <v>-607.92864589999954</v>
          </cell>
          <cell r="DP1288">
            <v>9.7842364300086047</v>
          </cell>
          <cell r="DQ1288">
            <v>-12.159981110002263</v>
          </cell>
          <cell r="DR1288">
            <v>-743.25669363001361</v>
          </cell>
          <cell r="DS1288">
            <v>-20.66022850999434</v>
          </cell>
          <cell r="DT1288">
            <v>-117.65062896000018</v>
          </cell>
          <cell r="DU1288">
            <v>102.89947988999847</v>
          </cell>
          <cell r="DV1288">
            <v>-592.71650781000062</v>
          </cell>
          <cell r="DW1288">
            <v>141.31200996000189</v>
          </cell>
          <cell r="DX1288">
            <v>-298.53746774000319</v>
          </cell>
          <cell r="DY1288">
            <v>-150.20552773999589</v>
          </cell>
          <cell r="DZ1288">
            <v>-36.552534739999828</v>
          </cell>
          <cell r="EA1288">
            <v>230.21308995999789</v>
          </cell>
          <cell r="EB1288">
            <v>-398.91555384000822</v>
          </cell>
          <cell r="EC1288">
            <v>27.502804279996781</v>
          </cell>
          <cell r="ED1288">
            <v>370.05437161999726</v>
          </cell>
          <cell r="EE1288">
            <v>1542.859785419947</v>
          </cell>
          <cell r="EF1288">
            <v>0</v>
          </cell>
          <cell r="EG1288">
            <v>180.05925641999784</v>
          </cell>
          <cell r="EH1288">
            <v>-175.5865890899986</v>
          </cell>
          <cell r="EI1288">
            <v>668.20985814998858</v>
          </cell>
          <cell r="EJ1288">
            <v>560.46336863999386</v>
          </cell>
          <cell r="EK1288">
            <v>-368.44437881999693</v>
          </cell>
          <cell r="EL1288">
            <v>18.669013960003213</v>
          </cell>
          <cell r="EM1288">
            <v>339.21169686999929</v>
          </cell>
          <cell r="EN1288">
            <v>120.50740540999686</v>
          </cell>
          <cell r="EO1288">
            <v>199.77015388000291</v>
          </cell>
          <cell r="EP1288">
            <v>0</v>
          </cell>
          <cell r="EQ1288">
            <v>0</v>
          </cell>
          <cell r="ER1288">
            <v>-409.28439762006747</v>
          </cell>
          <cell r="ES1288">
            <v>0</v>
          </cell>
          <cell r="ET1288">
            <v>-174.18903765000505</v>
          </cell>
          <cell r="EU1288">
            <v>-346.37795751000158</v>
          </cell>
          <cell r="EV1288">
            <v>472.8653455599997</v>
          </cell>
          <cell r="EW1288">
            <v>-332.98665738999625</v>
          </cell>
          <cell r="EX1288">
            <v>8.7506596899947908</v>
          </cell>
          <cell r="EY1288">
            <v>-106.67399469999509</v>
          </cell>
          <cell r="EZ1288">
            <v>183.88905299999897</v>
          </cell>
          <cell r="FA1288">
            <v>-246.36239530999228</v>
          </cell>
          <cell r="FB1288">
            <v>131.80058669000573</v>
          </cell>
          <cell r="FC1288">
            <v>0</v>
          </cell>
          <cell r="FD1288">
            <v>0</v>
          </cell>
          <cell r="FE1288">
            <v>-515.91038198996102</v>
          </cell>
          <cell r="FF1288">
            <v>-1.0572857999941334</v>
          </cell>
          <cell r="FG1288">
            <v>-151.89213605999976</v>
          </cell>
          <cell r="FH1288">
            <v>-520.95902840000053</v>
          </cell>
          <cell r="FI1288">
            <v>-105.21743759000674</v>
          </cell>
          <cell r="FJ1288">
            <v>1.1694189800036838</v>
          </cell>
          <cell r="FK1288">
            <v>154.32294618999731</v>
          </cell>
          <cell r="FL1288">
            <v>-270.06844773000194</v>
          </cell>
          <cell r="FM1288">
            <v>-1.4190559700000449</v>
          </cell>
          <cell r="FN1288">
            <v>67.450158069997997</v>
          </cell>
          <cell r="FO1288">
            <v>311.76048632000311</v>
          </cell>
          <cell r="FP1288">
            <v>0</v>
          </cell>
          <cell r="FQ1288">
            <v>0</v>
          </cell>
          <cell r="FR1288">
            <v>-994.50396761001321</v>
          </cell>
          <cell r="FS1288">
            <v>188.02157743999851</v>
          </cell>
          <cell r="FT1288">
            <v>1.0529982200023369</v>
          </cell>
          <cell r="FU1288">
            <v>-59.503867170002195</v>
          </cell>
          <cell r="FV1288">
            <v>-399.99419261999719</v>
          </cell>
          <cell r="FW1288">
            <v>-356.30689589999747</v>
          </cell>
          <cell r="FX1288">
            <v>-498.33185611000226</v>
          </cell>
          <cell r="FY1288">
            <v>9.7408419300008973</v>
          </cell>
          <cell r="FZ1288">
            <v>0</v>
          </cell>
          <cell r="GA1288">
            <v>-52.020784739994269</v>
          </cell>
          <cell r="GB1288">
            <v>172.83821133999299</v>
          </cell>
          <cell r="GC1288">
            <v>0</v>
          </cell>
          <cell r="GD1288">
            <v>0</v>
          </cell>
          <cell r="GE1288">
            <v>-2001.5075814500451</v>
          </cell>
          <cell r="GF1288">
            <v>0</v>
          </cell>
          <cell r="GG1288">
            <v>-574.91230299999734</v>
          </cell>
          <cell r="GH1288">
            <v>283.04624171999603</v>
          </cell>
          <cell r="GI1288">
            <v>-376.48578341000393</v>
          </cell>
          <cell r="GJ1288">
            <v>-159.88692392999292</v>
          </cell>
          <cell r="GK1288">
            <v>-597.26121306000277</v>
          </cell>
          <cell r="GL1288">
            <v>0</v>
          </cell>
          <cell r="GM1288">
            <v>-19.351359660002345</v>
          </cell>
          <cell r="GN1288">
            <v>-139.47221277000062</v>
          </cell>
          <cell r="GO1288">
            <v>-417.18402734000847</v>
          </cell>
          <cell r="GP1288">
            <v>0</v>
          </cell>
          <cell r="GQ1288">
            <v>0</v>
          </cell>
          <cell r="GR1288">
            <v>-1855.5320476000197</v>
          </cell>
          <cell r="GS1288">
            <v>0</v>
          </cell>
          <cell r="GT1288">
            <v>-7.0799736600019969</v>
          </cell>
          <cell r="GU1288">
            <v>-308.57014817000163</v>
          </cell>
          <cell r="GV1288">
            <v>-844.75083976999304</v>
          </cell>
          <cell r="GW1288">
            <v>-515.60283886000616</v>
          </cell>
          <cell r="GX1288">
            <v>-179.52824713999871</v>
          </cell>
          <cell r="GY1288">
            <v>0</v>
          </cell>
          <cell r="GZ1288">
            <v>0</v>
          </cell>
          <cell r="HA1288">
            <v>0</v>
          </cell>
          <cell r="HB1288">
            <v>0</v>
          </cell>
          <cell r="HC1288">
            <v>0</v>
          </cell>
          <cell r="HD1288">
            <v>0</v>
          </cell>
          <cell r="HE1288">
            <v>-1905.384226079972</v>
          </cell>
          <cell r="HF1288">
            <v>0</v>
          </cell>
          <cell r="HG1288">
            <v>-193.01097179999852</v>
          </cell>
          <cell r="HH1288">
            <v>-638.01936088001821</v>
          </cell>
          <cell r="HI1288">
            <v>-575.35771768000996</v>
          </cell>
          <cell r="HJ1288">
            <v>-130.45523449999382</v>
          </cell>
          <cell r="HK1288">
            <v>-432.80611250999937</v>
          </cell>
          <cell r="HL1288">
            <v>0</v>
          </cell>
          <cell r="HM1288">
            <v>0</v>
          </cell>
          <cell r="HN1288">
            <v>59.469810970000253</v>
          </cell>
          <cell r="HO1288">
            <v>4.7953603200076031</v>
          </cell>
          <cell r="HP1288">
            <v>0</v>
          </cell>
          <cell r="HQ1288">
            <v>0</v>
          </cell>
          <cell r="HR1288">
            <v>-514.06259097997099</v>
          </cell>
          <cell r="HS1288">
            <v>0</v>
          </cell>
          <cell r="HT1288">
            <v>-317.16155610999704</v>
          </cell>
          <cell r="HU1288">
            <v>460.48350719999871</v>
          </cell>
          <cell r="HV1288">
            <v>-206.43118230999971</v>
          </cell>
          <cell r="HW1288">
            <v>-485.57153127999482</v>
          </cell>
          <cell r="HX1288">
            <v>34.618171519992757</v>
          </cell>
          <cell r="HY1288">
            <v>0</v>
          </cell>
          <cell r="HZ1288">
            <v>0</v>
          </cell>
          <cell r="IA1288">
            <v>0</v>
          </cell>
          <cell r="IB1288">
            <v>0</v>
          </cell>
          <cell r="IC1288">
            <v>0</v>
          </cell>
          <cell r="ID1288">
            <v>0</v>
          </cell>
          <cell r="IE1288">
            <v>1328.9076498299837</v>
          </cell>
          <cell r="IF1288">
            <v>0</v>
          </cell>
          <cell r="IG1288">
            <v>7.8531120008847211E-2</v>
          </cell>
          <cell r="IH1288">
            <v>1352.898617840001</v>
          </cell>
          <cell r="II1288">
            <v>-227.66283677001047</v>
          </cell>
          <cell r="IJ1288">
            <v>383.95763292999982</v>
          </cell>
          <cell r="IK1288">
            <v>-180.36429528999724</v>
          </cell>
          <cell r="IL1288">
            <v>0</v>
          </cell>
          <cell r="IM1288">
            <v>0</v>
          </cell>
          <cell r="IN1288">
            <v>0</v>
          </cell>
          <cell r="IO1288">
            <v>0</v>
          </cell>
          <cell r="IP1288">
            <v>0</v>
          </cell>
          <cell r="IQ1288">
            <v>0</v>
          </cell>
          <cell r="IR1288">
            <v>776.01736096991226</v>
          </cell>
          <cell r="IS1288">
            <v>0</v>
          </cell>
          <cell r="IT1288">
            <v>-193.19759957999486</v>
          </cell>
          <cell r="IU1288">
            <v>1160.112313169986</v>
          </cell>
          <cell r="IV1288">
            <v>-188.28879724000581</v>
          </cell>
          <cell r="IW1288">
            <v>190.9541238400052</v>
          </cell>
          <cell r="IX1288">
            <v>-193.56267922000552</v>
          </cell>
          <cell r="IY1288">
            <v>0</v>
          </cell>
          <cell r="IZ1288">
            <v>0</v>
          </cell>
          <cell r="JA1288">
            <v>0</v>
          </cell>
          <cell r="JB1288">
            <v>0</v>
          </cell>
          <cell r="JC1288">
            <v>0</v>
          </cell>
          <cell r="JD1288">
            <v>0</v>
          </cell>
          <cell r="JE1288">
            <v>511.94822756998474</v>
          </cell>
          <cell r="JF1288">
            <v>0</v>
          </cell>
          <cell r="JG1288">
            <v>-387.45182552999904</v>
          </cell>
          <cell r="JH1288">
            <v>2.3198229200061178</v>
          </cell>
          <cell r="JI1288">
            <v>220.2512267800048</v>
          </cell>
          <cell r="JJ1288">
            <v>648.0823868099942</v>
          </cell>
          <cell r="JK1288">
            <v>28.746616589996847</v>
          </cell>
          <cell r="JL1288">
            <v>0</v>
          </cell>
          <cell r="JM1288">
            <v>0</v>
          </cell>
          <cell r="JN1288">
            <v>0</v>
          </cell>
          <cell r="JO1288">
            <v>0</v>
          </cell>
          <cell r="JP1288">
            <v>0</v>
          </cell>
          <cell r="JQ1288">
            <v>0</v>
          </cell>
        </row>
        <row r="1289">
          <cell r="D1289" t="str">
            <v>WD_.EX.WYE._.REP.Dunlap 1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-109.88595061999513</v>
          </cell>
          <cell r="P1289">
            <v>0</v>
          </cell>
          <cell r="Q1289">
            <v>0</v>
          </cell>
          <cell r="R1289">
            <v>-301.40569111006334</v>
          </cell>
          <cell r="S1289">
            <v>0</v>
          </cell>
          <cell r="T1289">
            <v>0</v>
          </cell>
          <cell r="U1289">
            <v>-113.59412717999658</v>
          </cell>
          <cell r="V1289">
            <v>125.29375626999536</v>
          </cell>
          <cell r="W1289">
            <v>-358.9471105699995</v>
          </cell>
          <cell r="X1289">
            <v>0</v>
          </cell>
          <cell r="Y1289">
            <v>0</v>
          </cell>
          <cell r="Z1289">
            <v>0</v>
          </cell>
          <cell r="AA1289">
            <v>60.488957170004142</v>
          </cell>
          <cell r="AB1289">
            <v>-14.647166799986735</v>
          </cell>
          <cell r="AC1289">
            <v>0</v>
          </cell>
          <cell r="AD1289">
            <v>0</v>
          </cell>
          <cell r="AE1289">
            <v>-471.51871296996251</v>
          </cell>
          <cell r="AF1289">
            <v>0</v>
          </cell>
          <cell r="AG1289">
            <v>-8.9640494799969019</v>
          </cell>
          <cell r="AH1289">
            <v>-104.37534670999594</v>
          </cell>
          <cell r="AI1289">
            <v>-225.09950674999709</v>
          </cell>
          <cell r="AJ1289">
            <v>-113.54395320999902</v>
          </cell>
          <cell r="AK1289">
            <v>-17.4636155900007</v>
          </cell>
          <cell r="AL1289">
            <v>0</v>
          </cell>
          <cell r="AM1289">
            <v>13.167319029998907</v>
          </cell>
          <cell r="AN1289">
            <v>-15.239560260000871</v>
          </cell>
          <cell r="AO1289">
            <v>0</v>
          </cell>
          <cell r="AP1289">
            <v>0</v>
          </cell>
          <cell r="AQ1289">
            <v>0</v>
          </cell>
          <cell r="AR1289">
            <v>-165.70670689002145</v>
          </cell>
          <cell r="AS1289">
            <v>0</v>
          </cell>
          <cell r="AT1289">
            <v>0</v>
          </cell>
          <cell r="AU1289">
            <v>-112.18423076000181</v>
          </cell>
          <cell r="AV1289">
            <v>0</v>
          </cell>
          <cell r="AW1289">
            <v>0</v>
          </cell>
          <cell r="AX1289">
            <v>-53.522476129997813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-96.756134280003607</v>
          </cell>
          <cell r="BF1289">
            <v>0</v>
          </cell>
          <cell r="BG1289">
            <v>0</v>
          </cell>
          <cell r="BH1289">
            <v>-111</v>
          </cell>
          <cell r="BI1289">
            <v>0</v>
          </cell>
          <cell r="BJ1289">
            <v>0</v>
          </cell>
          <cell r="BK1289">
            <v>14.243865719996393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831.55076109006768</v>
          </cell>
          <cell r="BS1289">
            <v>0</v>
          </cell>
          <cell r="BT1289">
            <v>0</v>
          </cell>
          <cell r="BU1289">
            <v>-100.68599701999483</v>
          </cell>
          <cell r="BV1289">
            <v>-192.48532771000464</v>
          </cell>
          <cell r="BW1289">
            <v>-110.14060456000152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1234.8626903800032</v>
          </cell>
          <cell r="CE1289">
            <v>1274.898888970085</v>
          </cell>
          <cell r="CF1289">
            <v>126.71899845000007</v>
          </cell>
          <cell r="CG1289">
            <v>364.01162409999233</v>
          </cell>
          <cell r="CH1289">
            <v>-229.99767338999663</v>
          </cell>
          <cell r="CI1289">
            <v>-346.3396841299982</v>
          </cell>
          <cell r="CJ1289">
            <v>210.57543112999701</v>
          </cell>
          <cell r="CK1289">
            <v>462.51506563000294</v>
          </cell>
          <cell r="CL1289">
            <v>-318.89950888999738</v>
          </cell>
          <cell r="CM1289">
            <v>0</v>
          </cell>
          <cell r="CN1289">
            <v>-1.5327821699975175</v>
          </cell>
          <cell r="CO1289">
            <v>881.04332190999412</v>
          </cell>
          <cell r="CP1289">
            <v>-3.9011063799989643</v>
          </cell>
          <cell r="CQ1289">
            <v>130.70520270999987</v>
          </cell>
          <cell r="CR1289">
            <v>-956.78746318002231</v>
          </cell>
          <cell r="CS1289">
            <v>-181.1710206899952</v>
          </cell>
          <cell r="CT1289">
            <v>373.70220188998792</v>
          </cell>
          <cell r="CU1289">
            <v>-591.10859322999386</v>
          </cell>
          <cell r="CV1289">
            <v>298.88865854999676</v>
          </cell>
          <cell r="CW1289">
            <v>94.093795439996029</v>
          </cell>
          <cell r="CX1289">
            <v>-57.775693139996292</v>
          </cell>
          <cell r="CY1289">
            <v>12.811505270001362</v>
          </cell>
          <cell r="CZ1289">
            <v>-224.48606106000079</v>
          </cell>
          <cell r="DA1289">
            <v>-144.18365215000449</v>
          </cell>
          <cell r="DB1289">
            <v>-730.83983101999911</v>
          </cell>
          <cell r="DC1289">
            <v>108.14100324000901</v>
          </cell>
          <cell r="DD1289">
            <v>85.140223720001813</v>
          </cell>
          <cell r="DE1289">
            <v>-151.1827304600738</v>
          </cell>
          <cell r="DF1289">
            <v>667.03900435999822</v>
          </cell>
          <cell r="DG1289">
            <v>139.63111321999895</v>
          </cell>
          <cell r="DH1289">
            <v>76.833247679998749</v>
          </cell>
          <cell r="DI1289">
            <v>-792.85240169000099</v>
          </cell>
          <cell r="DJ1289">
            <v>-300.70662396999978</v>
          </cell>
          <cell r="DK1289">
            <v>-340.30392749000021</v>
          </cell>
          <cell r="DL1289">
            <v>-125.2219059199997</v>
          </cell>
          <cell r="DM1289">
            <v>56.309311150002031</v>
          </cell>
          <cell r="DN1289">
            <v>-6.3693842600005155</v>
          </cell>
          <cell r="DO1289">
            <v>228.42432269999699</v>
          </cell>
          <cell r="DP1289">
            <v>1.36281350000354</v>
          </cell>
          <cell r="DQ1289">
            <v>244.67170025999803</v>
          </cell>
          <cell r="DR1289">
            <v>1086.2484935299144</v>
          </cell>
          <cell r="DS1289">
            <v>361.11200241999904</v>
          </cell>
          <cell r="DT1289">
            <v>152.50963006999882</v>
          </cell>
          <cell r="DU1289">
            <v>111.7503232199997</v>
          </cell>
          <cell r="DV1289">
            <v>-161.10328170000139</v>
          </cell>
          <cell r="DW1289">
            <v>-218.37081537999984</v>
          </cell>
          <cell r="DX1289">
            <v>555.03103009999904</v>
          </cell>
          <cell r="DY1289">
            <v>15.713303130007262</v>
          </cell>
          <cell r="DZ1289">
            <v>12.301677520001249</v>
          </cell>
          <cell r="EA1289">
            <v>-93.9084184500025</v>
          </cell>
          <cell r="EB1289">
            <v>135.53122731000622</v>
          </cell>
          <cell r="EC1289">
            <v>-5.8112135100018349</v>
          </cell>
          <cell r="ED1289">
            <v>221.49302880000323</v>
          </cell>
          <cell r="EE1289">
            <v>-337.02279304002877</v>
          </cell>
          <cell r="EF1289">
            <v>0</v>
          </cell>
          <cell r="EG1289">
            <v>101.69891967000513</v>
          </cell>
          <cell r="EH1289">
            <v>455.3894905200068</v>
          </cell>
          <cell r="EI1289">
            <v>-18.003585500002373</v>
          </cell>
          <cell r="EJ1289">
            <v>219.33494177000102</v>
          </cell>
          <cell r="EK1289">
            <v>-946.57147939999777</v>
          </cell>
          <cell r="EL1289">
            <v>-443.93905176999397</v>
          </cell>
          <cell r="EM1289">
            <v>-28.772504119999212</v>
          </cell>
          <cell r="EN1289">
            <v>-164.39941348000139</v>
          </cell>
          <cell r="EO1289">
            <v>488.23988927000755</v>
          </cell>
          <cell r="EP1289">
            <v>0</v>
          </cell>
          <cell r="EQ1289">
            <v>0</v>
          </cell>
          <cell r="ER1289">
            <v>647.63180542993359</v>
          </cell>
          <cell r="ES1289">
            <v>0</v>
          </cell>
          <cell r="ET1289">
            <v>-85.80461075000494</v>
          </cell>
          <cell r="EU1289">
            <v>271.38789959000133</v>
          </cell>
          <cell r="EV1289">
            <v>-239.13755294000293</v>
          </cell>
          <cell r="EW1289">
            <v>546.06027916000312</v>
          </cell>
          <cell r="EX1289">
            <v>-561.95185708999998</v>
          </cell>
          <cell r="EY1289">
            <v>191.48102218999702</v>
          </cell>
          <cell r="EZ1289">
            <v>101.14977002999876</v>
          </cell>
          <cell r="FA1289">
            <v>344.35437731999991</v>
          </cell>
          <cell r="FB1289">
            <v>80.092477920006786</v>
          </cell>
          <cell r="FC1289">
            <v>0</v>
          </cell>
          <cell r="FD1289">
            <v>0</v>
          </cell>
          <cell r="FE1289">
            <v>-661.37330575007945</v>
          </cell>
          <cell r="FF1289">
            <v>-110.99999999999272</v>
          </cell>
          <cell r="FG1289">
            <v>28.207674320001388</v>
          </cell>
          <cell r="FH1289">
            <v>-10.156488590000663</v>
          </cell>
          <cell r="FI1289">
            <v>-373.00073903000157</v>
          </cell>
          <cell r="FJ1289">
            <v>182.42628977999993</v>
          </cell>
          <cell r="FK1289">
            <v>-345.15979800000423</v>
          </cell>
          <cell r="FL1289">
            <v>-12.592926379998971</v>
          </cell>
          <cell r="FM1289">
            <v>0</v>
          </cell>
          <cell r="FN1289">
            <v>-100.1326819700007</v>
          </cell>
          <cell r="FO1289">
            <v>80.035364120012673</v>
          </cell>
          <cell r="FP1289">
            <v>0</v>
          </cell>
          <cell r="FQ1289">
            <v>0</v>
          </cell>
          <cell r="FR1289">
            <v>-15.990456099971198</v>
          </cell>
          <cell r="FS1289">
            <v>110.99999999999272</v>
          </cell>
          <cell r="FT1289">
            <v>-96.039101330003177</v>
          </cell>
          <cell r="FU1289">
            <v>3.8678674100083299</v>
          </cell>
          <cell r="FV1289">
            <v>128.24787310000465</v>
          </cell>
          <cell r="FW1289">
            <v>150.49576847999924</v>
          </cell>
          <cell r="FX1289">
            <v>-126.69999969999844</v>
          </cell>
          <cell r="FY1289">
            <v>-98.197751169995172</v>
          </cell>
          <cell r="FZ1289">
            <v>0</v>
          </cell>
          <cell r="GA1289">
            <v>-149.97753741999986</v>
          </cell>
          <cell r="GB1289">
            <v>61.31242452999868</v>
          </cell>
          <cell r="GC1289">
            <v>0</v>
          </cell>
          <cell r="GD1289">
            <v>0</v>
          </cell>
          <cell r="GE1289">
            <v>-106.68749660003232</v>
          </cell>
          <cell r="GF1289">
            <v>0</v>
          </cell>
          <cell r="GG1289">
            <v>-255.77442044000782</v>
          </cell>
          <cell r="GH1289">
            <v>91.131342059998133</v>
          </cell>
          <cell r="GI1289">
            <v>-78.0189857400037</v>
          </cell>
          <cell r="GJ1289">
            <v>-28.84047976000511</v>
          </cell>
          <cell r="GK1289">
            <v>-444.88197824999952</v>
          </cell>
          <cell r="GL1289">
            <v>111</v>
          </cell>
          <cell r="GM1289">
            <v>158.22475221999775</v>
          </cell>
          <cell r="GN1289">
            <v>-109.70356041999548</v>
          </cell>
          <cell r="GO1289">
            <v>450.17583373000525</v>
          </cell>
          <cell r="GP1289">
            <v>0</v>
          </cell>
          <cell r="GQ1289">
            <v>0</v>
          </cell>
          <cell r="GR1289">
            <v>-621.7378177799983</v>
          </cell>
          <cell r="GS1289">
            <v>0</v>
          </cell>
          <cell r="GT1289">
            <v>-4.4837707999977283</v>
          </cell>
          <cell r="GU1289">
            <v>445.8908225500054</v>
          </cell>
          <cell r="GV1289">
            <v>-588.30961690999538</v>
          </cell>
          <cell r="GW1289">
            <v>-151.06130830999973</v>
          </cell>
          <cell r="GX1289">
            <v>-205.4500712500012</v>
          </cell>
          <cell r="GY1289">
            <v>0</v>
          </cell>
          <cell r="GZ1289">
            <v>0</v>
          </cell>
          <cell r="HA1289">
            <v>0</v>
          </cell>
          <cell r="HB1289">
            <v>-118.32387306000601</v>
          </cell>
          <cell r="HC1289">
            <v>0</v>
          </cell>
          <cell r="HD1289">
            <v>0</v>
          </cell>
          <cell r="HE1289">
            <v>604.2393747799797</v>
          </cell>
          <cell r="HF1289">
            <v>0</v>
          </cell>
          <cell r="HG1289">
            <v>76.704986799995822</v>
          </cell>
          <cell r="HH1289">
            <v>741.63599591999082</v>
          </cell>
          <cell r="HI1289">
            <v>-208.9730006099926</v>
          </cell>
          <cell r="HJ1289">
            <v>46.381509010006994</v>
          </cell>
          <cell r="HK1289">
            <v>-67.234862699999212</v>
          </cell>
          <cell r="HL1289">
            <v>0</v>
          </cell>
          <cell r="HM1289">
            <v>0</v>
          </cell>
          <cell r="HN1289">
            <v>-93.908418449998862</v>
          </cell>
          <cell r="HO1289">
            <v>109.63316480998765</v>
          </cell>
          <cell r="HP1289">
            <v>0</v>
          </cell>
          <cell r="HQ1289">
            <v>0</v>
          </cell>
          <cell r="HR1289">
            <v>595.9900428999681</v>
          </cell>
          <cell r="HS1289">
            <v>0</v>
          </cell>
          <cell r="HT1289">
            <v>-11.18079102000047</v>
          </cell>
          <cell r="HU1289">
            <v>78.668844149993674</v>
          </cell>
          <cell r="HV1289">
            <v>442.03562157000124</v>
          </cell>
          <cell r="HW1289">
            <v>308.42817205000028</v>
          </cell>
          <cell r="HX1289">
            <v>-221.96180384999752</v>
          </cell>
          <cell r="HY1289">
            <v>0</v>
          </cell>
          <cell r="HZ1289">
            <v>0</v>
          </cell>
          <cell r="IA1289">
            <v>0</v>
          </cell>
          <cell r="IB1289">
            <v>0</v>
          </cell>
          <cell r="IC1289">
            <v>0</v>
          </cell>
          <cell r="ID1289">
            <v>0</v>
          </cell>
          <cell r="IE1289">
            <v>726.66299591993447</v>
          </cell>
          <cell r="IF1289">
            <v>0</v>
          </cell>
          <cell r="IG1289">
            <v>231.5637759300007</v>
          </cell>
          <cell r="IH1289">
            <v>498.99544549997518</v>
          </cell>
          <cell r="II1289">
            <v>-127.61707691999618</v>
          </cell>
          <cell r="IJ1289">
            <v>123.75904756000091</v>
          </cell>
          <cell r="IK1289">
            <v>-3.8196149995201267E-2</v>
          </cell>
          <cell r="IL1289">
            <v>0</v>
          </cell>
          <cell r="IM1289">
            <v>0</v>
          </cell>
          <cell r="IN1289">
            <v>0</v>
          </cell>
          <cell r="IO1289">
            <v>0</v>
          </cell>
          <cell r="IP1289">
            <v>0</v>
          </cell>
          <cell r="IQ1289">
            <v>0</v>
          </cell>
          <cell r="IR1289">
            <v>99.916887640021741</v>
          </cell>
          <cell r="IS1289">
            <v>0</v>
          </cell>
          <cell r="IT1289">
            <v>0</v>
          </cell>
          <cell r="IU1289">
            <v>518.78570685000159</v>
          </cell>
          <cell r="IV1289">
            <v>220.14439480000146</v>
          </cell>
          <cell r="IW1289">
            <v>-306.01321400999586</v>
          </cell>
          <cell r="IX1289">
            <v>-333.00000000000728</v>
          </cell>
          <cell r="IY1289">
            <v>0</v>
          </cell>
          <cell r="IZ1289">
            <v>0</v>
          </cell>
          <cell r="JA1289">
            <v>0</v>
          </cell>
          <cell r="JB1289">
            <v>0</v>
          </cell>
          <cell r="JC1289">
            <v>0</v>
          </cell>
          <cell r="JD1289">
            <v>0</v>
          </cell>
          <cell r="JE1289">
            <v>1728.0034941299818</v>
          </cell>
          <cell r="JF1289">
            <v>0</v>
          </cell>
          <cell r="JG1289">
            <v>75.192977919999976</v>
          </cell>
          <cell r="JH1289">
            <v>963.27314491999277</v>
          </cell>
          <cell r="JI1289">
            <v>254.89103403999616</v>
          </cell>
          <cell r="JJ1289">
            <v>444.89225387999977</v>
          </cell>
          <cell r="JK1289">
            <v>-10.245916630003194</v>
          </cell>
          <cell r="JL1289">
            <v>0</v>
          </cell>
          <cell r="JM1289">
            <v>0</v>
          </cell>
          <cell r="JN1289">
            <v>0</v>
          </cell>
          <cell r="JO1289">
            <v>0</v>
          </cell>
          <cell r="JP1289">
            <v>0</v>
          </cell>
          <cell r="JQ1289">
            <v>0</v>
          </cell>
        </row>
        <row r="1290">
          <cell r="D1290" t="str">
            <v>WD_.EX.WYE._.REP.Foote Creek I</v>
          </cell>
          <cell r="F1290">
            <v>0</v>
          </cell>
          <cell r="G1290">
            <v>0</v>
          </cell>
          <cell r="H1290">
            <v>-92.049106420006865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142.839399460001</v>
          </cell>
          <cell r="P1290">
            <v>0</v>
          </cell>
          <cell r="Q1290">
            <v>-41.400000000001455</v>
          </cell>
          <cell r="R1290">
            <v>-50.627869399992051</v>
          </cell>
          <cell r="S1290">
            <v>0</v>
          </cell>
          <cell r="T1290">
            <v>0</v>
          </cell>
          <cell r="U1290">
            <v>-99.062032310001086</v>
          </cell>
          <cell r="V1290">
            <v>-46.893487329998607</v>
          </cell>
          <cell r="W1290">
            <v>65.455229969998982</v>
          </cell>
          <cell r="X1290">
            <v>-39.954625689999375</v>
          </cell>
          <cell r="Y1290">
            <v>0</v>
          </cell>
          <cell r="Z1290">
            <v>0</v>
          </cell>
          <cell r="AA1290">
            <v>41.312023970001974</v>
          </cell>
          <cell r="AB1290">
            <v>28.515021990002424</v>
          </cell>
          <cell r="AC1290">
            <v>0</v>
          </cell>
          <cell r="AD1290">
            <v>0</v>
          </cell>
          <cell r="AE1290">
            <v>-137.89628300000913</v>
          </cell>
          <cell r="AF1290">
            <v>0</v>
          </cell>
          <cell r="AG1290">
            <v>124.20000000000073</v>
          </cell>
          <cell r="AH1290">
            <v>9.9850660299998708</v>
          </cell>
          <cell r="AI1290">
            <v>-39.42081798000072</v>
          </cell>
          <cell r="AJ1290">
            <v>-98.498544199999742</v>
          </cell>
          <cell r="AK1290">
            <v>-79.891467569997985</v>
          </cell>
          <cell r="AL1290">
            <v>0</v>
          </cell>
          <cell r="AM1290">
            <v>-13.167319029999817</v>
          </cell>
          <cell r="AN1290">
            <v>-41.103200250000555</v>
          </cell>
          <cell r="AO1290">
            <v>0</v>
          </cell>
          <cell r="AP1290">
            <v>0</v>
          </cell>
          <cell r="AQ1290">
            <v>0</v>
          </cell>
          <cell r="AR1290">
            <v>-36.804956710024271</v>
          </cell>
          <cell r="AS1290">
            <v>0</v>
          </cell>
          <cell r="AT1290">
            <v>0</v>
          </cell>
          <cell r="AU1290">
            <v>-23.849561260001792</v>
          </cell>
          <cell r="AV1290">
            <v>0</v>
          </cell>
          <cell r="AW1290">
            <v>0</v>
          </cell>
          <cell r="AX1290">
            <v>-12.95539545000247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71.680661299993517</v>
          </cell>
          <cell r="BF1290">
            <v>0</v>
          </cell>
          <cell r="BG1290">
            <v>0</v>
          </cell>
          <cell r="BH1290">
            <v>67.830766820003191</v>
          </cell>
          <cell r="BI1290">
            <v>0</v>
          </cell>
          <cell r="BJ1290">
            <v>0</v>
          </cell>
          <cell r="BK1290">
            <v>3.8498944799976016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-86.432615560013801</v>
          </cell>
          <cell r="BS1290">
            <v>0</v>
          </cell>
          <cell r="BT1290">
            <v>0</v>
          </cell>
          <cell r="BU1290">
            <v>-41.399999999997817</v>
          </cell>
          <cell r="BV1290">
            <v>-11.171672680000484</v>
          </cell>
          <cell r="BW1290">
            <v>-118.36852080000062</v>
          </cell>
          <cell r="BX1290">
            <v>39.913305299996864</v>
          </cell>
          <cell r="BY1290">
            <v>0</v>
          </cell>
          <cell r="BZ1290">
            <v>0</v>
          </cell>
          <cell r="CA1290">
            <v>0</v>
          </cell>
          <cell r="CB1290">
            <v>44.594272620004631</v>
          </cell>
          <cell r="CC1290">
            <v>0</v>
          </cell>
          <cell r="CD1290">
            <v>0</v>
          </cell>
          <cell r="CE1290">
            <v>648.83168664001278</v>
          </cell>
          <cell r="CF1290">
            <v>0</v>
          </cell>
          <cell r="CG1290">
            <v>0</v>
          </cell>
          <cell r="CH1290">
            <v>49.473382360003598</v>
          </cell>
          <cell r="CI1290">
            <v>50.090607929998441</v>
          </cell>
          <cell r="CJ1290">
            <v>128.10211868999977</v>
          </cell>
          <cell r="CK1290">
            <v>68.89962290999938</v>
          </cell>
          <cell r="CL1290">
            <v>-18.423765830000775</v>
          </cell>
          <cell r="CM1290">
            <v>-41.399999999999636</v>
          </cell>
          <cell r="CN1290">
            <v>123.57388162999996</v>
          </cell>
          <cell r="CO1290">
            <v>122.97942448999675</v>
          </cell>
          <cell r="CP1290">
            <v>82.594044639998174</v>
          </cell>
          <cell r="CQ1290">
            <v>82.942369819997111</v>
          </cell>
          <cell r="CR1290">
            <v>1462.2362221499498</v>
          </cell>
          <cell r="CS1290">
            <v>237.31033887999729</v>
          </cell>
          <cell r="CT1290">
            <v>204.45834498999648</v>
          </cell>
          <cell r="CU1290">
            <v>191.43697445999533</v>
          </cell>
          <cell r="CV1290">
            <v>448.41404022999814</v>
          </cell>
          <cell r="CW1290">
            <v>-98.013808120001158</v>
          </cell>
          <cell r="CX1290">
            <v>140.82858117999967</v>
          </cell>
          <cell r="CY1290">
            <v>-34.962867240001287</v>
          </cell>
          <cell r="CZ1290">
            <v>42.848596410000937</v>
          </cell>
          <cell r="DA1290">
            <v>-41.059488510000847</v>
          </cell>
          <cell r="DB1290">
            <v>449.29966998000236</v>
          </cell>
          <cell r="DC1290">
            <v>-12.716564209998978</v>
          </cell>
          <cell r="DD1290">
            <v>-65.607595900000888</v>
          </cell>
          <cell r="DE1290">
            <v>510.54697377997218</v>
          </cell>
          <cell r="DF1290">
            <v>-231.74131133999617</v>
          </cell>
          <cell r="DG1290">
            <v>73.632631899998159</v>
          </cell>
          <cell r="DH1290">
            <v>19.326270779998595</v>
          </cell>
          <cell r="DI1290">
            <v>22.243520829999397</v>
          </cell>
          <cell r="DJ1290">
            <v>61.930816989999585</v>
          </cell>
          <cell r="DK1290">
            <v>73.73009952999837</v>
          </cell>
          <cell r="DL1290">
            <v>95.944670730000325</v>
          </cell>
          <cell r="DM1290">
            <v>0.48269025999888981</v>
          </cell>
          <cell r="DN1290">
            <v>-110.83645554000032</v>
          </cell>
          <cell r="DO1290">
            <v>370.37425252999674</v>
          </cell>
          <cell r="DP1290">
            <v>-1.2145036899983097</v>
          </cell>
          <cell r="DQ1290">
            <v>136.67429079999783</v>
          </cell>
          <cell r="DR1290">
            <v>716.29889153997647</v>
          </cell>
          <cell r="DS1290">
            <v>365.88424903000487</v>
          </cell>
          <cell r="DT1290">
            <v>104.56441539999832</v>
          </cell>
          <cell r="DU1290">
            <v>-149.9983392000031</v>
          </cell>
          <cell r="DV1290">
            <v>225.51207312999941</v>
          </cell>
          <cell r="DW1290">
            <v>-43.101547450000908</v>
          </cell>
          <cell r="DX1290">
            <v>204.67072337999889</v>
          </cell>
          <cell r="DY1290">
            <v>9.6931322300006286</v>
          </cell>
          <cell r="DZ1290">
            <v>29.837632689999737</v>
          </cell>
          <cell r="EA1290">
            <v>0</v>
          </cell>
          <cell r="EB1290">
            <v>48.644570549997297</v>
          </cell>
          <cell r="EC1290">
            <v>-41.399999999999636</v>
          </cell>
          <cell r="ED1290">
            <v>-38.008018220003578</v>
          </cell>
          <cell r="EE1290">
            <v>-273.06356781002251</v>
          </cell>
          <cell r="EF1290">
            <v>0</v>
          </cell>
          <cell r="EG1290">
            <v>-75.941972970002098</v>
          </cell>
          <cell r="EH1290">
            <v>-166.66117782999936</v>
          </cell>
          <cell r="EI1290">
            <v>121.21679547000167</v>
          </cell>
          <cell r="EJ1290">
            <v>-161.80672795999908</v>
          </cell>
          <cell r="EK1290">
            <v>9.6675669600008405</v>
          </cell>
          <cell r="EL1290">
            <v>-103.58803601999989</v>
          </cell>
          <cell r="EM1290">
            <v>0.54212054000072385</v>
          </cell>
          <cell r="EN1290">
            <v>91.87703079000039</v>
          </cell>
          <cell r="EO1290">
            <v>11.630833209997945</v>
          </cell>
          <cell r="EP1290">
            <v>0</v>
          </cell>
          <cell r="EQ1290">
            <v>0</v>
          </cell>
          <cell r="ER1290">
            <v>-52.598479959997348</v>
          </cell>
          <cell r="ES1290">
            <v>0</v>
          </cell>
          <cell r="ET1290">
            <v>-109.05002949000118</v>
          </cell>
          <cell r="EU1290">
            <v>189.72521336999853</v>
          </cell>
          <cell r="EV1290">
            <v>55.336701259999245</v>
          </cell>
          <cell r="EW1290">
            <v>-46.280990099998235</v>
          </cell>
          <cell r="EX1290">
            <v>-95.307878469999196</v>
          </cell>
          <cell r="EY1290">
            <v>-68.177369660000295</v>
          </cell>
          <cell r="EZ1290">
            <v>-0.2998836000006122</v>
          </cell>
          <cell r="FA1290">
            <v>12.34648672000003</v>
          </cell>
          <cell r="FB1290">
            <v>9.1092700099979993</v>
          </cell>
          <cell r="FC1290">
            <v>0</v>
          </cell>
          <cell r="FD1290">
            <v>0</v>
          </cell>
          <cell r="FE1290">
            <v>339.76389531997847</v>
          </cell>
          <cell r="FF1290">
            <v>41.400000000001455</v>
          </cell>
          <cell r="FG1290">
            <v>0</v>
          </cell>
          <cell r="FH1290">
            <v>-89.127605660001791</v>
          </cell>
          <cell r="FI1290">
            <v>70.874050569998872</v>
          </cell>
          <cell r="FJ1290">
            <v>52.852564199998596</v>
          </cell>
          <cell r="FK1290">
            <v>109.52963419999833</v>
          </cell>
          <cell r="FL1290">
            <v>-3.80396182000095</v>
          </cell>
          <cell r="FM1290">
            <v>-4.9735099992176401E-3</v>
          </cell>
          <cell r="FN1290">
            <v>70.075842019999072</v>
          </cell>
          <cell r="FO1290">
            <v>87.96834532000139</v>
          </cell>
          <cell r="FP1290">
            <v>0</v>
          </cell>
          <cell r="FQ1290">
            <v>0</v>
          </cell>
          <cell r="FR1290">
            <v>503.02011297995341</v>
          </cell>
          <cell r="FS1290">
            <v>-41.400000000001455</v>
          </cell>
          <cell r="FT1290">
            <v>33.382654819999516</v>
          </cell>
          <cell r="FU1290">
            <v>15.550239229998624</v>
          </cell>
          <cell r="FV1290">
            <v>218.04913860999659</v>
          </cell>
          <cell r="FW1290">
            <v>121.14713563999976</v>
          </cell>
          <cell r="FX1290">
            <v>135.01658563999808</v>
          </cell>
          <cell r="FY1290">
            <v>-4.9888302900008057</v>
          </cell>
          <cell r="FZ1290">
            <v>0</v>
          </cell>
          <cell r="GA1290">
            <v>-41.400000000001455</v>
          </cell>
          <cell r="GB1290">
            <v>67.663189330000023</v>
          </cell>
          <cell r="GC1290">
            <v>0</v>
          </cell>
          <cell r="GD1290">
            <v>0</v>
          </cell>
          <cell r="GE1290">
            <v>-278.93153543997323</v>
          </cell>
          <cell r="GF1290">
            <v>0</v>
          </cell>
          <cell r="GG1290">
            <v>42.340749470000446</v>
          </cell>
          <cell r="GH1290">
            <v>-111.53922435999812</v>
          </cell>
          <cell r="GI1290">
            <v>-52.832870010000988</v>
          </cell>
          <cell r="GJ1290">
            <v>-115.98326756000097</v>
          </cell>
          <cell r="GK1290">
            <v>6.0172533400018438</v>
          </cell>
          <cell r="GL1290">
            <v>36.10765610999897</v>
          </cell>
          <cell r="GM1290">
            <v>6.4401015100011136</v>
          </cell>
          <cell r="GN1290">
            <v>11.934446790000038</v>
          </cell>
          <cell r="GO1290">
            <v>-101.41638073000286</v>
          </cell>
          <cell r="GP1290">
            <v>0</v>
          </cell>
          <cell r="GQ1290">
            <v>0</v>
          </cell>
          <cell r="GR1290">
            <v>-475.1835306599969</v>
          </cell>
          <cell r="GS1290">
            <v>0</v>
          </cell>
          <cell r="GT1290">
            <v>0</v>
          </cell>
          <cell r="GU1290">
            <v>-49.66423924999981</v>
          </cell>
          <cell r="GV1290">
            <v>-342.1708974999965</v>
          </cell>
          <cell r="GW1290">
            <v>59.116866239999581</v>
          </cell>
          <cell r="GX1290">
            <v>-102.66741020999871</v>
          </cell>
          <cell r="GY1290">
            <v>0</v>
          </cell>
          <cell r="GZ1290">
            <v>0</v>
          </cell>
          <cell r="HA1290">
            <v>0</v>
          </cell>
          <cell r="HB1290">
            <v>-39.79784994000147</v>
          </cell>
          <cell r="HC1290">
            <v>0</v>
          </cell>
          <cell r="HD1290">
            <v>0</v>
          </cell>
          <cell r="HE1290">
            <v>167.81827754998812</v>
          </cell>
          <cell r="HF1290">
            <v>0</v>
          </cell>
          <cell r="HG1290">
            <v>21.851274029999331</v>
          </cell>
          <cell r="HH1290">
            <v>89.87739927000257</v>
          </cell>
          <cell r="HI1290">
            <v>34.488319949996367</v>
          </cell>
          <cell r="HJ1290">
            <v>-29.598959400002059</v>
          </cell>
          <cell r="HK1290">
            <v>51.200243699999191</v>
          </cell>
          <cell r="HL1290">
            <v>0</v>
          </cell>
          <cell r="HM1290">
            <v>0</v>
          </cell>
          <cell r="HN1290">
            <v>0</v>
          </cell>
          <cell r="HO1290">
            <v>0</v>
          </cell>
          <cell r="HP1290">
            <v>0</v>
          </cell>
          <cell r="HQ1290">
            <v>0</v>
          </cell>
          <cell r="HR1290">
            <v>-32.965099599998211</v>
          </cell>
          <cell r="HS1290">
            <v>0</v>
          </cell>
          <cell r="HT1290">
            <v>67.327673239999058</v>
          </cell>
          <cell r="HU1290">
            <v>-103.23847252999622</v>
          </cell>
          <cell r="HV1290">
            <v>-46.296812099999443</v>
          </cell>
          <cell r="HW1290">
            <v>49.242511790002027</v>
          </cell>
          <cell r="HX1290">
            <v>0</v>
          </cell>
          <cell r="HY1290">
            <v>0</v>
          </cell>
          <cell r="HZ1290">
            <v>0</v>
          </cell>
          <cell r="IA1290">
            <v>0</v>
          </cell>
          <cell r="IB1290">
            <v>0</v>
          </cell>
          <cell r="IC1290">
            <v>0</v>
          </cell>
          <cell r="ID1290">
            <v>0</v>
          </cell>
          <cell r="IE1290">
            <v>-45.06443220001529</v>
          </cell>
          <cell r="IF1290">
            <v>0</v>
          </cell>
          <cell r="IG1290">
            <v>0</v>
          </cell>
          <cell r="IH1290">
            <v>-89.216650310005207</v>
          </cell>
          <cell r="II1290">
            <v>70.61704705000011</v>
          </cell>
          <cell r="IJ1290">
            <v>-22.550576649997311</v>
          </cell>
          <cell r="IK1290">
            <v>-3.9142522899983305</v>
          </cell>
          <cell r="IL1290">
            <v>0</v>
          </cell>
          <cell r="IM1290">
            <v>0</v>
          </cell>
          <cell r="IN1290">
            <v>0</v>
          </cell>
          <cell r="IO1290">
            <v>0</v>
          </cell>
          <cell r="IP1290">
            <v>0</v>
          </cell>
          <cell r="IQ1290">
            <v>0</v>
          </cell>
          <cell r="IR1290">
            <v>-26.706326879968401</v>
          </cell>
          <cell r="IS1290">
            <v>0</v>
          </cell>
          <cell r="IT1290">
            <v>-41.399999999999636</v>
          </cell>
          <cell r="IU1290">
            <v>-94.14183447999676</v>
          </cell>
          <cell r="IV1290">
            <v>122.22882650999964</v>
          </cell>
          <cell r="IW1290">
            <v>27.406799699998373</v>
          </cell>
          <cell r="IX1290">
            <v>-40.800118610000936</v>
          </cell>
          <cell r="IY1290">
            <v>0</v>
          </cell>
          <cell r="IZ1290">
            <v>0</v>
          </cell>
          <cell r="JA1290">
            <v>0</v>
          </cell>
          <cell r="JB1290">
            <v>0</v>
          </cell>
          <cell r="JC1290">
            <v>0</v>
          </cell>
          <cell r="JD1290">
            <v>0</v>
          </cell>
          <cell r="JE1290">
            <v>374.53282083000522</v>
          </cell>
          <cell r="JF1290">
            <v>0</v>
          </cell>
          <cell r="JG1290">
            <v>-39.763592840001365</v>
          </cell>
          <cell r="JH1290">
            <v>197.54393397000968</v>
          </cell>
          <cell r="JI1290">
            <v>124.9201822899995</v>
          </cell>
          <cell r="JJ1290">
            <v>92.192198290000306</v>
          </cell>
          <cell r="JK1290">
            <v>-0.3599008799992589</v>
          </cell>
          <cell r="JL1290">
            <v>0</v>
          </cell>
          <cell r="JM1290">
            <v>0</v>
          </cell>
          <cell r="JN1290">
            <v>0</v>
          </cell>
          <cell r="JO1290">
            <v>0</v>
          </cell>
          <cell r="JP1290">
            <v>0</v>
          </cell>
          <cell r="JQ1290">
            <v>0</v>
          </cell>
        </row>
        <row r="1291">
          <cell r="D1291" t="str">
            <v>WD_.EX.WYE._.REP.Foote Creek II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0.88733380000002171</v>
          </cell>
          <cell r="O1291">
            <v>-3.5999180799999522</v>
          </cell>
          <cell r="P1291">
            <v>0</v>
          </cell>
          <cell r="Q1291">
            <v>0</v>
          </cell>
          <cell r="R1291">
            <v>-20.494893059998503</v>
          </cell>
          <cell r="S1291">
            <v>0</v>
          </cell>
          <cell r="T1291">
            <v>0</v>
          </cell>
          <cell r="U1291">
            <v>-7.0179556499999762</v>
          </cell>
          <cell r="V1291">
            <v>-6.2850717400000349</v>
          </cell>
          <cell r="W1291">
            <v>0</v>
          </cell>
          <cell r="X1291">
            <v>-1.8000000000000682</v>
          </cell>
          <cell r="Y1291">
            <v>0</v>
          </cell>
          <cell r="Z1291">
            <v>0</v>
          </cell>
          <cell r="AA1291">
            <v>-1.7951575999999818</v>
          </cell>
          <cell r="AB1291">
            <v>-3.5967080699998633</v>
          </cell>
          <cell r="AC1291">
            <v>0</v>
          </cell>
          <cell r="AD1291">
            <v>0</v>
          </cell>
          <cell r="AE1291">
            <v>5.1778689999082417E-2</v>
          </cell>
          <cell r="AF1291">
            <v>0</v>
          </cell>
          <cell r="AG1291">
            <v>0</v>
          </cell>
          <cell r="AH1291">
            <v>1.7912679900000512</v>
          </cell>
          <cell r="AI1291">
            <v>0</v>
          </cell>
          <cell r="AJ1291">
            <v>-1.7378444299999387</v>
          </cell>
          <cell r="AK1291">
            <v>1.7983551299999476</v>
          </cell>
          <cell r="AL1291">
            <v>0</v>
          </cell>
          <cell r="AM1291">
            <v>0</v>
          </cell>
          <cell r="AN1291">
            <v>0</v>
          </cell>
          <cell r="AO1291">
            <v>-1.8000000000000682</v>
          </cell>
          <cell r="AP1291">
            <v>0</v>
          </cell>
          <cell r="AQ1291">
            <v>0</v>
          </cell>
          <cell r="AR1291">
            <v>-5.487285719999818</v>
          </cell>
          <cell r="AS1291">
            <v>0</v>
          </cell>
          <cell r="AT1291">
            <v>0</v>
          </cell>
          <cell r="AU1291">
            <v>-5.2624566900000218</v>
          </cell>
          <cell r="AV1291">
            <v>0</v>
          </cell>
          <cell r="AW1291">
            <v>0</v>
          </cell>
          <cell r="AX1291">
            <v>-0.22482902999996668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5.3999999999987267</v>
          </cell>
          <cell r="BF1291">
            <v>0</v>
          </cell>
          <cell r="BG1291">
            <v>0</v>
          </cell>
          <cell r="BH1291">
            <v>-1.7999999999999545</v>
          </cell>
          <cell r="BI1291">
            <v>0</v>
          </cell>
          <cell r="BJ1291">
            <v>0</v>
          </cell>
          <cell r="BK1291">
            <v>3.6000000000000227</v>
          </cell>
          <cell r="BL1291">
            <v>3.6000000000000796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2.9309748700006821</v>
          </cell>
          <cell r="BS1291">
            <v>0</v>
          </cell>
          <cell r="BT1291">
            <v>0</v>
          </cell>
          <cell r="BU1291">
            <v>1.7996832799999538</v>
          </cell>
          <cell r="BV1291">
            <v>1.8000000000000682</v>
          </cell>
          <cell r="BW1291">
            <v>-1.7584567300000344</v>
          </cell>
          <cell r="BX1291">
            <v>1.0896664000000555</v>
          </cell>
          <cell r="BY1291">
            <v>0</v>
          </cell>
          <cell r="BZ1291">
            <v>0</v>
          </cell>
          <cell r="CA1291">
            <v>0</v>
          </cell>
          <cell r="CB1291">
            <v>8.1920000184254604E-5</v>
          </cell>
          <cell r="CC1291">
            <v>0</v>
          </cell>
          <cell r="CD1291">
            <v>0</v>
          </cell>
          <cell r="CE1291">
            <v>39.959470579999106</v>
          </cell>
          <cell r="CF1291">
            <v>0</v>
          </cell>
          <cell r="CG1291">
            <v>0</v>
          </cell>
          <cell r="CH1291">
            <v>0</v>
          </cell>
          <cell r="CI1291">
            <v>2.6866136300000107</v>
          </cell>
          <cell r="CJ1291">
            <v>-2.4368377600000031</v>
          </cell>
          <cell r="CK1291">
            <v>5.9229159899999786</v>
          </cell>
          <cell r="CL1291">
            <v>8.4891633400001183</v>
          </cell>
          <cell r="CM1291">
            <v>-3.5982060800000113</v>
          </cell>
          <cell r="CN1291">
            <v>3.1613239999956022E-2</v>
          </cell>
          <cell r="CO1291">
            <v>9.5828232999999727</v>
          </cell>
          <cell r="CP1291">
            <v>5.4000000000000909</v>
          </cell>
          <cell r="CQ1291">
            <v>13.881384920000073</v>
          </cell>
          <cell r="CR1291">
            <v>100.27543359000174</v>
          </cell>
          <cell r="CS1291">
            <v>23.399999999999977</v>
          </cell>
          <cell r="CT1291">
            <v>12.599257010000088</v>
          </cell>
          <cell r="CU1291">
            <v>8.9956278899999234</v>
          </cell>
          <cell r="CV1291">
            <v>9.5215056499999946</v>
          </cell>
          <cell r="CW1291">
            <v>-3.9676152900000261</v>
          </cell>
          <cell r="CX1291">
            <v>2.8205563199999801</v>
          </cell>
          <cell r="CY1291">
            <v>5.4507606699999656</v>
          </cell>
          <cell r="CZ1291">
            <v>0</v>
          </cell>
          <cell r="DA1291">
            <v>5.4259978699999465</v>
          </cell>
          <cell r="DB1291">
            <v>11.658703849999938</v>
          </cell>
          <cell r="DC1291">
            <v>1.8000000000000682</v>
          </cell>
          <cell r="DD1291">
            <v>22.570639619999952</v>
          </cell>
          <cell r="DE1291">
            <v>89.045839870000236</v>
          </cell>
          <cell r="DF1291">
            <v>30.59916432</v>
          </cell>
          <cell r="DG1291">
            <v>5.3995998500000724</v>
          </cell>
          <cell r="DH1291">
            <v>4.1515352300000359</v>
          </cell>
          <cell r="DI1291">
            <v>8.9982795900000383</v>
          </cell>
          <cell r="DJ1291">
            <v>-0.59673542999996698</v>
          </cell>
          <cell r="DK1291">
            <v>3.4323348499999042</v>
          </cell>
          <cell r="DL1291">
            <v>6.8739368899999818</v>
          </cell>
          <cell r="DM1291">
            <v>-3.0700799999863193E-3</v>
          </cell>
          <cell r="DN1291">
            <v>-0.19171779999999217</v>
          </cell>
          <cell r="DO1291">
            <v>9.5581939500000317</v>
          </cell>
          <cell r="DP1291">
            <v>5.3999999999999773</v>
          </cell>
          <cell r="DQ1291">
            <v>15.424318499999799</v>
          </cell>
          <cell r="DR1291">
            <v>107.27693460000137</v>
          </cell>
          <cell r="DS1291">
            <v>30.599829440000008</v>
          </cell>
          <cell r="DT1291">
            <v>16.584461079999983</v>
          </cell>
          <cell r="DU1291">
            <v>8.3391123200000266</v>
          </cell>
          <cell r="DV1291">
            <v>6.1969937300002016</v>
          </cell>
          <cell r="DW1291">
            <v>-0.4530324799999903</v>
          </cell>
          <cell r="DX1291">
            <v>8.8276230899999177</v>
          </cell>
          <cell r="DY1291">
            <v>5.3883659499999794</v>
          </cell>
          <cell r="DZ1291">
            <v>-5.0442661800000224</v>
          </cell>
          <cell r="EA1291">
            <v>1.3648631199999386</v>
          </cell>
          <cell r="EB1291">
            <v>5.7963931500000854</v>
          </cell>
          <cell r="EC1291">
            <v>4.4765913800001726</v>
          </cell>
          <cell r="ED1291">
            <v>25.199999999999932</v>
          </cell>
          <cell r="EE1291">
            <v>-16.393426790000376</v>
          </cell>
          <cell r="EF1291">
            <v>-1.7999999999999545</v>
          </cell>
          <cell r="EG1291">
            <v>-0.42822422999995524</v>
          </cell>
          <cell r="EH1291">
            <v>-1.5999614400001292</v>
          </cell>
          <cell r="EI1291">
            <v>-4.290535220000038</v>
          </cell>
          <cell r="EJ1291">
            <v>-2.4892420599999809</v>
          </cell>
          <cell r="EK1291">
            <v>-5.500317280000047</v>
          </cell>
          <cell r="EL1291">
            <v>-0.41221599999994396</v>
          </cell>
          <cell r="EM1291">
            <v>-1.7920567899999469</v>
          </cell>
          <cell r="EN1291">
            <v>-1.0690490400000385</v>
          </cell>
          <cell r="EO1291">
            <v>2.9881752699999424</v>
          </cell>
          <cell r="EP1291">
            <v>0</v>
          </cell>
          <cell r="EQ1291">
            <v>0</v>
          </cell>
          <cell r="ER1291">
            <v>-20.16399193000052</v>
          </cell>
          <cell r="ES1291">
            <v>0</v>
          </cell>
          <cell r="ET1291">
            <v>1.0156869300000153</v>
          </cell>
          <cell r="EU1291">
            <v>-0.9916716800003087</v>
          </cell>
          <cell r="EV1291">
            <v>-0.63100697999993827</v>
          </cell>
          <cell r="EW1291">
            <v>-5.7165258499998686</v>
          </cell>
          <cell r="EX1291">
            <v>-5.6833238400000141</v>
          </cell>
          <cell r="EY1291">
            <v>-3.0492146299999376</v>
          </cell>
          <cell r="EZ1291">
            <v>-1.7960381600000233</v>
          </cell>
          <cell r="FA1291">
            <v>-1.4146787299999914</v>
          </cell>
          <cell r="FB1291">
            <v>-1.8972189899998284</v>
          </cell>
          <cell r="FC1291">
            <v>0</v>
          </cell>
          <cell r="FD1291">
            <v>0</v>
          </cell>
          <cell r="FE1291">
            <v>-28.441111309999542</v>
          </cell>
          <cell r="FF1291">
            <v>1.7999999999999545</v>
          </cell>
          <cell r="FG1291">
            <v>2.9680168900000581</v>
          </cell>
          <cell r="FH1291">
            <v>-0.2533250900000894</v>
          </cell>
          <cell r="FI1291">
            <v>-3.6178765299999895</v>
          </cell>
          <cell r="FJ1291">
            <v>0.9157981099999688</v>
          </cell>
          <cell r="FK1291">
            <v>-5.3832713200000626</v>
          </cell>
          <cell r="FL1291">
            <v>-6.9016486099999952</v>
          </cell>
          <cell r="FM1291">
            <v>-1.8000000000000114</v>
          </cell>
          <cell r="FN1291">
            <v>-5.1944452800000249</v>
          </cell>
          <cell r="FO1291">
            <v>-10.974359479999748</v>
          </cell>
          <cell r="FP1291">
            <v>0</v>
          </cell>
          <cell r="FQ1291">
            <v>0</v>
          </cell>
          <cell r="FR1291">
            <v>15.09546569000031</v>
          </cell>
          <cell r="FS1291">
            <v>3.6000000000000227</v>
          </cell>
          <cell r="FT1291">
            <v>1.6684925099999646</v>
          </cell>
          <cell r="FU1291">
            <v>-1.013772900000049</v>
          </cell>
          <cell r="FV1291">
            <v>0.5645748399998638</v>
          </cell>
          <cell r="FW1291">
            <v>-1.2822999999999638</v>
          </cell>
          <cell r="FX1291">
            <v>3.8480970899998965</v>
          </cell>
          <cell r="FY1291">
            <v>-1.7947208100000012</v>
          </cell>
          <cell r="FZ1291">
            <v>0</v>
          </cell>
          <cell r="GA1291">
            <v>0</v>
          </cell>
          <cell r="GB1291">
            <v>9.5050949600001786</v>
          </cell>
          <cell r="GC1291">
            <v>0</v>
          </cell>
          <cell r="GD1291">
            <v>0</v>
          </cell>
          <cell r="GE1291">
            <v>-25.554093700001431</v>
          </cell>
          <cell r="GF1291">
            <v>0</v>
          </cell>
          <cell r="GG1291">
            <v>3.1578199199999517</v>
          </cell>
          <cell r="GH1291">
            <v>-9.9162090199999966</v>
          </cell>
          <cell r="GI1291">
            <v>6.5108388600000353</v>
          </cell>
          <cell r="GJ1291">
            <v>-14.999961780000035</v>
          </cell>
          <cell r="GK1291">
            <v>-6.8004189300000348</v>
          </cell>
          <cell r="GL1291">
            <v>-3.5861032200000977</v>
          </cell>
          <cell r="GM1291">
            <v>3.5978104799999642</v>
          </cell>
          <cell r="GN1291">
            <v>-1.8000000000000114</v>
          </cell>
          <cell r="GO1291">
            <v>-1.7178700099998423</v>
          </cell>
          <cell r="GP1291">
            <v>0</v>
          </cell>
          <cell r="GQ1291">
            <v>0</v>
          </cell>
          <cell r="GR1291">
            <v>-20.947123070000089</v>
          </cell>
          <cell r="GS1291">
            <v>0</v>
          </cell>
          <cell r="GT1291">
            <v>-5.6431476399999383</v>
          </cell>
          <cell r="GU1291">
            <v>-8.8535787399998753</v>
          </cell>
          <cell r="GV1291">
            <v>1.8598434500000849</v>
          </cell>
          <cell r="GW1291">
            <v>-1.324271230000079</v>
          </cell>
          <cell r="GX1291">
            <v>-5.1860508299999992</v>
          </cell>
          <cell r="GY1291">
            <v>0</v>
          </cell>
          <cell r="GZ1291">
            <v>0</v>
          </cell>
          <cell r="HA1291">
            <v>0</v>
          </cell>
          <cell r="HB1291">
            <v>-1.799918079999884</v>
          </cell>
          <cell r="HC1291">
            <v>0</v>
          </cell>
          <cell r="HD1291">
            <v>0</v>
          </cell>
          <cell r="HE1291">
            <v>15.458643760000996</v>
          </cell>
          <cell r="HF1291">
            <v>0</v>
          </cell>
          <cell r="HG1291">
            <v>1.7065609900001846</v>
          </cell>
          <cell r="HH1291">
            <v>12.177441590000058</v>
          </cell>
          <cell r="HI1291">
            <v>-2.7568387299999131</v>
          </cell>
          <cell r="HJ1291">
            <v>0.72898171999997885</v>
          </cell>
          <cell r="HK1291">
            <v>2.0225672100000338</v>
          </cell>
          <cell r="HL1291">
            <v>0</v>
          </cell>
          <cell r="HM1291">
            <v>0</v>
          </cell>
          <cell r="HN1291">
            <v>-2.2276270000020304E-2</v>
          </cell>
          <cell r="HO1291">
            <v>1.6022072499999922</v>
          </cell>
          <cell r="HP1291">
            <v>0</v>
          </cell>
          <cell r="HQ1291">
            <v>0</v>
          </cell>
          <cell r="HR1291">
            <v>-0.84783674000027531</v>
          </cell>
          <cell r="HS1291">
            <v>0</v>
          </cell>
          <cell r="HT1291">
            <v>-1.8000000000000682</v>
          </cell>
          <cell r="HU1291">
            <v>1.9470405199998595</v>
          </cell>
          <cell r="HV1291">
            <v>-1.4408000004095811E-4</v>
          </cell>
          <cell r="HW1291">
            <v>-1.0177687300000571</v>
          </cell>
          <cell r="HX1291">
            <v>2.3035550000031435E-2</v>
          </cell>
          <cell r="HY1291">
            <v>0</v>
          </cell>
          <cell r="HZ1291">
            <v>0</v>
          </cell>
          <cell r="IA1291">
            <v>0</v>
          </cell>
          <cell r="IB1291">
            <v>0</v>
          </cell>
          <cell r="IC1291">
            <v>0</v>
          </cell>
          <cell r="ID1291">
            <v>0</v>
          </cell>
          <cell r="IE1291">
            <v>-3.8565359999665816E-2</v>
          </cell>
          <cell r="IF1291">
            <v>0</v>
          </cell>
          <cell r="IG1291">
            <v>0</v>
          </cell>
          <cell r="IH1291">
            <v>1.0396099900002582</v>
          </cell>
          <cell r="II1291">
            <v>1.189840000051845E-3</v>
          </cell>
          <cell r="IJ1291">
            <v>1.1531451099999686</v>
          </cell>
          <cell r="IK1291">
            <v>-2.2325103000000013</v>
          </cell>
          <cell r="IL1291">
            <v>0</v>
          </cell>
          <cell r="IM1291">
            <v>0</v>
          </cell>
          <cell r="IN1291">
            <v>0</v>
          </cell>
          <cell r="IO1291">
            <v>0</v>
          </cell>
          <cell r="IP1291">
            <v>0</v>
          </cell>
          <cell r="IQ1291">
            <v>0</v>
          </cell>
          <cell r="IR1291">
            <v>-0.68310807000125351</v>
          </cell>
          <cell r="IS1291">
            <v>0</v>
          </cell>
          <cell r="IT1291">
            <v>0</v>
          </cell>
          <cell r="IU1291">
            <v>-4.2246713700002374</v>
          </cell>
          <cell r="IV1291">
            <v>-0.23598713999979282</v>
          </cell>
          <cell r="IW1291">
            <v>3.7775504400000273</v>
          </cell>
          <cell r="IX1291">
            <v>0</v>
          </cell>
          <cell r="IY1291">
            <v>0</v>
          </cell>
          <cell r="IZ1291">
            <v>0</v>
          </cell>
          <cell r="JA1291">
            <v>0</v>
          </cell>
          <cell r="JB1291">
            <v>0</v>
          </cell>
          <cell r="JC1291">
            <v>0</v>
          </cell>
          <cell r="JD1291">
            <v>0</v>
          </cell>
          <cell r="JE1291">
            <v>11.697531310001068</v>
          </cell>
          <cell r="JF1291">
            <v>0</v>
          </cell>
          <cell r="JG1291">
            <v>1.8000000000000682</v>
          </cell>
          <cell r="JH1291">
            <v>10.385962930000119</v>
          </cell>
          <cell r="JI1291">
            <v>-0.75272401999995964</v>
          </cell>
          <cell r="JJ1291">
            <v>0.26429239999998799</v>
          </cell>
          <cell r="JK1291">
            <v>0</v>
          </cell>
          <cell r="JL1291">
            <v>0</v>
          </cell>
          <cell r="JM1291">
            <v>0</v>
          </cell>
          <cell r="JN1291">
            <v>0</v>
          </cell>
          <cell r="JO1291">
            <v>0</v>
          </cell>
          <cell r="JP1291">
            <v>0</v>
          </cell>
          <cell r="JQ1291">
            <v>0</v>
          </cell>
        </row>
        <row r="1292">
          <cell r="D1292" t="str">
            <v>WD_.EX.WYE._.REP.Foote Creek III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-146.0009282999963</v>
          </cell>
          <cell r="AF1292">
            <v>9.1078369800015935</v>
          </cell>
          <cell r="AG1292">
            <v>-28.688660810001238</v>
          </cell>
          <cell r="AH1292">
            <v>-83.050744879999911</v>
          </cell>
          <cell r="AI1292">
            <v>16.639953680001781</v>
          </cell>
          <cell r="AJ1292">
            <v>-8.8243928599995343</v>
          </cell>
          <cell r="AK1292">
            <v>-16.979982109999582</v>
          </cell>
          <cell r="AL1292">
            <v>0</v>
          </cell>
          <cell r="AM1292">
            <v>24.75</v>
          </cell>
          <cell r="AN1292">
            <v>-50.671842749999996</v>
          </cell>
          <cell r="AO1292">
            <v>-8.2830955499994161</v>
          </cell>
          <cell r="AP1292">
            <v>0</v>
          </cell>
          <cell r="AQ1292">
            <v>0</v>
          </cell>
          <cell r="AR1292">
            <v>-58.463581120013259</v>
          </cell>
          <cell r="AS1292">
            <v>0</v>
          </cell>
          <cell r="AT1292">
            <v>0</v>
          </cell>
          <cell r="AU1292">
            <v>-8.9681021199994575</v>
          </cell>
          <cell r="AV1292">
            <v>0</v>
          </cell>
          <cell r="AW1292">
            <v>0</v>
          </cell>
          <cell r="AX1292">
            <v>-49.495479000000159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-3.9331540499988478</v>
          </cell>
          <cell r="BF1292">
            <v>0</v>
          </cell>
          <cell r="BG1292">
            <v>0</v>
          </cell>
          <cell r="BH1292">
            <v>-3.9331540500024857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-42.667187839979306</v>
          </cell>
          <cell r="BS1292">
            <v>0</v>
          </cell>
          <cell r="BT1292">
            <v>0</v>
          </cell>
          <cell r="BU1292">
            <v>0</v>
          </cell>
          <cell r="BV1292">
            <v>-1.0768037600009848</v>
          </cell>
          <cell r="BW1292">
            <v>-10.657412379999187</v>
          </cell>
          <cell r="BX1292">
            <v>-23.379666389999329</v>
          </cell>
          <cell r="BY1292">
            <v>0</v>
          </cell>
          <cell r="BZ1292">
            <v>0</v>
          </cell>
          <cell r="CA1292">
            <v>0</v>
          </cell>
          <cell r="CB1292">
            <v>-7.5533053100007237</v>
          </cell>
          <cell r="CC1292">
            <v>0</v>
          </cell>
          <cell r="CD1292">
            <v>0</v>
          </cell>
          <cell r="CE1292">
            <v>-28.010864070005482</v>
          </cell>
          <cell r="CF1292">
            <v>0</v>
          </cell>
          <cell r="CG1292">
            <v>0</v>
          </cell>
          <cell r="CH1292">
            <v>-15.817707100000916</v>
          </cell>
          <cell r="CI1292">
            <v>-12.193156969999109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-165.12778198999877</v>
          </cell>
          <cell r="CS1292">
            <v>0</v>
          </cell>
          <cell r="CT1292">
            <v>0</v>
          </cell>
          <cell r="CU1292">
            <v>0</v>
          </cell>
          <cell r="CV1292">
            <v>-51.227683789998991</v>
          </cell>
          <cell r="CW1292">
            <v>0</v>
          </cell>
          <cell r="CX1292">
            <v>-113.90009819999977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281.75579310000467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72.586226249997708</v>
          </cell>
          <cell r="DQ1292">
            <v>209.1695668500015</v>
          </cell>
          <cell r="DR1292">
            <v>260.67752615000063</v>
          </cell>
          <cell r="DS1292">
            <v>98.988154680002481</v>
          </cell>
          <cell r="DT1292">
            <v>179.07255522999822</v>
          </cell>
          <cell r="DU1292">
            <v>8.326624740000625</v>
          </cell>
          <cell r="DV1292">
            <v>83.799877500000548</v>
          </cell>
          <cell r="DW1292">
            <v>-41.815166359999239</v>
          </cell>
          <cell r="DX1292">
            <v>-137.3763791500005</v>
          </cell>
          <cell r="DY1292">
            <v>49.427411100000427</v>
          </cell>
          <cell r="DZ1292">
            <v>-74.074120770001173</v>
          </cell>
          <cell r="EA1292">
            <v>4.1689693900007114</v>
          </cell>
          <cell r="EB1292">
            <v>136.16241226000056</v>
          </cell>
          <cell r="EC1292">
            <v>-74.250000000001819</v>
          </cell>
          <cell r="ED1292">
            <v>28.247187529997973</v>
          </cell>
          <cell r="EE1292">
            <v>-50.875404309990699</v>
          </cell>
          <cell r="EF1292">
            <v>-49.49600479000037</v>
          </cell>
          <cell r="EG1292">
            <v>-76.446189960000083</v>
          </cell>
          <cell r="EH1292">
            <v>-1.4307893299992429</v>
          </cell>
          <cell r="EI1292">
            <v>-4.061673999967752E-2</v>
          </cell>
          <cell r="EJ1292">
            <v>26.903422860001228</v>
          </cell>
          <cell r="EK1292">
            <v>-1.1716299100007745</v>
          </cell>
          <cell r="EL1292">
            <v>0</v>
          </cell>
          <cell r="EM1292">
            <v>-49.390780859999722</v>
          </cell>
          <cell r="EN1292">
            <v>-43.21424431000014</v>
          </cell>
          <cell r="EO1292">
            <v>143.41142873000172</v>
          </cell>
          <cell r="EP1292">
            <v>0</v>
          </cell>
          <cell r="EQ1292">
            <v>0</v>
          </cell>
          <cell r="ER1292">
            <v>-208.36284955998417</v>
          </cell>
          <cell r="ES1292">
            <v>0</v>
          </cell>
          <cell r="ET1292">
            <v>-71.194242329999724</v>
          </cell>
          <cell r="EU1292">
            <v>2.9782456900002217</v>
          </cell>
          <cell r="EV1292">
            <v>13.76346219000061</v>
          </cell>
          <cell r="EW1292">
            <v>-110.64417138000044</v>
          </cell>
          <cell r="EX1292">
            <v>-29.748240780000742</v>
          </cell>
          <cell r="EY1292">
            <v>-24.534851310000704</v>
          </cell>
          <cell r="EZ1292">
            <v>24.75</v>
          </cell>
          <cell r="FA1292">
            <v>-7.4579519000008077</v>
          </cell>
          <cell r="FB1292">
            <v>-6.2750997400016786</v>
          </cell>
          <cell r="FC1292">
            <v>0</v>
          </cell>
          <cell r="FD1292">
            <v>0</v>
          </cell>
          <cell r="FE1292">
            <v>-96.332126650013379</v>
          </cell>
          <cell r="FF1292">
            <v>0</v>
          </cell>
          <cell r="FG1292">
            <v>-22.527069490002759</v>
          </cell>
          <cell r="FH1292">
            <v>15.26797059999808</v>
          </cell>
          <cell r="FI1292">
            <v>-15.609572419998585</v>
          </cell>
          <cell r="FJ1292">
            <v>-15.78992393000226</v>
          </cell>
          <cell r="FK1292">
            <v>2.0302094700018642</v>
          </cell>
          <cell r="FL1292">
            <v>-58.490366490001179</v>
          </cell>
          <cell r="FM1292">
            <v>-24.75</v>
          </cell>
          <cell r="FN1292">
            <v>30.997728160000406</v>
          </cell>
          <cell r="FO1292">
            <v>-7.4611025500016694</v>
          </cell>
          <cell r="FP1292">
            <v>0</v>
          </cell>
          <cell r="FQ1292">
            <v>0</v>
          </cell>
          <cell r="FR1292">
            <v>25.726675150013762</v>
          </cell>
          <cell r="FS1292">
            <v>24.749999999998181</v>
          </cell>
          <cell r="FT1292">
            <v>-6.0091620799976226</v>
          </cell>
          <cell r="FU1292">
            <v>-7.252204319998782</v>
          </cell>
          <cell r="FV1292">
            <v>122.32859668000128</v>
          </cell>
          <cell r="FW1292">
            <v>44.826559299999644</v>
          </cell>
          <cell r="FX1292">
            <v>-15.377223740000773</v>
          </cell>
          <cell r="FY1292">
            <v>-49.27245431999927</v>
          </cell>
          <cell r="FZ1292">
            <v>0</v>
          </cell>
          <cell r="GA1292">
            <v>-49.500000000000909</v>
          </cell>
          <cell r="GB1292">
            <v>-38.767436369998904</v>
          </cell>
          <cell r="GC1292">
            <v>0</v>
          </cell>
          <cell r="GD1292">
            <v>0</v>
          </cell>
          <cell r="GE1292">
            <v>-1.2934827700082678</v>
          </cell>
          <cell r="GF1292">
            <v>0</v>
          </cell>
          <cell r="GG1292">
            <v>-17.642675450001661</v>
          </cell>
          <cell r="GH1292">
            <v>-127.88541717000044</v>
          </cell>
          <cell r="GI1292">
            <v>67.238125800000489</v>
          </cell>
          <cell r="GJ1292">
            <v>-130.71784650999962</v>
          </cell>
          <cell r="GK1292">
            <v>-9.5177776800001084</v>
          </cell>
          <cell r="GL1292">
            <v>47.842756540000664</v>
          </cell>
          <cell r="GM1292">
            <v>21.540515449998566</v>
          </cell>
          <cell r="GN1292">
            <v>-24.750000000000909</v>
          </cell>
          <cell r="GO1292">
            <v>172.59883624999929</v>
          </cell>
          <cell r="GP1292">
            <v>0</v>
          </cell>
          <cell r="GQ1292">
            <v>0</v>
          </cell>
          <cell r="GR1292">
            <v>-415.52948195998033</v>
          </cell>
          <cell r="GS1292">
            <v>0</v>
          </cell>
          <cell r="GT1292">
            <v>-74.503637130000243</v>
          </cell>
          <cell r="GU1292">
            <v>-54.632037320001473</v>
          </cell>
          <cell r="GV1292">
            <v>-152.34766062999915</v>
          </cell>
          <cell r="GW1292">
            <v>-19.194975219999833</v>
          </cell>
          <cell r="GX1292">
            <v>-113.23637034999956</v>
          </cell>
          <cell r="GY1292">
            <v>0</v>
          </cell>
          <cell r="GZ1292">
            <v>0</v>
          </cell>
          <cell r="HA1292">
            <v>0</v>
          </cell>
          <cell r="HB1292">
            <v>-1.6148013099973468</v>
          </cell>
          <cell r="HC1292">
            <v>0</v>
          </cell>
          <cell r="HD1292">
            <v>0</v>
          </cell>
          <cell r="HE1292">
            <v>262.89795611001318</v>
          </cell>
          <cell r="HF1292">
            <v>0</v>
          </cell>
          <cell r="HG1292">
            <v>32.92787664000025</v>
          </cell>
          <cell r="HH1292">
            <v>72.9707229500018</v>
          </cell>
          <cell r="HI1292">
            <v>12.270938549996572</v>
          </cell>
          <cell r="HJ1292">
            <v>-11.996348659999967</v>
          </cell>
          <cell r="HK1292">
            <v>127.5706279699998</v>
          </cell>
          <cell r="HL1292">
            <v>0</v>
          </cell>
          <cell r="HM1292">
            <v>0</v>
          </cell>
          <cell r="HN1292">
            <v>-17.598346779999702</v>
          </cell>
          <cell r="HO1292">
            <v>46.752485440003511</v>
          </cell>
          <cell r="HP1292">
            <v>0</v>
          </cell>
          <cell r="HQ1292">
            <v>0</v>
          </cell>
          <cell r="HR1292">
            <v>-332.91152019001311</v>
          </cell>
          <cell r="HS1292">
            <v>0</v>
          </cell>
          <cell r="HT1292">
            <v>-26.035563589999583</v>
          </cell>
          <cell r="HU1292">
            <v>-219.65052386999923</v>
          </cell>
          <cell r="HV1292">
            <v>29.380570299999818</v>
          </cell>
          <cell r="HW1292">
            <v>-101.80065831000047</v>
          </cell>
          <cell r="HX1292">
            <v>-14.805344719999994</v>
          </cell>
          <cell r="HY1292">
            <v>0</v>
          </cell>
          <cell r="HZ1292">
            <v>0</v>
          </cell>
          <cell r="IA1292">
            <v>0</v>
          </cell>
          <cell r="IB1292">
            <v>0</v>
          </cell>
          <cell r="IC1292">
            <v>0</v>
          </cell>
          <cell r="ID1292">
            <v>0</v>
          </cell>
          <cell r="IE1292">
            <v>-174.77857943996787</v>
          </cell>
          <cell r="IF1292">
            <v>0</v>
          </cell>
          <cell r="IG1292">
            <v>0</v>
          </cell>
          <cell r="IH1292">
            <v>-73.047281069999372</v>
          </cell>
          <cell r="II1292">
            <v>-106.35229708999941</v>
          </cell>
          <cell r="IJ1292">
            <v>29.824874770000861</v>
          </cell>
          <cell r="IK1292">
            <v>-25.203876049999963</v>
          </cell>
          <cell r="IL1292">
            <v>0</v>
          </cell>
          <cell r="IM1292">
            <v>0</v>
          </cell>
          <cell r="IN1292">
            <v>0</v>
          </cell>
          <cell r="IO1292">
            <v>0</v>
          </cell>
          <cell r="IP1292">
            <v>0</v>
          </cell>
          <cell r="IQ1292">
            <v>0</v>
          </cell>
          <cell r="IR1292">
            <v>63.292454479989829</v>
          </cell>
          <cell r="IS1292">
            <v>0</v>
          </cell>
          <cell r="IT1292">
            <v>0</v>
          </cell>
          <cell r="IU1292">
            <v>123.51968583999951</v>
          </cell>
          <cell r="IV1292">
            <v>-51.336612529999911</v>
          </cell>
          <cell r="IW1292">
            <v>-8.8906188299997666</v>
          </cell>
          <cell r="IX1292">
            <v>0</v>
          </cell>
          <cell r="IY1292">
            <v>0</v>
          </cell>
          <cell r="IZ1292">
            <v>0</v>
          </cell>
          <cell r="JA1292">
            <v>0</v>
          </cell>
          <cell r="JB1292">
            <v>0</v>
          </cell>
          <cell r="JC1292">
            <v>0</v>
          </cell>
          <cell r="JD1292">
            <v>0</v>
          </cell>
          <cell r="JE1292">
            <v>125.11873267000192</v>
          </cell>
          <cell r="JF1292">
            <v>0</v>
          </cell>
          <cell r="JG1292">
            <v>-24.549309009999888</v>
          </cell>
          <cell r="JH1292">
            <v>142.79403873999945</v>
          </cell>
          <cell r="JI1292">
            <v>50.336844049999854</v>
          </cell>
          <cell r="JJ1292">
            <v>-18.712841110000227</v>
          </cell>
          <cell r="JK1292">
            <v>-24.749999999999091</v>
          </cell>
          <cell r="JL1292">
            <v>0</v>
          </cell>
          <cell r="JM1292">
            <v>0</v>
          </cell>
          <cell r="JN1292">
            <v>0</v>
          </cell>
          <cell r="JO1292">
            <v>0</v>
          </cell>
          <cell r="JP1292">
            <v>0</v>
          </cell>
          <cell r="JQ1292">
            <v>0</v>
          </cell>
        </row>
        <row r="1293">
          <cell r="D1293" t="str">
            <v>WD_.EX.WYE._.REP.Foote Creek IV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-4.7559883700014325</v>
          </cell>
          <cell r="S1293">
            <v>0</v>
          </cell>
          <cell r="T1293">
            <v>0</v>
          </cell>
          <cell r="U1293">
            <v>0</v>
          </cell>
          <cell r="V1293">
            <v>-4.755988370000523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-125.04989906999981</v>
          </cell>
          <cell r="AF1293">
            <v>4.0614309700013109</v>
          </cell>
          <cell r="AG1293">
            <v>-16.800000000000182</v>
          </cell>
          <cell r="AH1293">
            <v>19.127014730000155</v>
          </cell>
          <cell r="AI1293">
            <v>-5.298934910000753</v>
          </cell>
          <cell r="AJ1293">
            <v>-49.949910419999469</v>
          </cell>
          <cell r="AK1293">
            <v>-49.219725969998763</v>
          </cell>
          <cell r="AL1293">
            <v>0</v>
          </cell>
          <cell r="AM1293">
            <v>0</v>
          </cell>
          <cell r="AN1293">
            <v>6.6302265300000727</v>
          </cell>
          <cell r="AO1293">
            <v>-33.600000000000364</v>
          </cell>
          <cell r="AP1293">
            <v>0</v>
          </cell>
          <cell r="AQ1293">
            <v>0</v>
          </cell>
          <cell r="AR1293">
            <v>-59.096597319992725</v>
          </cell>
          <cell r="AS1293">
            <v>0</v>
          </cell>
          <cell r="AT1293">
            <v>0</v>
          </cell>
          <cell r="AU1293">
            <v>-65.91400670999974</v>
          </cell>
          <cell r="AV1293">
            <v>0</v>
          </cell>
          <cell r="AW1293">
            <v>0</v>
          </cell>
          <cell r="AX1293">
            <v>6.8174093899997388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-16.799999999988358</v>
          </cell>
          <cell r="BF1293">
            <v>0</v>
          </cell>
          <cell r="BG1293">
            <v>0</v>
          </cell>
          <cell r="BH1293">
            <v>-16.799999999999272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30.56124363001436</v>
          </cell>
          <cell r="BS1293">
            <v>0</v>
          </cell>
          <cell r="BT1293">
            <v>0</v>
          </cell>
          <cell r="BU1293">
            <v>7.2855154999997467</v>
          </cell>
          <cell r="BV1293">
            <v>17.229669080000349</v>
          </cell>
          <cell r="BW1293">
            <v>-2.6776693000019804</v>
          </cell>
          <cell r="BX1293">
            <v>25.521852719999515</v>
          </cell>
          <cell r="BY1293">
            <v>0</v>
          </cell>
          <cell r="BZ1293">
            <v>0</v>
          </cell>
          <cell r="CA1293">
            <v>0</v>
          </cell>
          <cell r="CB1293">
            <v>-16.79812437000146</v>
          </cell>
          <cell r="CC1293">
            <v>0</v>
          </cell>
          <cell r="CD1293">
            <v>0</v>
          </cell>
          <cell r="CE1293">
            <v>-27.147753999990528</v>
          </cell>
          <cell r="CF1293">
            <v>0</v>
          </cell>
          <cell r="CG1293">
            <v>0</v>
          </cell>
          <cell r="CH1293">
            <v>-16.799999999999272</v>
          </cell>
          <cell r="CI1293">
            <v>-10.34775400000126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-133.47241086000577</v>
          </cell>
          <cell r="CS1293">
            <v>0</v>
          </cell>
          <cell r="CT1293">
            <v>0</v>
          </cell>
          <cell r="CU1293">
            <v>0</v>
          </cell>
          <cell r="CV1293">
            <v>-50.399999999999636</v>
          </cell>
          <cell r="CW1293">
            <v>0</v>
          </cell>
          <cell r="CX1293">
            <v>-83.072410860000673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103.29563809001411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-16.563018600001669</v>
          </cell>
          <cell r="DQ1293">
            <v>119.85865669000123</v>
          </cell>
          <cell r="DR1293">
            <v>559.88285796999844</v>
          </cell>
          <cell r="DS1293">
            <v>152.38188139000158</v>
          </cell>
          <cell r="DT1293">
            <v>115.2659539999986</v>
          </cell>
          <cell r="DU1293">
            <v>7.269416529999944</v>
          </cell>
          <cell r="DV1293">
            <v>21.808856659999037</v>
          </cell>
          <cell r="DW1293">
            <v>-16.397289839999303</v>
          </cell>
          <cell r="DX1293">
            <v>-6.897042220000003</v>
          </cell>
          <cell r="DY1293">
            <v>59.852936570000566</v>
          </cell>
          <cell r="DZ1293">
            <v>-32.295899530000042</v>
          </cell>
          <cell r="EA1293">
            <v>2.8298458900007972</v>
          </cell>
          <cell r="EB1293">
            <v>132.52572313000019</v>
          </cell>
          <cell r="EC1293">
            <v>18.566656359999797</v>
          </cell>
          <cell r="ED1293">
            <v>104.97181903000092</v>
          </cell>
          <cell r="EE1293">
            <v>-152.97437521000393</v>
          </cell>
          <cell r="EF1293">
            <v>-16.797288099998696</v>
          </cell>
          <cell r="EG1293">
            <v>9.0461314599997422</v>
          </cell>
          <cell r="EH1293">
            <v>6.6165831200005414</v>
          </cell>
          <cell r="EI1293">
            <v>17.135960179999529</v>
          </cell>
          <cell r="EJ1293">
            <v>-0.61701513000070918</v>
          </cell>
          <cell r="EK1293">
            <v>-151.91385946999981</v>
          </cell>
          <cell r="EL1293">
            <v>-20.740602220000255</v>
          </cell>
          <cell r="EM1293">
            <v>-16.725863369999843</v>
          </cell>
          <cell r="EN1293">
            <v>-13.62520306999977</v>
          </cell>
          <cell r="EO1293">
            <v>34.646781389999887</v>
          </cell>
          <cell r="EP1293">
            <v>0</v>
          </cell>
          <cell r="EQ1293">
            <v>0</v>
          </cell>
          <cell r="ER1293">
            <v>-217.63922675999493</v>
          </cell>
          <cell r="ES1293">
            <v>0</v>
          </cell>
          <cell r="ET1293">
            <v>-37.640929770000184</v>
          </cell>
          <cell r="EU1293">
            <v>-67.765911210000922</v>
          </cell>
          <cell r="EV1293">
            <v>13.28469578000022</v>
          </cell>
          <cell r="EW1293">
            <v>-35.460864800000763</v>
          </cell>
          <cell r="EX1293">
            <v>-64.728671980000399</v>
          </cell>
          <cell r="EY1293">
            <v>-21.320965040000374</v>
          </cell>
          <cell r="EZ1293">
            <v>-11.187797120000141</v>
          </cell>
          <cell r="FA1293">
            <v>52.169756149999557</v>
          </cell>
          <cell r="FB1293">
            <v>-44.98853876999965</v>
          </cell>
          <cell r="FC1293">
            <v>0</v>
          </cell>
          <cell r="FD1293">
            <v>0</v>
          </cell>
          <cell r="FE1293">
            <v>135.33556738001062</v>
          </cell>
          <cell r="FF1293">
            <v>16.800000000001091</v>
          </cell>
          <cell r="FG1293">
            <v>3.1058227400008036</v>
          </cell>
          <cell r="FH1293">
            <v>70.155790619999607</v>
          </cell>
          <cell r="FI1293">
            <v>-16.273523180000666</v>
          </cell>
          <cell r="FJ1293">
            <v>54.365066229999229</v>
          </cell>
          <cell r="FK1293">
            <v>83.974172749998615</v>
          </cell>
          <cell r="FL1293">
            <v>-26.24876723000034</v>
          </cell>
          <cell r="FM1293">
            <v>0</v>
          </cell>
          <cell r="FN1293">
            <v>-4.9406754599995111</v>
          </cell>
          <cell r="FO1293">
            <v>-45.602319090001401</v>
          </cell>
          <cell r="FP1293">
            <v>0</v>
          </cell>
          <cell r="FQ1293">
            <v>0</v>
          </cell>
          <cell r="FR1293">
            <v>-10.577933380001923</v>
          </cell>
          <cell r="FS1293">
            <v>33.600000000000364</v>
          </cell>
          <cell r="FT1293">
            <v>12.441132410000137</v>
          </cell>
          <cell r="FU1293">
            <v>-91.252820429999701</v>
          </cell>
          <cell r="FV1293">
            <v>47.435707540000294</v>
          </cell>
          <cell r="FW1293">
            <v>-52.08739764999973</v>
          </cell>
          <cell r="FX1293">
            <v>55.167374279999422</v>
          </cell>
          <cell r="FY1293">
            <v>-33.499396299999717</v>
          </cell>
          <cell r="FZ1293">
            <v>-7.4785675300004186</v>
          </cell>
          <cell r="GA1293">
            <v>-16.678308109999762</v>
          </cell>
          <cell r="GB1293">
            <v>41.774342409999008</v>
          </cell>
          <cell r="GC1293">
            <v>0</v>
          </cell>
          <cell r="GD1293">
            <v>0</v>
          </cell>
          <cell r="GE1293">
            <v>-8.0369231700024102</v>
          </cell>
          <cell r="GF1293">
            <v>0</v>
          </cell>
          <cell r="GG1293">
            <v>0.79417280000143364</v>
          </cell>
          <cell r="GH1293">
            <v>4.4616511699987313</v>
          </cell>
          <cell r="GI1293">
            <v>11.222700289999921</v>
          </cell>
          <cell r="GJ1293">
            <v>-9.8219870500006436</v>
          </cell>
          <cell r="GK1293">
            <v>-3.524247639999885</v>
          </cell>
          <cell r="GL1293">
            <v>-15.010345659999984</v>
          </cell>
          <cell r="GM1293">
            <v>-5.3415340800002014</v>
          </cell>
          <cell r="GN1293">
            <v>-16.799999999999727</v>
          </cell>
          <cell r="GO1293">
            <v>25.982666999998401</v>
          </cell>
          <cell r="GP1293">
            <v>0</v>
          </cell>
          <cell r="GQ1293">
            <v>0</v>
          </cell>
          <cell r="GR1293">
            <v>-84.857136209990131</v>
          </cell>
          <cell r="GS1293">
            <v>0</v>
          </cell>
          <cell r="GT1293">
            <v>-33.463773399999809</v>
          </cell>
          <cell r="GU1293">
            <v>72.642172419999952</v>
          </cell>
          <cell r="GV1293">
            <v>-9.3682990699999209</v>
          </cell>
          <cell r="GW1293">
            <v>-20.124771260000671</v>
          </cell>
          <cell r="GX1293">
            <v>-62.789295239999774</v>
          </cell>
          <cell r="GY1293">
            <v>0</v>
          </cell>
          <cell r="GZ1293">
            <v>0</v>
          </cell>
          <cell r="HA1293">
            <v>0</v>
          </cell>
          <cell r="HB1293">
            <v>-31.753169659999912</v>
          </cell>
          <cell r="HC1293">
            <v>0</v>
          </cell>
          <cell r="HD1293">
            <v>0</v>
          </cell>
          <cell r="HE1293">
            <v>204.09767626000394</v>
          </cell>
          <cell r="HF1293">
            <v>0</v>
          </cell>
          <cell r="HG1293">
            <v>0</v>
          </cell>
          <cell r="HH1293">
            <v>160.36895077000008</v>
          </cell>
          <cell r="HI1293">
            <v>36.251815280000301</v>
          </cell>
          <cell r="HJ1293">
            <v>19.139220650000425</v>
          </cell>
          <cell r="HK1293">
            <v>-6.6386811899992608</v>
          </cell>
          <cell r="HL1293">
            <v>0</v>
          </cell>
          <cell r="HM1293">
            <v>0</v>
          </cell>
          <cell r="HN1293">
            <v>-14.178065940000124</v>
          </cell>
          <cell r="HO1293">
            <v>9.154436689999784</v>
          </cell>
          <cell r="HP1293">
            <v>0</v>
          </cell>
          <cell r="HQ1293">
            <v>0</v>
          </cell>
          <cell r="HR1293">
            <v>-63.31319758000609</v>
          </cell>
          <cell r="HS1293">
            <v>0</v>
          </cell>
          <cell r="HT1293">
            <v>-1.2918945299998086</v>
          </cell>
          <cell r="HU1293">
            <v>-74.43425895999917</v>
          </cell>
          <cell r="HV1293">
            <v>34.03600256000027</v>
          </cell>
          <cell r="HW1293">
            <v>-21.838045159998728</v>
          </cell>
          <cell r="HX1293">
            <v>0.21499850999953196</v>
          </cell>
          <cell r="HY1293">
            <v>0</v>
          </cell>
          <cell r="HZ1293">
            <v>0</v>
          </cell>
          <cell r="IA1293">
            <v>0</v>
          </cell>
          <cell r="IB1293">
            <v>0</v>
          </cell>
          <cell r="IC1293">
            <v>0</v>
          </cell>
          <cell r="ID1293">
            <v>0</v>
          </cell>
          <cell r="IE1293">
            <v>62.972568680008408</v>
          </cell>
          <cell r="IF1293">
            <v>0</v>
          </cell>
          <cell r="IG1293">
            <v>4.7285937700007707</v>
          </cell>
          <cell r="IH1293">
            <v>44.744805760002237</v>
          </cell>
          <cell r="II1293">
            <v>29.359889899999871</v>
          </cell>
          <cell r="IJ1293">
            <v>1.3934115500005646</v>
          </cell>
          <cell r="IK1293">
            <v>-17.254132299999583</v>
          </cell>
          <cell r="IL1293">
            <v>0</v>
          </cell>
          <cell r="IM1293">
            <v>0</v>
          </cell>
          <cell r="IN1293">
            <v>0</v>
          </cell>
          <cell r="IO1293">
            <v>0</v>
          </cell>
          <cell r="IP1293">
            <v>0</v>
          </cell>
          <cell r="IQ1293">
            <v>0</v>
          </cell>
          <cell r="IR1293">
            <v>24.691416959991329</v>
          </cell>
          <cell r="IS1293">
            <v>0</v>
          </cell>
          <cell r="IT1293">
            <v>28.74225768999986</v>
          </cell>
          <cell r="IU1293">
            <v>40.826231229998484</v>
          </cell>
          <cell r="IV1293">
            <v>9.7238323700003093</v>
          </cell>
          <cell r="IW1293">
            <v>-54.600904329999139</v>
          </cell>
          <cell r="IX1293">
            <v>0</v>
          </cell>
          <cell r="IY1293">
            <v>0</v>
          </cell>
          <cell r="IZ1293">
            <v>0</v>
          </cell>
          <cell r="JA1293">
            <v>0</v>
          </cell>
          <cell r="JB1293">
            <v>0</v>
          </cell>
          <cell r="JC1293">
            <v>0</v>
          </cell>
          <cell r="JD1293">
            <v>0</v>
          </cell>
          <cell r="JE1293">
            <v>9.8698986700183013</v>
          </cell>
          <cell r="JF1293">
            <v>0</v>
          </cell>
          <cell r="JG1293">
            <v>8.4196634800009633</v>
          </cell>
          <cell r="JH1293">
            <v>-38.431705839999267</v>
          </cell>
          <cell r="JI1293">
            <v>4.7897285999997621</v>
          </cell>
          <cell r="JJ1293">
            <v>2.1335868200003461</v>
          </cell>
          <cell r="JK1293">
            <v>32.958625610000126</v>
          </cell>
          <cell r="JL1293">
            <v>0</v>
          </cell>
          <cell r="JM1293">
            <v>0</v>
          </cell>
          <cell r="JN1293">
            <v>0</v>
          </cell>
          <cell r="JO1293">
            <v>0</v>
          </cell>
          <cell r="JP1293">
            <v>0</v>
          </cell>
          <cell r="JQ1293">
            <v>0</v>
          </cell>
        </row>
        <row r="1294">
          <cell r="D1294" t="str">
            <v>WD_.EX.WYE._.REP.Glenrock I</v>
          </cell>
          <cell r="F1294">
            <v>0</v>
          </cell>
          <cell r="G1294">
            <v>0</v>
          </cell>
          <cell r="H1294">
            <v>10.221872109999822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15.330707259996416</v>
          </cell>
          <cell r="P1294">
            <v>0</v>
          </cell>
          <cell r="Q1294">
            <v>0</v>
          </cell>
          <cell r="R1294">
            <v>-442.71225589996902</v>
          </cell>
          <cell r="S1294">
            <v>0</v>
          </cell>
          <cell r="T1294">
            <v>0</v>
          </cell>
          <cell r="U1294">
            <v>-163.49661125000421</v>
          </cell>
          <cell r="V1294">
            <v>-196.53838428000017</v>
          </cell>
          <cell r="W1294">
            <v>-60.40078605999588</v>
          </cell>
          <cell r="X1294">
            <v>-1.0718110099987825</v>
          </cell>
          <cell r="Y1294">
            <v>0</v>
          </cell>
          <cell r="Z1294">
            <v>0</v>
          </cell>
          <cell r="AA1294">
            <v>97.870567300002222</v>
          </cell>
          <cell r="AB1294">
            <v>-119.07523059999585</v>
          </cell>
          <cell r="AC1294">
            <v>0</v>
          </cell>
          <cell r="AD1294">
            <v>0</v>
          </cell>
          <cell r="AE1294">
            <v>-334.42174538999097</v>
          </cell>
          <cell r="AF1294">
            <v>0</v>
          </cell>
          <cell r="AG1294">
            <v>7.8094705100011197</v>
          </cell>
          <cell r="AH1294">
            <v>-328.82896916000027</v>
          </cell>
          <cell r="AI1294">
            <v>-58.889134630000626</v>
          </cell>
          <cell r="AJ1294">
            <v>-49.191986059999181</v>
          </cell>
          <cell r="AK1294">
            <v>193.52032550000149</v>
          </cell>
          <cell r="AL1294">
            <v>0</v>
          </cell>
          <cell r="AM1294">
            <v>0</v>
          </cell>
          <cell r="AN1294">
            <v>-98.841451549998965</v>
          </cell>
          <cell r="AO1294">
            <v>0</v>
          </cell>
          <cell r="AP1294">
            <v>0</v>
          </cell>
          <cell r="AQ1294">
            <v>0</v>
          </cell>
          <cell r="AR1294">
            <v>-398.04821366997203</v>
          </cell>
          <cell r="AS1294">
            <v>0</v>
          </cell>
          <cell r="AT1294">
            <v>0</v>
          </cell>
          <cell r="AU1294">
            <v>-140.7089512700004</v>
          </cell>
          <cell r="AV1294">
            <v>0</v>
          </cell>
          <cell r="AW1294">
            <v>0</v>
          </cell>
          <cell r="AX1294">
            <v>-257.33926240000073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3310.5890752600098</v>
          </cell>
          <cell r="BS1294">
            <v>842.04011942999568</v>
          </cell>
          <cell r="BT1294">
            <v>75.546088309998595</v>
          </cell>
          <cell r="BU1294">
            <v>120.99851297000168</v>
          </cell>
          <cell r="BV1294">
            <v>122.25661487999787</v>
          </cell>
          <cell r="BW1294">
            <v>106.78723551999792</v>
          </cell>
          <cell r="BX1294">
            <v>-14.10488541000268</v>
          </cell>
          <cell r="BY1294">
            <v>152.87933773999794</v>
          </cell>
          <cell r="BZ1294">
            <v>264.00064857000325</v>
          </cell>
          <cell r="CA1294">
            <v>31.657195129999309</v>
          </cell>
          <cell r="CB1294">
            <v>722.74952452999787</v>
          </cell>
          <cell r="CC1294">
            <v>530.34294878999572</v>
          </cell>
          <cell r="CD1294">
            <v>355.43573479999759</v>
          </cell>
          <cell r="CE1294">
            <v>588.78947101000813</v>
          </cell>
          <cell r="CF1294">
            <v>174.40643475999968</v>
          </cell>
          <cell r="CG1294">
            <v>410.31771082000341</v>
          </cell>
          <cell r="CH1294">
            <v>-59.155979509996541</v>
          </cell>
          <cell r="CI1294">
            <v>-121.89027901999725</v>
          </cell>
          <cell r="CJ1294">
            <v>-39.745637079997323</v>
          </cell>
          <cell r="CK1294">
            <v>449.29934489000152</v>
          </cell>
          <cell r="CL1294">
            <v>163.65144363999752</v>
          </cell>
          <cell r="CM1294">
            <v>-66.100871689999622</v>
          </cell>
          <cell r="CN1294">
            <v>21.437769659998594</v>
          </cell>
          <cell r="CO1294">
            <v>-304.78117880000354</v>
          </cell>
          <cell r="CP1294">
            <v>-112.08862732999842</v>
          </cell>
          <cell r="CQ1294">
            <v>73.43934067000373</v>
          </cell>
          <cell r="CR1294">
            <v>543.93996602002881</v>
          </cell>
          <cell r="CS1294">
            <v>403.40297929000371</v>
          </cell>
          <cell r="CT1294">
            <v>83.913819769999463</v>
          </cell>
          <cell r="CU1294">
            <v>-103.8718413000006</v>
          </cell>
          <cell r="CV1294">
            <v>-55.691958440000235</v>
          </cell>
          <cell r="CW1294">
            <v>-222.16791056999682</v>
          </cell>
          <cell r="CX1294">
            <v>-260.28814745999989</v>
          </cell>
          <cell r="CY1294">
            <v>10.729103499999837</v>
          </cell>
          <cell r="CZ1294">
            <v>98.528911209999933</v>
          </cell>
          <cell r="DA1294">
            <v>-117.97264892000203</v>
          </cell>
          <cell r="DB1294">
            <v>630.50520568000138</v>
          </cell>
          <cell r="DC1294">
            <v>27.792378270001791</v>
          </cell>
          <cell r="DD1294">
            <v>49.060074989989516</v>
          </cell>
          <cell r="DE1294">
            <v>352.7594516199606</v>
          </cell>
          <cell r="DF1294">
            <v>-105.90023558000394</v>
          </cell>
          <cell r="DG1294">
            <v>547.55035545999999</v>
          </cell>
          <cell r="DH1294">
            <v>-297.27094610000131</v>
          </cell>
          <cell r="DI1294">
            <v>-336.25194241000281</v>
          </cell>
          <cell r="DJ1294">
            <v>51.573327050000444</v>
          </cell>
          <cell r="DK1294">
            <v>71.21035278999625</v>
          </cell>
          <cell r="DL1294">
            <v>98.886690860001181</v>
          </cell>
          <cell r="DM1294">
            <v>-17.560825749998912</v>
          </cell>
          <cell r="DN1294">
            <v>-2.4188421400012885</v>
          </cell>
          <cell r="DO1294">
            <v>112.9883491799992</v>
          </cell>
          <cell r="DP1294">
            <v>8.4111699499953829</v>
          </cell>
          <cell r="DQ1294">
            <v>221.54199831000733</v>
          </cell>
          <cell r="DR1294">
            <v>1453.7775477200048</v>
          </cell>
          <cell r="DS1294">
            <v>15.453819779999321</v>
          </cell>
          <cell r="DT1294">
            <v>89.473610100001679</v>
          </cell>
          <cell r="DU1294">
            <v>119.59431579999909</v>
          </cell>
          <cell r="DV1294">
            <v>80.678895220000413</v>
          </cell>
          <cell r="DW1294">
            <v>72.798520539998208</v>
          </cell>
          <cell r="DX1294">
            <v>320.50454168999931</v>
          </cell>
          <cell r="DY1294">
            <v>-0.82580264999887731</v>
          </cell>
          <cell r="DZ1294">
            <v>-9.4941731599974446</v>
          </cell>
          <cell r="EA1294">
            <v>-157.05331112000022</v>
          </cell>
          <cell r="EB1294">
            <v>891.430810140002</v>
          </cell>
          <cell r="EC1294">
            <v>100.6502662899984</v>
          </cell>
          <cell r="ED1294">
            <v>-69.433944910007995</v>
          </cell>
          <cell r="EE1294">
            <v>-159.44387056998676</v>
          </cell>
          <cell r="EF1294">
            <v>0</v>
          </cell>
          <cell r="EG1294">
            <v>-98.808261860001949</v>
          </cell>
          <cell r="EH1294">
            <v>50.350214219999543</v>
          </cell>
          <cell r="EI1294">
            <v>37.933661670002039</v>
          </cell>
          <cell r="EJ1294">
            <v>360.79401728999983</v>
          </cell>
          <cell r="EK1294">
            <v>-44.381166619998112</v>
          </cell>
          <cell r="EL1294">
            <v>94.425848409999162</v>
          </cell>
          <cell r="EM1294">
            <v>-106.45602021000377</v>
          </cell>
          <cell r="EN1294">
            <v>-170.9625519199999</v>
          </cell>
          <cell r="EO1294">
            <v>-282.33961154999997</v>
          </cell>
          <cell r="EP1294">
            <v>0</v>
          </cell>
          <cell r="EQ1294">
            <v>0</v>
          </cell>
          <cell r="ER1294">
            <v>49.988473659992451</v>
          </cell>
          <cell r="ES1294">
            <v>0</v>
          </cell>
          <cell r="ET1294">
            <v>36.135097360000145</v>
          </cell>
          <cell r="EU1294">
            <v>96.559344370001781</v>
          </cell>
          <cell r="EV1294">
            <v>281.45091095999669</v>
          </cell>
          <cell r="EW1294">
            <v>-309.56574746000115</v>
          </cell>
          <cell r="EX1294">
            <v>-292.64308525999877</v>
          </cell>
          <cell r="EY1294">
            <v>-100.67414248999921</v>
          </cell>
          <cell r="EZ1294">
            <v>238.32437935000053</v>
          </cell>
          <cell r="FA1294">
            <v>-11.411503670002276</v>
          </cell>
          <cell r="FB1294">
            <v>111.81322049999653</v>
          </cell>
          <cell r="FC1294">
            <v>0</v>
          </cell>
          <cell r="FD1294">
            <v>0</v>
          </cell>
          <cell r="FE1294">
            <v>210.10196631995495</v>
          </cell>
          <cell r="FF1294">
            <v>0</v>
          </cell>
          <cell r="FG1294">
            <v>134.35417383000095</v>
          </cell>
          <cell r="FH1294">
            <v>340.30398914000034</v>
          </cell>
          <cell r="FI1294">
            <v>123.71664548999979</v>
          </cell>
          <cell r="FJ1294">
            <v>47.053098880000107</v>
          </cell>
          <cell r="FK1294">
            <v>-176.61106529000244</v>
          </cell>
          <cell r="FL1294">
            <v>-95.884021290001328</v>
          </cell>
          <cell r="FM1294">
            <v>-26.572885839999799</v>
          </cell>
          <cell r="FN1294">
            <v>-345.57370410000112</v>
          </cell>
          <cell r="FO1294">
            <v>209.31573549999666</v>
          </cell>
          <cell r="FP1294">
            <v>0</v>
          </cell>
          <cell r="FQ1294">
            <v>0</v>
          </cell>
          <cell r="FR1294">
            <v>-482.17354411998531</v>
          </cell>
          <cell r="FS1294">
            <v>0</v>
          </cell>
          <cell r="FT1294">
            <v>-133.65866264999931</v>
          </cell>
          <cell r="FU1294">
            <v>-219.63136622000093</v>
          </cell>
          <cell r="FV1294">
            <v>288.79589873000077</v>
          </cell>
          <cell r="FW1294">
            <v>67.118424939999386</v>
          </cell>
          <cell r="FX1294">
            <v>-287.90728751999995</v>
          </cell>
          <cell r="FY1294">
            <v>-193.50461218000055</v>
          </cell>
          <cell r="FZ1294">
            <v>-15.934821230002854</v>
          </cell>
          <cell r="GA1294">
            <v>-98.841451549998965</v>
          </cell>
          <cell r="GB1294">
            <v>111.39033356000073</v>
          </cell>
          <cell r="GC1294">
            <v>0</v>
          </cell>
          <cell r="GD1294">
            <v>0</v>
          </cell>
          <cell r="GE1294">
            <v>204.01142972003436</v>
          </cell>
          <cell r="GF1294">
            <v>0</v>
          </cell>
          <cell r="GG1294">
            <v>-7.0864900499982468</v>
          </cell>
          <cell r="GH1294">
            <v>190.93317898999885</v>
          </cell>
          <cell r="GI1294">
            <v>-18.947170749997895</v>
          </cell>
          <cell r="GJ1294">
            <v>-84.949317239997981</v>
          </cell>
          <cell r="GK1294">
            <v>-228.39922108000246</v>
          </cell>
          <cell r="GL1294">
            <v>0</v>
          </cell>
          <cell r="GM1294">
            <v>109.94507054000132</v>
          </cell>
          <cell r="GN1294">
            <v>0.20850823000182572</v>
          </cell>
          <cell r="GO1294">
            <v>242.3068710799962</v>
          </cell>
          <cell r="GP1294">
            <v>0</v>
          </cell>
          <cell r="GQ1294">
            <v>0</v>
          </cell>
          <cell r="GR1294">
            <v>-552.41374869999709</v>
          </cell>
          <cell r="GS1294">
            <v>0</v>
          </cell>
          <cell r="GT1294">
            <v>14.4240042800011</v>
          </cell>
          <cell r="GU1294">
            <v>-257.93717601000571</v>
          </cell>
          <cell r="GV1294">
            <v>26.478303239997331</v>
          </cell>
          <cell r="GW1294">
            <v>-109.3499502199993</v>
          </cell>
          <cell r="GX1294">
            <v>-134.08748486999684</v>
          </cell>
          <cell r="GY1294">
            <v>0</v>
          </cell>
          <cell r="GZ1294">
            <v>0</v>
          </cell>
          <cell r="HA1294">
            <v>0</v>
          </cell>
          <cell r="HB1294">
            <v>-91.941445119999116</v>
          </cell>
          <cell r="HC1294">
            <v>0</v>
          </cell>
          <cell r="HD1294">
            <v>0</v>
          </cell>
          <cell r="HE1294">
            <v>319.99451737996424</v>
          </cell>
          <cell r="HF1294">
            <v>0</v>
          </cell>
          <cell r="HG1294">
            <v>294.22900289999961</v>
          </cell>
          <cell r="HH1294">
            <v>-59.273153320000347</v>
          </cell>
          <cell r="HI1294">
            <v>41.949773299991648</v>
          </cell>
          <cell r="HJ1294">
            <v>-82.908869249997224</v>
          </cell>
          <cell r="HK1294">
            <v>180.26925011000276</v>
          </cell>
          <cell r="HL1294">
            <v>0</v>
          </cell>
          <cell r="HM1294">
            <v>0</v>
          </cell>
          <cell r="HN1294">
            <v>-152.87381305000054</v>
          </cell>
          <cell r="HO1294">
            <v>98.602326689997426</v>
          </cell>
          <cell r="HP1294">
            <v>0</v>
          </cell>
          <cell r="HQ1294">
            <v>0</v>
          </cell>
          <cell r="HR1294">
            <v>-336.59649072005413</v>
          </cell>
          <cell r="HS1294">
            <v>0</v>
          </cell>
          <cell r="HT1294">
            <v>-323.00020291000328</v>
          </cell>
          <cell r="HU1294">
            <v>196.30573906000063</v>
          </cell>
          <cell r="HV1294">
            <v>12.653219780000654</v>
          </cell>
          <cell r="HW1294">
            <v>-22.35330107000118</v>
          </cell>
          <cell r="HX1294">
            <v>-200.20194558000367</v>
          </cell>
          <cell r="HY1294">
            <v>0</v>
          </cell>
          <cell r="HZ1294">
            <v>0</v>
          </cell>
          <cell r="IA1294">
            <v>0</v>
          </cell>
          <cell r="IB1294">
            <v>0</v>
          </cell>
          <cell r="IC1294">
            <v>0</v>
          </cell>
          <cell r="ID1294">
            <v>0</v>
          </cell>
          <cell r="IE1294">
            <v>-238.45353398000589</v>
          </cell>
          <cell r="IF1294">
            <v>0</v>
          </cell>
          <cell r="IG1294">
            <v>185.77412974000254</v>
          </cell>
          <cell r="IH1294">
            <v>-113.24012828999548</v>
          </cell>
          <cell r="II1294">
            <v>-235.21556457999759</v>
          </cell>
          <cell r="IJ1294">
            <v>198.46009069000502</v>
          </cell>
          <cell r="IK1294">
            <v>-274.23206153999854</v>
          </cell>
          <cell r="IL1294">
            <v>0</v>
          </cell>
          <cell r="IM1294">
            <v>0</v>
          </cell>
          <cell r="IN1294">
            <v>0</v>
          </cell>
          <cell r="IO1294">
            <v>0</v>
          </cell>
          <cell r="IP1294">
            <v>0</v>
          </cell>
          <cell r="IQ1294">
            <v>0</v>
          </cell>
          <cell r="IR1294">
            <v>-139.88320322998334</v>
          </cell>
          <cell r="IS1294">
            <v>0</v>
          </cell>
          <cell r="IT1294">
            <v>-98.891988630002743</v>
          </cell>
          <cell r="IU1294">
            <v>370.11572719000105</v>
          </cell>
          <cell r="IV1294">
            <v>160.6833080700053</v>
          </cell>
          <cell r="IW1294">
            <v>-479.78445384000224</v>
          </cell>
          <cell r="IX1294">
            <v>-92.00579602000289</v>
          </cell>
          <cell r="IY1294">
            <v>0</v>
          </cell>
          <cell r="IZ1294">
            <v>0</v>
          </cell>
          <cell r="JA1294">
            <v>0</v>
          </cell>
          <cell r="JB1294">
            <v>0</v>
          </cell>
          <cell r="JC1294">
            <v>0</v>
          </cell>
          <cell r="JD1294">
            <v>0</v>
          </cell>
          <cell r="JE1294">
            <v>148.24858091003262</v>
          </cell>
          <cell r="JF1294">
            <v>0</v>
          </cell>
          <cell r="JG1294">
            <v>-291.58292430000074</v>
          </cell>
          <cell r="JH1294">
            <v>585.63391505999607</v>
          </cell>
          <cell r="JI1294">
            <v>73.30998365999767</v>
          </cell>
          <cell r="JJ1294">
            <v>70.406067359999724</v>
          </cell>
          <cell r="JK1294">
            <v>-289.51846087000013</v>
          </cell>
          <cell r="JL1294">
            <v>0</v>
          </cell>
          <cell r="JM1294">
            <v>0</v>
          </cell>
          <cell r="JN1294">
            <v>0</v>
          </cell>
          <cell r="JO1294">
            <v>0</v>
          </cell>
          <cell r="JP1294">
            <v>0</v>
          </cell>
          <cell r="JQ1294">
            <v>0</v>
          </cell>
        </row>
        <row r="1295">
          <cell r="D1295" t="str">
            <v>WD_.EX.WYE._.REP.Glenrock III</v>
          </cell>
          <cell r="F1295">
            <v>0</v>
          </cell>
          <cell r="G1295">
            <v>0</v>
          </cell>
          <cell r="H1295">
            <v>-114.24196327999925</v>
          </cell>
          <cell r="I1295">
            <v>0</v>
          </cell>
          <cell r="J1295">
            <v>-25.095247930000369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81.953619479998451</v>
          </cell>
          <cell r="P1295">
            <v>0</v>
          </cell>
          <cell r="Q1295">
            <v>0</v>
          </cell>
          <cell r="R1295">
            <v>-105.92641523999919</v>
          </cell>
          <cell r="S1295">
            <v>0</v>
          </cell>
          <cell r="T1295">
            <v>0</v>
          </cell>
          <cell r="U1295">
            <v>58.301867750002202</v>
          </cell>
          <cell r="V1295">
            <v>-94.201905649999389</v>
          </cell>
          <cell r="W1295">
            <v>31.985018419999506</v>
          </cell>
          <cell r="X1295">
            <v>37.408074609998948</v>
          </cell>
          <cell r="Y1295">
            <v>0</v>
          </cell>
          <cell r="Z1295">
            <v>0</v>
          </cell>
          <cell r="AA1295">
            <v>-105.48735945999942</v>
          </cell>
          <cell r="AB1295">
            <v>-26.030729340001926</v>
          </cell>
          <cell r="AC1295">
            <v>0</v>
          </cell>
          <cell r="AD1295">
            <v>-7.9013815700018313</v>
          </cell>
          <cell r="AE1295">
            <v>-313.09360231000755</v>
          </cell>
          <cell r="AF1295">
            <v>0</v>
          </cell>
          <cell r="AG1295">
            <v>-75.574590409999473</v>
          </cell>
          <cell r="AH1295">
            <v>-38.129272639998817</v>
          </cell>
          <cell r="AI1295">
            <v>-57.634734939998452</v>
          </cell>
          <cell r="AJ1295">
            <v>-33.078878959999201</v>
          </cell>
          <cell r="AK1295">
            <v>-24.931375719997959</v>
          </cell>
          <cell r="AL1295">
            <v>0</v>
          </cell>
          <cell r="AM1295">
            <v>0</v>
          </cell>
          <cell r="AN1295">
            <v>-83.744749640000009</v>
          </cell>
          <cell r="AO1295">
            <v>0</v>
          </cell>
          <cell r="AP1295">
            <v>0</v>
          </cell>
          <cell r="AQ1295">
            <v>0</v>
          </cell>
          <cell r="AR1295">
            <v>-47.733689820001018</v>
          </cell>
          <cell r="AS1295">
            <v>0</v>
          </cell>
          <cell r="AT1295">
            <v>0</v>
          </cell>
          <cell r="AU1295">
            <v>-37.874299260000953</v>
          </cell>
          <cell r="AV1295">
            <v>0</v>
          </cell>
          <cell r="AW1295">
            <v>0</v>
          </cell>
          <cell r="AX1295">
            <v>-9.8593905599991558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-62.901797049999004</v>
          </cell>
          <cell r="BF1295">
            <v>0</v>
          </cell>
          <cell r="BG1295">
            <v>0</v>
          </cell>
          <cell r="BH1295">
            <v>-77.999999999999091</v>
          </cell>
          <cell r="BI1295">
            <v>0</v>
          </cell>
          <cell r="BJ1295">
            <v>0</v>
          </cell>
          <cell r="BK1295">
            <v>0</v>
          </cell>
          <cell r="BL1295">
            <v>15.098202949999177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112.99232336998102</v>
          </cell>
          <cell r="BS1295">
            <v>0</v>
          </cell>
          <cell r="BT1295">
            <v>0</v>
          </cell>
          <cell r="BU1295">
            <v>22.833076670000992</v>
          </cell>
          <cell r="BV1295">
            <v>13.309633320001012</v>
          </cell>
          <cell r="BW1295">
            <v>-1.7788313600012771</v>
          </cell>
          <cell r="BX1295">
            <v>117</v>
          </cell>
          <cell r="BY1295">
            <v>0</v>
          </cell>
          <cell r="BZ1295">
            <v>0</v>
          </cell>
          <cell r="CA1295">
            <v>0</v>
          </cell>
          <cell r="CB1295">
            <v>-38.371555260000605</v>
          </cell>
          <cell r="CC1295">
            <v>0</v>
          </cell>
          <cell r="CD1295">
            <v>0</v>
          </cell>
          <cell r="CE1295">
            <v>846.33738502001506</v>
          </cell>
          <cell r="CF1295">
            <v>173.75466669000161</v>
          </cell>
          <cell r="CG1295">
            <v>253.26793360000011</v>
          </cell>
          <cell r="CH1295">
            <v>18.985966279999957</v>
          </cell>
          <cell r="CI1295">
            <v>-40.150961579998693</v>
          </cell>
          <cell r="CJ1295">
            <v>181.26204561000031</v>
          </cell>
          <cell r="CK1295">
            <v>112.47205682999993</v>
          </cell>
          <cell r="CL1295">
            <v>15.480280570001014</v>
          </cell>
          <cell r="CM1295">
            <v>-29.663548500000616</v>
          </cell>
          <cell r="CN1295">
            <v>36.090016410000317</v>
          </cell>
          <cell r="CO1295">
            <v>-17.057205889997931</v>
          </cell>
          <cell r="CP1295">
            <v>114.44592233999902</v>
          </cell>
          <cell r="CQ1295">
            <v>27.450212660001853</v>
          </cell>
          <cell r="CR1295">
            <v>1044.0520270100242</v>
          </cell>
          <cell r="CS1295">
            <v>69.204620930000601</v>
          </cell>
          <cell r="CT1295">
            <v>222.4872778099998</v>
          </cell>
          <cell r="CU1295">
            <v>80.469064529998832</v>
          </cell>
          <cell r="CV1295">
            <v>113.71012875000088</v>
          </cell>
          <cell r="CW1295">
            <v>33.321816979999312</v>
          </cell>
          <cell r="CX1295">
            <v>233.19763839999905</v>
          </cell>
          <cell r="CY1295">
            <v>-16.840854249999211</v>
          </cell>
          <cell r="CZ1295">
            <v>29.107739019999826</v>
          </cell>
          <cell r="DA1295">
            <v>35.630622449999464</v>
          </cell>
          <cell r="DB1295">
            <v>318.94293250000192</v>
          </cell>
          <cell r="DC1295">
            <v>-82.383235249999416</v>
          </cell>
          <cell r="DD1295">
            <v>7.2042751400022098</v>
          </cell>
          <cell r="DE1295">
            <v>736.53802227000415</v>
          </cell>
          <cell r="DF1295">
            <v>132.316864790002</v>
          </cell>
          <cell r="DG1295">
            <v>43.286756420000529</v>
          </cell>
          <cell r="DH1295">
            <v>-134.23407422000037</v>
          </cell>
          <cell r="DI1295">
            <v>218.79958479000015</v>
          </cell>
          <cell r="DJ1295">
            <v>-46.394197110000277</v>
          </cell>
          <cell r="DK1295">
            <v>47.493045469999743</v>
          </cell>
          <cell r="DL1295">
            <v>107.08891635999953</v>
          </cell>
          <cell r="DM1295">
            <v>13.5131576699996</v>
          </cell>
          <cell r="DN1295">
            <v>37.786158139999316</v>
          </cell>
          <cell r="DO1295">
            <v>373.96991647000141</v>
          </cell>
          <cell r="DP1295">
            <v>-3.9918360000228859E-2</v>
          </cell>
          <cell r="DQ1295">
            <v>-57.048188149998168</v>
          </cell>
          <cell r="DR1295">
            <v>294.46007852996991</v>
          </cell>
          <cell r="DS1295">
            <v>291.18026544999884</v>
          </cell>
          <cell r="DT1295">
            <v>184.70879589000015</v>
          </cell>
          <cell r="DU1295">
            <v>50.649139619999005</v>
          </cell>
          <cell r="DV1295">
            <v>44.352860569997574</v>
          </cell>
          <cell r="DW1295">
            <v>-53.568348199999491</v>
          </cell>
          <cell r="DX1295">
            <v>37.863167429999521</v>
          </cell>
          <cell r="DY1295">
            <v>95.708900159999757</v>
          </cell>
          <cell r="DZ1295">
            <v>5.7261050400002205</v>
          </cell>
          <cell r="EA1295">
            <v>-103.87035030000061</v>
          </cell>
          <cell r="EB1295">
            <v>-260.21555856999839</v>
          </cell>
          <cell r="EC1295">
            <v>29.761945329999435</v>
          </cell>
          <cell r="ED1295">
            <v>-27.836843889999727</v>
          </cell>
          <cell r="EE1295">
            <v>241.25449090999609</v>
          </cell>
          <cell r="EF1295">
            <v>-29.898176709999461</v>
          </cell>
          <cell r="EG1295">
            <v>-37.039738699999361</v>
          </cell>
          <cell r="EH1295">
            <v>89.159283079999113</v>
          </cell>
          <cell r="EI1295">
            <v>-9.491793250002047</v>
          </cell>
          <cell r="EJ1295">
            <v>-3.4801885899996705</v>
          </cell>
          <cell r="EK1295">
            <v>64.740800799999306</v>
          </cell>
          <cell r="EL1295">
            <v>-37.194512529999884</v>
          </cell>
          <cell r="EM1295">
            <v>22.96557348999977</v>
          </cell>
          <cell r="EN1295">
            <v>108.57668665000074</v>
          </cell>
          <cell r="EO1295">
            <v>72.916556670001228</v>
          </cell>
          <cell r="EP1295">
            <v>0</v>
          </cell>
          <cell r="EQ1295">
            <v>0</v>
          </cell>
          <cell r="ER1295">
            <v>-8.1795601299963892</v>
          </cell>
          <cell r="ES1295">
            <v>0</v>
          </cell>
          <cell r="ET1295">
            <v>-1.3028100999999879</v>
          </cell>
          <cell r="EU1295">
            <v>118.47168966000027</v>
          </cell>
          <cell r="EV1295">
            <v>-6.9756158299996969</v>
          </cell>
          <cell r="EW1295">
            <v>25.044446879999668</v>
          </cell>
          <cell r="EX1295">
            <v>-51.050253460000022</v>
          </cell>
          <cell r="EY1295">
            <v>-87.61033001999931</v>
          </cell>
          <cell r="EZ1295">
            <v>2.8252046099996733</v>
          </cell>
          <cell r="FA1295">
            <v>48.984739480000826</v>
          </cell>
          <cell r="FB1295">
            <v>-56.566631349998715</v>
          </cell>
          <cell r="FC1295">
            <v>0</v>
          </cell>
          <cell r="FD1295">
            <v>0</v>
          </cell>
          <cell r="FE1295">
            <v>-277.0570620399958</v>
          </cell>
          <cell r="FF1295">
            <v>38.558914799999911</v>
          </cell>
          <cell r="FG1295">
            <v>2.6105845700003556</v>
          </cell>
          <cell r="FH1295">
            <v>91.573022439999477</v>
          </cell>
          <cell r="FI1295">
            <v>-139.82630136999887</v>
          </cell>
          <cell r="FJ1295">
            <v>9.2870049799994376</v>
          </cell>
          <cell r="FK1295">
            <v>-64.844415939999635</v>
          </cell>
          <cell r="FL1295">
            <v>-17.204663590000564</v>
          </cell>
          <cell r="FM1295">
            <v>-52.668449749999127</v>
          </cell>
          <cell r="FN1295">
            <v>-24.001165789999504</v>
          </cell>
          <cell r="FO1295">
            <v>-120.54159239000182</v>
          </cell>
          <cell r="FP1295">
            <v>0</v>
          </cell>
          <cell r="FQ1295">
            <v>0</v>
          </cell>
          <cell r="FR1295">
            <v>271.22774678999849</v>
          </cell>
          <cell r="FS1295">
            <v>35.687003490000279</v>
          </cell>
          <cell r="FT1295">
            <v>3.7308939999993527</v>
          </cell>
          <cell r="FU1295">
            <v>14.325221040001452</v>
          </cell>
          <cell r="FV1295">
            <v>134.44563767999898</v>
          </cell>
          <cell r="FW1295">
            <v>-4.6647080000002461</v>
          </cell>
          <cell r="FX1295">
            <v>186.25549908000085</v>
          </cell>
          <cell r="FY1295">
            <v>-0.1117673199996716</v>
          </cell>
          <cell r="FZ1295">
            <v>0</v>
          </cell>
          <cell r="GA1295">
            <v>-7.1302829400001428</v>
          </cell>
          <cell r="GB1295">
            <v>-91.30975023999963</v>
          </cell>
          <cell r="GC1295">
            <v>0</v>
          </cell>
          <cell r="GD1295">
            <v>0</v>
          </cell>
          <cell r="GE1295">
            <v>-146.73693348000234</v>
          </cell>
          <cell r="GF1295">
            <v>0</v>
          </cell>
          <cell r="GG1295">
            <v>67.971033650000209</v>
          </cell>
          <cell r="GH1295">
            <v>21.719679079999878</v>
          </cell>
          <cell r="GI1295">
            <v>-89.964766640001471</v>
          </cell>
          <cell r="GJ1295">
            <v>-141.08967688999928</v>
          </cell>
          <cell r="GK1295">
            <v>-32.507352899999205</v>
          </cell>
          <cell r="GL1295">
            <v>5.2134335799992186</v>
          </cell>
          <cell r="GM1295">
            <v>-17.861101180000333</v>
          </cell>
          <cell r="GN1295">
            <v>39</v>
          </cell>
          <cell r="GO1295">
            <v>0.78181781999956002</v>
          </cell>
          <cell r="GP1295">
            <v>0</v>
          </cell>
          <cell r="GQ1295">
            <v>0</v>
          </cell>
          <cell r="GR1295">
            <v>-402.2845533300133</v>
          </cell>
          <cell r="GS1295">
            <v>0</v>
          </cell>
          <cell r="GT1295">
            <v>-116.1969789399991</v>
          </cell>
          <cell r="GU1295">
            <v>-37.398800099999789</v>
          </cell>
          <cell r="GV1295">
            <v>-145.01366962000066</v>
          </cell>
          <cell r="GW1295">
            <v>42.945096820000799</v>
          </cell>
          <cell r="GX1295">
            <v>-102.44456719999926</v>
          </cell>
          <cell r="GY1295">
            <v>0</v>
          </cell>
          <cell r="GZ1295">
            <v>0</v>
          </cell>
          <cell r="HA1295">
            <v>0</v>
          </cell>
          <cell r="HB1295">
            <v>-44.175634290000744</v>
          </cell>
          <cell r="HC1295">
            <v>0</v>
          </cell>
          <cell r="HD1295">
            <v>0</v>
          </cell>
          <cell r="HE1295">
            <v>159.67150946000766</v>
          </cell>
          <cell r="HF1295">
            <v>0</v>
          </cell>
          <cell r="HG1295">
            <v>-22.769583420000345</v>
          </cell>
          <cell r="HH1295">
            <v>107.47477088000051</v>
          </cell>
          <cell r="HI1295">
            <v>30.972873090002395</v>
          </cell>
          <cell r="HJ1295">
            <v>-78.5712320800003</v>
          </cell>
          <cell r="HK1295">
            <v>71.015159130000029</v>
          </cell>
          <cell r="HL1295">
            <v>0</v>
          </cell>
          <cell r="HM1295">
            <v>0</v>
          </cell>
          <cell r="HN1295">
            <v>-26.13131495000016</v>
          </cell>
          <cell r="HO1295">
            <v>77.680836809999164</v>
          </cell>
          <cell r="HP1295">
            <v>0</v>
          </cell>
          <cell r="HQ1295">
            <v>0</v>
          </cell>
          <cell r="HR1295">
            <v>-318.33541762000823</v>
          </cell>
          <cell r="HS1295">
            <v>0</v>
          </cell>
          <cell r="HT1295">
            <v>-166.36450097999932</v>
          </cell>
          <cell r="HU1295">
            <v>-109.24834843000099</v>
          </cell>
          <cell r="HV1295">
            <v>-39.054291980000926</v>
          </cell>
          <cell r="HW1295">
            <v>-4.6205686500006777</v>
          </cell>
          <cell r="HX1295">
            <v>0.95229242000095837</v>
          </cell>
          <cell r="HY1295">
            <v>0</v>
          </cell>
          <cell r="HZ1295">
            <v>0</v>
          </cell>
          <cell r="IA1295">
            <v>0</v>
          </cell>
          <cell r="IB1295">
            <v>0</v>
          </cell>
          <cell r="IC1295">
            <v>0</v>
          </cell>
          <cell r="ID1295">
            <v>0</v>
          </cell>
          <cell r="IE1295">
            <v>-22.882094890010194</v>
          </cell>
          <cell r="IF1295">
            <v>0</v>
          </cell>
          <cell r="IG1295">
            <v>-39.519925529999455</v>
          </cell>
          <cell r="IH1295">
            <v>-27.366398290000689</v>
          </cell>
          <cell r="II1295">
            <v>4.7998721499989188</v>
          </cell>
          <cell r="IJ1295">
            <v>59.961971290000292</v>
          </cell>
          <cell r="IK1295">
            <v>-20.757614510002895</v>
          </cell>
          <cell r="IL1295">
            <v>0</v>
          </cell>
          <cell r="IM1295">
            <v>0</v>
          </cell>
          <cell r="IN1295">
            <v>0</v>
          </cell>
          <cell r="IO1295">
            <v>0</v>
          </cell>
          <cell r="IP1295">
            <v>0</v>
          </cell>
          <cell r="IQ1295">
            <v>0</v>
          </cell>
          <cell r="IR1295">
            <v>86.075025400001323</v>
          </cell>
          <cell r="IS1295">
            <v>0</v>
          </cell>
          <cell r="IT1295">
            <v>-38.775257710000915</v>
          </cell>
          <cell r="IU1295">
            <v>-34.610934849999467</v>
          </cell>
          <cell r="IV1295">
            <v>74.489811299999928</v>
          </cell>
          <cell r="IW1295">
            <v>59.287964139999531</v>
          </cell>
          <cell r="IX1295">
            <v>25.683442520001336</v>
          </cell>
          <cell r="IY1295">
            <v>0</v>
          </cell>
          <cell r="IZ1295">
            <v>0</v>
          </cell>
          <cell r="JA1295">
            <v>0</v>
          </cell>
          <cell r="JB1295">
            <v>0</v>
          </cell>
          <cell r="JC1295">
            <v>0</v>
          </cell>
          <cell r="JD1295">
            <v>0</v>
          </cell>
          <cell r="JE1295">
            <v>0.22120154000003822</v>
          </cell>
          <cell r="JF1295">
            <v>0</v>
          </cell>
          <cell r="JG1295">
            <v>-40.437926139999945</v>
          </cell>
          <cell r="JH1295">
            <v>74.489577469999858</v>
          </cell>
          <cell r="JI1295">
            <v>-69.424783369999204</v>
          </cell>
          <cell r="JJ1295">
            <v>51.988455070000782</v>
          </cell>
          <cell r="JK1295">
            <v>-16.394121490000543</v>
          </cell>
          <cell r="JL1295">
            <v>0</v>
          </cell>
          <cell r="JM1295">
            <v>0</v>
          </cell>
          <cell r="JN1295">
            <v>0</v>
          </cell>
          <cell r="JO1295">
            <v>0</v>
          </cell>
          <cell r="JP1295">
            <v>0</v>
          </cell>
          <cell r="JQ1295">
            <v>0</v>
          </cell>
        </row>
        <row r="1296">
          <cell r="D1296" t="str">
            <v>WD_.EX.WYE._.REP.High Plains</v>
          </cell>
          <cell r="F1296">
            <v>0</v>
          </cell>
          <cell r="G1296">
            <v>0</v>
          </cell>
          <cell r="H1296">
            <v>5.4706339299955289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-130.13142232999962</v>
          </cell>
          <cell r="P1296">
            <v>0</v>
          </cell>
          <cell r="Q1296">
            <v>0</v>
          </cell>
          <cell r="R1296">
            <v>-273.98963766999077</v>
          </cell>
          <cell r="S1296">
            <v>0</v>
          </cell>
          <cell r="T1296">
            <v>0</v>
          </cell>
          <cell r="U1296">
            <v>-78.077426329997252</v>
          </cell>
          <cell r="V1296">
            <v>-161.06981106000239</v>
          </cell>
          <cell r="W1296">
            <v>94.484960130004765</v>
          </cell>
          <cell r="X1296">
            <v>0</v>
          </cell>
          <cell r="Y1296">
            <v>0</v>
          </cell>
          <cell r="Z1296">
            <v>0</v>
          </cell>
          <cell r="AA1296">
            <v>-118.35512514999937</v>
          </cell>
          <cell r="AB1296">
            <v>-10.972235260000161</v>
          </cell>
          <cell r="AC1296">
            <v>0</v>
          </cell>
          <cell r="AD1296">
            <v>0</v>
          </cell>
          <cell r="AE1296">
            <v>-520.84786899993196</v>
          </cell>
          <cell r="AF1296">
            <v>0</v>
          </cell>
          <cell r="AG1296">
            <v>0</v>
          </cell>
          <cell r="AH1296">
            <v>-103.80169492000277</v>
          </cell>
          <cell r="AI1296">
            <v>-190.03700472000492</v>
          </cell>
          <cell r="AJ1296">
            <v>76.884867330001725</v>
          </cell>
          <cell r="AK1296">
            <v>-212.04268252000111</v>
          </cell>
          <cell r="AL1296">
            <v>0</v>
          </cell>
          <cell r="AM1296">
            <v>0</v>
          </cell>
          <cell r="AN1296">
            <v>-91.851354170001287</v>
          </cell>
          <cell r="AO1296">
            <v>0</v>
          </cell>
          <cell r="AP1296">
            <v>0</v>
          </cell>
          <cell r="AQ1296">
            <v>0</v>
          </cell>
          <cell r="AR1296">
            <v>-52.927366659976542</v>
          </cell>
          <cell r="AS1296">
            <v>0</v>
          </cell>
          <cell r="AT1296">
            <v>0</v>
          </cell>
          <cell r="AU1296">
            <v>11.033867809994263</v>
          </cell>
          <cell r="AV1296">
            <v>0</v>
          </cell>
          <cell r="AW1296">
            <v>0</v>
          </cell>
          <cell r="AX1296">
            <v>-63.961234469999908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-306.4193450899329</v>
          </cell>
          <cell r="BS1296">
            <v>0</v>
          </cell>
          <cell r="BT1296">
            <v>0</v>
          </cell>
          <cell r="BU1296">
            <v>-42.702020529999572</v>
          </cell>
          <cell r="BV1296">
            <v>34.852367980005511</v>
          </cell>
          <cell r="BW1296">
            <v>-298.56969254000433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1309.2405541200424</v>
          </cell>
          <cell r="CF1296">
            <v>108.95077642000251</v>
          </cell>
          <cell r="CG1296">
            <v>372.11753968999619</v>
          </cell>
          <cell r="CH1296">
            <v>161.6951001799971</v>
          </cell>
          <cell r="CI1296">
            <v>-52.907095150003443</v>
          </cell>
          <cell r="CJ1296">
            <v>99.988920420000795</v>
          </cell>
          <cell r="CK1296">
            <v>-59.457356460006849</v>
          </cell>
          <cell r="CL1296">
            <v>73.719182319997344</v>
          </cell>
          <cell r="CM1296">
            <v>0</v>
          </cell>
          <cell r="CN1296">
            <v>8.6498959400014428</v>
          </cell>
          <cell r="CO1296">
            <v>183.13780201000191</v>
          </cell>
          <cell r="CP1296">
            <v>213.01608694000242</v>
          </cell>
          <cell r="CQ1296">
            <v>200.32970180999837</v>
          </cell>
          <cell r="CR1296">
            <v>569.34347075008554</v>
          </cell>
          <cell r="CS1296">
            <v>194.25903047998872</v>
          </cell>
          <cell r="CT1296">
            <v>248.39022576000207</v>
          </cell>
          <cell r="CU1296">
            <v>-131.28151032999449</v>
          </cell>
          <cell r="CV1296">
            <v>-11.569020189999719</v>
          </cell>
          <cell r="CW1296">
            <v>-98.737726609993842</v>
          </cell>
          <cell r="CX1296">
            <v>-106.26599916999839</v>
          </cell>
          <cell r="CY1296">
            <v>93.40045609000299</v>
          </cell>
          <cell r="CZ1296">
            <v>0</v>
          </cell>
          <cell r="DA1296">
            <v>5.2473045100050513</v>
          </cell>
          <cell r="DB1296">
            <v>443.88925019999442</v>
          </cell>
          <cell r="DC1296">
            <v>-98.55944363999879</v>
          </cell>
          <cell r="DD1296">
            <v>30.570903650012042</v>
          </cell>
          <cell r="DE1296">
            <v>1248.8760094900499</v>
          </cell>
          <cell r="DF1296">
            <v>122.05924023000262</v>
          </cell>
          <cell r="DG1296">
            <v>456.5909436199945</v>
          </cell>
          <cell r="DH1296">
            <v>182.06889724999564</v>
          </cell>
          <cell r="DI1296">
            <v>351.26318148999781</v>
          </cell>
          <cell r="DJ1296">
            <v>-76.178813980000996</v>
          </cell>
          <cell r="DK1296">
            <v>-553.14149384999837</v>
          </cell>
          <cell r="DL1296">
            <v>-85.128977370000939</v>
          </cell>
          <cell r="DM1296">
            <v>-1.8199256499974581</v>
          </cell>
          <cell r="DN1296">
            <v>-96.400658160000603</v>
          </cell>
          <cell r="DO1296">
            <v>863.17885198000295</v>
          </cell>
          <cell r="DP1296">
            <v>5.238588880001771</v>
          </cell>
          <cell r="DQ1296">
            <v>81.146175050002057</v>
          </cell>
          <cell r="DR1296">
            <v>1002.7823671399965</v>
          </cell>
          <cell r="DS1296">
            <v>103.597460029996</v>
          </cell>
          <cell r="DT1296">
            <v>260.75677214000098</v>
          </cell>
          <cell r="DU1296">
            <v>102.9635246900034</v>
          </cell>
          <cell r="DV1296">
            <v>325.70232035000299</v>
          </cell>
          <cell r="DW1296">
            <v>135.83413602000292</v>
          </cell>
          <cell r="DX1296">
            <v>91.294113949999883</v>
          </cell>
          <cell r="DY1296">
            <v>0</v>
          </cell>
          <cell r="DZ1296">
            <v>-132.73547904000225</v>
          </cell>
          <cell r="EA1296">
            <v>1.508634069999971</v>
          </cell>
          <cell r="EB1296">
            <v>-81.384072370012291</v>
          </cell>
          <cell r="EC1296">
            <v>93.180194359996676</v>
          </cell>
          <cell r="ED1296">
            <v>102.06476294000458</v>
          </cell>
          <cell r="EE1296">
            <v>-1475.5910238400102</v>
          </cell>
          <cell r="EF1296">
            <v>0</v>
          </cell>
          <cell r="EG1296">
            <v>-133.27201652999793</v>
          </cell>
          <cell r="EH1296">
            <v>-248.80209697000828</v>
          </cell>
          <cell r="EI1296">
            <v>-10.262533299999632</v>
          </cell>
          <cell r="EJ1296">
            <v>-823.93498275999809</v>
          </cell>
          <cell r="EK1296">
            <v>-351.47731752000618</v>
          </cell>
          <cell r="EL1296">
            <v>-129.86601395999969</v>
          </cell>
          <cell r="EM1296">
            <v>95.534817490002752</v>
          </cell>
          <cell r="EN1296">
            <v>-80.574401150002814</v>
          </cell>
          <cell r="EO1296">
            <v>207.06352085999242</v>
          </cell>
          <cell r="EP1296">
            <v>0</v>
          </cell>
          <cell r="EQ1296">
            <v>0</v>
          </cell>
          <cell r="ER1296">
            <v>216.30106431996683</v>
          </cell>
          <cell r="ES1296">
            <v>0</v>
          </cell>
          <cell r="ET1296">
            <v>188.37657636000222</v>
          </cell>
          <cell r="EU1296">
            <v>235.03002319000007</v>
          </cell>
          <cell r="EV1296">
            <v>100.73232612999709</v>
          </cell>
          <cell r="EW1296">
            <v>-13.24051679999684</v>
          </cell>
          <cell r="EX1296">
            <v>-181.55745926000236</v>
          </cell>
          <cell r="EY1296">
            <v>66.10480178999569</v>
          </cell>
          <cell r="EZ1296">
            <v>-86.920519359999162</v>
          </cell>
          <cell r="FA1296">
            <v>76.012274180000531</v>
          </cell>
          <cell r="FB1296">
            <v>-168.23644190999767</v>
          </cell>
          <cell r="FC1296">
            <v>0</v>
          </cell>
          <cell r="FD1296">
            <v>0</v>
          </cell>
          <cell r="FE1296">
            <v>-100.15853661997244</v>
          </cell>
          <cell r="FF1296">
            <v>0</v>
          </cell>
          <cell r="FG1296">
            <v>78.505180739997741</v>
          </cell>
          <cell r="FH1296">
            <v>101.55288232999737</v>
          </cell>
          <cell r="FI1296">
            <v>-403.16060654999092</v>
          </cell>
          <cell r="FJ1296">
            <v>265.64529549999861</v>
          </cell>
          <cell r="FK1296">
            <v>68.199831929996435</v>
          </cell>
          <cell r="FL1296">
            <v>-280.16705476000061</v>
          </cell>
          <cell r="FM1296">
            <v>-98.982115679995331</v>
          </cell>
          <cell r="FN1296">
            <v>-10.503352589999849</v>
          </cell>
          <cell r="FO1296">
            <v>178.75140246000228</v>
          </cell>
          <cell r="FP1296">
            <v>0</v>
          </cell>
          <cell r="FQ1296">
            <v>0</v>
          </cell>
          <cell r="FR1296">
            <v>-54.921600550005678</v>
          </cell>
          <cell r="FS1296">
            <v>96.23915519000002</v>
          </cell>
          <cell r="FT1296">
            <v>-79.879400279995025</v>
          </cell>
          <cell r="FU1296">
            <v>-38.149724250000872</v>
          </cell>
          <cell r="FV1296">
            <v>-90.927469039997959</v>
          </cell>
          <cell r="FW1296">
            <v>175.37620900000184</v>
          </cell>
          <cell r="FX1296">
            <v>332.35092694999548</v>
          </cell>
          <cell r="FY1296">
            <v>-287.48252580000189</v>
          </cell>
          <cell r="FZ1296">
            <v>-98.881777239999792</v>
          </cell>
          <cell r="GA1296">
            <v>96.277845879998495</v>
          </cell>
          <cell r="GB1296">
            <v>-159.84484096000961</v>
          </cell>
          <cell r="GC1296">
            <v>0</v>
          </cell>
          <cell r="GD1296">
            <v>0</v>
          </cell>
          <cell r="GE1296">
            <v>-347.41012212005444</v>
          </cell>
          <cell r="GF1296">
            <v>0</v>
          </cell>
          <cell r="GG1296">
            <v>-51.82877417999407</v>
          </cell>
          <cell r="GH1296">
            <v>77.528861299993878</v>
          </cell>
          <cell r="GI1296">
            <v>230.64754483999786</v>
          </cell>
          <cell r="GJ1296">
            <v>-148.43623415000184</v>
          </cell>
          <cell r="GK1296">
            <v>-302.09100005999062</v>
          </cell>
          <cell r="GL1296">
            <v>97.462909920002858</v>
          </cell>
          <cell r="GM1296">
            <v>54.5697294399979</v>
          </cell>
          <cell r="GN1296">
            <v>-99</v>
          </cell>
          <cell r="GO1296">
            <v>-206.26315922999493</v>
          </cell>
          <cell r="GP1296">
            <v>0</v>
          </cell>
          <cell r="GQ1296">
            <v>0</v>
          </cell>
          <cell r="GR1296">
            <v>-900.01969077001559</v>
          </cell>
          <cell r="GS1296">
            <v>0</v>
          </cell>
          <cell r="GT1296">
            <v>-178.40632409000318</v>
          </cell>
          <cell r="GU1296">
            <v>92.503814820000116</v>
          </cell>
          <cell r="GV1296">
            <v>-320.01933284000188</v>
          </cell>
          <cell r="GW1296">
            <v>37.124741870000435</v>
          </cell>
          <cell r="GX1296">
            <v>-376.11936251999941</v>
          </cell>
          <cell r="GY1296">
            <v>0</v>
          </cell>
          <cell r="GZ1296">
            <v>0</v>
          </cell>
          <cell r="HA1296">
            <v>0</v>
          </cell>
          <cell r="HB1296">
            <v>-155.10322800999711</v>
          </cell>
          <cell r="HC1296">
            <v>0</v>
          </cell>
          <cell r="HD1296">
            <v>0</v>
          </cell>
          <cell r="HE1296">
            <v>286.77770797000267</v>
          </cell>
          <cell r="HF1296">
            <v>0</v>
          </cell>
          <cell r="HG1296">
            <v>99.14146891999917</v>
          </cell>
          <cell r="HH1296">
            <v>693.85338504999527</v>
          </cell>
          <cell r="HI1296">
            <v>-497.66197013999044</v>
          </cell>
          <cell r="HJ1296">
            <v>-45.512688799997704</v>
          </cell>
          <cell r="HK1296">
            <v>129.4400499900039</v>
          </cell>
          <cell r="HL1296">
            <v>0</v>
          </cell>
          <cell r="HM1296">
            <v>0</v>
          </cell>
          <cell r="HN1296">
            <v>-60.919600959998206</v>
          </cell>
          <cell r="HO1296">
            <v>-31.562936089998402</v>
          </cell>
          <cell r="HP1296">
            <v>0</v>
          </cell>
          <cell r="HQ1296">
            <v>0</v>
          </cell>
          <cell r="HR1296">
            <v>-646.5861856599804</v>
          </cell>
          <cell r="HS1296">
            <v>0</v>
          </cell>
          <cell r="HT1296">
            <v>-204.93473210999946</v>
          </cell>
          <cell r="HU1296">
            <v>-73.10355463000451</v>
          </cell>
          <cell r="HV1296">
            <v>-78.611380819998885</v>
          </cell>
          <cell r="HW1296">
            <v>-194.35724856999877</v>
          </cell>
          <cell r="HX1296">
            <v>-95.579269529996964</v>
          </cell>
          <cell r="HY1296">
            <v>0</v>
          </cell>
          <cell r="HZ1296">
            <v>0</v>
          </cell>
          <cell r="IA1296">
            <v>0</v>
          </cell>
          <cell r="IB1296">
            <v>0</v>
          </cell>
          <cell r="IC1296">
            <v>0</v>
          </cell>
          <cell r="ID1296">
            <v>0</v>
          </cell>
          <cell r="IE1296">
            <v>-192.72264796996024</v>
          </cell>
          <cell r="IF1296">
            <v>0</v>
          </cell>
          <cell r="IG1296">
            <v>-1.5127200499991886</v>
          </cell>
          <cell r="IH1296">
            <v>-223.73312522999913</v>
          </cell>
          <cell r="II1296">
            <v>79.615108469995903</v>
          </cell>
          <cell r="IJ1296">
            <v>132.30824419999772</v>
          </cell>
          <cell r="IK1296">
            <v>-179.40015535999555</v>
          </cell>
          <cell r="IL1296">
            <v>0</v>
          </cell>
          <cell r="IM1296">
            <v>0</v>
          </cell>
          <cell r="IN1296">
            <v>0</v>
          </cell>
          <cell r="IO1296">
            <v>0</v>
          </cell>
          <cell r="IP1296">
            <v>0</v>
          </cell>
          <cell r="IQ1296">
            <v>0</v>
          </cell>
          <cell r="IR1296">
            <v>60.602087470004335</v>
          </cell>
          <cell r="IS1296">
            <v>0</v>
          </cell>
          <cell r="IT1296">
            <v>-100.27174327000102</v>
          </cell>
          <cell r="IU1296">
            <v>690.64212088999921</v>
          </cell>
          <cell r="IV1296">
            <v>-238.48448045000987</v>
          </cell>
          <cell r="IW1296">
            <v>-93.283809700009442</v>
          </cell>
          <cell r="IX1296">
            <v>-198.00000000000364</v>
          </cell>
          <cell r="IY1296">
            <v>0</v>
          </cell>
          <cell r="IZ1296">
            <v>0</v>
          </cell>
          <cell r="JA1296">
            <v>0</v>
          </cell>
          <cell r="JB1296">
            <v>0</v>
          </cell>
          <cell r="JC1296">
            <v>0</v>
          </cell>
          <cell r="JD1296">
            <v>0</v>
          </cell>
          <cell r="JE1296">
            <v>1240.4103129599243</v>
          </cell>
          <cell r="JF1296">
            <v>0</v>
          </cell>
          <cell r="JG1296">
            <v>99</v>
          </cell>
          <cell r="JH1296">
            <v>889.09440971000731</v>
          </cell>
          <cell r="JI1296">
            <v>44.21630844000174</v>
          </cell>
          <cell r="JJ1296">
            <v>268.7951338899984</v>
          </cell>
          <cell r="JK1296">
            <v>-60.695539079995797</v>
          </cell>
          <cell r="JL1296">
            <v>0</v>
          </cell>
          <cell r="JM1296">
            <v>0</v>
          </cell>
          <cell r="JN1296">
            <v>0</v>
          </cell>
          <cell r="JO1296">
            <v>0</v>
          </cell>
          <cell r="JP1296">
            <v>0</v>
          </cell>
          <cell r="JQ1296">
            <v>0</v>
          </cell>
        </row>
        <row r="1297">
          <cell r="D1297" t="str">
            <v>WD_.EX.WYE._.REP.McFadden Ridge 1</v>
          </cell>
          <cell r="F1297">
            <v>0</v>
          </cell>
          <cell r="G1297">
            <v>0</v>
          </cell>
          <cell r="H1297">
            <v>-85.5</v>
          </cell>
          <cell r="I1297">
            <v>0</v>
          </cell>
          <cell r="J1297">
            <v>-17.999600150000333</v>
          </cell>
          <cell r="K1297">
            <v>0</v>
          </cell>
          <cell r="L1297">
            <v>0</v>
          </cell>
          <cell r="M1297">
            <v>0</v>
          </cell>
          <cell r="N1297">
            <v>-2.6284147500000472</v>
          </cell>
          <cell r="O1297">
            <v>23.448641029999635</v>
          </cell>
          <cell r="P1297">
            <v>0</v>
          </cell>
          <cell r="Q1297">
            <v>18.986812190001729</v>
          </cell>
          <cell r="R1297">
            <v>-41.346114660002058</v>
          </cell>
          <cell r="S1297">
            <v>0</v>
          </cell>
          <cell r="T1297">
            <v>-28.5</v>
          </cell>
          <cell r="U1297">
            <v>13.941383889999997</v>
          </cell>
          <cell r="V1297">
            <v>-28.786845340000582</v>
          </cell>
          <cell r="W1297">
            <v>-26.027234109998972</v>
          </cell>
          <cell r="X1297">
            <v>28.5</v>
          </cell>
          <cell r="Y1297">
            <v>0</v>
          </cell>
          <cell r="Z1297">
            <v>0</v>
          </cell>
          <cell r="AA1297">
            <v>11.486057569999502</v>
          </cell>
          <cell r="AB1297">
            <v>-11.959476669999276</v>
          </cell>
          <cell r="AC1297">
            <v>0</v>
          </cell>
          <cell r="AD1297">
            <v>0</v>
          </cell>
          <cell r="AE1297">
            <v>-336.77066786000796</v>
          </cell>
          <cell r="AF1297">
            <v>0</v>
          </cell>
          <cell r="AG1297">
            <v>-28.470809720000034</v>
          </cell>
          <cell r="AH1297">
            <v>-67.118427450001036</v>
          </cell>
          <cell r="AI1297">
            <v>-93.807008920000953</v>
          </cell>
          <cell r="AJ1297">
            <v>-85.646661619999577</v>
          </cell>
          <cell r="AK1297">
            <v>-28.499999999996362</v>
          </cell>
          <cell r="AL1297">
            <v>0</v>
          </cell>
          <cell r="AM1297">
            <v>-6.1676293000000442</v>
          </cell>
          <cell r="AN1297">
            <v>28.221357290000014</v>
          </cell>
          <cell r="AO1297">
            <v>-55.281488139999055</v>
          </cell>
          <cell r="AP1297">
            <v>0</v>
          </cell>
          <cell r="AQ1297">
            <v>0</v>
          </cell>
          <cell r="AR1297">
            <v>-27.533709749986883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-27.533709749999616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28.5</v>
          </cell>
          <cell r="BF1297">
            <v>0</v>
          </cell>
          <cell r="BG1297">
            <v>0</v>
          </cell>
          <cell r="BH1297">
            <v>28.5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17.991042079986073</v>
          </cell>
          <cell r="BS1297">
            <v>0</v>
          </cell>
          <cell r="BT1297">
            <v>0</v>
          </cell>
          <cell r="BU1297">
            <v>27.695528689999264</v>
          </cell>
          <cell r="BV1297">
            <v>-15.754146420003963</v>
          </cell>
          <cell r="BW1297">
            <v>-15.849807230002625</v>
          </cell>
          <cell r="BX1297">
            <v>-28.499999999999091</v>
          </cell>
          <cell r="BY1297">
            <v>0</v>
          </cell>
          <cell r="BZ1297">
            <v>0</v>
          </cell>
          <cell r="CA1297">
            <v>0</v>
          </cell>
          <cell r="CB1297">
            <v>50.399467040002492</v>
          </cell>
          <cell r="CC1297">
            <v>0</v>
          </cell>
          <cell r="CD1297">
            <v>0</v>
          </cell>
          <cell r="CE1297">
            <v>1010.4669752999907</v>
          </cell>
          <cell r="CF1297">
            <v>46.346277730002839</v>
          </cell>
          <cell r="CG1297">
            <v>305.44171866000033</v>
          </cell>
          <cell r="CH1297">
            <v>129.08611592999932</v>
          </cell>
          <cell r="CI1297">
            <v>49.33797303999927</v>
          </cell>
          <cell r="CJ1297">
            <v>62.972043120000308</v>
          </cell>
          <cell r="CK1297">
            <v>123.95306189999974</v>
          </cell>
          <cell r="CL1297">
            <v>176.34539483000026</v>
          </cell>
          <cell r="CM1297">
            <v>-50.577383099999679</v>
          </cell>
          <cell r="CN1297">
            <v>86.542293329999666</v>
          </cell>
          <cell r="CO1297">
            <v>30.540265689996886</v>
          </cell>
          <cell r="CP1297">
            <v>44.765641820000383</v>
          </cell>
          <cell r="CQ1297">
            <v>5.7135723499995947</v>
          </cell>
          <cell r="CR1297">
            <v>1069.9052350199927</v>
          </cell>
          <cell r="CS1297">
            <v>100.27859605000231</v>
          </cell>
          <cell r="CT1297">
            <v>202.99644389999867</v>
          </cell>
          <cell r="CU1297">
            <v>2.9846144399998593</v>
          </cell>
          <cell r="CV1297">
            <v>169.11272540999926</v>
          </cell>
          <cell r="CW1297">
            <v>-61.734440449999965</v>
          </cell>
          <cell r="CX1297">
            <v>-4.9246324800005823</v>
          </cell>
          <cell r="CY1297">
            <v>-38.350403460000052</v>
          </cell>
          <cell r="CZ1297">
            <v>-26.562520430000404</v>
          </cell>
          <cell r="DA1297">
            <v>27.300235980000252</v>
          </cell>
          <cell r="DB1297">
            <v>306.1918492199984</v>
          </cell>
          <cell r="DC1297">
            <v>55.49755672000083</v>
          </cell>
          <cell r="DD1297">
            <v>337.11521012000048</v>
          </cell>
          <cell r="DE1297">
            <v>461.1407312299998</v>
          </cell>
          <cell r="DF1297">
            <v>208.80970314000115</v>
          </cell>
          <cell r="DG1297">
            <v>4.3525634700008595</v>
          </cell>
          <cell r="DH1297">
            <v>-9.6882675599990762</v>
          </cell>
          <cell r="DI1297">
            <v>32.951577700000598</v>
          </cell>
          <cell r="DJ1297">
            <v>-14.394924899999751</v>
          </cell>
          <cell r="DK1297">
            <v>18.983175580001443</v>
          </cell>
          <cell r="DL1297">
            <v>110.54887364999922</v>
          </cell>
          <cell r="DM1297">
            <v>85.049011389999578</v>
          </cell>
          <cell r="DN1297">
            <v>-8.7678165100005572</v>
          </cell>
          <cell r="DO1297">
            <v>-4.1172364999965794</v>
          </cell>
          <cell r="DP1297">
            <v>39.576058620002186</v>
          </cell>
          <cell r="DQ1297">
            <v>-2.1619868500001758</v>
          </cell>
          <cell r="DR1297">
            <v>808.66212034999626</v>
          </cell>
          <cell r="DS1297">
            <v>124.68592282999998</v>
          </cell>
          <cell r="DT1297">
            <v>194.00330575999942</v>
          </cell>
          <cell r="DU1297">
            <v>-35.824122739999439</v>
          </cell>
          <cell r="DV1297">
            <v>62.375887909999619</v>
          </cell>
          <cell r="DW1297">
            <v>-5.6868260500014003</v>
          </cell>
          <cell r="DX1297">
            <v>56.010667569998077</v>
          </cell>
          <cell r="DY1297">
            <v>28.499999999999091</v>
          </cell>
          <cell r="DZ1297">
            <v>27.989457000000584</v>
          </cell>
          <cell r="EA1297">
            <v>0</v>
          </cell>
          <cell r="EB1297">
            <v>71.750169860000824</v>
          </cell>
          <cell r="EC1297">
            <v>87.510890430000472</v>
          </cell>
          <cell r="ED1297">
            <v>197.34676778000176</v>
          </cell>
          <cell r="EE1297">
            <v>23.873547230003169</v>
          </cell>
          <cell r="EF1297">
            <v>0</v>
          </cell>
          <cell r="EG1297">
            <v>-62.425784610001756</v>
          </cell>
          <cell r="EH1297">
            <v>19.335850070000561</v>
          </cell>
          <cell r="EI1297">
            <v>56.193987109998488</v>
          </cell>
          <cell r="EJ1297">
            <v>-46.021234039999399</v>
          </cell>
          <cell r="EK1297">
            <v>28.082723590000569</v>
          </cell>
          <cell r="EL1297">
            <v>5.3789528200004497</v>
          </cell>
          <cell r="EM1297">
            <v>-2.7412006100003055</v>
          </cell>
          <cell r="EN1297">
            <v>-32.666192969999429</v>
          </cell>
          <cell r="EO1297">
            <v>58.736445869999443</v>
          </cell>
          <cell r="EP1297">
            <v>0</v>
          </cell>
          <cell r="EQ1297">
            <v>0</v>
          </cell>
          <cell r="ER1297">
            <v>-325.8320848600124</v>
          </cell>
          <cell r="ES1297">
            <v>0</v>
          </cell>
          <cell r="ET1297">
            <v>-13.766010940001252</v>
          </cell>
          <cell r="EU1297">
            <v>-97.463891110000077</v>
          </cell>
          <cell r="EV1297">
            <v>-32.349630069999876</v>
          </cell>
          <cell r="EW1297">
            <v>-138.31035913000142</v>
          </cell>
          <cell r="EX1297">
            <v>-76.086007280000558</v>
          </cell>
          <cell r="EY1297">
            <v>3.5078825599994161</v>
          </cell>
          <cell r="EZ1297">
            <v>76.880717689999983</v>
          </cell>
          <cell r="FA1297">
            <v>-56.468820349999987</v>
          </cell>
          <cell r="FB1297">
            <v>8.2240337699986412</v>
          </cell>
          <cell r="FC1297">
            <v>0</v>
          </cell>
          <cell r="FD1297">
            <v>0</v>
          </cell>
          <cell r="FE1297">
            <v>-84.029667679977138</v>
          </cell>
          <cell r="FF1297">
            <v>0</v>
          </cell>
          <cell r="FG1297">
            <v>22.703352840000662</v>
          </cell>
          <cell r="FH1297">
            <v>61.357045260001541</v>
          </cell>
          <cell r="FI1297">
            <v>-30.941020419999404</v>
          </cell>
          <cell r="FJ1297">
            <v>-6.722074310001517</v>
          </cell>
          <cell r="FK1297">
            <v>-65.996822279999833</v>
          </cell>
          <cell r="FL1297">
            <v>0.88442452999970556</v>
          </cell>
          <cell r="FM1297">
            <v>0</v>
          </cell>
          <cell r="FN1297">
            <v>-9.7519390399993426</v>
          </cell>
          <cell r="FO1297">
            <v>-55.562634259998958</v>
          </cell>
          <cell r="FP1297">
            <v>0</v>
          </cell>
          <cell r="FQ1297">
            <v>0</v>
          </cell>
          <cell r="FR1297">
            <v>342.39677621002193</v>
          </cell>
          <cell r="FS1297">
            <v>0</v>
          </cell>
          <cell r="FT1297">
            <v>37.290642269998898</v>
          </cell>
          <cell r="FU1297">
            <v>60.141703630000848</v>
          </cell>
          <cell r="FV1297">
            <v>141.85402489999888</v>
          </cell>
          <cell r="FW1297">
            <v>-9.9776158199993006</v>
          </cell>
          <cell r="FX1297">
            <v>152.33680589999949</v>
          </cell>
          <cell r="FY1297">
            <v>-7.0568886999999449</v>
          </cell>
          <cell r="FZ1297">
            <v>0</v>
          </cell>
          <cell r="GA1297">
            <v>-39.262531949998447</v>
          </cell>
          <cell r="GB1297">
            <v>7.0706359800024075</v>
          </cell>
          <cell r="GC1297">
            <v>0</v>
          </cell>
          <cell r="GD1297">
            <v>0</v>
          </cell>
          <cell r="GE1297">
            <v>-35.321278310002526</v>
          </cell>
          <cell r="GF1297">
            <v>0</v>
          </cell>
          <cell r="GG1297">
            <v>65.101701149998917</v>
          </cell>
          <cell r="GH1297">
            <v>-2.2052723799997693</v>
          </cell>
          <cell r="GI1297">
            <v>-63.178740379999908</v>
          </cell>
          <cell r="GJ1297">
            <v>-82.90845317000003</v>
          </cell>
          <cell r="GK1297">
            <v>50.872304079999594</v>
          </cell>
          <cell r="GL1297">
            <v>28.057504369999151</v>
          </cell>
          <cell r="GM1297">
            <v>62.887065049999364</v>
          </cell>
          <cell r="GN1297">
            <v>-40.43089110999972</v>
          </cell>
          <cell r="GO1297">
            <v>-53.516495920001034</v>
          </cell>
          <cell r="GP1297">
            <v>0</v>
          </cell>
          <cell r="GQ1297">
            <v>0</v>
          </cell>
          <cell r="GR1297">
            <v>-277.09256432001712</v>
          </cell>
          <cell r="GS1297">
            <v>0</v>
          </cell>
          <cell r="GT1297">
            <v>-50.471921040001689</v>
          </cell>
          <cell r="GU1297">
            <v>-52.507068129998515</v>
          </cell>
          <cell r="GV1297">
            <v>-168.44991780999953</v>
          </cell>
          <cell r="GW1297">
            <v>17.460987460000979</v>
          </cell>
          <cell r="GX1297">
            <v>-6.2512653800004045</v>
          </cell>
          <cell r="GY1297">
            <v>0</v>
          </cell>
          <cell r="GZ1297">
            <v>0</v>
          </cell>
          <cell r="HA1297">
            <v>0</v>
          </cell>
          <cell r="HB1297">
            <v>-16.873379419997946</v>
          </cell>
          <cell r="HC1297">
            <v>0</v>
          </cell>
          <cell r="HD1297">
            <v>0</v>
          </cell>
          <cell r="HE1297">
            <v>109.29339919000631</v>
          </cell>
          <cell r="HF1297">
            <v>0</v>
          </cell>
          <cell r="HG1297">
            <v>27.220747090000259</v>
          </cell>
          <cell r="HH1297">
            <v>132.39497031999781</v>
          </cell>
          <cell r="HI1297">
            <v>-3.8401261499984685</v>
          </cell>
          <cell r="HJ1297">
            <v>-11.425800889998754</v>
          </cell>
          <cell r="HK1297">
            <v>18.955508149999332</v>
          </cell>
          <cell r="HL1297">
            <v>0</v>
          </cell>
          <cell r="HM1297">
            <v>0</v>
          </cell>
          <cell r="HN1297">
            <v>-44.925599550000697</v>
          </cell>
          <cell r="HO1297">
            <v>-9.0862997799995355</v>
          </cell>
          <cell r="HP1297">
            <v>0</v>
          </cell>
          <cell r="HQ1297">
            <v>0</v>
          </cell>
          <cell r="HR1297">
            <v>108.08666497998638</v>
          </cell>
          <cell r="HS1297">
            <v>0</v>
          </cell>
          <cell r="HT1297">
            <v>-66.919080839999879</v>
          </cell>
          <cell r="HU1297">
            <v>167.15209663000132</v>
          </cell>
          <cell r="HV1297">
            <v>29.148578250000355</v>
          </cell>
          <cell r="HW1297">
            <v>7.8101854400001685</v>
          </cell>
          <cell r="HX1297">
            <v>-29.105114500001946</v>
          </cell>
          <cell r="HY1297">
            <v>0</v>
          </cell>
          <cell r="HZ1297">
            <v>0</v>
          </cell>
          <cell r="IA1297">
            <v>0</v>
          </cell>
          <cell r="IB1297">
            <v>0</v>
          </cell>
          <cell r="IC1297">
            <v>0</v>
          </cell>
          <cell r="ID1297">
            <v>0</v>
          </cell>
          <cell r="IE1297">
            <v>132.50181057000009</v>
          </cell>
          <cell r="IF1297">
            <v>0</v>
          </cell>
          <cell r="IG1297">
            <v>-28.5</v>
          </cell>
          <cell r="IH1297">
            <v>24.382544300000518</v>
          </cell>
          <cell r="II1297">
            <v>5.1463186099990708</v>
          </cell>
          <cell r="IJ1297">
            <v>112.63716418000058</v>
          </cell>
          <cell r="IK1297">
            <v>18.835783480000828</v>
          </cell>
          <cell r="IL1297">
            <v>0</v>
          </cell>
          <cell r="IM1297">
            <v>0</v>
          </cell>
          <cell r="IN1297">
            <v>0</v>
          </cell>
          <cell r="IO1297">
            <v>0</v>
          </cell>
          <cell r="IP1297">
            <v>0</v>
          </cell>
          <cell r="IQ1297">
            <v>0</v>
          </cell>
          <cell r="IR1297">
            <v>-77.934000600012951</v>
          </cell>
          <cell r="IS1297">
            <v>0</v>
          </cell>
          <cell r="IT1297">
            <v>4.072589999941556E-2</v>
          </cell>
          <cell r="IU1297">
            <v>85.351475350000328</v>
          </cell>
          <cell r="IV1297">
            <v>-70.222624510002788</v>
          </cell>
          <cell r="IW1297">
            <v>-74.289309110001341</v>
          </cell>
          <cell r="IX1297">
            <v>-18.814268229998561</v>
          </cell>
          <cell r="IY1297">
            <v>0</v>
          </cell>
          <cell r="IZ1297">
            <v>0</v>
          </cell>
          <cell r="JA1297">
            <v>0</v>
          </cell>
          <cell r="JB1297">
            <v>0</v>
          </cell>
          <cell r="JC1297">
            <v>0</v>
          </cell>
          <cell r="JD1297">
            <v>0</v>
          </cell>
          <cell r="JE1297">
            <v>-170.19104968997999</v>
          </cell>
          <cell r="JF1297">
            <v>0</v>
          </cell>
          <cell r="JG1297">
            <v>-108.24656315000084</v>
          </cell>
          <cell r="JH1297">
            <v>-53.528430519998437</v>
          </cell>
          <cell r="JI1297">
            <v>-33.696733749999112</v>
          </cell>
          <cell r="JJ1297">
            <v>-3.2193222699988837</v>
          </cell>
          <cell r="JK1297">
            <v>28.5</v>
          </cell>
          <cell r="JL1297">
            <v>0</v>
          </cell>
          <cell r="JM1297">
            <v>0</v>
          </cell>
          <cell r="JN1297">
            <v>0</v>
          </cell>
          <cell r="JO1297">
            <v>0</v>
          </cell>
          <cell r="JP1297">
            <v>0</v>
          </cell>
          <cell r="JQ1297">
            <v>0</v>
          </cell>
        </row>
        <row r="1298">
          <cell r="D1298" t="str">
            <v>WD_.EX.WYE._.REP.Rolling Hills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-22.654872869999963</v>
          </cell>
          <cell r="P1298">
            <v>0</v>
          </cell>
          <cell r="Q1298">
            <v>0</v>
          </cell>
          <cell r="R1298">
            <v>-187.17580463999184</v>
          </cell>
          <cell r="S1298">
            <v>0</v>
          </cell>
          <cell r="T1298">
            <v>-16.332161469999846</v>
          </cell>
          <cell r="U1298">
            <v>-61.566893229992274</v>
          </cell>
          <cell r="V1298">
            <v>-77.582978929996898</v>
          </cell>
          <cell r="W1298">
            <v>161.90214980000019</v>
          </cell>
          <cell r="X1298">
            <v>0</v>
          </cell>
          <cell r="Y1298">
            <v>0</v>
          </cell>
          <cell r="Z1298">
            <v>0</v>
          </cell>
          <cell r="AA1298">
            <v>-190.40327949000311</v>
          </cell>
          <cell r="AB1298">
            <v>-3.1926413199980743</v>
          </cell>
          <cell r="AC1298">
            <v>0</v>
          </cell>
          <cell r="AD1298">
            <v>0</v>
          </cell>
          <cell r="AE1298">
            <v>-23.583558350044768</v>
          </cell>
          <cell r="AF1298">
            <v>0</v>
          </cell>
          <cell r="AG1298">
            <v>8.1440652899982524</v>
          </cell>
          <cell r="AH1298">
            <v>283.09652446999826</v>
          </cell>
          <cell r="AI1298">
            <v>-7.6048422800013213</v>
          </cell>
          <cell r="AJ1298">
            <v>-118.41829438000059</v>
          </cell>
          <cell r="AK1298">
            <v>-94.35687279999911</v>
          </cell>
          <cell r="AL1298">
            <v>0</v>
          </cell>
          <cell r="AM1298">
            <v>0</v>
          </cell>
          <cell r="AN1298">
            <v>-88.760583640001641</v>
          </cell>
          <cell r="AO1298">
            <v>-5.6835550100040564</v>
          </cell>
          <cell r="AP1298">
            <v>0</v>
          </cell>
          <cell r="AQ1298">
            <v>0</v>
          </cell>
          <cell r="AR1298">
            <v>-438.07477331999689</v>
          </cell>
          <cell r="AS1298">
            <v>0</v>
          </cell>
          <cell r="AT1298">
            <v>0</v>
          </cell>
          <cell r="AU1298">
            <v>-234.9435484300011</v>
          </cell>
          <cell r="AV1298">
            <v>0</v>
          </cell>
          <cell r="AW1298">
            <v>0</v>
          </cell>
          <cell r="AX1298">
            <v>-203.13122489000307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-99</v>
          </cell>
          <cell r="BF1298">
            <v>0</v>
          </cell>
          <cell r="BG1298">
            <v>0</v>
          </cell>
          <cell r="BH1298">
            <v>-99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3278.0426162399817</v>
          </cell>
          <cell r="BS1298">
            <v>434.13643860000047</v>
          </cell>
          <cell r="BT1298">
            <v>595.81069530999957</v>
          </cell>
          <cell r="BU1298">
            <v>205.67699683000137</v>
          </cell>
          <cell r="BV1298">
            <v>331.05542110999886</v>
          </cell>
          <cell r="BW1298">
            <v>-180.45946062999792</v>
          </cell>
          <cell r="BX1298">
            <v>440.04711510999732</v>
          </cell>
          <cell r="BY1298">
            <v>-31.817116289999831</v>
          </cell>
          <cell r="BZ1298">
            <v>146.66178142999706</v>
          </cell>
          <cell r="CA1298">
            <v>86.494979379998767</v>
          </cell>
          <cell r="CB1298">
            <v>465.03101067999887</v>
          </cell>
          <cell r="CC1298">
            <v>364.48941994999768</v>
          </cell>
          <cell r="CD1298">
            <v>420.91533476000768</v>
          </cell>
          <cell r="CE1298">
            <v>1141.38285335002</v>
          </cell>
          <cell r="CF1298">
            <v>57.54477487999975</v>
          </cell>
          <cell r="CG1298">
            <v>52.365074930003175</v>
          </cell>
          <cell r="CH1298">
            <v>-167.94647020999946</v>
          </cell>
          <cell r="CI1298">
            <v>395.03318580999803</v>
          </cell>
          <cell r="CJ1298">
            <v>42.775604599999497</v>
          </cell>
          <cell r="CK1298">
            <v>539.12655265999638</v>
          </cell>
          <cell r="CL1298">
            <v>98.374905069998931</v>
          </cell>
          <cell r="CM1298">
            <v>-67.573353109997697</v>
          </cell>
          <cell r="CN1298">
            <v>-1.1714908300000388</v>
          </cell>
          <cell r="CO1298">
            <v>45.41808439000306</v>
          </cell>
          <cell r="CP1298">
            <v>89.467851330002304</v>
          </cell>
          <cell r="CQ1298">
            <v>57.968133830006991</v>
          </cell>
          <cell r="CR1298">
            <v>809.49557088996517</v>
          </cell>
          <cell r="CS1298">
            <v>214.30213933999767</v>
          </cell>
          <cell r="CT1298">
            <v>209.45456369999738</v>
          </cell>
          <cell r="CU1298">
            <v>219.30797023000196</v>
          </cell>
          <cell r="CV1298">
            <v>193.82398151000052</v>
          </cell>
          <cell r="CW1298">
            <v>89.480091990000801</v>
          </cell>
          <cell r="CX1298">
            <v>20.871988770002645</v>
          </cell>
          <cell r="CY1298">
            <v>144.85499193000032</v>
          </cell>
          <cell r="CZ1298">
            <v>85.218250160000025</v>
          </cell>
          <cell r="DA1298">
            <v>-197.78917944000386</v>
          </cell>
          <cell r="DB1298">
            <v>-562.55581616000927</v>
          </cell>
          <cell r="DC1298">
            <v>102.53141920999769</v>
          </cell>
          <cell r="DD1298">
            <v>289.99516964999202</v>
          </cell>
          <cell r="DE1298">
            <v>1101.3195592399861</v>
          </cell>
          <cell r="DF1298">
            <v>-155.39396458000192</v>
          </cell>
          <cell r="DG1298">
            <v>-113.6367449299978</v>
          </cell>
          <cell r="DH1298">
            <v>216.87009622000187</v>
          </cell>
          <cell r="DI1298">
            <v>339.71600984000179</v>
          </cell>
          <cell r="DJ1298">
            <v>12.868299180001486</v>
          </cell>
          <cell r="DK1298">
            <v>-150.49882672999956</v>
          </cell>
          <cell r="DL1298">
            <v>-88.232701660001112</v>
          </cell>
          <cell r="DM1298">
            <v>-193.14883699000347</v>
          </cell>
          <cell r="DN1298">
            <v>-7.8947301300013351</v>
          </cell>
          <cell r="DO1298">
            <v>895.5854363599974</v>
          </cell>
          <cell r="DP1298">
            <v>172.70604103000369</v>
          </cell>
          <cell r="DQ1298">
            <v>172.37948162999237</v>
          </cell>
          <cell r="DR1298">
            <v>1197.3607756399724</v>
          </cell>
          <cell r="DS1298">
            <v>-40.457280579998042</v>
          </cell>
          <cell r="DT1298">
            <v>283.06119373000183</v>
          </cell>
          <cell r="DU1298">
            <v>-337.4028004599968</v>
          </cell>
          <cell r="DV1298">
            <v>274.28913840999849</v>
          </cell>
          <cell r="DW1298">
            <v>83.916428069998801</v>
          </cell>
          <cell r="DX1298">
            <v>426.17529672000273</v>
          </cell>
          <cell r="DY1298">
            <v>106.59778512999947</v>
          </cell>
          <cell r="DZ1298">
            <v>160.77198003000012</v>
          </cell>
          <cell r="EA1298">
            <v>234.15444130999822</v>
          </cell>
          <cell r="EB1298">
            <v>13.719904989997303</v>
          </cell>
          <cell r="EC1298">
            <v>93.200230799997371</v>
          </cell>
          <cell r="ED1298">
            <v>-100.66554250999616</v>
          </cell>
          <cell r="EE1298">
            <v>495.25271110999165</v>
          </cell>
          <cell r="EF1298">
            <v>0</v>
          </cell>
          <cell r="EG1298">
            <v>-21.629625480001778</v>
          </cell>
          <cell r="EH1298">
            <v>111.73202554999807</v>
          </cell>
          <cell r="EI1298">
            <v>-158.35087022000153</v>
          </cell>
          <cell r="EJ1298">
            <v>60.80179513999974</v>
          </cell>
          <cell r="EK1298">
            <v>138.16840258999582</v>
          </cell>
          <cell r="EL1298">
            <v>159.09723033999944</v>
          </cell>
          <cell r="EM1298">
            <v>101.23107076000088</v>
          </cell>
          <cell r="EN1298">
            <v>-163.01986949000093</v>
          </cell>
          <cell r="EO1298">
            <v>267.22255191999648</v>
          </cell>
          <cell r="EP1298">
            <v>0</v>
          </cell>
          <cell r="EQ1298">
            <v>0</v>
          </cell>
          <cell r="ER1298">
            <v>-550.01874010992469</v>
          </cell>
          <cell r="ES1298">
            <v>0</v>
          </cell>
          <cell r="ET1298">
            <v>85.094860530000005</v>
          </cell>
          <cell r="EU1298">
            <v>-387.10011515999759</v>
          </cell>
          <cell r="EV1298">
            <v>-171.16006593999919</v>
          </cell>
          <cell r="EW1298">
            <v>59.423835299996426</v>
          </cell>
          <cell r="EX1298">
            <v>82.732565640000757</v>
          </cell>
          <cell r="EY1298">
            <v>-207.85990526000205</v>
          </cell>
          <cell r="EZ1298">
            <v>-23.044188459996803</v>
          </cell>
          <cell r="FA1298">
            <v>-158.16404888000034</v>
          </cell>
          <cell r="FB1298">
            <v>170.0583221199995</v>
          </cell>
          <cell r="FC1298">
            <v>0</v>
          </cell>
          <cell r="FD1298">
            <v>0</v>
          </cell>
          <cell r="FE1298">
            <v>-643.26876597999944</v>
          </cell>
          <cell r="FF1298">
            <v>-90.471887169998809</v>
          </cell>
          <cell r="FG1298">
            <v>-105.66895136000312</v>
          </cell>
          <cell r="FH1298">
            <v>283.89220851999744</v>
          </cell>
          <cell r="FI1298">
            <v>-215.3959574799992</v>
          </cell>
          <cell r="FJ1298">
            <v>119.87149187000068</v>
          </cell>
          <cell r="FK1298">
            <v>-45.966742169999634</v>
          </cell>
          <cell r="FL1298">
            <v>-175.1360099199992</v>
          </cell>
          <cell r="FM1298">
            <v>-66.123480869999185</v>
          </cell>
          <cell r="FN1298">
            <v>-263.73185678999835</v>
          </cell>
          <cell r="FO1298">
            <v>-84.537580610005534</v>
          </cell>
          <cell r="FP1298">
            <v>0</v>
          </cell>
          <cell r="FQ1298">
            <v>0</v>
          </cell>
          <cell r="FR1298">
            <v>180.32236866996391</v>
          </cell>
          <cell r="FS1298">
            <v>0</v>
          </cell>
          <cell r="FT1298">
            <v>230.77977187000033</v>
          </cell>
          <cell r="FU1298">
            <v>176.10783491999609</v>
          </cell>
          <cell r="FV1298">
            <v>62.700410749996081</v>
          </cell>
          <cell r="FW1298">
            <v>-416.15406331000122</v>
          </cell>
          <cell r="FX1298">
            <v>-113.25697999000113</v>
          </cell>
          <cell r="FY1298">
            <v>95.243256590001693</v>
          </cell>
          <cell r="FZ1298">
            <v>-65.004161179997027</v>
          </cell>
          <cell r="GA1298">
            <v>97.906792589999895</v>
          </cell>
          <cell r="GB1298">
            <v>111.99950642999829</v>
          </cell>
          <cell r="GC1298">
            <v>0</v>
          </cell>
          <cell r="GD1298">
            <v>0</v>
          </cell>
          <cell r="GE1298">
            <v>-455.51071406999836</v>
          </cell>
          <cell r="GF1298">
            <v>0</v>
          </cell>
          <cell r="GG1298">
            <v>42.722142909999093</v>
          </cell>
          <cell r="GH1298">
            <v>-46.092258549997496</v>
          </cell>
          <cell r="GI1298">
            <v>-96.556339960003243</v>
          </cell>
          <cell r="GJ1298">
            <v>-185.50682667999899</v>
          </cell>
          <cell r="GK1298">
            <v>-158.47433774999445</v>
          </cell>
          <cell r="GL1298">
            <v>0</v>
          </cell>
          <cell r="GM1298">
            <v>111.63596482999856</v>
          </cell>
          <cell r="GN1298">
            <v>-76.387103889997888</v>
          </cell>
          <cell r="GO1298">
            <v>-46.851954980000301</v>
          </cell>
          <cell r="GP1298">
            <v>0</v>
          </cell>
          <cell r="GQ1298">
            <v>0</v>
          </cell>
          <cell r="GR1298">
            <v>26.498023610038217</v>
          </cell>
          <cell r="GS1298">
            <v>0</v>
          </cell>
          <cell r="GT1298">
            <v>-6.2920716999997239</v>
          </cell>
          <cell r="GU1298">
            <v>188.55205194000155</v>
          </cell>
          <cell r="GV1298">
            <v>-22.508228459999373</v>
          </cell>
          <cell r="GW1298">
            <v>130.33711086000039</v>
          </cell>
          <cell r="GX1298">
            <v>-164.98851233999812</v>
          </cell>
          <cell r="GY1298">
            <v>0</v>
          </cell>
          <cell r="GZ1298">
            <v>0</v>
          </cell>
          <cell r="HA1298">
            <v>0</v>
          </cell>
          <cell r="HB1298">
            <v>-98.602326690001064</v>
          </cell>
          <cell r="HC1298">
            <v>0</v>
          </cell>
          <cell r="HD1298">
            <v>0</v>
          </cell>
          <cell r="HE1298">
            <v>421.88194690004457</v>
          </cell>
          <cell r="HF1298">
            <v>0</v>
          </cell>
          <cell r="HG1298">
            <v>89.281580379998559</v>
          </cell>
          <cell r="HH1298">
            <v>402.73606008999923</v>
          </cell>
          <cell r="HI1298">
            <v>-47.824631939998653</v>
          </cell>
          <cell r="HJ1298">
            <v>-3.4026175299986789</v>
          </cell>
          <cell r="HK1298">
            <v>107.14595178000309</v>
          </cell>
          <cell r="HL1298">
            <v>0</v>
          </cell>
          <cell r="HM1298">
            <v>0</v>
          </cell>
          <cell r="HN1298">
            <v>-129.03744188999917</v>
          </cell>
          <cell r="HO1298">
            <v>2.9830460099983611</v>
          </cell>
          <cell r="HP1298">
            <v>0</v>
          </cell>
          <cell r="HQ1298">
            <v>0</v>
          </cell>
          <cell r="HR1298">
            <v>-423.68078113003867</v>
          </cell>
          <cell r="HS1298">
            <v>0</v>
          </cell>
          <cell r="HT1298">
            <v>-274.21328857000117</v>
          </cell>
          <cell r="HU1298">
            <v>-63.5306102500017</v>
          </cell>
          <cell r="HV1298">
            <v>32.156243659996107</v>
          </cell>
          <cell r="HW1298">
            <v>-115.5369868600028</v>
          </cell>
          <cell r="HX1298">
            <v>-2.5561391099981847</v>
          </cell>
          <cell r="HY1298">
            <v>0</v>
          </cell>
          <cell r="HZ1298">
            <v>0</v>
          </cell>
          <cell r="IA1298">
            <v>0</v>
          </cell>
          <cell r="IB1298">
            <v>0</v>
          </cell>
          <cell r="IC1298">
            <v>0</v>
          </cell>
          <cell r="ID1298">
            <v>0</v>
          </cell>
          <cell r="IE1298">
            <v>-345.81563397997525</v>
          </cell>
          <cell r="IF1298">
            <v>0</v>
          </cell>
          <cell r="IG1298">
            <v>41.468624739998631</v>
          </cell>
          <cell r="IH1298">
            <v>-591.80646785000135</v>
          </cell>
          <cell r="II1298">
            <v>249.42610556000363</v>
          </cell>
          <cell r="IJ1298">
            <v>58.196017750000465</v>
          </cell>
          <cell r="IK1298">
            <v>-103.09991417999845</v>
          </cell>
          <cell r="IL1298">
            <v>0</v>
          </cell>
          <cell r="IM1298">
            <v>0</v>
          </cell>
          <cell r="IN1298">
            <v>0</v>
          </cell>
          <cell r="IO1298">
            <v>0</v>
          </cell>
          <cell r="IP1298">
            <v>0</v>
          </cell>
          <cell r="IQ1298">
            <v>0</v>
          </cell>
          <cell r="IR1298">
            <v>121.22145222994732</v>
          </cell>
          <cell r="IS1298">
            <v>0</v>
          </cell>
          <cell r="IT1298">
            <v>-98.891988620001939</v>
          </cell>
          <cell r="IU1298">
            <v>481.40767475000757</v>
          </cell>
          <cell r="IV1298">
            <v>62.064482739999221</v>
          </cell>
          <cell r="IW1298">
            <v>-134.9648313300022</v>
          </cell>
          <cell r="IX1298">
            <v>-188.39388531000441</v>
          </cell>
          <cell r="IY1298">
            <v>0</v>
          </cell>
          <cell r="IZ1298">
            <v>0</v>
          </cell>
          <cell r="JA1298">
            <v>0</v>
          </cell>
          <cell r="JB1298">
            <v>0</v>
          </cell>
          <cell r="JC1298">
            <v>0</v>
          </cell>
          <cell r="JD1298">
            <v>0</v>
          </cell>
          <cell r="JE1298">
            <v>725.76465024997015</v>
          </cell>
          <cell r="JF1298">
            <v>0</v>
          </cell>
          <cell r="JG1298">
            <v>-15.202271930000279</v>
          </cell>
          <cell r="JH1298">
            <v>432.64712894000149</v>
          </cell>
          <cell r="JI1298">
            <v>-120.89508245999968</v>
          </cell>
          <cell r="JJ1298">
            <v>243.36108666999644</v>
          </cell>
          <cell r="JK1298">
            <v>185.8537890300031</v>
          </cell>
          <cell r="JL1298">
            <v>0</v>
          </cell>
          <cell r="JM1298">
            <v>0</v>
          </cell>
          <cell r="JN1298">
            <v>0</v>
          </cell>
          <cell r="JO1298">
            <v>0</v>
          </cell>
          <cell r="JP1298">
            <v>0</v>
          </cell>
          <cell r="JQ1298">
            <v>0</v>
          </cell>
        </row>
        <row r="1299">
          <cell r="D1299" t="str">
            <v>WD_.EX.WYE._.REP.Seven Mile Hill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-106.80252679000114</v>
          </cell>
          <cell r="P1299">
            <v>0</v>
          </cell>
          <cell r="Q1299">
            <v>0</v>
          </cell>
          <cell r="R1299">
            <v>-441.08215356996516</v>
          </cell>
          <cell r="S1299">
            <v>0</v>
          </cell>
          <cell r="T1299">
            <v>0</v>
          </cell>
          <cell r="U1299">
            <v>103.48834942999383</v>
          </cell>
          <cell r="V1299">
            <v>-58.977682600001572</v>
          </cell>
          <cell r="W1299">
            <v>-198.40077150999787</v>
          </cell>
          <cell r="X1299">
            <v>-98.999999999996362</v>
          </cell>
          <cell r="Y1299">
            <v>0</v>
          </cell>
          <cell r="Z1299">
            <v>0</v>
          </cell>
          <cell r="AA1299">
            <v>-97.22198639999624</v>
          </cell>
          <cell r="AB1299">
            <v>-90.970062489985139</v>
          </cell>
          <cell r="AC1299">
            <v>0</v>
          </cell>
          <cell r="AD1299">
            <v>0</v>
          </cell>
          <cell r="AE1299">
            <v>-345.97604521998437</v>
          </cell>
          <cell r="AF1299">
            <v>0</v>
          </cell>
          <cell r="AG1299">
            <v>0</v>
          </cell>
          <cell r="AH1299">
            <v>-84.810276839998551</v>
          </cell>
          <cell r="AI1299">
            <v>-169.34435414999461</v>
          </cell>
          <cell r="AJ1299">
            <v>-103.54548152999996</v>
          </cell>
          <cell r="AK1299">
            <v>99.000000000003638</v>
          </cell>
          <cell r="AL1299">
            <v>0</v>
          </cell>
          <cell r="AM1299">
            <v>0</v>
          </cell>
          <cell r="AN1299">
            <v>-87.275932699998521</v>
          </cell>
          <cell r="AO1299">
            <v>0</v>
          </cell>
          <cell r="AP1299">
            <v>0</v>
          </cell>
          <cell r="AQ1299">
            <v>0</v>
          </cell>
          <cell r="AR1299">
            <v>102.32833544997266</v>
          </cell>
          <cell r="AS1299">
            <v>0</v>
          </cell>
          <cell r="AT1299">
            <v>0</v>
          </cell>
          <cell r="AU1299">
            <v>97.386581920000026</v>
          </cell>
          <cell r="AV1299">
            <v>0</v>
          </cell>
          <cell r="AW1299">
            <v>0</v>
          </cell>
          <cell r="AX1299">
            <v>4.9417535299980955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-92.640098700008821</v>
          </cell>
          <cell r="BF1299">
            <v>0</v>
          </cell>
          <cell r="BG1299">
            <v>0</v>
          </cell>
          <cell r="BH1299">
            <v>-92.640098700001545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-88.859805929940194</v>
          </cell>
          <cell r="BS1299">
            <v>0</v>
          </cell>
          <cell r="BT1299">
            <v>0</v>
          </cell>
          <cell r="BU1299">
            <v>172.72351335000712</v>
          </cell>
          <cell r="BV1299">
            <v>-182.88981533000333</v>
          </cell>
          <cell r="BW1299">
            <v>-96.812588259996119</v>
          </cell>
          <cell r="BX1299">
            <v>18.223692909996316</v>
          </cell>
          <cell r="BY1299">
            <v>0</v>
          </cell>
          <cell r="BZ1299">
            <v>0</v>
          </cell>
          <cell r="CA1299">
            <v>0</v>
          </cell>
          <cell r="CB1299">
            <v>-0.1046086000133073</v>
          </cell>
          <cell r="CC1299">
            <v>0</v>
          </cell>
          <cell r="CD1299">
            <v>0</v>
          </cell>
          <cell r="CE1299">
            <v>-467.57437624002341</v>
          </cell>
          <cell r="CF1299">
            <v>110.93727657999989</v>
          </cell>
          <cell r="CG1299">
            <v>29.863762090004457</v>
          </cell>
          <cell r="CH1299">
            <v>-24.638027620003413</v>
          </cell>
          <cell r="CI1299">
            <v>-34.832016410000506</v>
          </cell>
          <cell r="CJ1299">
            <v>-208.15680810000049</v>
          </cell>
          <cell r="CK1299">
            <v>46.692538000010245</v>
          </cell>
          <cell r="CL1299">
            <v>-66.360133980000683</v>
          </cell>
          <cell r="CM1299">
            <v>-198</v>
          </cell>
          <cell r="CN1299">
            <v>-98.891089610002382</v>
          </cell>
          <cell r="CO1299">
            <v>44.665334479999729</v>
          </cell>
          <cell r="CP1299">
            <v>-93.853030470003432</v>
          </cell>
          <cell r="CQ1299">
            <v>24.997818800002278</v>
          </cell>
          <cell r="CR1299">
            <v>1085.4946383400238</v>
          </cell>
          <cell r="CS1299">
            <v>557.37340481999126</v>
          </cell>
          <cell r="CT1299">
            <v>-77.021791249997477</v>
          </cell>
          <cell r="CU1299">
            <v>-45.430139819996839</v>
          </cell>
          <cell r="CV1299">
            <v>120.51547677000781</v>
          </cell>
          <cell r="CW1299">
            <v>-49.050208990000101</v>
          </cell>
          <cell r="CX1299">
            <v>-42.09204662000775</v>
          </cell>
          <cell r="CY1299">
            <v>98.811605509999936</v>
          </cell>
          <cell r="CZ1299">
            <v>102.05397926999649</v>
          </cell>
          <cell r="DA1299">
            <v>53.957379490002495</v>
          </cell>
          <cell r="DB1299">
            <v>202.94508086999849</v>
          </cell>
          <cell r="DC1299">
            <v>104.34878684000068</v>
          </cell>
          <cell r="DD1299">
            <v>59.083111449996068</v>
          </cell>
          <cell r="DE1299">
            <v>872.54388896998717</v>
          </cell>
          <cell r="DF1299">
            <v>258.67295402001764</v>
          </cell>
          <cell r="DG1299">
            <v>237.78778489999968</v>
          </cell>
          <cell r="DH1299">
            <v>-185.96398577000582</v>
          </cell>
          <cell r="DI1299">
            <v>-484.82240769999771</v>
          </cell>
          <cell r="DJ1299">
            <v>16.058731489996717</v>
          </cell>
          <cell r="DK1299">
            <v>354.78013067000211</v>
          </cell>
          <cell r="DL1299">
            <v>2.3743735900025058</v>
          </cell>
          <cell r="DM1299">
            <v>0</v>
          </cell>
          <cell r="DN1299">
            <v>-82.999177780002356</v>
          </cell>
          <cell r="DO1299">
            <v>672.46476741999504</v>
          </cell>
          <cell r="DP1299">
            <v>87.154386409998551</v>
          </cell>
          <cell r="DQ1299">
            <v>-2.9636682800046401</v>
          </cell>
          <cell r="DR1299">
            <v>793.60047432000283</v>
          </cell>
          <cell r="DS1299">
            <v>-196.87672660002136</v>
          </cell>
          <cell r="DT1299">
            <v>96.718379840000125</v>
          </cell>
          <cell r="DU1299">
            <v>-76.953333330005989</v>
          </cell>
          <cell r="DV1299">
            <v>-514.50382039999749</v>
          </cell>
          <cell r="DW1299">
            <v>-44.872944909991929</v>
          </cell>
          <cell r="DX1299">
            <v>658.92594591999659</v>
          </cell>
          <cell r="DY1299">
            <v>99</v>
          </cell>
          <cell r="DZ1299">
            <v>113.61884296000062</v>
          </cell>
          <cell r="EA1299">
            <v>-27.763117940001393</v>
          </cell>
          <cell r="EB1299">
            <v>569.63506597001106</v>
          </cell>
          <cell r="EC1299">
            <v>89.169701899998472</v>
          </cell>
          <cell r="ED1299">
            <v>27.502480909999576</v>
          </cell>
          <cell r="EE1299">
            <v>-697.73362856003223</v>
          </cell>
          <cell r="EF1299">
            <v>0</v>
          </cell>
          <cell r="EG1299">
            <v>30.915097180004523</v>
          </cell>
          <cell r="EH1299">
            <v>115.70817220000026</v>
          </cell>
          <cell r="EI1299">
            <v>186.81979361000049</v>
          </cell>
          <cell r="EJ1299">
            <v>-641.40496334999989</v>
          </cell>
          <cell r="EK1299">
            <v>-306.34335261999513</v>
          </cell>
          <cell r="EL1299">
            <v>-121.89251565000086</v>
          </cell>
          <cell r="EM1299">
            <v>0</v>
          </cell>
          <cell r="EN1299">
            <v>-77.858157459999347</v>
          </cell>
          <cell r="EO1299">
            <v>116.32229753000138</v>
          </cell>
          <cell r="EP1299">
            <v>0</v>
          </cell>
          <cell r="EQ1299">
            <v>0</v>
          </cell>
          <cell r="ER1299">
            <v>-841.48374669993063</v>
          </cell>
          <cell r="ES1299">
            <v>0</v>
          </cell>
          <cell r="ET1299">
            <v>118.61169297000015</v>
          </cell>
          <cell r="EU1299">
            <v>-83.050515550003183</v>
          </cell>
          <cell r="EV1299">
            <v>-1.0527386099965952</v>
          </cell>
          <cell r="EW1299">
            <v>-507.72601832000146</v>
          </cell>
          <cell r="EX1299">
            <v>13.482819649998419</v>
          </cell>
          <cell r="EY1299">
            <v>-117.1252393499999</v>
          </cell>
          <cell r="EZ1299">
            <v>73.693727429999853</v>
          </cell>
          <cell r="FA1299">
            <v>-90.992134709998936</v>
          </cell>
          <cell r="FB1299">
            <v>-247.32534020999447</v>
          </cell>
          <cell r="FC1299">
            <v>0</v>
          </cell>
          <cell r="FD1299">
            <v>0</v>
          </cell>
          <cell r="FE1299">
            <v>97.580526950012427</v>
          </cell>
          <cell r="FF1299">
            <v>0</v>
          </cell>
          <cell r="FG1299">
            <v>144.13577208000061</v>
          </cell>
          <cell r="FH1299">
            <v>362.4996491200036</v>
          </cell>
          <cell r="FI1299">
            <v>-227.30503062000207</v>
          </cell>
          <cell r="FJ1299">
            <v>-55.640211759997328</v>
          </cell>
          <cell r="FK1299">
            <v>-63.902340620006726</v>
          </cell>
          <cell r="FL1299">
            <v>-98.74920000000202</v>
          </cell>
          <cell r="FM1299">
            <v>162.83779721000246</v>
          </cell>
          <cell r="FN1299">
            <v>-93.943013409993</v>
          </cell>
          <cell r="FO1299">
            <v>-32.352895049996732</v>
          </cell>
          <cell r="FP1299">
            <v>0</v>
          </cell>
          <cell r="FQ1299">
            <v>0</v>
          </cell>
          <cell r="FR1299">
            <v>-2.6125176299829036</v>
          </cell>
          <cell r="FS1299">
            <v>0</v>
          </cell>
          <cell r="FT1299">
            <v>11.95380868999564</v>
          </cell>
          <cell r="FU1299">
            <v>-151.21833589000016</v>
          </cell>
          <cell r="FV1299">
            <v>40.386791709996032</v>
          </cell>
          <cell r="FW1299">
            <v>28.82985090999864</v>
          </cell>
          <cell r="FX1299">
            <v>307.39857687001131</v>
          </cell>
          <cell r="FY1299">
            <v>0</v>
          </cell>
          <cell r="FZ1299">
            <v>-99.000000000003638</v>
          </cell>
          <cell r="GA1299">
            <v>-96.797350180000649</v>
          </cell>
          <cell r="GB1299">
            <v>-44.165859740001906</v>
          </cell>
          <cell r="GC1299">
            <v>0</v>
          </cell>
          <cell r="GD1299">
            <v>0</v>
          </cell>
          <cell r="GE1299">
            <v>-954.50678486010293</v>
          </cell>
          <cell r="GF1299">
            <v>0</v>
          </cell>
          <cell r="GG1299">
            <v>-304.10277543999837</v>
          </cell>
          <cell r="GH1299">
            <v>-87.324945940010366</v>
          </cell>
          <cell r="GI1299">
            <v>-197.14591266999923</v>
          </cell>
          <cell r="GJ1299">
            <v>20.59982965999734</v>
          </cell>
          <cell r="GK1299">
            <v>79.558094190000702</v>
          </cell>
          <cell r="GL1299">
            <v>0</v>
          </cell>
          <cell r="GM1299">
            <v>-95.631926699999894</v>
          </cell>
          <cell r="GN1299">
            <v>-100.73253787999784</v>
          </cell>
          <cell r="GO1299">
            <v>-269.72661007999704</v>
          </cell>
          <cell r="GP1299">
            <v>0</v>
          </cell>
          <cell r="GQ1299">
            <v>0</v>
          </cell>
          <cell r="GR1299">
            <v>-107.58883910992881</v>
          </cell>
          <cell r="GS1299">
            <v>0</v>
          </cell>
          <cell r="GT1299">
            <v>96.087051529997552</v>
          </cell>
          <cell r="GU1299">
            <v>25.869302670005709</v>
          </cell>
          <cell r="GV1299">
            <v>2.3727002600062406</v>
          </cell>
          <cell r="GW1299">
            <v>-14.1655845100031</v>
          </cell>
          <cell r="GX1299">
            <v>-197.24880868000037</v>
          </cell>
          <cell r="GY1299">
            <v>0</v>
          </cell>
          <cell r="GZ1299">
            <v>0</v>
          </cell>
          <cell r="HA1299">
            <v>0</v>
          </cell>
          <cell r="HB1299">
            <v>-20.503500380000332</v>
          </cell>
          <cell r="HC1299">
            <v>0</v>
          </cell>
          <cell r="HD1299">
            <v>0</v>
          </cell>
          <cell r="HE1299">
            <v>647.84351521998178</v>
          </cell>
          <cell r="HF1299">
            <v>0</v>
          </cell>
          <cell r="HG1299">
            <v>13.088113110003178</v>
          </cell>
          <cell r="HH1299">
            <v>594.72353396000835</v>
          </cell>
          <cell r="HI1299">
            <v>-297.8340522399958</v>
          </cell>
          <cell r="HJ1299">
            <v>246.84515457999805</v>
          </cell>
          <cell r="HK1299">
            <v>107.52414427999975</v>
          </cell>
          <cell r="HL1299">
            <v>0</v>
          </cell>
          <cell r="HM1299">
            <v>0</v>
          </cell>
          <cell r="HN1299">
            <v>-3.7963851999957114</v>
          </cell>
          <cell r="HO1299">
            <v>-12.706993269996019</v>
          </cell>
          <cell r="HP1299">
            <v>0</v>
          </cell>
          <cell r="HQ1299">
            <v>0</v>
          </cell>
          <cell r="HR1299">
            <v>630.49595869996119</v>
          </cell>
          <cell r="HS1299">
            <v>0</v>
          </cell>
          <cell r="HT1299">
            <v>181.67488983000658</v>
          </cell>
          <cell r="HU1299">
            <v>482.92253004998929</v>
          </cell>
          <cell r="HV1299">
            <v>-114.00625226998818</v>
          </cell>
          <cell r="HW1299">
            <v>-3.0447628100009752</v>
          </cell>
          <cell r="HX1299">
            <v>82.949553900001774</v>
          </cell>
          <cell r="HY1299">
            <v>0</v>
          </cell>
          <cell r="HZ1299">
            <v>0</v>
          </cell>
          <cell r="IA1299">
            <v>0</v>
          </cell>
          <cell r="IB1299">
            <v>0</v>
          </cell>
          <cell r="IC1299">
            <v>0</v>
          </cell>
          <cell r="ID1299">
            <v>0</v>
          </cell>
          <cell r="IE1299">
            <v>-883.09051869006362</v>
          </cell>
          <cell r="IF1299">
            <v>0</v>
          </cell>
          <cell r="IG1299">
            <v>-145.86331756000072</v>
          </cell>
          <cell r="IH1299">
            <v>-145.03969195999525</v>
          </cell>
          <cell r="II1299">
            <v>-151.34093548000965</v>
          </cell>
          <cell r="IJ1299">
            <v>-470.26534085000094</v>
          </cell>
          <cell r="IK1299">
            <v>29.418767159993877</v>
          </cell>
          <cell r="IL1299">
            <v>0</v>
          </cell>
          <cell r="IM1299">
            <v>0</v>
          </cell>
          <cell r="IN1299">
            <v>0</v>
          </cell>
          <cell r="IO1299">
            <v>0</v>
          </cell>
          <cell r="IP1299">
            <v>0</v>
          </cell>
          <cell r="IQ1299">
            <v>0</v>
          </cell>
          <cell r="IR1299">
            <v>-27.83767896000063</v>
          </cell>
          <cell r="IS1299">
            <v>0</v>
          </cell>
          <cell r="IT1299">
            <v>-99</v>
          </cell>
          <cell r="IU1299">
            <v>74.236366910001379</v>
          </cell>
          <cell r="IV1299">
            <v>191.39533399000356</v>
          </cell>
          <cell r="IW1299">
            <v>-288.31192555999587</v>
          </cell>
          <cell r="IX1299">
            <v>93.842545699997572</v>
          </cell>
          <cell r="IY1299">
            <v>0</v>
          </cell>
          <cell r="IZ1299">
            <v>0</v>
          </cell>
          <cell r="JA1299">
            <v>0</v>
          </cell>
          <cell r="JB1299">
            <v>0</v>
          </cell>
          <cell r="JC1299">
            <v>0</v>
          </cell>
          <cell r="JD1299">
            <v>0</v>
          </cell>
          <cell r="JE1299">
            <v>-625.57297551998636</v>
          </cell>
          <cell r="JF1299">
            <v>0</v>
          </cell>
          <cell r="JG1299">
            <v>0</v>
          </cell>
          <cell r="JH1299">
            <v>-601.92873785999109</v>
          </cell>
          <cell r="JI1299">
            <v>-42.377064530002826</v>
          </cell>
          <cell r="JJ1299">
            <v>-81.714765469994745</v>
          </cell>
          <cell r="JK1299">
            <v>100.44759234000594</v>
          </cell>
          <cell r="JL1299">
            <v>0</v>
          </cell>
          <cell r="JM1299">
            <v>0</v>
          </cell>
          <cell r="JN1299">
            <v>0</v>
          </cell>
          <cell r="JO1299">
            <v>0</v>
          </cell>
          <cell r="JP1299">
            <v>0</v>
          </cell>
          <cell r="JQ1299">
            <v>0</v>
          </cell>
        </row>
        <row r="1300">
          <cell r="D1300" t="str">
            <v>WD_.EX.WYE._.REP.Seven Mile Hill II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-19.472318559999621</v>
          </cell>
          <cell r="K1300">
            <v>0</v>
          </cell>
          <cell r="L1300">
            <v>0</v>
          </cell>
          <cell r="M1300">
            <v>0</v>
          </cell>
          <cell r="N1300">
            <v>-19.5</v>
          </cell>
          <cell r="O1300">
            <v>-27.397570020000785</v>
          </cell>
          <cell r="P1300">
            <v>0</v>
          </cell>
          <cell r="Q1300">
            <v>0</v>
          </cell>
          <cell r="R1300">
            <v>-320.42828128000838</v>
          </cell>
          <cell r="S1300">
            <v>-18.411108780001086</v>
          </cell>
          <cell r="T1300">
            <v>0</v>
          </cell>
          <cell r="U1300">
            <v>-109.64929582000059</v>
          </cell>
          <cell r="V1300">
            <v>-116.70882948999952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-30.578063850000035</v>
          </cell>
          <cell r="AB1300">
            <v>-64.580983339999875</v>
          </cell>
          <cell r="AC1300">
            <v>0</v>
          </cell>
          <cell r="AD1300">
            <v>19.5</v>
          </cell>
          <cell r="AE1300">
            <v>-256.75143322999065</v>
          </cell>
          <cell r="AF1300">
            <v>-4.0614309699994919</v>
          </cell>
          <cell r="AG1300">
            <v>19.493372179998914</v>
          </cell>
          <cell r="AH1300">
            <v>-39.000000000001819</v>
          </cell>
          <cell r="AI1300">
            <v>-19.486156120000487</v>
          </cell>
          <cell r="AJ1300">
            <v>-39.019023480001124</v>
          </cell>
          <cell r="AK1300">
            <v>-66.483658149999428</v>
          </cell>
          <cell r="AL1300">
            <v>0</v>
          </cell>
          <cell r="AM1300">
            <v>-19.499999999999091</v>
          </cell>
          <cell r="AN1300">
            <v>-49.69453668999995</v>
          </cell>
          <cell r="AO1300">
            <v>-39</v>
          </cell>
          <cell r="AP1300">
            <v>0</v>
          </cell>
          <cell r="AQ1300">
            <v>0</v>
          </cell>
          <cell r="AR1300">
            <v>-19.5</v>
          </cell>
          <cell r="AS1300">
            <v>0</v>
          </cell>
          <cell r="AT1300">
            <v>0</v>
          </cell>
          <cell r="AU1300">
            <v>-19.500000000001819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-3.0266332500032149</v>
          </cell>
          <cell r="BF1300">
            <v>0</v>
          </cell>
          <cell r="BG1300">
            <v>0</v>
          </cell>
          <cell r="BH1300">
            <v>-19.5</v>
          </cell>
          <cell r="BI1300">
            <v>0</v>
          </cell>
          <cell r="BJ1300">
            <v>0</v>
          </cell>
          <cell r="BK1300">
            <v>0</v>
          </cell>
          <cell r="BL1300">
            <v>16.473366750000423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-52.385474180002348</v>
          </cell>
          <cell r="BS1300">
            <v>0</v>
          </cell>
          <cell r="BT1300">
            <v>0</v>
          </cell>
          <cell r="BU1300">
            <v>-14.097911680000834</v>
          </cell>
          <cell r="BV1300">
            <v>0</v>
          </cell>
          <cell r="BW1300">
            <v>-41.580482919999668</v>
          </cell>
          <cell r="BX1300">
            <v>19.5</v>
          </cell>
          <cell r="BY1300">
            <v>0</v>
          </cell>
          <cell r="BZ1300">
            <v>0</v>
          </cell>
          <cell r="CA1300">
            <v>0</v>
          </cell>
          <cell r="CB1300">
            <v>-16.207079580000936</v>
          </cell>
          <cell r="CC1300">
            <v>0</v>
          </cell>
          <cell r="CD1300">
            <v>0</v>
          </cell>
          <cell r="CE1300">
            <v>504.25659720999829</v>
          </cell>
          <cell r="CF1300">
            <v>50.029434330002914</v>
          </cell>
          <cell r="CG1300">
            <v>184.55154248000053</v>
          </cell>
          <cell r="CH1300">
            <v>29.869440609998492</v>
          </cell>
          <cell r="CI1300">
            <v>65.604599739999685</v>
          </cell>
          <cell r="CJ1300">
            <v>-3.3476510099999359</v>
          </cell>
          <cell r="CK1300">
            <v>104.54648228999849</v>
          </cell>
          <cell r="CL1300">
            <v>37.653782540000975</v>
          </cell>
          <cell r="CM1300">
            <v>0</v>
          </cell>
          <cell r="CN1300">
            <v>19.498387300000559</v>
          </cell>
          <cell r="CO1300">
            <v>-106.45048092999878</v>
          </cell>
          <cell r="CP1300">
            <v>67.77899287999935</v>
          </cell>
          <cell r="CQ1300">
            <v>54.522066980000091</v>
          </cell>
          <cell r="CR1300">
            <v>743.37853433999408</v>
          </cell>
          <cell r="CS1300">
            <v>108.25941994999994</v>
          </cell>
          <cell r="CT1300">
            <v>-8.557038370000555</v>
          </cell>
          <cell r="CU1300">
            <v>52.854651820000072</v>
          </cell>
          <cell r="CV1300">
            <v>218.65861634999965</v>
          </cell>
          <cell r="CW1300">
            <v>-3.6761694499996338</v>
          </cell>
          <cell r="CX1300">
            <v>33.621401219999825</v>
          </cell>
          <cell r="CY1300">
            <v>5.1352691199999754</v>
          </cell>
          <cell r="CZ1300">
            <v>19.5</v>
          </cell>
          <cell r="DA1300">
            <v>52.205841010001222</v>
          </cell>
          <cell r="DB1300">
            <v>165.06081578000067</v>
          </cell>
          <cell r="DC1300">
            <v>-0.35659527000007074</v>
          </cell>
          <cell r="DD1300">
            <v>100.67232217999845</v>
          </cell>
          <cell r="DE1300">
            <v>558.33095827999932</v>
          </cell>
          <cell r="DF1300">
            <v>160.75460501000089</v>
          </cell>
          <cell r="DG1300">
            <v>149.26378991000001</v>
          </cell>
          <cell r="DH1300">
            <v>22.44116115000088</v>
          </cell>
          <cell r="DI1300">
            <v>-25.542732200000501</v>
          </cell>
          <cell r="DJ1300">
            <v>-14.018498470000395</v>
          </cell>
          <cell r="DK1300">
            <v>29.073787379999885</v>
          </cell>
          <cell r="DL1300">
            <v>96.683404069999597</v>
          </cell>
          <cell r="DM1300">
            <v>19.498387300000104</v>
          </cell>
          <cell r="DN1300">
            <v>11.163652509999793</v>
          </cell>
          <cell r="DO1300">
            <v>-66.948907930001042</v>
          </cell>
          <cell r="DP1300">
            <v>48.710709769999994</v>
          </cell>
          <cell r="DQ1300">
            <v>127.2515997799992</v>
          </cell>
          <cell r="DR1300">
            <v>541.48815073001606</v>
          </cell>
          <cell r="DS1300">
            <v>144.39030107999861</v>
          </cell>
          <cell r="DT1300">
            <v>30.291048170000977</v>
          </cell>
          <cell r="DU1300">
            <v>-6.6353437699990536</v>
          </cell>
          <cell r="DV1300">
            <v>81.280265250000411</v>
          </cell>
          <cell r="DW1300">
            <v>-67.995414539999729</v>
          </cell>
          <cell r="DX1300">
            <v>-40.97692866000034</v>
          </cell>
          <cell r="DY1300">
            <v>9.410096000010526E-2</v>
          </cell>
          <cell r="DZ1300">
            <v>-1.6126999989864998E-3</v>
          </cell>
          <cell r="EA1300">
            <v>-9.0119774499999039</v>
          </cell>
          <cell r="EB1300">
            <v>82.336623400001372</v>
          </cell>
          <cell r="EC1300">
            <v>16.450905719998445</v>
          </cell>
          <cell r="ED1300">
            <v>311.26618327000233</v>
          </cell>
          <cell r="EE1300">
            <v>-65.912851909990422</v>
          </cell>
          <cell r="EF1300">
            <v>-38.994902640000873</v>
          </cell>
          <cell r="EG1300">
            <v>-0.54827181000018754</v>
          </cell>
          <cell r="EH1300">
            <v>-21.611692620000213</v>
          </cell>
          <cell r="EI1300">
            <v>66.454719729998942</v>
          </cell>
          <cell r="EJ1300">
            <v>26.186020750000353</v>
          </cell>
          <cell r="EK1300">
            <v>-108.51917271000002</v>
          </cell>
          <cell r="EL1300">
            <v>-19.499999999998181</v>
          </cell>
          <cell r="EM1300">
            <v>0</v>
          </cell>
          <cell r="EN1300">
            <v>0.3126737100005812</v>
          </cell>
          <cell r="EO1300">
            <v>30.307773680000537</v>
          </cell>
          <cell r="EP1300">
            <v>0</v>
          </cell>
          <cell r="EQ1300">
            <v>0</v>
          </cell>
          <cell r="ER1300">
            <v>-28.401750889985124</v>
          </cell>
          <cell r="ES1300">
            <v>0</v>
          </cell>
          <cell r="ET1300">
            <v>-3.7447960500003319</v>
          </cell>
          <cell r="EU1300">
            <v>48.385364569999183</v>
          </cell>
          <cell r="EV1300">
            <v>48.554747219998717</v>
          </cell>
          <cell r="EW1300">
            <v>-87.785433479999938</v>
          </cell>
          <cell r="EX1300">
            <v>-62.772224320000532</v>
          </cell>
          <cell r="EY1300">
            <v>-1.5352794200007338</v>
          </cell>
          <cell r="EZ1300">
            <v>-14.515431159999935</v>
          </cell>
          <cell r="FA1300">
            <v>37.734138270000585</v>
          </cell>
          <cell r="FB1300">
            <v>7.2771634800010361</v>
          </cell>
          <cell r="FC1300">
            <v>0</v>
          </cell>
          <cell r="FD1300">
            <v>0</v>
          </cell>
          <cell r="FE1300">
            <v>-174.69378154000151</v>
          </cell>
          <cell r="FF1300">
            <v>4.1304763300013292</v>
          </cell>
          <cell r="FG1300">
            <v>12.966020630000457</v>
          </cell>
          <cell r="FH1300">
            <v>31.993503919999966</v>
          </cell>
          <cell r="FI1300">
            <v>-21.535536909999792</v>
          </cell>
          <cell r="FJ1300">
            <v>-11.222143640000468</v>
          </cell>
          <cell r="FK1300">
            <v>-90.574920840000232</v>
          </cell>
          <cell r="FL1300">
            <v>-16.809879630000069</v>
          </cell>
          <cell r="FM1300">
            <v>-7.344428159999552</v>
          </cell>
          <cell r="FN1300">
            <v>-19.187326289999874</v>
          </cell>
          <cell r="FO1300">
            <v>-57.10954694999964</v>
          </cell>
          <cell r="FP1300">
            <v>0</v>
          </cell>
          <cell r="FQ1300">
            <v>0</v>
          </cell>
          <cell r="FR1300">
            <v>-35.817058290005662</v>
          </cell>
          <cell r="FS1300">
            <v>12.211977989998559</v>
          </cell>
          <cell r="FT1300">
            <v>-25.445387769999797</v>
          </cell>
          <cell r="FU1300">
            <v>-57.33574569999837</v>
          </cell>
          <cell r="FV1300">
            <v>28.362562770001205</v>
          </cell>
          <cell r="FW1300">
            <v>-5.2834057799991569</v>
          </cell>
          <cell r="FX1300">
            <v>65.446344669999235</v>
          </cell>
          <cell r="FY1300">
            <v>-35.791077630001382</v>
          </cell>
          <cell r="FZ1300">
            <v>-19.5</v>
          </cell>
          <cell r="GA1300">
            <v>16.448646539999572</v>
          </cell>
          <cell r="GB1300">
            <v>-14.930973380000069</v>
          </cell>
          <cell r="GC1300">
            <v>0</v>
          </cell>
          <cell r="GD1300">
            <v>0</v>
          </cell>
          <cell r="GE1300">
            <v>-151.01512527000159</v>
          </cell>
          <cell r="GF1300">
            <v>0</v>
          </cell>
          <cell r="GG1300">
            <v>-7.5680851599991001</v>
          </cell>
          <cell r="GH1300">
            <v>-3.7313641899982031</v>
          </cell>
          <cell r="GI1300">
            <v>-24.687427400000161</v>
          </cell>
          <cell r="GJ1300">
            <v>-43.886425539999436</v>
          </cell>
          <cell r="GK1300">
            <v>35.572982450000382</v>
          </cell>
          <cell r="GL1300">
            <v>-20.725492260000465</v>
          </cell>
          <cell r="GM1300">
            <v>43.882785449999574</v>
          </cell>
          <cell r="GN1300">
            <v>-19.459897579999961</v>
          </cell>
          <cell r="GO1300">
            <v>-110.41220103999876</v>
          </cell>
          <cell r="GP1300">
            <v>0</v>
          </cell>
          <cell r="GQ1300">
            <v>0</v>
          </cell>
          <cell r="GR1300">
            <v>-107.58258119999664</v>
          </cell>
          <cell r="GS1300">
            <v>0</v>
          </cell>
          <cell r="GT1300">
            <v>-9.1243960199999492</v>
          </cell>
          <cell r="GU1300">
            <v>87.004107810002097</v>
          </cell>
          <cell r="GV1300">
            <v>-86.563204489998498</v>
          </cell>
          <cell r="GW1300">
            <v>-45.919895770000949</v>
          </cell>
          <cell r="GX1300">
            <v>-52.958588010000312</v>
          </cell>
          <cell r="GY1300">
            <v>0</v>
          </cell>
          <cell r="GZ1300">
            <v>0</v>
          </cell>
          <cell r="HA1300">
            <v>0</v>
          </cell>
          <cell r="HB1300">
            <v>-2.0604719999028021E-2</v>
          </cell>
          <cell r="HC1300">
            <v>0</v>
          </cell>
          <cell r="HD1300">
            <v>0</v>
          </cell>
          <cell r="HE1300">
            <v>93.564494979989831</v>
          </cell>
          <cell r="HF1300">
            <v>0</v>
          </cell>
          <cell r="HG1300">
            <v>19.5</v>
          </cell>
          <cell r="HH1300">
            <v>65.189343479999479</v>
          </cell>
          <cell r="HI1300">
            <v>-24.936536660000456</v>
          </cell>
          <cell r="HJ1300">
            <v>-36.250716690001354</v>
          </cell>
          <cell r="HK1300">
            <v>23.369052770000053</v>
          </cell>
          <cell r="HL1300">
            <v>0</v>
          </cell>
          <cell r="HM1300">
            <v>0</v>
          </cell>
          <cell r="HN1300">
            <v>30.097501309999643</v>
          </cell>
          <cell r="HO1300">
            <v>16.595850769997924</v>
          </cell>
          <cell r="HP1300">
            <v>0</v>
          </cell>
          <cell r="HQ1300">
            <v>0</v>
          </cell>
          <cell r="HR1300">
            <v>-25.671544889992219</v>
          </cell>
          <cell r="HS1300">
            <v>0</v>
          </cell>
          <cell r="HT1300">
            <v>-18.701683350001076</v>
          </cell>
          <cell r="HU1300">
            <v>-45.3067692300001</v>
          </cell>
          <cell r="HV1300">
            <v>63.316425770000023</v>
          </cell>
          <cell r="HW1300">
            <v>-24.979518079999252</v>
          </cell>
          <cell r="HX1300">
            <v>0</v>
          </cell>
          <cell r="HY1300">
            <v>0</v>
          </cell>
          <cell r="HZ1300">
            <v>0</v>
          </cell>
          <cell r="IA1300">
            <v>0</v>
          </cell>
          <cell r="IB1300">
            <v>0</v>
          </cell>
          <cell r="IC1300">
            <v>0</v>
          </cell>
          <cell r="ID1300">
            <v>0</v>
          </cell>
          <cell r="IE1300">
            <v>86.966781739989528</v>
          </cell>
          <cell r="IF1300">
            <v>0</v>
          </cell>
          <cell r="IG1300">
            <v>19.499999999999091</v>
          </cell>
          <cell r="IH1300">
            <v>25.342104599996674</v>
          </cell>
          <cell r="II1300">
            <v>44.086231850000331</v>
          </cell>
          <cell r="IJ1300">
            <v>17.53844528999889</v>
          </cell>
          <cell r="IK1300">
            <v>-19.499999999999091</v>
          </cell>
          <cell r="IL1300">
            <v>0</v>
          </cell>
          <cell r="IM1300">
            <v>0</v>
          </cell>
          <cell r="IN1300">
            <v>0</v>
          </cell>
          <cell r="IO1300">
            <v>0</v>
          </cell>
          <cell r="IP1300">
            <v>0</v>
          </cell>
          <cell r="IQ1300">
            <v>0</v>
          </cell>
          <cell r="IR1300">
            <v>86.16366401000414</v>
          </cell>
          <cell r="IS1300">
            <v>0</v>
          </cell>
          <cell r="IT1300">
            <v>-3.2596388599995407</v>
          </cell>
          <cell r="IU1300">
            <v>93.781006849999358</v>
          </cell>
          <cell r="IV1300">
            <v>-3.3918631799988361</v>
          </cell>
          <cell r="IW1300">
            <v>23.522314759999972</v>
          </cell>
          <cell r="IX1300">
            <v>-24.488155559999541</v>
          </cell>
          <cell r="IY1300">
            <v>0</v>
          </cell>
          <cell r="IZ1300">
            <v>0</v>
          </cell>
          <cell r="JA1300">
            <v>0</v>
          </cell>
          <cell r="JB1300">
            <v>0</v>
          </cell>
          <cell r="JC1300">
            <v>0</v>
          </cell>
          <cell r="JD1300">
            <v>0</v>
          </cell>
          <cell r="JE1300">
            <v>138.10390924999956</v>
          </cell>
          <cell r="JF1300">
            <v>0</v>
          </cell>
          <cell r="JG1300">
            <v>9.62090937999983</v>
          </cell>
          <cell r="JH1300">
            <v>117.35786324999845</v>
          </cell>
          <cell r="JI1300">
            <v>1.348223090000829</v>
          </cell>
          <cell r="JJ1300">
            <v>-9.2365648500008319</v>
          </cell>
          <cell r="JK1300">
            <v>19.013478379999469</v>
          </cell>
          <cell r="JL1300">
            <v>0</v>
          </cell>
          <cell r="JM1300">
            <v>0</v>
          </cell>
          <cell r="JN1300">
            <v>0</v>
          </cell>
          <cell r="JO1300">
            <v>0</v>
          </cell>
          <cell r="JP1300">
            <v>0</v>
          </cell>
          <cell r="JQ1300">
            <v>0</v>
          </cell>
        </row>
        <row r="1301">
          <cell r="D1301" t="str">
            <v>WD_.EX.WYN._.___.Pryor Mountain</v>
          </cell>
          <cell r="F1301">
            <v>0</v>
          </cell>
          <cell r="G1301">
            <v>-19.218310559997917</v>
          </cell>
          <cell r="H1301">
            <v>-212.0780309799884</v>
          </cell>
          <cell r="I1301">
            <v>-98.936453800008167</v>
          </cell>
          <cell r="J1301">
            <v>-61.882868460001191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-111.13529489998473</v>
          </cell>
          <cell r="P1301">
            <v>-18.184619129999192</v>
          </cell>
          <cell r="Q1301">
            <v>-4.2638579500053311</v>
          </cell>
          <cell r="R1301">
            <v>-1186.4441059700912</v>
          </cell>
          <cell r="S1301">
            <v>-70.929750780007453</v>
          </cell>
          <cell r="T1301">
            <v>-55.345305340000778</v>
          </cell>
          <cell r="U1301">
            <v>-276.52438901999994</v>
          </cell>
          <cell r="V1301">
            <v>-311.34712523999769</v>
          </cell>
          <cell r="W1301">
            <v>-242.45086422999884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-333.849286940007</v>
          </cell>
          <cell r="AC1301">
            <v>3.471328129991889</v>
          </cell>
          <cell r="AD1301">
            <v>100.53128745002323</v>
          </cell>
          <cell r="AE1301">
            <v>-393.40234376001172</v>
          </cell>
          <cell r="AF1301">
            <v>2.065101300002425</v>
          </cell>
          <cell r="AG1301">
            <v>-72.813876889995299</v>
          </cell>
          <cell r="AH1301">
            <v>13.973911720015167</v>
          </cell>
          <cell r="AI1301">
            <v>-68.97809557999426</v>
          </cell>
          <cell r="AJ1301">
            <v>-193.60075001999212</v>
          </cell>
          <cell r="AK1301">
            <v>2.4173345099989092</v>
          </cell>
          <cell r="AL1301">
            <v>0</v>
          </cell>
          <cell r="AM1301">
            <v>3.7414971399921342</v>
          </cell>
          <cell r="AN1301">
            <v>-0.39038355999946361</v>
          </cell>
          <cell r="AO1301">
            <v>-142.69286825998279</v>
          </cell>
          <cell r="AP1301">
            <v>2.0125180199975148</v>
          </cell>
          <cell r="AQ1301">
            <v>60.863267859982443</v>
          </cell>
          <cell r="AR1301">
            <v>-1548.9617982801283</v>
          </cell>
          <cell r="AS1301">
            <v>-1929.645417740001</v>
          </cell>
          <cell r="AT1301">
            <v>27.832504619997053</v>
          </cell>
          <cell r="AU1301">
            <v>-300.84487020000961</v>
          </cell>
          <cell r="AV1301">
            <v>144.21241030000238</v>
          </cell>
          <cell r="AW1301">
            <v>-163.81170533000113</v>
          </cell>
          <cell r="AX1301">
            <v>232.04178236000007</v>
          </cell>
          <cell r="AY1301">
            <v>100.14057743000012</v>
          </cell>
          <cell r="AZ1301">
            <v>0.14873513999191346</v>
          </cell>
          <cell r="BA1301">
            <v>-225.58894266000425</v>
          </cell>
          <cell r="BB1301">
            <v>17.285491320028086</v>
          </cell>
          <cell r="BC1301">
            <v>-24.211039079993498</v>
          </cell>
          <cell r="BD1301">
            <v>573.4786755600071</v>
          </cell>
          <cell r="BE1301">
            <v>7844.9411864099093</v>
          </cell>
          <cell r="BF1301">
            <v>999.22714091000671</v>
          </cell>
          <cell r="BG1301">
            <v>1357.448146530005</v>
          </cell>
          <cell r="BH1301">
            <v>257.86803343999054</v>
          </cell>
          <cell r="BI1301">
            <v>703.12742545998481</v>
          </cell>
          <cell r="BJ1301">
            <v>824.45909476000088</v>
          </cell>
          <cell r="BK1301">
            <v>1017.8104310600029</v>
          </cell>
          <cell r="BL1301">
            <v>184.66481819000182</v>
          </cell>
          <cell r="BM1301">
            <v>169.32133602000249</v>
          </cell>
          <cell r="BN1301">
            <v>-122.27643300000636</v>
          </cell>
          <cell r="BO1301">
            <v>2249.8309015900013</v>
          </cell>
          <cell r="BP1301">
            <v>161.8495841199765</v>
          </cell>
          <cell r="BQ1301">
            <v>41.610707329993602</v>
          </cell>
          <cell r="BR1301">
            <v>6016.7021547597833</v>
          </cell>
          <cell r="BS1301">
            <v>-109.49365940001735</v>
          </cell>
          <cell r="BT1301">
            <v>201.55632003999926</v>
          </cell>
          <cell r="BU1301">
            <v>860.66023738998774</v>
          </cell>
          <cell r="BV1301">
            <v>177.96243311999569</v>
          </cell>
          <cell r="BW1301">
            <v>458.84254376999888</v>
          </cell>
          <cell r="BX1301">
            <v>473.33310853999137</v>
          </cell>
          <cell r="BY1301">
            <v>120.39013518000138</v>
          </cell>
          <cell r="BZ1301">
            <v>55.742274410004029</v>
          </cell>
          <cell r="CA1301">
            <v>444.27936438999313</v>
          </cell>
          <cell r="CB1301">
            <v>3456.8907739899732</v>
          </cell>
          <cell r="CC1301">
            <v>-120.05081393000728</v>
          </cell>
          <cell r="CD1301">
            <v>-3.4105627400131198</v>
          </cell>
          <cell r="CE1301">
            <v>9288.2644696600037</v>
          </cell>
          <cell r="CF1301">
            <v>1140.6880050499967</v>
          </cell>
          <cell r="CG1301">
            <v>1245.475180240006</v>
          </cell>
          <cell r="CH1301">
            <v>356.92839690000255</v>
          </cell>
          <cell r="CI1301">
            <v>457.73005752999597</v>
          </cell>
          <cell r="CJ1301">
            <v>-412.93540491999738</v>
          </cell>
          <cell r="CK1301">
            <v>210.39989174998482</v>
          </cell>
          <cell r="CL1301">
            <v>464.03737401000399</v>
          </cell>
          <cell r="CM1301">
            <v>402.69610786000703</v>
          </cell>
          <cell r="CN1301">
            <v>-169.87981957000011</v>
          </cell>
          <cell r="CO1301">
            <v>831.98234597999544</v>
          </cell>
          <cell r="CP1301">
            <v>378.17225565998524</v>
          </cell>
          <cell r="CQ1301">
            <v>4382.9700791700161</v>
          </cell>
          <cell r="CR1301">
            <v>7858.0107825399609</v>
          </cell>
          <cell r="CS1301">
            <v>1171.9917470999862</v>
          </cell>
          <cell r="CT1301">
            <v>575.75608487999853</v>
          </cell>
          <cell r="CU1301">
            <v>619.83249026001431</v>
          </cell>
          <cell r="CV1301">
            <v>307.14006418999634</v>
          </cell>
          <cell r="CW1301">
            <v>-237.40246824000496</v>
          </cell>
          <cell r="CX1301">
            <v>641.31090263000078</v>
          </cell>
          <cell r="CY1301">
            <v>-82.550609260004421</v>
          </cell>
          <cell r="CZ1301">
            <v>-61.390991399995983</v>
          </cell>
          <cell r="DA1301">
            <v>-190.02995202000966</v>
          </cell>
          <cell r="DB1301">
            <v>70.23845602000074</v>
          </cell>
          <cell r="DC1301">
            <v>515.24404184999003</v>
          </cell>
          <cell r="DD1301">
            <v>4527.8710165299854</v>
          </cell>
          <cell r="DE1301">
            <v>7928.9572255600942</v>
          </cell>
          <cell r="DF1301">
            <v>1889.855430629992</v>
          </cell>
          <cell r="DG1301">
            <v>567.27194565000536</v>
          </cell>
          <cell r="DH1301">
            <v>273.48609793001378</v>
          </cell>
          <cell r="DI1301">
            <v>460.39840109999932</v>
          </cell>
          <cell r="DJ1301">
            <v>-199.47016299000097</v>
          </cell>
          <cell r="DK1301">
            <v>447.58765470000071</v>
          </cell>
          <cell r="DL1301">
            <v>205.16077369000413</v>
          </cell>
          <cell r="DM1301">
            <v>324.76673789000415</v>
          </cell>
          <cell r="DN1301">
            <v>195.02975485999559</v>
          </cell>
          <cell r="DO1301">
            <v>408.49812807999115</v>
          </cell>
          <cell r="DP1301">
            <v>935.1824620100233</v>
          </cell>
          <cell r="DQ1301">
            <v>2421.1900020099856</v>
          </cell>
          <cell r="DR1301">
            <v>13059.060764970025</v>
          </cell>
          <cell r="DS1301">
            <v>441.78544326002157</v>
          </cell>
          <cell r="DT1301">
            <v>3993.6143693500198</v>
          </cell>
          <cell r="DU1301">
            <v>1089.0310304599989</v>
          </cell>
          <cell r="DV1301">
            <v>900.0493757799959</v>
          </cell>
          <cell r="DW1301">
            <v>39.427477029996226</v>
          </cell>
          <cell r="DX1301">
            <v>121.22743243999139</v>
          </cell>
          <cell r="DY1301">
            <v>43.42711734999466</v>
          </cell>
          <cell r="DZ1301">
            <v>188.34607440999389</v>
          </cell>
          <cell r="EA1301">
            <v>47.241387239999312</v>
          </cell>
          <cell r="EB1301">
            <v>774.60769454999536</v>
          </cell>
          <cell r="EC1301">
            <v>912.64144110999769</v>
          </cell>
          <cell r="ED1301">
            <v>4507.6619219899876</v>
          </cell>
          <cell r="EE1301">
            <v>5819.1661099798512</v>
          </cell>
          <cell r="EF1301">
            <v>2239.5031268199964</v>
          </cell>
          <cell r="EG1301">
            <v>-1233.8856587899936</v>
          </cell>
          <cell r="EH1301">
            <v>576.02800923999894</v>
          </cell>
          <cell r="EI1301">
            <v>-214.50194281999939</v>
          </cell>
          <cell r="EJ1301">
            <v>-187.59743075000733</v>
          </cell>
          <cell r="EK1301">
            <v>245.6524986000004</v>
          </cell>
          <cell r="EL1301">
            <v>81.326867370007676</v>
          </cell>
          <cell r="EM1301">
            <v>506.04488555999706</v>
          </cell>
          <cell r="EN1301">
            <v>12.131156670002383</v>
          </cell>
          <cell r="EO1301">
            <v>1029.7716858499916</v>
          </cell>
          <cell r="EP1301">
            <v>639.14930051002011</v>
          </cell>
          <cell r="EQ1301">
            <v>2125.5436117199861</v>
          </cell>
          <cell r="ER1301">
            <v>8400.7607883799355</v>
          </cell>
          <cell r="ES1301">
            <v>2076.2947458899944</v>
          </cell>
          <cell r="ET1301">
            <v>760.85766991999844</v>
          </cell>
          <cell r="EU1301">
            <v>764.32956858000398</v>
          </cell>
          <cell r="EV1301">
            <v>-299.69072372998926</v>
          </cell>
          <cell r="EW1301">
            <v>415.9325445100003</v>
          </cell>
          <cell r="EX1301">
            <v>-43.285776529999566</v>
          </cell>
          <cell r="EY1301">
            <v>-25.394614619988715</v>
          </cell>
          <cell r="EZ1301">
            <v>286.22925441999905</v>
          </cell>
          <cell r="FA1301">
            <v>380.19986229999631</v>
          </cell>
          <cell r="FB1301">
            <v>812.06602002999716</v>
          </cell>
          <cell r="FC1301">
            <v>1523.417699779995</v>
          </cell>
          <cell r="FD1301">
            <v>1749.8045378299867</v>
          </cell>
          <cell r="FE1301">
            <v>8186.5512811701046</v>
          </cell>
          <cell r="FF1301">
            <v>1736.5692519800068</v>
          </cell>
          <cell r="FG1301">
            <v>1123.4132235799843</v>
          </cell>
          <cell r="FH1301">
            <v>500.66650849000143</v>
          </cell>
          <cell r="FI1301">
            <v>924.45378786999936</v>
          </cell>
          <cell r="FJ1301">
            <v>132.89517113999318</v>
          </cell>
          <cell r="FK1301">
            <v>420.26167934000114</v>
          </cell>
          <cell r="FL1301">
            <v>49.382152190009947</v>
          </cell>
          <cell r="FM1301">
            <v>242.36156971000673</v>
          </cell>
          <cell r="FN1301">
            <v>-175.74714907999805</v>
          </cell>
          <cell r="FO1301">
            <v>299.01640070998837</v>
          </cell>
          <cell r="FP1301">
            <v>381.37168473997735</v>
          </cell>
          <cell r="FQ1301">
            <v>2551.9070004999958</v>
          </cell>
          <cell r="FR1301">
            <v>5031.6284387899796</v>
          </cell>
          <cell r="FS1301">
            <v>704.30026361999626</v>
          </cell>
          <cell r="FT1301">
            <v>1262.1964438400028</v>
          </cell>
          <cell r="FU1301">
            <v>-117.90523312999721</v>
          </cell>
          <cell r="FV1301">
            <v>67.139675379999971</v>
          </cell>
          <cell r="FW1301">
            <v>-390.90729183999065</v>
          </cell>
          <cell r="FX1301">
            <v>313.92298216000199</v>
          </cell>
          <cell r="FY1301">
            <v>-135.02730295999936</v>
          </cell>
          <cell r="FZ1301">
            <v>134.64373839999826</v>
          </cell>
          <cell r="GA1301">
            <v>259.01657776999855</v>
          </cell>
          <cell r="GB1301">
            <v>604.76072577000014</v>
          </cell>
          <cell r="GC1301">
            <v>271.9824210099905</v>
          </cell>
          <cell r="GD1301">
            <v>2057.5054387699929</v>
          </cell>
          <cell r="GE1301">
            <v>3248.3532966000494</v>
          </cell>
          <cell r="GF1301">
            <v>288.68959824997728</v>
          </cell>
          <cell r="GG1301">
            <v>561.22000088998902</v>
          </cell>
          <cell r="GH1301">
            <v>-60.93629752000561</v>
          </cell>
          <cell r="GI1301">
            <v>-169.76896209000552</v>
          </cell>
          <cell r="GJ1301">
            <v>-102.48287731000892</v>
          </cell>
          <cell r="GK1301">
            <v>100.62929470000381</v>
          </cell>
          <cell r="GL1301">
            <v>66.387503659992944</v>
          </cell>
          <cell r="GM1301">
            <v>-125.68864999000289</v>
          </cell>
          <cell r="GN1301">
            <v>16.660855040001479</v>
          </cell>
          <cell r="GO1301">
            <v>-23.126263170001039</v>
          </cell>
          <cell r="GP1301">
            <v>9.9755802000145195</v>
          </cell>
          <cell r="GQ1301">
            <v>2686.7935139400215</v>
          </cell>
          <cell r="GR1301">
            <v>5248.3417922599474</v>
          </cell>
          <cell r="GS1301">
            <v>1470.6264246700084</v>
          </cell>
          <cell r="GT1301">
            <v>-244.70419077999395</v>
          </cell>
          <cell r="GU1301">
            <v>704.87925612000254</v>
          </cell>
          <cell r="GV1301">
            <v>-103.84856972999114</v>
          </cell>
          <cell r="GW1301">
            <v>-1028.516453520002</v>
          </cell>
          <cell r="GX1301">
            <v>-335.23692701999244</v>
          </cell>
          <cell r="GY1301">
            <v>289.03486506000627</v>
          </cell>
          <cell r="GZ1301">
            <v>336.86342645999684</v>
          </cell>
          <cell r="HA1301">
            <v>254.55749646000186</v>
          </cell>
          <cell r="HB1301">
            <v>893.07590134000202</v>
          </cell>
          <cell r="HC1301">
            <v>832.9926905700122</v>
          </cell>
          <cell r="HD1301">
            <v>2178.617872629984</v>
          </cell>
          <cell r="HE1301">
            <v>7854.6363596299198</v>
          </cell>
          <cell r="HF1301">
            <v>2299.435378479975</v>
          </cell>
          <cell r="HG1301">
            <v>828.59239619000437</v>
          </cell>
          <cell r="HH1301">
            <v>-7.8194539499963867</v>
          </cell>
          <cell r="HI1301">
            <v>867.23806748000061</v>
          </cell>
          <cell r="HJ1301">
            <v>-189.45132550000562</v>
          </cell>
          <cell r="HK1301">
            <v>332.40152573999512</v>
          </cell>
          <cell r="HL1301">
            <v>322.80548360000103</v>
          </cell>
          <cell r="HM1301">
            <v>-20.046903050002584</v>
          </cell>
          <cell r="HN1301">
            <v>-119.57813499000622</v>
          </cell>
          <cell r="HO1301">
            <v>1512.5192051099948</v>
          </cell>
          <cell r="HP1301">
            <v>463.27532143001736</v>
          </cell>
          <cell r="HQ1301">
            <v>1565.2647990900005</v>
          </cell>
          <cell r="HR1301">
            <v>5936.3785943898838</v>
          </cell>
          <cell r="HS1301">
            <v>339.16423716000281</v>
          </cell>
          <cell r="HT1301">
            <v>183.37090270000044</v>
          </cell>
          <cell r="HU1301">
            <v>538.96517440999742</v>
          </cell>
          <cell r="HV1301">
            <v>481.570646449989</v>
          </cell>
          <cell r="HW1301">
            <v>-27.991480600001523</v>
          </cell>
          <cell r="HX1301">
            <v>193.73970693000592</v>
          </cell>
          <cell r="HY1301">
            <v>75.110233250001329</v>
          </cell>
          <cell r="HZ1301">
            <v>0</v>
          </cell>
          <cell r="IA1301">
            <v>0</v>
          </cell>
          <cell r="IB1301">
            <v>2834.8959616599896</v>
          </cell>
          <cell r="IC1301">
            <v>111.71850976000133</v>
          </cell>
          <cell r="ID1301">
            <v>1205.8347026700067</v>
          </cell>
          <cell r="IE1301">
            <v>6303.9762341699097</v>
          </cell>
          <cell r="IF1301">
            <v>603.03128747000301</v>
          </cell>
          <cell r="IG1301">
            <v>1158.0467480800071</v>
          </cell>
          <cell r="IH1301">
            <v>481.24513448000653</v>
          </cell>
          <cell r="II1301">
            <v>259.04042891998688</v>
          </cell>
          <cell r="IJ1301">
            <v>-57.795074479996401</v>
          </cell>
          <cell r="IK1301">
            <v>-36.983478080008354</v>
          </cell>
          <cell r="IL1301">
            <v>236.90370658000029</v>
          </cell>
          <cell r="IM1301">
            <v>-49.694894610001938</v>
          </cell>
          <cell r="IN1301">
            <v>113.7006552600069</v>
          </cell>
          <cell r="IO1301">
            <v>1728.9601807000145</v>
          </cell>
          <cell r="IP1301">
            <v>105.53209860001516</v>
          </cell>
          <cell r="IQ1301">
            <v>1761.9894412499852</v>
          </cell>
          <cell r="IR1301">
            <v>6689.3824708799366</v>
          </cell>
          <cell r="IS1301">
            <v>1523.5902171199996</v>
          </cell>
          <cell r="IT1301">
            <v>980.41580983999302</v>
          </cell>
          <cell r="IU1301">
            <v>58.228758220007876</v>
          </cell>
          <cell r="IV1301">
            <v>77.474445300002117</v>
          </cell>
          <cell r="IW1301">
            <v>-66.191332070004137</v>
          </cell>
          <cell r="IX1301">
            <v>422.06156042999646</v>
          </cell>
          <cell r="IY1301">
            <v>71.738568759996269</v>
          </cell>
          <cell r="IZ1301">
            <v>72.626067270000931</v>
          </cell>
          <cell r="JA1301">
            <v>64.891145779998624</v>
          </cell>
          <cell r="JB1301">
            <v>2529.5232395200001</v>
          </cell>
          <cell r="JC1301">
            <v>-68.584945220005466</v>
          </cell>
          <cell r="JD1301">
            <v>1023.6089359299804</v>
          </cell>
          <cell r="JE1301">
            <v>6881.4122931900201</v>
          </cell>
          <cell r="JF1301">
            <v>2239.12790752</v>
          </cell>
          <cell r="JG1301">
            <v>1290.7442237899959</v>
          </cell>
          <cell r="JH1301">
            <v>125.39746377000847</v>
          </cell>
          <cell r="JI1301">
            <v>896.17800317999354</v>
          </cell>
          <cell r="JJ1301">
            <v>56.24925967001036</v>
          </cell>
          <cell r="JK1301">
            <v>-64.886376930007827</v>
          </cell>
          <cell r="JL1301">
            <v>0</v>
          </cell>
          <cell r="JM1301">
            <v>58.287855780006794</v>
          </cell>
          <cell r="JN1301">
            <v>56.168340669995814</v>
          </cell>
          <cell r="JO1301">
            <v>1288.633109309987</v>
          </cell>
          <cell r="JP1301">
            <v>343.75926371001697</v>
          </cell>
          <cell r="JQ1301">
            <v>591.7532427199767</v>
          </cell>
        </row>
        <row r="1302">
          <cell r="D1302" t="str">
            <v>WD_.EX.Yak._.REP.Goodnoe Hills East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-109.58572079997975</v>
          </cell>
          <cell r="S1302">
            <v>0</v>
          </cell>
          <cell r="T1302">
            <v>0</v>
          </cell>
          <cell r="U1302">
            <v>0</v>
          </cell>
          <cell r="V1302">
            <v>-109.58572079999794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-93.96682030003285</v>
          </cell>
          <cell r="AF1302">
            <v>0</v>
          </cell>
          <cell r="AG1302">
            <v>0</v>
          </cell>
          <cell r="AH1302">
            <v>-93.966820300000109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-161.10964356001932</v>
          </cell>
          <cell r="CF1302">
            <v>0</v>
          </cell>
          <cell r="CG1302">
            <v>-96.856968060003055</v>
          </cell>
          <cell r="CH1302">
            <v>-123.48449897000683</v>
          </cell>
          <cell r="CI1302">
            <v>-13.71448469000461</v>
          </cell>
          <cell r="CJ1302">
            <v>0</v>
          </cell>
          <cell r="CK1302">
            <v>72.946308160004264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-115.90309372998308</v>
          </cell>
          <cell r="CS1302">
            <v>0</v>
          </cell>
          <cell r="CT1302">
            <v>0</v>
          </cell>
          <cell r="CU1302">
            <v>171.23597048000011</v>
          </cell>
          <cell r="CV1302">
            <v>-45.206329660002666</v>
          </cell>
          <cell r="CW1302">
            <v>-241.93273455000599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-171.04572644998552</v>
          </cell>
          <cell r="DF1302">
            <v>0</v>
          </cell>
          <cell r="DG1302">
            <v>0</v>
          </cell>
          <cell r="DH1302">
            <v>-141.16900294999868</v>
          </cell>
          <cell r="DI1302">
            <v>46.09280569999828</v>
          </cell>
          <cell r="DJ1302">
            <v>-75.969529199996032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-210.7975884800253</v>
          </cell>
          <cell r="DS1302">
            <v>0</v>
          </cell>
          <cell r="DT1302">
            <v>-60.628889900002832</v>
          </cell>
          <cell r="DU1302">
            <v>-63.625505529998918</v>
          </cell>
          <cell r="DV1302">
            <v>-169.31616265000412</v>
          </cell>
          <cell r="DW1302">
            <v>64.108787599998323</v>
          </cell>
          <cell r="DX1302">
            <v>18.664181999996799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-97.727440859976923</v>
          </cell>
          <cell r="EF1302">
            <v>0</v>
          </cell>
          <cell r="EG1302">
            <v>0</v>
          </cell>
          <cell r="EH1302">
            <v>-178.2649735499981</v>
          </cell>
          <cell r="EI1302">
            <v>157.22758867999801</v>
          </cell>
          <cell r="EJ1302">
            <v>-2.7034674200076552</v>
          </cell>
          <cell r="EK1302">
            <v>-73.986588570001913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-184.62372401999892</v>
          </cell>
          <cell r="ES1302">
            <v>0</v>
          </cell>
          <cell r="ET1302">
            <v>0</v>
          </cell>
          <cell r="EU1302">
            <v>16.009698360001494</v>
          </cell>
          <cell r="EV1302">
            <v>120.41328667999915</v>
          </cell>
          <cell r="EW1302">
            <v>-231.91589775999819</v>
          </cell>
          <cell r="EX1302">
            <v>-89.130811300001369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-461.03718194004614</v>
          </cell>
          <cell r="FF1302">
            <v>0</v>
          </cell>
          <cell r="FG1302">
            <v>0</v>
          </cell>
          <cell r="FH1302">
            <v>87.927192849994753</v>
          </cell>
          <cell r="FI1302">
            <v>-99.129119249999349</v>
          </cell>
          <cell r="FJ1302">
            <v>-407.61041832000046</v>
          </cell>
          <cell r="FK1302">
            <v>-92.705887260004602</v>
          </cell>
          <cell r="FL1302">
            <v>0</v>
          </cell>
          <cell r="FM1302">
            <v>6.0766282099975797</v>
          </cell>
          <cell r="FN1302">
            <v>0</v>
          </cell>
          <cell r="FO1302">
            <v>44.404421829996863</v>
          </cell>
          <cell r="FP1302">
            <v>0</v>
          </cell>
          <cell r="FQ1302">
            <v>0</v>
          </cell>
          <cell r="FR1302">
            <v>-199.90291924998746</v>
          </cell>
          <cell r="FS1302">
            <v>0</v>
          </cell>
          <cell r="FT1302">
            <v>0</v>
          </cell>
          <cell r="FU1302">
            <v>-93.999999999996362</v>
          </cell>
          <cell r="FV1302">
            <v>-30.244352509998862</v>
          </cell>
          <cell r="FW1302">
            <v>-85.850507210005162</v>
          </cell>
          <cell r="FX1302">
            <v>-6.3851409000017156</v>
          </cell>
          <cell r="FY1302">
            <v>0</v>
          </cell>
          <cell r="FZ1302">
            <v>16.577081370000087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-85.606534640013706</v>
          </cell>
          <cell r="GF1302">
            <v>0</v>
          </cell>
          <cell r="GG1302">
            <v>-43.906541629998173</v>
          </cell>
          <cell r="GH1302">
            <v>-5.4081977200003166</v>
          </cell>
          <cell r="GI1302">
            <v>-38.71424969999498</v>
          </cell>
          <cell r="GJ1302">
            <v>13.95852890000242</v>
          </cell>
          <cell r="GK1302">
            <v>98.316898800001582</v>
          </cell>
          <cell r="GL1302">
            <v>-203.85297328999877</v>
          </cell>
          <cell r="GM1302">
            <v>0</v>
          </cell>
          <cell r="GN1302">
            <v>0</v>
          </cell>
          <cell r="GO1302">
            <v>94</v>
          </cell>
          <cell r="GP1302">
            <v>0</v>
          </cell>
          <cell r="GQ1302">
            <v>0</v>
          </cell>
          <cell r="GR1302">
            <v>-132.61921817998518</v>
          </cell>
          <cell r="GS1302">
            <v>0</v>
          </cell>
          <cell r="GT1302">
            <v>0</v>
          </cell>
          <cell r="GU1302">
            <v>-79.182543059992895</v>
          </cell>
          <cell r="GV1302">
            <v>0</v>
          </cell>
          <cell r="GW1302">
            <v>-53.436675119999563</v>
          </cell>
          <cell r="GX1302">
            <v>0</v>
          </cell>
          <cell r="GY1302">
            <v>0</v>
          </cell>
          <cell r="GZ1302">
            <v>0</v>
          </cell>
          <cell r="HA1302">
            <v>0</v>
          </cell>
          <cell r="HB1302">
            <v>0</v>
          </cell>
          <cell r="HC1302">
            <v>0</v>
          </cell>
          <cell r="HD1302">
            <v>0</v>
          </cell>
          <cell r="HE1302">
            <v>-44.734622319985647</v>
          </cell>
          <cell r="HF1302">
            <v>0</v>
          </cell>
          <cell r="HG1302">
            <v>0</v>
          </cell>
          <cell r="HH1302">
            <v>-44.734622319996561</v>
          </cell>
          <cell r="HI1302">
            <v>0</v>
          </cell>
          <cell r="HJ1302">
            <v>0</v>
          </cell>
          <cell r="HK1302">
            <v>0</v>
          </cell>
          <cell r="HL1302">
            <v>0</v>
          </cell>
          <cell r="HM1302">
            <v>0</v>
          </cell>
          <cell r="HN1302">
            <v>0</v>
          </cell>
          <cell r="HO1302">
            <v>0</v>
          </cell>
          <cell r="HP1302">
            <v>0</v>
          </cell>
          <cell r="HQ1302">
            <v>0</v>
          </cell>
          <cell r="HR1302">
            <v>25.784271899989108</v>
          </cell>
          <cell r="HS1302">
            <v>0</v>
          </cell>
          <cell r="HT1302">
            <v>0</v>
          </cell>
          <cell r="HU1302">
            <v>0</v>
          </cell>
          <cell r="HV1302">
            <v>0</v>
          </cell>
          <cell r="HW1302">
            <v>25.784271900000022</v>
          </cell>
          <cell r="HX1302">
            <v>0</v>
          </cell>
          <cell r="HY1302">
            <v>0</v>
          </cell>
          <cell r="HZ1302">
            <v>0</v>
          </cell>
          <cell r="IA1302">
            <v>0</v>
          </cell>
          <cell r="IB1302">
            <v>0</v>
          </cell>
          <cell r="IC1302">
            <v>0</v>
          </cell>
          <cell r="ID1302">
            <v>0</v>
          </cell>
          <cell r="IE1302">
            <v>0</v>
          </cell>
          <cell r="IF1302">
            <v>0</v>
          </cell>
          <cell r="IG1302">
            <v>0</v>
          </cell>
          <cell r="IH1302">
            <v>0</v>
          </cell>
          <cell r="II1302">
            <v>0</v>
          </cell>
          <cell r="IJ1302">
            <v>0</v>
          </cell>
          <cell r="IK1302">
            <v>0</v>
          </cell>
          <cell r="IL1302">
            <v>0</v>
          </cell>
          <cell r="IM1302">
            <v>0</v>
          </cell>
          <cell r="IN1302">
            <v>0</v>
          </cell>
          <cell r="IO1302">
            <v>0</v>
          </cell>
          <cell r="IP1302">
            <v>0</v>
          </cell>
          <cell r="IQ1302">
            <v>0</v>
          </cell>
          <cell r="IR1302">
            <v>0</v>
          </cell>
          <cell r="IS1302">
            <v>0</v>
          </cell>
          <cell r="IT1302">
            <v>0</v>
          </cell>
          <cell r="IU1302">
            <v>0</v>
          </cell>
          <cell r="IV1302">
            <v>0</v>
          </cell>
          <cell r="IW1302">
            <v>0</v>
          </cell>
          <cell r="IX1302">
            <v>0</v>
          </cell>
          <cell r="IY1302">
            <v>0</v>
          </cell>
          <cell r="IZ1302">
            <v>0</v>
          </cell>
          <cell r="JA1302">
            <v>0</v>
          </cell>
          <cell r="JB1302">
            <v>0</v>
          </cell>
          <cell r="JC1302">
            <v>0</v>
          </cell>
          <cell r="JD1302">
            <v>0</v>
          </cell>
          <cell r="JE1302">
            <v>0</v>
          </cell>
          <cell r="JF1302">
            <v>0</v>
          </cell>
          <cell r="JG1302">
            <v>0</v>
          </cell>
          <cell r="JH1302">
            <v>0</v>
          </cell>
          <cell r="JI1302">
            <v>0</v>
          </cell>
          <cell r="JJ1302">
            <v>0</v>
          </cell>
          <cell r="JK1302">
            <v>0</v>
          </cell>
          <cell r="JL1302">
            <v>0</v>
          </cell>
          <cell r="JM1302">
            <v>0</v>
          </cell>
          <cell r="JN1302">
            <v>0</v>
          </cell>
          <cell r="JO1302">
            <v>0</v>
          </cell>
          <cell r="JP1302">
            <v>0</v>
          </cell>
          <cell r="JQ1302">
            <v>0</v>
          </cell>
        </row>
        <row r="1303">
          <cell r="D1303" t="str">
            <v>WD_.EX.Yak._.REP.Leaning Juniper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-108.37317760998849</v>
          </cell>
          <cell r="S1303">
            <v>0</v>
          </cell>
          <cell r="T1303">
            <v>0</v>
          </cell>
          <cell r="U1303">
            <v>0</v>
          </cell>
          <cell r="V1303">
            <v>-108.3731776099994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-75.544961280014832</v>
          </cell>
          <cell r="AF1303">
            <v>0</v>
          </cell>
          <cell r="AG1303">
            <v>0</v>
          </cell>
          <cell r="AH1303">
            <v>-75.544961279996642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-207.29585118999239</v>
          </cell>
          <cell r="CF1303">
            <v>0</v>
          </cell>
          <cell r="CG1303">
            <v>-100.46733142999983</v>
          </cell>
          <cell r="CH1303">
            <v>-139.11894097000186</v>
          </cell>
          <cell r="CI1303">
            <v>-24.63201201999982</v>
          </cell>
          <cell r="CJ1303">
            <v>0</v>
          </cell>
          <cell r="CK1303">
            <v>58.922432129998924</v>
          </cell>
          <cell r="CL1303">
            <v>0</v>
          </cell>
          <cell r="CM1303">
            <v>0</v>
          </cell>
          <cell r="CN1303">
            <v>0</v>
          </cell>
          <cell r="CO1303">
            <v>-1.9999988999989</v>
          </cell>
          <cell r="CP1303">
            <v>0</v>
          </cell>
          <cell r="CQ1303">
            <v>0</v>
          </cell>
          <cell r="CR1303">
            <v>-432.04088575998321</v>
          </cell>
          <cell r="CS1303">
            <v>0</v>
          </cell>
          <cell r="CT1303">
            <v>0</v>
          </cell>
          <cell r="CU1303">
            <v>-156.58628455000144</v>
          </cell>
          <cell r="CV1303">
            <v>27.704518490001647</v>
          </cell>
          <cell r="CW1303">
            <v>-251.19565709000381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-51.963462609997805</v>
          </cell>
          <cell r="DC1303">
            <v>0</v>
          </cell>
          <cell r="DD1303">
            <v>0</v>
          </cell>
          <cell r="DE1303">
            <v>-623.21873671998037</v>
          </cell>
          <cell r="DF1303">
            <v>0</v>
          </cell>
          <cell r="DG1303">
            <v>0</v>
          </cell>
          <cell r="DH1303">
            <v>-80.243697219997557</v>
          </cell>
          <cell r="DI1303">
            <v>-136.52377775999776</v>
          </cell>
          <cell r="DJ1303">
            <v>-303.0241254399989</v>
          </cell>
          <cell r="DK1303">
            <v>-10.372943509999459</v>
          </cell>
          <cell r="DL1303">
            <v>0</v>
          </cell>
          <cell r="DM1303">
            <v>0</v>
          </cell>
          <cell r="DN1303">
            <v>0</v>
          </cell>
          <cell r="DO1303">
            <v>-93.054192790001252</v>
          </cell>
          <cell r="DP1303">
            <v>0</v>
          </cell>
          <cell r="DQ1303">
            <v>0</v>
          </cell>
          <cell r="DR1303">
            <v>7.7995259100280236</v>
          </cell>
          <cell r="DS1303">
            <v>0</v>
          </cell>
          <cell r="DT1303">
            <v>-53.481428309998591</v>
          </cell>
          <cell r="DU1303">
            <v>37.821656860000076</v>
          </cell>
          <cell r="DV1303">
            <v>-187.30027123999753</v>
          </cell>
          <cell r="DW1303">
            <v>110.30002901000262</v>
          </cell>
          <cell r="DX1303">
            <v>100.45953958999962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-110.58505012001842</v>
          </cell>
          <cell r="EF1303">
            <v>0</v>
          </cell>
          <cell r="EG1303">
            <v>1.6122121199987305</v>
          </cell>
          <cell r="EH1303">
            <v>96.290646560002642</v>
          </cell>
          <cell r="EI1303">
            <v>-87.800002550002318</v>
          </cell>
          <cell r="EJ1303">
            <v>-104.03240002000166</v>
          </cell>
          <cell r="EK1303">
            <v>-16.655506229995808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82.777335629973095</v>
          </cell>
          <cell r="ES1303">
            <v>0</v>
          </cell>
          <cell r="ET1303">
            <v>0</v>
          </cell>
          <cell r="EU1303">
            <v>13.542802209994989</v>
          </cell>
          <cell r="EV1303">
            <v>233.55121821999819</v>
          </cell>
          <cell r="EW1303">
            <v>-164.31668479999644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-397.12658397998894</v>
          </cell>
          <cell r="FF1303">
            <v>0</v>
          </cell>
          <cell r="FG1303">
            <v>0</v>
          </cell>
          <cell r="FH1303">
            <v>3.4104754399995727</v>
          </cell>
          <cell r="FI1303">
            <v>0.62244566000117629</v>
          </cell>
          <cell r="FJ1303">
            <v>-672.69503622999764</v>
          </cell>
          <cell r="FK1303">
            <v>67.371294100001251</v>
          </cell>
          <cell r="FL1303">
            <v>0</v>
          </cell>
          <cell r="FM1303">
            <v>107.58913367000059</v>
          </cell>
          <cell r="FN1303">
            <v>0</v>
          </cell>
          <cell r="FO1303">
            <v>96.575103379997017</v>
          </cell>
          <cell r="FP1303">
            <v>0</v>
          </cell>
          <cell r="FQ1303">
            <v>0</v>
          </cell>
          <cell r="FR1303">
            <v>-29.97270903000026</v>
          </cell>
          <cell r="FS1303">
            <v>0</v>
          </cell>
          <cell r="FT1303">
            <v>0</v>
          </cell>
          <cell r="FU1303">
            <v>-59.145905750003294</v>
          </cell>
          <cell r="FV1303">
            <v>-32.776198139996268</v>
          </cell>
          <cell r="FW1303">
            <v>28.366515660000005</v>
          </cell>
          <cell r="FX1303">
            <v>82.56352096000046</v>
          </cell>
          <cell r="FY1303">
            <v>0</v>
          </cell>
          <cell r="FZ1303">
            <v>-102.53195139999661</v>
          </cell>
          <cell r="GA1303">
            <v>0</v>
          </cell>
          <cell r="GB1303">
            <v>53.551309640002728</v>
          </cell>
          <cell r="GC1303">
            <v>0</v>
          </cell>
          <cell r="GD1303">
            <v>0</v>
          </cell>
          <cell r="GE1303">
            <v>-339.79015907994471</v>
          </cell>
          <cell r="GF1303">
            <v>0</v>
          </cell>
          <cell r="GG1303">
            <v>43.906541629999992</v>
          </cell>
          <cell r="GH1303">
            <v>-266.33309919000021</v>
          </cell>
          <cell r="GI1303">
            <v>-118.97657530000106</v>
          </cell>
          <cell r="GJ1303">
            <v>48.31686850999904</v>
          </cell>
          <cell r="GK1303">
            <v>-11.003219129999707</v>
          </cell>
          <cell r="GL1303">
            <v>-87.597117669996805</v>
          </cell>
          <cell r="GM1303">
            <v>0</v>
          </cell>
          <cell r="GN1303">
            <v>0</v>
          </cell>
          <cell r="GO1303">
            <v>51.896442070003104</v>
          </cell>
          <cell r="GP1303">
            <v>0</v>
          </cell>
          <cell r="GQ1303">
            <v>0</v>
          </cell>
          <cell r="GR1303">
            <v>-41.884042379970197</v>
          </cell>
          <cell r="GS1303">
            <v>0</v>
          </cell>
          <cell r="GT1303">
            <v>0</v>
          </cell>
          <cell r="GU1303">
            <v>-36.151797309998074</v>
          </cell>
          <cell r="GV1303">
            <v>0</v>
          </cell>
          <cell r="GW1303">
            <v>-5.7322450700012268</v>
          </cell>
          <cell r="GX1303">
            <v>0</v>
          </cell>
          <cell r="GY1303">
            <v>0</v>
          </cell>
          <cell r="GZ1303">
            <v>0</v>
          </cell>
          <cell r="HA1303">
            <v>0</v>
          </cell>
          <cell r="HB1303">
            <v>0</v>
          </cell>
          <cell r="HC1303">
            <v>0</v>
          </cell>
          <cell r="HD1303">
            <v>0</v>
          </cell>
          <cell r="HE1303">
            <v>165.1691903299652</v>
          </cell>
          <cell r="HF1303">
            <v>0</v>
          </cell>
          <cell r="HG1303">
            <v>0</v>
          </cell>
          <cell r="HH1303">
            <v>165.16919032999795</v>
          </cell>
          <cell r="HI1303">
            <v>0</v>
          </cell>
          <cell r="HJ1303">
            <v>0</v>
          </cell>
          <cell r="HK1303">
            <v>0</v>
          </cell>
          <cell r="HL1303">
            <v>0</v>
          </cell>
          <cell r="HM1303">
            <v>0</v>
          </cell>
          <cell r="HN1303">
            <v>0</v>
          </cell>
          <cell r="HO1303">
            <v>0</v>
          </cell>
          <cell r="HP1303">
            <v>0</v>
          </cell>
          <cell r="HQ1303">
            <v>0</v>
          </cell>
          <cell r="HR1303">
            <v>82.191765900002792</v>
          </cell>
          <cell r="HS1303">
            <v>0</v>
          </cell>
          <cell r="HT1303">
            <v>0</v>
          </cell>
          <cell r="HU1303">
            <v>0</v>
          </cell>
          <cell r="HV1303">
            <v>0</v>
          </cell>
          <cell r="HW1303">
            <v>82.191765899999154</v>
          </cell>
          <cell r="HX1303">
            <v>0</v>
          </cell>
          <cell r="HY1303">
            <v>0</v>
          </cell>
          <cell r="HZ1303">
            <v>0</v>
          </cell>
          <cell r="IA1303">
            <v>0</v>
          </cell>
          <cell r="IB1303">
            <v>0</v>
          </cell>
          <cell r="IC1303">
            <v>0</v>
          </cell>
          <cell r="ID1303">
            <v>0</v>
          </cell>
          <cell r="IE1303">
            <v>0</v>
          </cell>
          <cell r="IF1303">
            <v>0</v>
          </cell>
          <cell r="IG1303">
            <v>0</v>
          </cell>
          <cell r="IH1303">
            <v>0</v>
          </cell>
          <cell r="II1303">
            <v>0</v>
          </cell>
          <cell r="IJ1303">
            <v>0</v>
          </cell>
          <cell r="IK1303">
            <v>0</v>
          </cell>
          <cell r="IL1303">
            <v>0</v>
          </cell>
          <cell r="IM1303">
            <v>0</v>
          </cell>
          <cell r="IN1303">
            <v>0</v>
          </cell>
          <cell r="IO1303">
            <v>0</v>
          </cell>
          <cell r="IP1303">
            <v>0</v>
          </cell>
          <cell r="IQ1303">
            <v>0</v>
          </cell>
          <cell r="IR1303">
            <v>0</v>
          </cell>
          <cell r="IS1303">
            <v>0</v>
          </cell>
          <cell r="IT1303">
            <v>0</v>
          </cell>
          <cell r="IU1303">
            <v>0</v>
          </cell>
          <cell r="IV1303">
            <v>0</v>
          </cell>
          <cell r="IW1303">
            <v>0</v>
          </cell>
          <cell r="IX1303">
            <v>0</v>
          </cell>
          <cell r="IY1303">
            <v>0</v>
          </cell>
          <cell r="IZ1303">
            <v>0</v>
          </cell>
          <cell r="JA1303">
            <v>0</v>
          </cell>
          <cell r="JB1303">
            <v>0</v>
          </cell>
          <cell r="JC1303">
            <v>0</v>
          </cell>
          <cell r="JD1303">
            <v>0</v>
          </cell>
          <cell r="JE1303">
            <v>0</v>
          </cell>
          <cell r="JF1303">
            <v>0</v>
          </cell>
          <cell r="JG1303">
            <v>0</v>
          </cell>
          <cell r="JH1303">
            <v>0</v>
          </cell>
          <cell r="JI1303">
            <v>0</v>
          </cell>
          <cell r="JJ1303">
            <v>0</v>
          </cell>
          <cell r="JK1303">
            <v>0</v>
          </cell>
          <cell r="JL1303">
            <v>0</v>
          </cell>
          <cell r="JM1303">
            <v>0</v>
          </cell>
          <cell r="JN1303">
            <v>0</v>
          </cell>
          <cell r="JO1303">
            <v>0</v>
          </cell>
          <cell r="JP1303">
            <v>0</v>
          </cell>
          <cell r="JQ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  <cell r="GK1304">
            <v>0</v>
          </cell>
          <cell r="GL1304">
            <v>0</v>
          </cell>
          <cell r="GM1304">
            <v>0</v>
          </cell>
          <cell r="GN1304">
            <v>0</v>
          </cell>
          <cell r="GO1304">
            <v>0</v>
          </cell>
          <cell r="GP1304">
            <v>0</v>
          </cell>
          <cell r="GQ1304">
            <v>0</v>
          </cell>
          <cell r="GR1304">
            <v>0</v>
          </cell>
          <cell r="GS1304">
            <v>0</v>
          </cell>
          <cell r="GT1304">
            <v>0</v>
          </cell>
          <cell r="GU1304">
            <v>0</v>
          </cell>
          <cell r="GV1304">
            <v>0</v>
          </cell>
          <cell r="GW1304">
            <v>0</v>
          </cell>
          <cell r="GX1304">
            <v>0</v>
          </cell>
          <cell r="GY1304">
            <v>0</v>
          </cell>
          <cell r="GZ1304">
            <v>0</v>
          </cell>
          <cell r="HA1304">
            <v>0</v>
          </cell>
          <cell r="HB1304">
            <v>0</v>
          </cell>
          <cell r="HC1304">
            <v>0</v>
          </cell>
          <cell r="HD1304">
            <v>0</v>
          </cell>
          <cell r="HE1304">
            <v>0</v>
          </cell>
          <cell r="HF1304">
            <v>0</v>
          </cell>
          <cell r="HG1304">
            <v>0</v>
          </cell>
          <cell r="HH1304">
            <v>0</v>
          </cell>
          <cell r="HI1304">
            <v>0</v>
          </cell>
          <cell r="HJ1304">
            <v>0</v>
          </cell>
          <cell r="HK1304">
            <v>0</v>
          </cell>
          <cell r="HL1304">
            <v>0</v>
          </cell>
          <cell r="HM1304">
            <v>0</v>
          </cell>
          <cell r="HN1304">
            <v>0</v>
          </cell>
          <cell r="HO1304">
            <v>0</v>
          </cell>
          <cell r="HP1304">
            <v>0</v>
          </cell>
          <cell r="HQ1304">
            <v>0</v>
          </cell>
          <cell r="HR1304">
            <v>0</v>
          </cell>
          <cell r="HS1304">
            <v>0</v>
          </cell>
          <cell r="HT1304">
            <v>0</v>
          </cell>
          <cell r="HU1304">
            <v>0</v>
          </cell>
          <cell r="HV1304">
            <v>0</v>
          </cell>
          <cell r="HW1304">
            <v>0</v>
          </cell>
          <cell r="HX1304">
            <v>0</v>
          </cell>
          <cell r="HY1304">
            <v>0</v>
          </cell>
          <cell r="HZ1304">
            <v>0</v>
          </cell>
          <cell r="IA1304">
            <v>0</v>
          </cell>
          <cell r="IB1304">
            <v>0</v>
          </cell>
          <cell r="IC1304">
            <v>0</v>
          </cell>
          <cell r="ID1304">
            <v>0</v>
          </cell>
          <cell r="IE1304">
            <v>0</v>
          </cell>
          <cell r="IF1304">
            <v>0</v>
          </cell>
          <cell r="IG1304">
            <v>0</v>
          </cell>
          <cell r="IH1304">
            <v>0</v>
          </cell>
          <cell r="II1304">
            <v>0</v>
          </cell>
          <cell r="IJ1304">
            <v>0</v>
          </cell>
          <cell r="IK1304">
            <v>0</v>
          </cell>
          <cell r="IL1304">
            <v>0</v>
          </cell>
          <cell r="IM1304">
            <v>0</v>
          </cell>
          <cell r="IN1304">
            <v>0</v>
          </cell>
          <cell r="IO1304">
            <v>0</v>
          </cell>
          <cell r="IP1304">
            <v>0</v>
          </cell>
          <cell r="IQ1304">
            <v>0</v>
          </cell>
          <cell r="IR1304">
            <v>0</v>
          </cell>
          <cell r="IS1304">
            <v>0</v>
          </cell>
          <cell r="IT1304">
            <v>0</v>
          </cell>
          <cell r="IU1304">
            <v>0</v>
          </cell>
          <cell r="IV1304">
            <v>0</v>
          </cell>
          <cell r="IW1304">
            <v>0</v>
          </cell>
          <cell r="IX1304">
            <v>0</v>
          </cell>
          <cell r="IY1304">
            <v>0</v>
          </cell>
          <cell r="IZ1304">
            <v>0</v>
          </cell>
          <cell r="JA1304">
            <v>0</v>
          </cell>
          <cell r="JB1304">
            <v>0</v>
          </cell>
          <cell r="JC1304">
            <v>0</v>
          </cell>
          <cell r="JD1304">
            <v>0</v>
          </cell>
          <cell r="JE1304">
            <v>0</v>
          </cell>
          <cell r="JF1304">
            <v>0</v>
          </cell>
          <cell r="JG1304">
            <v>0</v>
          </cell>
          <cell r="JH1304">
            <v>0</v>
          </cell>
          <cell r="JI1304">
            <v>0</v>
          </cell>
          <cell r="JJ1304">
            <v>0</v>
          </cell>
          <cell r="JK1304">
            <v>0</v>
          </cell>
          <cell r="JL1304">
            <v>0</v>
          </cell>
          <cell r="JM1304">
            <v>0</v>
          </cell>
          <cell r="JN1304">
            <v>0</v>
          </cell>
          <cell r="JO1304">
            <v>0</v>
          </cell>
          <cell r="JP1304">
            <v>0</v>
          </cell>
          <cell r="JQ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  <cell r="GK1305">
            <v>0</v>
          </cell>
          <cell r="GL1305">
            <v>0</v>
          </cell>
          <cell r="GM1305">
            <v>0</v>
          </cell>
          <cell r="GN1305">
            <v>0</v>
          </cell>
          <cell r="GO1305">
            <v>0</v>
          </cell>
          <cell r="GP1305">
            <v>0</v>
          </cell>
          <cell r="GQ1305">
            <v>0</v>
          </cell>
          <cell r="GR1305">
            <v>0</v>
          </cell>
          <cell r="GS1305">
            <v>0</v>
          </cell>
          <cell r="GT1305">
            <v>0</v>
          </cell>
          <cell r="GU1305">
            <v>0</v>
          </cell>
          <cell r="GV1305">
            <v>0</v>
          </cell>
          <cell r="GW1305">
            <v>0</v>
          </cell>
          <cell r="GX1305">
            <v>0</v>
          </cell>
          <cell r="GY1305">
            <v>0</v>
          </cell>
          <cell r="GZ1305">
            <v>0</v>
          </cell>
          <cell r="HA1305">
            <v>0</v>
          </cell>
          <cell r="HB1305">
            <v>0</v>
          </cell>
          <cell r="HC1305">
            <v>0</v>
          </cell>
          <cell r="HD1305">
            <v>0</v>
          </cell>
          <cell r="HE1305">
            <v>0</v>
          </cell>
          <cell r="HF1305">
            <v>0</v>
          </cell>
          <cell r="HG1305">
            <v>0</v>
          </cell>
          <cell r="HH1305">
            <v>0</v>
          </cell>
          <cell r="HI1305">
            <v>0</v>
          </cell>
          <cell r="HJ1305">
            <v>0</v>
          </cell>
          <cell r="HK1305">
            <v>0</v>
          </cell>
          <cell r="HL1305">
            <v>0</v>
          </cell>
          <cell r="HM1305">
            <v>0</v>
          </cell>
          <cell r="HN1305">
            <v>0</v>
          </cell>
          <cell r="HO1305">
            <v>0</v>
          </cell>
          <cell r="HP1305">
            <v>0</v>
          </cell>
          <cell r="HQ1305">
            <v>0</v>
          </cell>
          <cell r="HR1305">
            <v>0</v>
          </cell>
          <cell r="HS1305">
            <v>0</v>
          </cell>
          <cell r="HT1305">
            <v>0</v>
          </cell>
          <cell r="HU1305">
            <v>0</v>
          </cell>
          <cell r="HV1305">
            <v>0</v>
          </cell>
          <cell r="HW1305">
            <v>0</v>
          </cell>
          <cell r="HX1305">
            <v>0</v>
          </cell>
          <cell r="HY1305">
            <v>0</v>
          </cell>
          <cell r="HZ1305">
            <v>0</v>
          </cell>
          <cell r="IA1305">
            <v>0</v>
          </cell>
          <cell r="IB1305">
            <v>0</v>
          </cell>
          <cell r="IC1305">
            <v>0</v>
          </cell>
          <cell r="ID1305">
            <v>0</v>
          </cell>
          <cell r="IE1305">
            <v>0</v>
          </cell>
          <cell r="IF1305">
            <v>0</v>
          </cell>
          <cell r="IG1305">
            <v>0</v>
          </cell>
          <cell r="IH1305">
            <v>0</v>
          </cell>
          <cell r="II1305">
            <v>0</v>
          </cell>
          <cell r="IJ1305">
            <v>0</v>
          </cell>
          <cell r="IK1305">
            <v>0</v>
          </cell>
          <cell r="IL1305">
            <v>0</v>
          </cell>
          <cell r="IM1305">
            <v>0</v>
          </cell>
          <cell r="IN1305">
            <v>0</v>
          </cell>
          <cell r="IO1305">
            <v>0</v>
          </cell>
          <cell r="IP1305">
            <v>0</v>
          </cell>
          <cell r="IQ1305">
            <v>0</v>
          </cell>
          <cell r="IR1305">
            <v>0</v>
          </cell>
          <cell r="IS1305">
            <v>0</v>
          </cell>
          <cell r="IT1305">
            <v>0</v>
          </cell>
          <cell r="IU1305">
            <v>0</v>
          </cell>
          <cell r="IV1305">
            <v>0</v>
          </cell>
          <cell r="IW1305">
            <v>0</v>
          </cell>
          <cell r="IX1305">
            <v>0</v>
          </cell>
          <cell r="IY1305">
            <v>0</v>
          </cell>
          <cell r="IZ1305">
            <v>0</v>
          </cell>
          <cell r="JA1305">
            <v>0</v>
          </cell>
          <cell r="JB1305">
            <v>0</v>
          </cell>
          <cell r="JC1305">
            <v>0</v>
          </cell>
          <cell r="JD1305">
            <v>0</v>
          </cell>
          <cell r="JE1305">
            <v>0</v>
          </cell>
          <cell r="JF1305">
            <v>0</v>
          </cell>
          <cell r="JG1305">
            <v>0</v>
          </cell>
          <cell r="JH1305">
            <v>0</v>
          </cell>
          <cell r="JI1305">
            <v>0</v>
          </cell>
          <cell r="JJ1305">
            <v>0</v>
          </cell>
          <cell r="JK1305">
            <v>0</v>
          </cell>
          <cell r="JL1305">
            <v>0</v>
          </cell>
          <cell r="JM1305">
            <v>0</v>
          </cell>
          <cell r="JN1305">
            <v>0</v>
          </cell>
          <cell r="JO1305">
            <v>0</v>
          </cell>
          <cell r="JP1305">
            <v>0</v>
          </cell>
          <cell r="JQ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  <cell r="GK1306">
            <v>0</v>
          </cell>
          <cell r="GL1306">
            <v>0</v>
          </cell>
          <cell r="GM1306">
            <v>0</v>
          </cell>
          <cell r="GN1306">
            <v>0</v>
          </cell>
          <cell r="GO1306">
            <v>0</v>
          </cell>
          <cell r="GP1306">
            <v>0</v>
          </cell>
          <cell r="GQ1306">
            <v>0</v>
          </cell>
          <cell r="GR1306">
            <v>0</v>
          </cell>
          <cell r="GS1306">
            <v>0</v>
          </cell>
          <cell r="GT1306">
            <v>0</v>
          </cell>
          <cell r="GU1306">
            <v>0</v>
          </cell>
          <cell r="GV1306">
            <v>0</v>
          </cell>
          <cell r="GW1306">
            <v>0</v>
          </cell>
          <cell r="GX1306">
            <v>0</v>
          </cell>
          <cell r="GY1306">
            <v>0</v>
          </cell>
          <cell r="GZ1306">
            <v>0</v>
          </cell>
          <cell r="HA1306">
            <v>0</v>
          </cell>
          <cell r="HB1306">
            <v>0</v>
          </cell>
          <cell r="HC1306">
            <v>0</v>
          </cell>
          <cell r="HD1306">
            <v>0</v>
          </cell>
          <cell r="HE1306">
            <v>0</v>
          </cell>
          <cell r="HF1306">
            <v>0</v>
          </cell>
          <cell r="HG1306">
            <v>0</v>
          </cell>
          <cell r="HH1306">
            <v>0</v>
          </cell>
          <cell r="HI1306">
            <v>0</v>
          </cell>
          <cell r="HJ1306">
            <v>0</v>
          </cell>
          <cell r="HK1306">
            <v>0</v>
          </cell>
          <cell r="HL1306">
            <v>0</v>
          </cell>
          <cell r="HM1306">
            <v>0</v>
          </cell>
          <cell r="HN1306">
            <v>0</v>
          </cell>
          <cell r="HO1306">
            <v>0</v>
          </cell>
          <cell r="HP1306">
            <v>0</v>
          </cell>
          <cell r="HQ1306">
            <v>0</v>
          </cell>
          <cell r="HR1306">
            <v>0</v>
          </cell>
          <cell r="HS1306">
            <v>0</v>
          </cell>
          <cell r="HT1306">
            <v>0</v>
          </cell>
          <cell r="HU1306">
            <v>0</v>
          </cell>
          <cell r="HV1306">
            <v>0</v>
          </cell>
          <cell r="HW1306">
            <v>0</v>
          </cell>
          <cell r="HX1306">
            <v>0</v>
          </cell>
          <cell r="HY1306">
            <v>0</v>
          </cell>
          <cell r="HZ1306">
            <v>0</v>
          </cell>
          <cell r="IA1306">
            <v>0</v>
          </cell>
          <cell r="IB1306">
            <v>0</v>
          </cell>
          <cell r="IC1306">
            <v>0</v>
          </cell>
          <cell r="ID1306">
            <v>0</v>
          </cell>
          <cell r="IE1306">
            <v>0</v>
          </cell>
          <cell r="IF1306">
            <v>0</v>
          </cell>
          <cell r="IG1306">
            <v>0</v>
          </cell>
          <cell r="IH1306">
            <v>0</v>
          </cell>
          <cell r="II1306">
            <v>0</v>
          </cell>
          <cell r="IJ1306">
            <v>0</v>
          </cell>
          <cell r="IK1306">
            <v>0</v>
          </cell>
          <cell r="IL1306">
            <v>0</v>
          </cell>
          <cell r="IM1306">
            <v>0</v>
          </cell>
          <cell r="IN1306">
            <v>0</v>
          </cell>
          <cell r="IO1306">
            <v>0</v>
          </cell>
          <cell r="IP1306">
            <v>0</v>
          </cell>
          <cell r="IQ1306">
            <v>0</v>
          </cell>
          <cell r="IR1306">
            <v>0</v>
          </cell>
          <cell r="IS1306">
            <v>0</v>
          </cell>
          <cell r="IT1306">
            <v>0</v>
          </cell>
          <cell r="IU1306">
            <v>0</v>
          </cell>
          <cell r="IV1306">
            <v>0</v>
          </cell>
          <cell r="IW1306">
            <v>0</v>
          </cell>
          <cell r="IX1306">
            <v>0</v>
          </cell>
          <cell r="IY1306">
            <v>0</v>
          </cell>
          <cell r="IZ1306">
            <v>0</v>
          </cell>
          <cell r="JA1306">
            <v>0</v>
          </cell>
          <cell r="JB1306">
            <v>0</v>
          </cell>
          <cell r="JC1306">
            <v>0</v>
          </cell>
          <cell r="JD1306">
            <v>0</v>
          </cell>
          <cell r="JE1306">
            <v>0</v>
          </cell>
          <cell r="JF1306">
            <v>0</v>
          </cell>
          <cell r="JG1306">
            <v>0</v>
          </cell>
          <cell r="JH1306">
            <v>0</v>
          </cell>
          <cell r="JI1306">
            <v>0</v>
          </cell>
          <cell r="JJ1306">
            <v>0</v>
          </cell>
          <cell r="JK1306">
            <v>0</v>
          </cell>
          <cell r="JL1306">
            <v>0</v>
          </cell>
          <cell r="JM1306">
            <v>0</v>
          </cell>
          <cell r="JN1306">
            <v>0</v>
          </cell>
          <cell r="JO1306">
            <v>0</v>
          </cell>
          <cell r="JP1306">
            <v>0</v>
          </cell>
          <cell r="JQ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  <cell r="GK1307">
            <v>0</v>
          </cell>
          <cell r="GL1307">
            <v>0</v>
          </cell>
          <cell r="GM1307">
            <v>0</v>
          </cell>
          <cell r="GN1307">
            <v>0</v>
          </cell>
          <cell r="GO1307">
            <v>0</v>
          </cell>
          <cell r="GP1307">
            <v>0</v>
          </cell>
          <cell r="GQ1307">
            <v>0</v>
          </cell>
          <cell r="GR1307">
            <v>0</v>
          </cell>
          <cell r="GS1307">
            <v>0</v>
          </cell>
          <cell r="GT1307">
            <v>0</v>
          </cell>
          <cell r="GU1307">
            <v>0</v>
          </cell>
          <cell r="GV1307">
            <v>0</v>
          </cell>
          <cell r="GW1307">
            <v>0</v>
          </cell>
          <cell r="GX1307">
            <v>0</v>
          </cell>
          <cell r="GY1307">
            <v>0</v>
          </cell>
          <cell r="GZ1307">
            <v>0</v>
          </cell>
          <cell r="HA1307">
            <v>0</v>
          </cell>
          <cell r="HB1307">
            <v>0</v>
          </cell>
          <cell r="HC1307">
            <v>0</v>
          </cell>
          <cell r="HD1307">
            <v>0</v>
          </cell>
          <cell r="HE1307">
            <v>0</v>
          </cell>
          <cell r="HF1307">
            <v>0</v>
          </cell>
          <cell r="HG1307">
            <v>0</v>
          </cell>
          <cell r="HH1307">
            <v>0</v>
          </cell>
          <cell r="HI1307">
            <v>0</v>
          </cell>
          <cell r="HJ1307">
            <v>0</v>
          </cell>
          <cell r="HK1307">
            <v>0</v>
          </cell>
          <cell r="HL1307">
            <v>0</v>
          </cell>
          <cell r="HM1307">
            <v>0</v>
          </cell>
          <cell r="HN1307">
            <v>0</v>
          </cell>
          <cell r="HO1307">
            <v>0</v>
          </cell>
          <cell r="HP1307">
            <v>0</v>
          </cell>
          <cell r="HQ1307">
            <v>0</v>
          </cell>
          <cell r="HR1307">
            <v>0</v>
          </cell>
          <cell r="HS1307">
            <v>0</v>
          </cell>
          <cell r="HT1307">
            <v>0</v>
          </cell>
          <cell r="HU1307">
            <v>0</v>
          </cell>
          <cell r="HV1307">
            <v>0</v>
          </cell>
          <cell r="HW1307">
            <v>0</v>
          </cell>
          <cell r="HX1307">
            <v>0</v>
          </cell>
          <cell r="HY1307">
            <v>0</v>
          </cell>
          <cell r="HZ1307">
            <v>0</v>
          </cell>
          <cell r="IA1307">
            <v>0</v>
          </cell>
          <cell r="IB1307">
            <v>0</v>
          </cell>
          <cell r="IC1307">
            <v>0</v>
          </cell>
          <cell r="ID1307">
            <v>0</v>
          </cell>
          <cell r="IE1307">
            <v>0</v>
          </cell>
          <cell r="IF1307">
            <v>0</v>
          </cell>
          <cell r="IG1307">
            <v>0</v>
          </cell>
          <cell r="IH1307">
            <v>0</v>
          </cell>
          <cell r="II1307">
            <v>0</v>
          </cell>
          <cell r="IJ1307">
            <v>0</v>
          </cell>
          <cell r="IK1307">
            <v>0</v>
          </cell>
          <cell r="IL1307">
            <v>0</v>
          </cell>
          <cell r="IM1307">
            <v>0</v>
          </cell>
          <cell r="IN1307">
            <v>0</v>
          </cell>
          <cell r="IO1307">
            <v>0</v>
          </cell>
          <cell r="IP1307">
            <v>0</v>
          </cell>
          <cell r="IQ1307">
            <v>0</v>
          </cell>
          <cell r="IR1307">
            <v>0</v>
          </cell>
          <cell r="IS1307">
            <v>0</v>
          </cell>
          <cell r="IT1307">
            <v>0</v>
          </cell>
          <cell r="IU1307">
            <v>0</v>
          </cell>
          <cell r="IV1307">
            <v>0</v>
          </cell>
          <cell r="IW1307">
            <v>0</v>
          </cell>
          <cell r="IX1307">
            <v>0</v>
          </cell>
          <cell r="IY1307">
            <v>0</v>
          </cell>
          <cell r="IZ1307">
            <v>0</v>
          </cell>
          <cell r="JA1307">
            <v>0</v>
          </cell>
          <cell r="JB1307">
            <v>0</v>
          </cell>
          <cell r="JC1307">
            <v>0</v>
          </cell>
          <cell r="JD1307">
            <v>0</v>
          </cell>
          <cell r="JE1307">
            <v>0</v>
          </cell>
          <cell r="JF1307">
            <v>0</v>
          </cell>
          <cell r="JG1307">
            <v>0</v>
          </cell>
          <cell r="JH1307">
            <v>0</v>
          </cell>
          <cell r="JI1307">
            <v>0</v>
          </cell>
          <cell r="JJ1307">
            <v>0</v>
          </cell>
          <cell r="JK1307">
            <v>0</v>
          </cell>
          <cell r="JL1307">
            <v>0</v>
          </cell>
          <cell r="JM1307">
            <v>0</v>
          </cell>
          <cell r="JN1307">
            <v>0</v>
          </cell>
          <cell r="JO1307">
            <v>0</v>
          </cell>
          <cell r="JP1307">
            <v>0</v>
          </cell>
          <cell r="JQ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  <cell r="GK1308">
            <v>0</v>
          </cell>
          <cell r="GL1308">
            <v>0</v>
          </cell>
          <cell r="GM1308">
            <v>0</v>
          </cell>
          <cell r="GN1308">
            <v>0</v>
          </cell>
          <cell r="GO1308">
            <v>0</v>
          </cell>
          <cell r="GP1308">
            <v>0</v>
          </cell>
          <cell r="GQ1308">
            <v>0</v>
          </cell>
          <cell r="GR1308">
            <v>0</v>
          </cell>
          <cell r="GS1308">
            <v>0</v>
          </cell>
          <cell r="GT1308">
            <v>0</v>
          </cell>
          <cell r="GU1308">
            <v>0</v>
          </cell>
          <cell r="GV1308">
            <v>0</v>
          </cell>
          <cell r="GW1308">
            <v>0</v>
          </cell>
          <cell r="GX1308">
            <v>0</v>
          </cell>
          <cell r="GY1308">
            <v>0</v>
          </cell>
          <cell r="GZ1308">
            <v>0</v>
          </cell>
          <cell r="HA1308">
            <v>0</v>
          </cell>
          <cell r="HB1308">
            <v>0</v>
          </cell>
          <cell r="HC1308">
            <v>0</v>
          </cell>
          <cell r="HD1308">
            <v>0</v>
          </cell>
          <cell r="HE1308">
            <v>0</v>
          </cell>
          <cell r="HF1308">
            <v>0</v>
          </cell>
          <cell r="HG1308">
            <v>0</v>
          </cell>
          <cell r="HH1308">
            <v>0</v>
          </cell>
          <cell r="HI1308">
            <v>0</v>
          </cell>
          <cell r="HJ1308">
            <v>0</v>
          </cell>
          <cell r="HK1308">
            <v>0</v>
          </cell>
          <cell r="HL1308">
            <v>0</v>
          </cell>
          <cell r="HM1308">
            <v>0</v>
          </cell>
          <cell r="HN1308">
            <v>0</v>
          </cell>
          <cell r="HO1308">
            <v>0</v>
          </cell>
          <cell r="HP1308">
            <v>0</v>
          </cell>
          <cell r="HQ1308">
            <v>0</v>
          </cell>
          <cell r="HR1308">
            <v>0</v>
          </cell>
          <cell r="HS1308">
            <v>0</v>
          </cell>
          <cell r="HT1308">
            <v>0</v>
          </cell>
          <cell r="HU1308">
            <v>0</v>
          </cell>
          <cell r="HV1308">
            <v>0</v>
          </cell>
          <cell r="HW1308">
            <v>0</v>
          </cell>
          <cell r="HX1308">
            <v>0</v>
          </cell>
          <cell r="HY1308">
            <v>0</v>
          </cell>
          <cell r="HZ1308">
            <v>0</v>
          </cell>
          <cell r="IA1308">
            <v>0</v>
          </cell>
          <cell r="IB1308">
            <v>0</v>
          </cell>
          <cell r="IC1308">
            <v>0</v>
          </cell>
          <cell r="ID1308">
            <v>0</v>
          </cell>
          <cell r="IE1308">
            <v>0</v>
          </cell>
          <cell r="IF1308">
            <v>0</v>
          </cell>
          <cell r="IG1308">
            <v>0</v>
          </cell>
          <cell r="IH1308">
            <v>0</v>
          </cell>
          <cell r="II1308">
            <v>0</v>
          </cell>
          <cell r="IJ1308">
            <v>0</v>
          </cell>
          <cell r="IK1308">
            <v>0</v>
          </cell>
          <cell r="IL1308">
            <v>0</v>
          </cell>
          <cell r="IM1308">
            <v>0</v>
          </cell>
          <cell r="IN1308">
            <v>0</v>
          </cell>
          <cell r="IO1308">
            <v>0</v>
          </cell>
          <cell r="IP1308">
            <v>0</v>
          </cell>
          <cell r="IQ1308">
            <v>0</v>
          </cell>
          <cell r="IR1308">
            <v>0</v>
          </cell>
          <cell r="IS1308">
            <v>0</v>
          </cell>
          <cell r="IT1308">
            <v>0</v>
          </cell>
          <cell r="IU1308">
            <v>0</v>
          </cell>
          <cell r="IV1308">
            <v>0</v>
          </cell>
          <cell r="IW1308">
            <v>0</v>
          </cell>
          <cell r="IX1308">
            <v>0</v>
          </cell>
          <cell r="IY1308">
            <v>0</v>
          </cell>
          <cell r="IZ1308">
            <v>0</v>
          </cell>
          <cell r="JA1308">
            <v>0</v>
          </cell>
          <cell r="JB1308">
            <v>0</v>
          </cell>
          <cell r="JC1308">
            <v>0</v>
          </cell>
          <cell r="JD1308">
            <v>0</v>
          </cell>
          <cell r="JE1308">
            <v>0</v>
          </cell>
          <cell r="JF1308">
            <v>0</v>
          </cell>
          <cell r="JG1308">
            <v>0</v>
          </cell>
          <cell r="JH1308">
            <v>0</v>
          </cell>
          <cell r="JI1308">
            <v>0</v>
          </cell>
          <cell r="JJ1308">
            <v>0</v>
          </cell>
          <cell r="JK1308">
            <v>0</v>
          </cell>
          <cell r="JL1308">
            <v>0</v>
          </cell>
          <cell r="JM1308">
            <v>0</v>
          </cell>
          <cell r="JN1308">
            <v>0</v>
          </cell>
          <cell r="JO1308">
            <v>0</v>
          </cell>
          <cell r="JP1308">
            <v>0</v>
          </cell>
          <cell r="JQ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  <cell r="GK1309">
            <v>0</v>
          </cell>
          <cell r="GL1309">
            <v>0</v>
          </cell>
          <cell r="GM1309">
            <v>0</v>
          </cell>
          <cell r="GN1309">
            <v>0</v>
          </cell>
          <cell r="GO1309">
            <v>0</v>
          </cell>
          <cell r="GP1309">
            <v>0</v>
          </cell>
          <cell r="GQ1309">
            <v>0</v>
          </cell>
          <cell r="GR1309">
            <v>0</v>
          </cell>
          <cell r="GS1309">
            <v>0</v>
          </cell>
          <cell r="GT1309">
            <v>0</v>
          </cell>
          <cell r="GU1309">
            <v>0</v>
          </cell>
          <cell r="GV1309">
            <v>0</v>
          </cell>
          <cell r="GW1309">
            <v>0</v>
          </cell>
          <cell r="GX1309">
            <v>0</v>
          </cell>
          <cell r="GY1309">
            <v>0</v>
          </cell>
          <cell r="GZ1309">
            <v>0</v>
          </cell>
          <cell r="HA1309">
            <v>0</v>
          </cell>
          <cell r="HB1309">
            <v>0</v>
          </cell>
          <cell r="HC1309">
            <v>0</v>
          </cell>
          <cell r="HD1309">
            <v>0</v>
          </cell>
          <cell r="HE1309">
            <v>0</v>
          </cell>
          <cell r="HF1309">
            <v>0</v>
          </cell>
          <cell r="HG1309">
            <v>0</v>
          </cell>
          <cell r="HH1309">
            <v>0</v>
          </cell>
          <cell r="HI1309">
            <v>0</v>
          </cell>
          <cell r="HJ1309">
            <v>0</v>
          </cell>
          <cell r="HK1309">
            <v>0</v>
          </cell>
          <cell r="HL1309">
            <v>0</v>
          </cell>
          <cell r="HM1309">
            <v>0</v>
          </cell>
          <cell r="HN1309">
            <v>0</v>
          </cell>
          <cell r="HO1309">
            <v>0</v>
          </cell>
          <cell r="HP1309">
            <v>0</v>
          </cell>
          <cell r="HQ1309">
            <v>0</v>
          </cell>
          <cell r="HR1309">
            <v>0</v>
          </cell>
          <cell r="HS1309">
            <v>0</v>
          </cell>
          <cell r="HT1309">
            <v>0</v>
          </cell>
          <cell r="HU1309">
            <v>0</v>
          </cell>
          <cell r="HV1309">
            <v>0</v>
          </cell>
          <cell r="HW1309">
            <v>0</v>
          </cell>
          <cell r="HX1309">
            <v>0</v>
          </cell>
          <cell r="HY1309">
            <v>0</v>
          </cell>
          <cell r="HZ1309">
            <v>0</v>
          </cell>
          <cell r="IA1309">
            <v>0</v>
          </cell>
          <cell r="IB1309">
            <v>0</v>
          </cell>
          <cell r="IC1309">
            <v>0</v>
          </cell>
          <cell r="ID1309">
            <v>0</v>
          </cell>
          <cell r="IE1309">
            <v>0</v>
          </cell>
          <cell r="IF1309">
            <v>0</v>
          </cell>
          <cell r="IG1309">
            <v>0</v>
          </cell>
          <cell r="IH1309">
            <v>0</v>
          </cell>
          <cell r="II1309">
            <v>0</v>
          </cell>
          <cell r="IJ1309">
            <v>0</v>
          </cell>
          <cell r="IK1309">
            <v>0</v>
          </cell>
          <cell r="IL1309">
            <v>0</v>
          </cell>
          <cell r="IM1309">
            <v>0</v>
          </cell>
          <cell r="IN1309">
            <v>0</v>
          </cell>
          <cell r="IO1309">
            <v>0</v>
          </cell>
          <cell r="IP1309">
            <v>0</v>
          </cell>
          <cell r="IQ1309">
            <v>0</v>
          </cell>
          <cell r="IR1309">
            <v>0</v>
          </cell>
          <cell r="IS1309">
            <v>0</v>
          </cell>
          <cell r="IT1309">
            <v>0</v>
          </cell>
          <cell r="IU1309">
            <v>0</v>
          </cell>
          <cell r="IV1309">
            <v>0</v>
          </cell>
          <cell r="IW1309">
            <v>0</v>
          </cell>
          <cell r="IX1309">
            <v>0</v>
          </cell>
          <cell r="IY1309">
            <v>0</v>
          </cell>
          <cell r="IZ1309">
            <v>0</v>
          </cell>
          <cell r="JA1309">
            <v>0</v>
          </cell>
          <cell r="JB1309">
            <v>0</v>
          </cell>
          <cell r="JC1309">
            <v>0</v>
          </cell>
          <cell r="JD1309">
            <v>0</v>
          </cell>
          <cell r="JE1309">
            <v>0</v>
          </cell>
          <cell r="JF1309">
            <v>0</v>
          </cell>
          <cell r="JG1309">
            <v>0</v>
          </cell>
          <cell r="JH1309">
            <v>0</v>
          </cell>
          <cell r="JI1309">
            <v>0</v>
          </cell>
          <cell r="JJ1309">
            <v>0</v>
          </cell>
          <cell r="JK1309">
            <v>0</v>
          </cell>
          <cell r="JL1309">
            <v>0</v>
          </cell>
          <cell r="JM1309">
            <v>0</v>
          </cell>
          <cell r="JN1309">
            <v>0</v>
          </cell>
          <cell r="JO1309">
            <v>0</v>
          </cell>
          <cell r="JP1309">
            <v>0</v>
          </cell>
          <cell r="JQ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  <cell r="GK1310">
            <v>0</v>
          </cell>
          <cell r="GL1310">
            <v>0</v>
          </cell>
          <cell r="GM1310">
            <v>0</v>
          </cell>
          <cell r="GN1310">
            <v>0</v>
          </cell>
          <cell r="GO1310">
            <v>0</v>
          </cell>
          <cell r="GP1310">
            <v>0</v>
          </cell>
          <cell r="GQ1310">
            <v>0</v>
          </cell>
          <cell r="GR1310">
            <v>0</v>
          </cell>
          <cell r="GS1310">
            <v>0</v>
          </cell>
          <cell r="GT1310">
            <v>0</v>
          </cell>
          <cell r="GU1310">
            <v>0</v>
          </cell>
          <cell r="GV1310">
            <v>0</v>
          </cell>
          <cell r="GW1310">
            <v>0</v>
          </cell>
          <cell r="GX1310">
            <v>0</v>
          </cell>
          <cell r="GY1310">
            <v>0</v>
          </cell>
          <cell r="GZ1310">
            <v>0</v>
          </cell>
          <cell r="HA1310">
            <v>0</v>
          </cell>
          <cell r="HB1310">
            <v>0</v>
          </cell>
          <cell r="HC1310">
            <v>0</v>
          </cell>
          <cell r="HD1310">
            <v>0</v>
          </cell>
          <cell r="HE1310">
            <v>0</v>
          </cell>
          <cell r="HF1310">
            <v>0</v>
          </cell>
          <cell r="HG1310">
            <v>0</v>
          </cell>
          <cell r="HH1310">
            <v>0</v>
          </cell>
          <cell r="HI1310">
            <v>0</v>
          </cell>
          <cell r="HJ1310">
            <v>0</v>
          </cell>
          <cell r="HK1310">
            <v>0</v>
          </cell>
          <cell r="HL1310">
            <v>0</v>
          </cell>
          <cell r="HM1310">
            <v>0</v>
          </cell>
          <cell r="HN1310">
            <v>0</v>
          </cell>
          <cell r="HO1310">
            <v>0</v>
          </cell>
          <cell r="HP1310">
            <v>0</v>
          </cell>
          <cell r="HQ1310">
            <v>0</v>
          </cell>
          <cell r="HR1310">
            <v>0</v>
          </cell>
          <cell r="HS1310">
            <v>0</v>
          </cell>
          <cell r="HT1310">
            <v>0</v>
          </cell>
          <cell r="HU1310">
            <v>0</v>
          </cell>
          <cell r="HV1310">
            <v>0</v>
          </cell>
          <cell r="HW1310">
            <v>0</v>
          </cell>
          <cell r="HX1310">
            <v>0</v>
          </cell>
          <cell r="HY1310">
            <v>0</v>
          </cell>
          <cell r="HZ1310">
            <v>0</v>
          </cell>
          <cell r="IA1310">
            <v>0</v>
          </cell>
          <cell r="IB1310">
            <v>0</v>
          </cell>
          <cell r="IC1310">
            <v>0</v>
          </cell>
          <cell r="ID1310">
            <v>0</v>
          </cell>
          <cell r="IE1310">
            <v>0</v>
          </cell>
          <cell r="IF1310">
            <v>0</v>
          </cell>
          <cell r="IG1310">
            <v>0</v>
          </cell>
          <cell r="IH1310">
            <v>0</v>
          </cell>
          <cell r="II1310">
            <v>0</v>
          </cell>
          <cell r="IJ1310">
            <v>0</v>
          </cell>
          <cell r="IK1310">
            <v>0</v>
          </cell>
          <cell r="IL1310">
            <v>0</v>
          </cell>
          <cell r="IM1310">
            <v>0</v>
          </cell>
          <cell r="IN1310">
            <v>0</v>
          </cell>
          <cell r="IO1310">
            <v>0</v>
          </cell>
          <cell r="IP1310">
            <v>0</v>
          </cell>
          <cell r="IQ1310">
            <v>0</v>
          </cell>
          <cell r="IR1310">
            <v>0</v>
          </cell>
          <cell r="IS1310">
            <v>0</v>
          </cell>
          <cell r="IT1310">
            <v>0</v>
          </cell>
          <cell r="IU1310">
            <v>0</v>
          </cell>
          <cell r="IV1310">
            <v>0</v>
          </cell>
          <cell r="IW1310">
            <v>0</v>
          </cell>
          <cell r="IX1310">
            <v>0</v>
          </cell>
          <cell r="IY1310">
            <v>0</v>
          </cell>
          <cell r="IZ1310">
            <v>0</v>
          </cell>
          <cell r="JA1310">
            <v>0</v>
          </cell>
          <cell r="JB1310">
            <v>0</v>
          </cell>
          <cell r="JC1310">
            <v>0</v>
          </cell>
          <cell r="JD1310">
            <v>0</v>
          </cell>
          <cell r="JE1310">
            <v>0</v>
          </cell>
          <cell r="JF1310">
            <v>0</v>
          </cell>
          <cell r="JG1310">
            <v>0</v>
          </cell>
          <cell r="JH1310">
            <v>0</v>
          </cell>
          <cell r="JI1310">
            <v>0</v>
          </cell>
          <cell r="JJ1310">
            <v>0</v>
          </cell>
          <cell r="JK1310">
            <v>0</v>
          </cell>
          <cell r="JL1310">
            <v>0</v>
          </cell>
          <cell r="JM1310">
            <v>0</v>
          </cell>
          <cell r="JN1310">
            <v>0</v>
          </cell>
          <cell r="JO1310">
            <v>0</v>
          </cell>
          <cell r="JP1310">
            <v>0</v>
          </cell>
          <cell r="JQ1310">
            <v>0</v>
          </cell>
        </row>
        <row r="1311">
          <cell r="F1311">
            <v>0</v>
          </cell>
          <cell r="G1311">
            <v>-19.218310559983365</v>
          </cell>
          <cell r="H1311">
            <v>-682.95473568991292</v>
          </cell>
          <cell r="I1311">
            <v>-98.936453800066374</v>
          </cell>
          <cell r="J1311">
            <v>-124.45003509998787</v>
          </cell>
          <cell r="K1311">
            <v>0</v>
          </cell>
          <cell r="L1311">
            <v>0</v>
          </cell>
          <cell r="M1311">
            <v>0</v>
          </cell>
          <cell r="N1311">
            <v>-14.728533720015548</v>
          </cell>
          <cell r="O1311">
            <v>-885.83887131977826</v>
          </cell>
          <cell r="P1311">
            <v>-18.18461912998464</v>
          </cell>
          <cell r="Q1311">
            <v>-43.561966359964572</v>
          </cell>
          <cell r="R1311">
            <v>-6244.151356510818</v>
          </cell>
          <cell r="S1311">
            <v>-88.820342820137739</v>
          </cell>
          <cell r="T1311">
            <v>-100.17746680998243</v>
          </cell>
          <cell r="U1311">
            <v>-1817.8325226400048</v>
          </cell>
          <cell r="V1311">
            <v>-1396.6215258701704</v>
          </cell>
          <cell r="W1311">
            <v>-1224.5005786200054</v>
          </cell>
          <cell r="X1311">
            <v>-67.492028060019948</v>
          </cell>
          <cell r="Y1311">
            <v>0</v>
          </cell>
          <cell r="Z1311">
            <v>0</v>
          </cell>
          <cell r="AA1311">
            <v>-1021.4163887601462</v>
          </cell>
          <cell r="AB1311">
            <v>-642.89173694024794</v>
          </cell>
          <cell r="AC1311">
            <v>3.471328129991889</v>
          </cell>
          <cell r="AD1311">
            <v>112.1299058800796</v>
          </cell>
          <cell r="AE1311">
            <v>-5704.8912840988487</v>
          </cell>
          <cell r="AF1311">
            <v>2.0651012999005616</v>
          </cell>
          <cell r="AG1311">
            <v>-72.813876910018735</v>
          </cell>
          <cell r="AH1311">
            <v>-1013.095593999722</v>
          </cell>
          <cell r="AI1311">
            <v>-1745.1070510497084</v>
          </cell>
          <cell r="AJ1311">
            <v>-939.1465389499208</v>
          </cell>
          <cell r="AK1311">
            <v>-865.46275323990267</v>
          </cell>
          <cell r="AL1311">
            <v>0</v>
          </cell>
          <cell r="AM1311">
            <v>7.4829942799988203</v>
          </cell>
          <cell r="AN1311">
            <v>-940.43493131012656</v>
          </cell>
          <cell r="AO1311">
            <v>-204.21723290998489</v>
          </cell>
          <cell r="AP1311">
            <v>2.0125180199975148</v>
          </cell>
          <cell r="AQ1311">
            <v>63.826080669998191</v>
          </cell>
          <cell r="AR1311">
            <v>-4154.7631421871483</v>
          </cell>
          <cell r="AS1311">
            <v>2.7026999974623322E-2</v>
          </cell>
          <cell r="AT1311">
            <v>-2.7027040021494031E-2</v>
          </cell>
          <cell r="AU1311">
            <v>-1294.6789880399592</v>
          </cell>
          <cell r="AV1311">
            <v>59.165933799929917</v>
          </cell>
          <cell r="AW1311">
            <v>-602.46347657998558</v>
          </cell>
          <cell r="AX1311">
            <v>-1656.4339395597344</v>
          </cell>
          <cell r="AY1311">
            <v>0</v>
          </cell>
          <cell r="AZ1311">
            <v>0.1487351399846375</v>
          </cell>
          <cell r="BA1311">
            <v>-599.9593437599251</v>
          </cell>
          <cell r="BB1311">
            <v>-66.562451950274408</v>
          </cell>
          <cell r="BC1311">
            <v>0</v>
          </cell>
          <cell r="BD1311">
            <v>6.0203887999523431</v>
          </cell>
          <cell r="BE1311">
            <v>16180.829656470567</v>
          </cell>
          <cell r="BF1311">
            <v>2219.8489947300404</v>
          </cell>
          <cell r="BG1311">
            <v>2020.2295094601577</v>
          </cell>
          <cell r="BH1311">
            <v>1077.0611902497476</v>
          </cell>
          <cell r="BI1311">
            <v>824.74462387000676</v>
          </cell>
          <cell r="BJ1311">
            <v>1327.2054653599625</v>
          </cell>
          <cell r="BK1311">
            <v>1604.1724908299511</v>
          </cell>
          <cell r="BL1311">
            <v>201.40482138004154</v>
          </cell>
          <cell r="BM1311">
            <v>225.06361042999197</v>
          </cell>
          <cell r="BN1311">
            <v>334.34562322997954</v>
          </cell>
          <cell r="BO1311">
            <v>3195.0206968698185</v>
          </cell>
          <cell r="BP1311">
            <v>759.19609917001799</v>
          </cell>
          <cell r="BQ1311">
            <v>2392.5365308901528</v>
          </cell>
          <cell r="BR1311">
            <v>16181.640521578491</v>
          </cell>
          <cell r="BS1311">
            <v>2785.1759573298041</v>
          </cell>
          <cell r="BT1311">
            <v>1764.7994581899839</v>
          </cell>
          <cell r="BU1311">
            <v>715.55215453007258</v>
          </cell>
          <cell r="BV1311">
            <v>-47.721617179806344</v>
          </cell>
          <cell r="BW1311">
            <v>-241.47892095998395</v>
          </cell>
          <cell r="BX1311">
            <v>946.01974626991432</v>
          </cell>
          <cell r="BY1311">
            <v>354.08453991997521</v>
          </cell>
          <cell r="BZ1311">
            <v>466.40470440982608</v>
          </cell>
          <cell r="CA1311">
            <v>443.12418261001585</v>
          </cell>
          <cell r="CB1311">
            <v>3869.7334709997522</v>
          </cell>
          <cell r="CC1311">
            <v>1943.1122245501028</v>
          </cell>
          <cell r="CD1311">
            <v>3182.8346209098818</v>
          </cell>
          <cell r="CE1311">
            <v>24704.250725500286</v>
          </cell>
          <cell r="CF1311">
            <v>4576.9052713598358</v>
          </cell>
          <cell r="CG1311">
            <v>4637.6977163500851</v>
          </cell>
          <cell r="CH1311">
            <v>750.92495281982701</v>
          </cell>
          <cell r="CI1311">
            <v>1005.2441148401704</v>
          </cell>
          <cell r="CJ1311">
            <v>194.20244366000406</v>
          </cell>
          <cell r="CK1311">
            <v>1027.9858961002901</v>
          </cell>
          <cell r="CL1311">
            <v>916.40149438998196</v>
          </cell>
          <cell r="CM1311">
            <v>-23.694564239936881</v>
          </cell>
          <cell r="CN1311">
            <v>-160.31152724992717</v>
          </cell>
          <cell r="CO1311">
            <v>3046.0107712100726</v>
          </cell>
          <cell r="CP1311">
            <v>1571.1383081402164</v>
          </cell>
          <cell r="CQ1311">
            <v>7161.745848119841</v>
          </cell>
          <cell r="CR1311">
            <v>21464.169466889463</v>
          </cell>
          <cell r="CS1311">
            <v>5867.5320819797926</v>
          </cell>
          <cell r="CT1311">
            <v>3629.2326108498964</v>
          </cell>
          <cell r="CU1311">
            <v>299.93243820988573</v>
          </cell>
          <cell r="CV1311">
            <v>1201.1521476798225</v>
          </cell>
          <cell r="CW1311">
            <v>-1439.6600321798469</v>
          </cell>
          <cell r="CX1311">
            <v>-708.50380999979097</v>
          </cell>
          <cell r="CY1311">
            <v>61.402587919961661</v>
          </cell>
          <cell r="CZ1311">
            <v>-9.9385141899692826</v>
          </cell>
          <cell r="DA1311">
            <v>-305.14916612999514</v>
          </cell>
          <cell r="DB1311">
            <v>3234.7586665601702</v>
          </cell>
          <cell r="DC1311">
            <v>1553.0956325200386</v>
          </cell>
          <cell r="DD1311">
            <v>8080.3148236699635</v>
          </cell>
          <cell r="DE1311">
            <v>18471.938521481119</v>
          </cell>
          <cell r="DF1311">
            <v>5367.9358974900097</v>
          </cell>
          <cell r="DG1311">
            <v>1414.5354791299906</v>
          </cell>
          <cell r="DH1311">
            <v>-88.719737650011666</v>
          </cell>
          <cell r="DI1311">
            <v>1922.0844917398645</v>
          </cell>
          <cell r="DJ1311">
            <v>-881.39824582991423</v>
          </cell>
          <cell r="DK1311">
            <v>-1254.35971333005</v>
          </cell>
          <cell r="DL1311">
            <v>303.96215885027777</v>
          </cell>
          <cell r="DM1311">
            <v>73.099153230083175</v>
          </cell>
          <cell r="DN1311">
            <v>-219.75335805001669</v>
          </cell>
          <cell r="DO1311">
            <v>2333.9400425001513</v>
          </cell>
          <cell r="DP1311">
            <v>1651.4650479200063</v>
          </cell>
          <cell r="DQ1311">
            <v>7849.1473054797389</v>
          </cell>
          <cell r="DR1311">
            <v>22778.902261408977</v>
          </cell>
          <cell r="DS1311">
            <v>5474.1061624900904</v>
          </cell>
          <cell r="DT1311">
            <v>3911.2151623301907</v>
          </cell>
          <cell r="DU1311">
            <v>1115.3448530298192</v>
          </cell>
          <cell r="DV1311">
            <v>1014.9159476300701</v>
          </cell>
          <cell r="DW1311">
            <v>-1280.0006572499406</v>
          </cell>
          <cell r="DX1311">
            <v>-299.30424489022698</v>
          </cell>
          <cell r="DY1311">
            <v>65.109962839982472</v>
          </cell>
          <cell r="DZ1311">
            <v>147.77640148001956</v>
          </cell>
          <cell r="EA1311">
            <v>336.44471879984485</v>
          </cell>
          <cell r="EB1311">
            <v>2751.2364227999933</v>
          </cell>
          <cell r="EC1311">
            <v>2180.9530424199766</v>
          </cell>
          <cell r="ED1311">
            <v>7361.104489730089</v>
          </cell>
          <cell r="EE1311">
            <v>11695.569863349199</v>
          </cell>
          <cell r="EF1311">
            <v>4229.9891050097067</v>
          </cell>
          <cell r="EG1311">
            <v>-2802.3990071000298</v>
          </cell>
          <cell r="EH1311">
            <v>1802.6530110297026</v>
          </cell>
          <cell r="EI1311">
            <v>668.77617064013612</v>
          </cell>
          <cell r="EJ1311">
            <v>-981.13116133998847</v>
          </cell>
          <cell r="EK1311">
            <v>-2140.2078010297846</v>
          </cell>
          <cell r="EL1311">
            <v>-493.20805855008075</v>
          </cell>
          <cell r="EM1311">
            <v>729.67762345995288</v>
          </cell>
          <cell r="EN1311">
            <v>-3.5152780600474216</v>
          </cell>
          <cell r="EO1311">
            <v>3126.05326890992</v>
          </cell>
          <cell r="EP1311">
            <v>1589.1275436800206</v>
          </cell>
          <cell r="EQ1311">
            <v>5969.7544466999825</v>
          </cell>
          <cell r="ER1311">
            <v>10522.182348528877</v>
          </cell>
          <cell r="ES1311">
            <v>5552.6340666697361</v>
          </cell>
          <cell r="ET1311">
            <v>1607.0921957097016</v>
          </cell>
          <cell r="EU1311">
            <v>1076.2787193300901</v>
          </cell>
          <cell r="EV1311">
            <v>-3078.4617554198485</v>
          </cell>
          <cell r="EW1311">
            <v>-1212.9084066099604</v>
          </cell>
          <cell r="EX1311">
            <v>-2979.3308996602427</v>
          </cell>
          <cell r="EY1311">
            <v>-267.86221603001468</v>
          </cell>
          <cell r="EZ1311">
            <v>766.4852359201177</v>
          </cell>
          <cell r="FA1311">
            <v>292.56835037015844</v>
          </cell>
          <cell r="FB1311">
            <v>147.67525092000142</v>
          </cell>
          <cell r="FC1311">
            <v>2503.4937807400711</v>
          </cell>
          <cell r="FD1311">
            <v>6114.5180265898816</v>
          </cell>
          <cell r="FE1311">
            <v>22241.659239949659</v>
          </cell>
          <cell r="FF1311">
            <v>6251.2311899496708</v>
          </cell>
          <cell r="FG1311">
            <v>3042.233078350313</v>
          </cell>
          <cell r="FH1311">
            <v>2430.1675674899016</v>
          </cell>
          <cell r="FI1311">
            <v>-521.39854956010822</v>
          </cell>
          <cell r="FJ1311">
            <v>-1458.8007347500534</v>
          </cell>
          <cell r="FK1311">
            <v>1862.0930373499868</v>
          </cell>
          <cell r="FL1311">
            <v>-202.71860464022029</v>
          </cell>
          <cell r="FM1311">
            <v>-841.52192718989681</v>
          </cell>
          <cell r="FN1311">
            <v>-569.23152957012644</v>
          </cell>
          <cell r="FO1311">
            <v>4973.4249004598241</v>
          </cell>
          <cell r="FP1311">
            <v>722.52198656008113</v>
          </cell>
          <cell r="FQ1311">
            <v>6553.6588255001698</v>
          </cell>
          <cell r="FR1311">
            <v>14586.162481931038</v>
          </cell>
          <cell r="FS1311">
            <v>4255.0460465700598</v>
          </cell>
          <cell r="FT1311">
            <v>2621.5411370098591</v>
          </cell>
          <cell r="FU1311">
            <v>505.14853886992205</v>
          </cell>
          <cell r="FV1311">
            <v>1291.52271516982</v>
          </cell>
          <cell r="FW1311">
            <v>-2302.895094180014</v>
          </cell>
          <cell r="FX1311">
            <v>-935.45293226011563</v>
          </cell>
          <cell r="FY1311">
            <v>-268.34333893004805</v>
          </cell>
          <cell r="FZ1311">
            <v>-29.292827650031541</v>
          </cell>
          <cell r="GA1311">
            <v>-645.48373071989045</v>
          </cell>
          <cell r="GB1311">
            <v>1439.9354530498385</v>
          </cell>
          <cell r="GC1311">
            <v>1088.8561244601151</v>
          </cell>
          <cell r="GD1311">
            <v>7565.580390540068</v>
          </cell>
          <cell r="GE1311">
            <v>5703.7239606194198</v>
          </cell>
          <cell r="GF1311">
            <v>2729.5341877599712</v>
          </cell>
          <cell r="GG1311">
            <v>-1134.9901148801437</v>
          </cell>
          <cell r="GH1311">
            <v>1260.6270449797157</v>
          </cell>
          <cell r="GI1311">
            <v>-332.17959426983725</v>
          </cell>
          <cell r="GJ1311">
            <v>-2174.0774044300779</v>
          </cell>
          <cell r="GK1311">
            <v>-1996.2549766899319</v>
          </cell>
          <cell r="GL1311">
            <v>-120.29146605008282</v>
          </cell>
          <cell r="GM1311">
            <v>-567.49629022006411</v>
          </cell>
          <cell r="GN1311">
            <v>-1019.0104409699561</v>
          </cell>
          <cell r="GO1311">
            <v>996.76111883996055</v>
          </cell>
          <cell r="GP1311">
            <v>1146.4464295498328</v>
          </cell>
          <cell r="GQ1311">
            <v>6914.6554669998586</v>
          </cell>
          <cell r="GR1311">
            <v>13371.425961051136</v>
          </cell>
          <cell r="GS1311">
            <v>4044.4268769901246</v>
          </cell>
          <cell r="GT1311">
            <v>-1221.8653155999491</v>
          </cell>
          <cell r="GU1311">
            <v>1865.6405380598735</v>
          </cell>
          <cell r="GV1311">
            <v>-1449.4039767999202</v>
          </cell>
          <cell r="GW1311">
            <v>-867.81464106985368</v>
          </cell>
          <cell r="GX1311">
            <v>-1011.7194248099113</v>
          </cell>
          <cell r="GY1311">
            <v>409.28646845999174</v>
          </cell>
          <cell r="GZ1311">
            <v>787.5650118800113</v>
          </cell>
          <cell r="HA1311">
            <v>645.37187119998271</v>
          </cell>
          <cell r="HB1311">
            <v>3776.887547840015</v>
          </cell>
          <cell r="HC1311">
            <v>1400.4418805600144</v>
          </cell>
          <cell r="HD1311">
            <v>4992.6091243400006</v>
          </cell>
          <cell r="HE1311">
            <v>22496.326466877013</v>
          </cell>
          <cell r="HF1311">
            <v>4226.1724511601496</v>
          </cell>
          <cell r="HG1311">
            <v>1606.9443953598384</v>
          </cell>
          <cell r="HH1311">
            <v>5075.3875693498412</v>
          </cell>
          <cell r="HI1311">
            <v>640.32747679017484</v>
          </cell>
          <cell r="HJ1311">
            <v>-302.13473898998927</v>
          </cell>
          <cell r="HK1311">
            <v>641.07956371991895</v>
          </cell>
          <cell r="HL1311">
            <v>511.24377025000285</v>
          </cell>
          <cell r="HM1311">
            <v>421.73472090001451</v>
          </cell>
          <cell r="HN1311">
            <v>336.39685585990082</v>
          </cell>
          <cell r="HO1311">
            <v>4437.9377164097968</v>
          </cell>
          <cell r="HP1311">
            <v>1464.5827186499955</v>
          </cell>
          <cell r="HQ1311">
            <v>3436.6539674201049</v>
          </cell>
          <cell r="HR1311">
            <v>17596.651550039649</v>
          </cell>
          <cell r="HS1311">
            <v>1726.8732362600276</v>
          </cell>
          <cell r="HT1311">
            <v>3513.7634648300009</v>
          </cell>
          <cell r="HU1311">
            <v>4258.6759956801543</v>
          </cell>
          <cell r="HV1311">
            <v>316.64636853034608</v>
          </cell>
          <cell r="HW1311">
            <v>-928.71724789985456</v>
          </cell>
          <cell r="HX1311">
            <v>1836.3286533098435</v>
          </cell>
          <cell r="HY1311">
            <v>112.59228523995262</v>
          </cell>
          <cell r="HZ1311">
            <v>55.722528659971431</v>
          </cell>
          <cell r="IA1311">
            <v>0</v>
          </cell>
          <cell r="IB1311">
            <v>4302.0079202901106</v>
          </cell>
          <cell r="IC1311">
            <v>349.45502337999642</v>
          </cell>
          <cell r="ID1311">
            <v>2053.303321759915</v>
          </cell>
          <cell r="IE1311">
            <v>11677.846633918583</v>
          </cell>
          <cell r="IF1311">
            <v>1556.4573990900535</v>
          </cell>
          <cell r="IG1311">
            <v>2249.4495922700735</v>
          </cell>
          <cell r="IH1311">
            <v>3204.5364692999283</v>
          </cell>
          <cell r="II1311">
            <v>-1646.7509073299589</v>
          </cell>
          <cell r="IJ1311">
            <v>562.28823053021915</v>
          </cell>
          <cell r="IK1311">
            <v>-1207.4905891700182</v>
          </cell>
          <cell r="IL1311">
            <v>112.5917762699537</v>
          </cell>
          <cell r="IM1311">
            <v>55.722528659971431</v>
          </cell>
          <cell r="IN1311">
            <v>51.344723709975369</v>
          </cell>
          <cell r="IO1311">
            <v>4121.5259673402179</v>
          </cell>
          <cell r="IP1311">
            <v>349.78325444005895</v>
          </cell>
          <cell r="IQ1311">
            <v>2268.3881888100877</v>
          </cell>
          <cell r="IR1311">
            <v>13292.876162979752</v>
          </cell>
          <cell r="IS1311">
            <v>2091.2372316699475</v>
          </cell>
          <cell r="IT1311">
            <v>2014.5380664502736</v>
          </cell>
          <cell r="IU1311">
            <v>3368.5923843199853</v>
          </cell>
          <cell r="IV1311">
            <v>588.70194871979766</v>
          </cell>
          <cell r="IW1311">
            <v>-1957.3842665799893</v>
          </cell>
          <cell r="IX1311">
            <v>718.89902563020587</v>
          </cell>
          <cell r="IY1311">
            <v>112.59228524996433</v>
          </cell>
          <cell r="IZ1311">
            <v>55.722528660029639</v>
          </cell>
          <cell r="JA1311">
            <v>26.923820990079548</v>
          </cell>
          <cell r="JB1311">
            <v>4111.0515658902004</v>
          </cell>
          <cell r="JC1311">
            <v>291.44601330999285</v>
          </cell>
          <cell r="JD1311">
            <v>1870.5555586699629</v>
          </cell>
          <cell r="JE1311">
            <v>19437.777565238997</v>
          </cell>
          <cell r="JF1311">
            <v>2854.6093545299955</v>
          </cell>
          <cell r="JG1311">
            <v>-245.23037857015152</v>
          </cell>
          <cell r="JH1311">
            <v>4465.924084640108</v>
          </cell>
          <cell r="JI1311">
            <v>3065.4021959000966</v>
          </cell>
          <cell r="JJ1311">
            <v>1654.5493181499187</v>
          </cell>
          <cell r="JK1311">
            <v>1686.3365717399865</v>
          </cell>
          <cell r="JL1311">
            <v>112.57265441992786</v>
          </cell>
          <cell r="JM1311">
            <v>55.623799869907089</v>
          </cell>
          <cell r="JN1311">
            <v>72.803752729960252</v>
          </cell>
          <cell r="JO1311">
            <v>3727.2581236800179</v>
          </cell>
          <cell r="JP1311">
            <v>313.89729306998197</v>
          </cell>
          <cell r="JQ1311">
            <v>1674.0307950798888</v>
          </cell>
        </row>
        <row r="1314">
          <cell r="D1314" t="str">
            <v>HY_.EX.COR._.SMW.Bend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  <cell r="GK1314">
            <v>0</v>
          </cell>
          <cell r="GL1314">
            <v>0</v>
          </cell>
          <cell r="GM1314">
            <v>0</v>
          </cell>
          <cell r="GN1314">
            <v>0</v>
          </cell>
          <cell r="GO1314">
            <v>0</v>
          </cell>
          <cell r="GP1314">
            <v>0</v>
          </cell>
          <cell r="GQ1314">
            <v>0</v>
          </cell>
          <cell r="GR1314">
            <v>0</v>
          </cell>
          <cell r="GS1314">
            <v>0</v>
          </cell>
          <cell r="GT1314">
            <v>0</v>
          </cell>
          <cell r="GU1314">
            <v>0</v>
          </cell>
          <cell r="GV1314">
            <v>0</v>
          </cell>
          <cell r="GW1314">
            <v>0</v>
          </cell>
          <cell r="GX1314">
            <v>0</v>
          </cell>
          <cell r="GY1314">
            <v>0</v>
          </cell>
          <cell r="GZ1314">
            <v>0</v>
          </cell>
          <cell r="HA1314">
            <v>0</v>
          </cell>
          <cell r="HB1314">
            <v>0</v>
          </cell>
          <cell r="HC1314">
            <v>0</v>
          </cell>
          <cell r="HD1314">
            <v>0</v>
          </cell>
          <cell r="HE1314">
            <v>0</v>
          </cell>
          <cell r="HF1314">
            <v>0</v>
          </cell>
          <cell r="HG1314">
            <v>0</v>
          </cell>
          <cell r="HH1314">
            <v>0</v>
          </cell>
          <cell r="HI1314">
            <v>0</v>
          </cell>
          <cell r="HJ1314">
            <v>0</v>
          </cell>
          <cell r="HK1314">
            <v>0</v>
          </cell>
          <cell r="HL1314">
            <v>0</v>
          </cell>
          <cell r="HM1314">
            <v>0</v>
          </cell>
          <cell r="HN1314">
            <v>0</v>
          </cell>
          <cell r="HO1314">
            <v>0</v>
          </cell>
          <cell r="HP1314">
            <v>0</v>
          </cell>
          <cell r="HQ1314">
            <v>0</v>
          </cell>
          <cell r="HR1314">
            <v>0</v>
          </cell>
          <cell r="HS1314">
            <v>0</v>
          </cell>
          <cell r="HT1314">
            <v>0</v>
          </cell>
          <cell r="HU1314">
            <v>0</v>
          </cell>
          <cell r="HV1314">
            <v>0</v>
          </cell>
          <cell r="HW1314">
            <v>0</v>
          </cell>
          <cell r="HX1314">
            <v>0</v>
          </cell>
          <cell r="HY1314">
            <v>0</v>
          </cell>
          <cell r="HZ1314">
            <v>0</v>
          </cell>
          <cell r="IA1314">
            <v>0</v>
          </cell>
          <cell r="IB1314">
            <v>0</v>
          </cell>
          <cell r="IC1314">
            <v>0</v>
          </cell>
          <cell r="ID1314">
            <v>0</v>
          </cell>
          <cell r="IE1314">
            <v>0</v>
          </cell>
          <cell r="IF1314">
            <v>0</v>
          </cell>
          <cell r="IG1314">
            <v>0</v>
          </cell>
          <cell r="IH1314">
            <v>0</v>
          </cell>
          <cell r="II1314">
            <v>0</v>
          </cell>
          <cell r="IJ1314">
            <v>0</v>
          </cell>
          <cell r="IK1314">
            <v>0</v>
          </cell>
          <cell r="IL1314">
            <v>0</v>
          </cell>
          <cell r="IM1314">
            <v>0</v>
          </cell>
          <cell r="IN1314">
            <v>0</v>
          </cell>
          <cell r="IO1314">
            <v>0</v>
          </cell>
          <cell r="IP1314">
            <v>0</v>
          </cell>
          <cell r="IQ1314">
            <v>0</v>
          </cell>
          <cell r="IR1314">
            <v>0</v>
          </cell>
          <cell r="IS1314">
            <v>0</v>
          </cell>
          <cell r="IT1314">
            <v>0</v>
          </cell>
          <cell r="IU1314">
            <v>0</v>
          </cell>
          <cell r="IV1314">
            <v>0</v>
          </cell>
          <cell r="IW1314">
            <v>0</v>
          </cell>
          <cell r="IX1314">
            <v>0</v>
          </cell>
          <cell r="IY1314">
            <v>0</v>
          </cell>
          <cell r="IZ1314">
            <v>0</v>
          </cell>
          <cell r="JA1314">
            <v>0</v>
          </cell>
          <cell r="JB1314">
            <v>0</v>
          </cell>
          <cell r="JC1314">
            <v>0</v>
          </cell>
          <cell r="JD1314">
            <v>0</v>
          </cell>
          <cell r="JE1314">
            <v>0</v>
          </cell>
          <cell r="JF1314">
            <v>0</v>
          </cell>
          <cell r="JG1314">
            <v>0</v>
          </cell>
          <cell r="JH1314">
            <v>0</v>
          </cell>
          <cell r="JI1314">
            <v>0</v>
          </cell>
          <cell r="JJ1314">
            <v>0</v>
          </cell>
          <cell r="JK1314">
            <v>0</v>
          </cell>
          <cell r="JL1314">
            <v>0</v>
          </cell>
          <cell r="JM1314">
            <v>0</v>
          </cell>
          <cell r="JN1314">
            <v>0</v>
          </cell>
          <cell r="JO1314">
            <v>0</v>
          </cell>
          <cell r="JP1314">
            <v>0</v>
          </cell>
          <cell r="JQ1314">
            <v>0</v>
          </cell>
        </row>
        <row r="1315">
          <cell r="D1315" t="str">
            <v>HY_.EX.MTA._.SME.Bigfork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  <cell r="GK1315">
            <v>0</v>
          </cell>
          <cell r="GL1315">
            <v>0</v>
          </cell>
          <cell r="GM1315">
            <v>0</v>
          </cell>
          <cell r="GN1315">
            <v>0</v>
          </cell>
          <cell r="GO1315">
            <v>0</v>
          </cell>
          <cell r="GP1315">
            <v>0</v>
          </cell>
          <cell r="GQ1315">
            <v>0</v>
          </cell>
          <cell r="GR1315">
            <v>0</v>
          </cell>
          <cell r="GS1315">
            <v>0</v>
          </cell>
          <cell r="GT1315">
            <v>0</v>
          </cell>
          <cell r="GU1315">
            <v>0</v>
          </cell>
          <cell r="GV1315">
            <v>0</v>
          </cell>
          <cell r="GW1315">
            <v>0</v>
          </cell>
          <cell r="GX1315">
            <v>0</v>
          </cell>
          <cell r="GY1315">
            <v>0</v>
          </cell>
          <cell r="GZ1315">
            <v>0</v>
          </cell>
          <cell r="HA1315">
            <v>0</v>
          </cell>
          <cell r="HB1315">
            <v>0</v>
          </cell>
          <cell r="HC1315">
            <v>0</v>
          </cell>
          <cell r="HD1315">
            <v>0</v>
          </cell>
          <cell r="HE1315">
            <v>0</v>
          </cell>
          <cell r="HF1315">
            <v>0</v>
          </cell>
          <cell r="HG1315">
            <v>0</v>
          </cell>
          <cell r="HH1315">
            <v>0</v>
          </cell>
          <cell r="HI1315">
            <v>0</v>
          </cell>
          <cell r="HJ1315">
            <v>0</v>
          </cell>
          <cell r="HK1315">
            <v>0</v>
          </cell>
          <cell r="HL1315">
            <v>0</v>
          </cell>
          <cell r="HM1315">
            <v>0</v>
          </cell>
          <cell r="HN1315">
            <v>0</v>
          </cell>
          <cell r="HO1315">
            <v>0</v>
          </cell>
          <cell r="HP1315">
            <v>0</v>
          </cell>
          <cell r="HQ1315">
            <v>0</v>
          </cell>
          <cell r="HR1315">
            <v>0</v>
          </cell>
          <cell r="HS1315">
            <v>0</v>
          </cell>
          <cell r="HT1315">
            <v>0</v>
          </cell>
          <cell r="HU1315">
            <v>0</v>
          </cell>
          <cell r="HV1315">
            <v>0</v>
          </cell>
          <cell r="HW1315">
            <v>0</v>
          </cell>
          <cell r="HX1315">
            <v>0</v>
          </cell>
          <cell r="HY1315">
            <v>0</v>
          </cell>
          <cell r="HZ1315">
            <v>0</v>
          </cell>
          <cell r="IA1315">
            <v>0</v>
          </cell>
          <cell r="IB1315">
            <v>0</v>
          </cell>
          <cell r="IC1315">
            <v>0</v>
          </cell>
          <cell r="ID1315">
            <v>0</v>
          </cell>
          <cell r="IE1315">
            <v>0</v>
          </cell>
          <cell r="IF1315">
            <v>0</v>
          </cell>
          <cell r="IG1315">
            <v>0</v>
          </cell>
          <cell r="IH1315">
            <v>0</v>
          </cell>
          <cell r="II1315">
            <v>0</v>
          </cell>
          <cell r="IJ1315">
            <v>0</v>
          </cell>
          <cell r="IK1315">
            <v>0</v>
          </cell>
          <cell r="IL1315">
            <v>0</v>
          </cell>
          <cell r="IM1315">
            <v>0</v>
          </cell>
          <cell r="IN1315">
            <v>0</v>
          </cell>
          <cell r="IO1315">
            <v>0</v>
          </cell>
          <cell r="IP1315">
            <v>0</v>
          </cell>
          <cell r="IQ1315">
            <v>0</v>
          </cell>
          <cell r="IR1315">
            <v>0</v>
          </cell>
          <cell r="IS1315">
            <v>0</v>
          </cell>
          <cell r="IT1315">
            <v>0</v>
          </cell>
          <cell r="IU1315">
            <v>0</v>
          </cell>
          <cell r="IV1315">
            <v>0</v>
          </cell>
          <cell r="IW1315">
            <v>0</v>
          </cell>
          <cell r="IX1315">
            <v>0</v>
          </cell>
          <cell r="IY1315">
            <v>0</v>
          </cell>
          <cell r="IZ1315">
            <v>0</v>
          </cell>
          <cell r="JA1315">
            <v>0</v>
          </cell>
          <cell r="JB1315">
            <v>0</v>
          </cell>
          <cell r="JC1315">
            <v>0</v>
          </cell>
          <cell r="JD1315">
            <v>0</v>
          </cell>
          <cell r="JE1315">
            <v>0</v>
          </cell>
          <cell r="JF1315">
            <v>0</v>
          </cell>
          <cell r="JG1315">
            <v>0</v>
          </cell>
          <cell r="JH1315">
            <v>0</v>
          </cell>
          <cell r="JI1315">
            <v>0</v>
          </cell>
          <cell r="JJ1315">
            <v>0</v>
          </cell>
          <cell r="JK1315">
            <v>0</v>
          </cell>
          <cell r="JL1315">
            <v>0</v>
          </cell>
          <cell r="JM1315">
            <v>0</v>
          </cell>
          <cell r="JN1315">
            <v>0</v>
          </cell>
          <cell r="JO1315">
            <v>0</v>
          </cell>
          <cell r="JP1315">
            <v>0</v>
          </cell>
          <cell r="JQ1315">
            <v>0</v>
          </cell>
        </row>
        <row r="1316">
          <cell r="D1316" t="str">
            <v>HY_.EX.PNC._.LEW.Merwin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  <cell r="GK1316">
            <v>0</v>
          </cell>
          <cell r="GL1316">
            <v>0</v>
          </cell>
          <cell r="GM1316">
            <v>0</v>
          </cell>
          <cell r="GN1316">
            <v>0</v>
          </cell>
          <cell r="GO1316">
            <v>0</v>
          </cell>
          <cell r="GP1316">
            <v>0</v>
          </cell>
          <cell r="GQ1316">
            <v>0</v>
          </cell>
          <cell r="GR1316">
            <v>0</v>
          </cell>
          <cell r="GS1316">
            <v>0</v>
          </cell>
          <cell r="GT1316">
            <v>0</v>
          </cell>
          <cell r="GU1316">
            <v>0</v>
          </cell>
          <cell r="GV1316">
            <v>0</v>
          </cell>
          <cell r="GW1316">
            <v>0</v>
          </cell>
          <cell r="GX1316">
            <v>0</v>
          </cell>
          <cell r="GY1316">
            <v>0</v>
          </cell>
          <cell r="GZ1316">
            <v>0</v>
          </cell>
          <cell r="HA1316">
            <v>0</v>
          </cell>
          <cell r="HB1316">
            <v>0</v>
          </cell>
          <cell r="HC1316">
            <v>0</v>
          </cell>
          <cell r="HD1316">
            <v>0</v>
          </cell>
          <cell r="HE1316">
            <v>0</v>
          </cell>
          <cell r="HF1316">
            <v>0</v>
          </cell>
          <cell r="HG1316">
            <v>0</v>
          </cell>
          <cell r="HH1316">
            <v>0</v>
          </cell>
          <cell r="HI1316">
            <v>0</v>
          </cell>
          <cell r="HJ1316">
            <v>0</v>
          </cell>
          <cell r="HK1316">
            <v>0</v>
          </cell>
          <cell r="HL1316">
            <v>0</v>
          </cell>
          <cell r="HM1316">
            <v>0</v>
          </cell>
          <cell r="HN1316">
            <v>0</v>
          </cell>
          <cell r="HO1316">
            <v>0</v>
          </cell>
          <cell r="HP1316">
            <v>0</v>
          </cell>
          <cell r="HQ1316">
            <v>0</v>
          </cell>
          <cell r="HR1316">
            <v>0</v>
          </cell>
          <cell r="HS1316">
            <v>0</v>
          </cell>
          <cell r="HT1316">
            <v>0</v>
          </cell>
          <cell r="HU1316">
            <v>0</v>
          </cell>
          <cell r="HV1316">
            <v>0</v>
          </cell>
          <cell r="HW1316">
            <v>0</v>
          </cell>
          <cell r="HX1316">
            <v>0</v>
          </cell>
          <cell r="HY1316">
            <v>0</v>
          </cell>
          <cell r="HZ1316">
            <v>0</v>
          </cell>
          <cell r="IA1316">
            <v>0</v>
          </cell>
          <cell r="IB1316">
            <v>0</v>
          </cell>
          <cell r="IC1316">
            <v>0</v>
          </cell>
          <cell r="ID1316">
            <v>0</v>
          </cell>
          <cell r="IE1316">
            <v>0</v>
          </cell>
          <cell r="IF1316">
            <v>0</v>
          </cell>
          <cell r="IG1316">
            <v>0</v>
          </cell>
          <cell r="IH1316">
            <v>0</v>
          </cell>
          <cell r="II1316">
            <v>0</v>
          </cell>
          <cell r="IJ1316">
            <v>0</v>
          </cell>
          <cell r="IK1316">
            <v>0</v>
          </cell>
          <cell r="IL1316">
            <v>0</v>
          </cell>
          <cell r="IM1316">
            <v>0</v>
          </cell>
          <cell r="IN1316">
            <v>0</v>
          </cell>
          <cell r="IO1316">
            <v>0</v>
          </cell>
          <cell r="IP1316">
            <v>0</v>
          </cell>
          <cell r="IQ1316">
            <v>0</v>
          </cell>
          <cell r="IR1316">
            <v>0</v>
          </cell>
          <cell r="IS1316">
            <v>0</v>
          </cell>
          <cell r="IT1316">
            <v>0</v>
          </cell>
          <cell r="IU1316">
            <v>0</v>
          </cell>
          <cell r="IV1316">
            <v>0</v>
          </cell>
          <cell r="IW1316">
            <v>0</v>
          </cell>
          <cell r="IX1316">
            <v>0</v>
          </cell>
          <cell r="IY1316">
            <v>0</v>
          </cell>
          <cell r="IZ1316">
            <v>0</v>
          </cell>
          <cell r="JA1316">
            <v>0</v>
          </cell>
          <cell r="JB1316">
            <v>0</v>
          </cell>
          <cell r="JC1316">
            <v>0</v>
          </cell>
          <cell r="JD1316">
            <v>0</v>
          </cell>
          <cell r="JE1316">
            <v>0</v>
          </cell>
          <cell r="JF1316">
            <v>0</v>
          </cell>
          <cell r="JG1316">
            <v>0</v>
          </cell>
          <cell r="JH1316">
            <v>0</v>
          </cell>
          <cell r="JI1316">
            <v>0</v>
          </cell>
          <cell r="JJ1316">
            <v>0</v>
          </cell>
          <cell r="JK1316">
            <v>0</v>
          </cell>
          <cell r="JL1316">
            <v>0</v>
          </cell>
          <cell r="JM1316">
            <v>0</v>
          </cell>
          <cell r="JN1316">
            <v>0</v>
          </cell>
          <cell r="JO1316">
            <v>0</v>
          </cell>
          <cell r="JP1316">
            <v>0</v>
          </cell>
          <cell r="JQ1316">
            <v>0</v>
          </cell>
        </row>
        <row r="1317">
          <cell r="D1317" t="str">
            <v>HY_.EX.PNC._.LEW.Swift 1</v>
          </cell>
          <cell r="F1317">
            <v>-227.8162770900235</v>
          </cell>
          <cell r="G1317">
            <v>358.36699201003648</v>
          </cell>
          <cell r="H1317">
            <v>-371.14893601000222</v>
          </cell>
          <cell r="I1317">
            <v>171.6308337800001</v>
          </cell>
          <cell r="J1317">
            <v>68.967387299995607</v>
          </cell>
          <cell r="K1317">
            <v>-182.35542583001006</v>
          </cell>
          <cell r="L1317">
            <v>235.51446362000206</v>
          </cell>
          <cell r="M1317">
            <v>-157.35918306000076</v>
          </cell>
          <cell r="N1317">
            <v>104.20014527999865</v>
          </cell>
          <cell r="O1317">
            <v>173.25460208999721</v>
          </cell>
          <cell r="P1317">
            <v>-254.6937669399631</v>
          </cell>
          <cell r="Q1317">
            <v>81.439164770024945</v>
          </cell>
          <cell r="R1317">
            <v>-4.9942173063755035E-8</v>
          </cell>
          <cell r="S1317">
            <v>-100.70989752998867</v>
          </cell>
          <cell r="T1317">
            <v>96.411906899971655</v>
          </cell>
          <cell r="U1317">
            <v>4.2979905500033055</v>
          </cell>
          <cell r="V1317">
            <v>0</v>
          </cell>
          <cell r="W1317">
            <v>9.0747956899940618</v>
          </cell>
          <cell r="X1317">
            <v>-9.0747956199847977</v>
          </cell>
          <cell r="Y1317">
            <v>45.108078439996461</v>
          </cell>
          <cell r="Z1317">
            <v>-69.671785609998551</v>
          </cell>
          <cell r="AA1317">
            <v>24.56370717000209</v>
          </cell>
          <cell r="AB1317">
            <v>-342.12802578999981</v>
          </cell>
          <cell r="AC1317">
            <v>198.85676307001268</v>
          </cell>
          <cell r="AD1317">
            <v>143.2712626800203</v>
          </cell>
          <cell r="AE1317">
            <v>-5.005858838558197E-8</v>
          </cell>
          <cell r="AF1317">
            <v>-14.977465919990209</v>
          </cell>
          <cell r="AG1317">
            <v>14.977465890027815</v>
          </cell>
          <cell r="AH1317">
            <v>0.75165761999960523</v>
          </cell>
          <cell r="AI1317">
            <v>-139.36808480000036</v>
          </cell>
          <cell r="AJ1317">
            <v>138.61642716999631</v>
          </cell>
          <cell r="AK1317">
            <v>2.0023435354232788E-8</v>
          </cell>
          <cell r="AL1317">
            <v>-11.903600020013982</v>
          </cell>
          <cell r="AM1317">
            <v>11.903600019997612</v>
          </cell>
          <cell r="AN1317">
            <v>0</v>
          </cell>
          <cell r="AO1317">
            <v>117.70093472998997</v>
          </cell>
          <cell r="AP1317">
            <v>-117.7009347499843</v>
          </cell>
          <cell r="AQ1317">
            <v>-1.0011717677116394E-8</v>
          </cell>
          <cell r="AR1317">
            <v>1.0244548320770264E-8</v>
          </cell>
          <cell r="AS1317">
            <v>-47.002045959961833</v>
          </cell>
          <cell r="AT1317">
            <v>47.002045999994152</v>
          </cell>
          <cell r="AU1317">
            <v>-3.0006049200892448E-8</v>
          </cell>
          <cell r="AV1317">
            <v>-20.89109534999443</v>
          </cell>
          <cell r="AW1317">
            <v>511.57623138000781</v>
          </cell>
          <cell r="AX1317">
            <v>-490.68513603000611</v>
          </cell>
          <cell r="AY1317">
            <v>-48.744371750006394</v>
          </cell>
          <cell r="AZ1317">
            <v>-61.363043069999549</v>
          </cell>
          <cell r="BA1317">
            <v>-35.833192050000434</v>
          </cell>
          <cell r="BB1317">
            <v>145.94060686000739</v>
          </cell>
          <cell r="BC1317">
            <v>-1.0011717677116394E-8</v>
          </cell>
          <cell r="BD1317">
            <v>2.0023435354232788E-8</v>
          </cell>
          <cell r="BE1317">
            <v>1.0128132998943329E-8</v>
          </cell>
          <cell r="BF1317">
            <v>1.9994331523776054E-8</v>
          </cell>
          <cell r="BG1317">
            <v>0</v>
          </cell>
          <cell r="BH1317">
            <v>1.0004441719502211E-8</v>
          </cell>
          <cell r="BI1317">
            <v>-9.9971657618880272E-9</v>
          </cell>
          <cell r="BJ1317">
            <v>359.73381960998813</v>
          </cell>
          <cell r="BK1317">
            <v>-359.73381961000996</v>
          </cell>
          <cell r="BL1317">
            <v>1.9994331523776054E-8</v>
          </cell>
          <cell r="BM1317">
            <v>-5.4432842799978971</v>
          </cell>
          <cell r="BN1317">
            <v>5.4432842600017466</v>
          </cell>
          <cell r="BO1317">
            <v>0</v>
          </cell>
          <cell r="BP1317">
            <v>0</v>
          </cell>
          <cell r="BQ1317">
            <v>-9.9971657618880272E-9</v>
          </cell>
          <cell r="BR1317">
            <v>7.0082023739814758E-8</v>
          </cell>
          <cell r="BS1317">
            <v>-91.687353329994949</v>
          </cell>
          <cell r="BT1317">
            <v>244.82202343002427</v>
          </cell>
          <cell r="BU1317">
            <v>-153.13467004999984</v>
          </cell>
          <cell r="BV1317">
            <v>-1.9994331523776054E-8</v>
          </cell>
          <cell r="BW1317">
            <v>-156.34791555999982</v>
          </cell>
          <cell r="BX1317">
            <v>149.77759155999956</v>
          </cell>
          <cell r="BY1317">
            <v>6.5703240100010589</v>
          </cell>
          <cell r="BZ1317">
            <v>0</v>
          </cell>
          <cell r="CA1317">
            <v>0</v>
          </cell>
          <cell r="CB1317">
            <v>-3.9974930199969094</v>
          </cell>
          <cell r="CC1317">
            <v>3.9974930699972901</v>
          </cell>
          <cell r="CD1317">
            <v>-1.9979779608547688E-8</v>
          </cell>
          <cell r="CE1317">
            <v>4.0163286030292511E-8</v>
          </cell>
          <cell r="CF1317">
            <v>2.0037987269461155E-8</v>
          </cell>
          <cell r="CG1317">
            <v>0.17171348001284059</v>
          </cell>
          <cell r="CH1317">
            <v>143.86629987000197</v>
          </cell>
          <cell r="CI1317">
            <v>-144.03801330999704</v>
          </cell>
          <cell r="CJ1317">
            <v>0</v>
          </cell>
          <cell r="CK1317">
            <v>-1.9994331523776054E-8</v>
          </cell>
          <cell r="CL1317">
            <v>9.9935277830809355E-9</v>
          </cell>
          <cell r="CM1317">
            <v>0</v>
          </cell>
          <cell r="CN1317">
            <v>0</v>
          </cell>
          <cell r="CO1317">
            <v>-1.0004441719502211E-8</v>
          </cell>
          <cell r="CP1317">
            <v>-28.882188539981144</v>
          </cell>
          <cell r="CQ1317">
            <v>28.882188539995695</v>
          </cell>
          <cell r="CR1317">
            <v>-2.0023435354232788E-8</v>
          </cell>
          <cell r="CS1317">
            <v>28.331558550009504</v>
          </cell>
          <cell r="CT1317">
            <v>-28.331558559992118</v>
          </cell>
          <cell r="CU1317">
            <v>9.9826138466596603E-9</v>
          </cell>
          <cell r="CV1317">
            <v>1.0004441719502211E-8</v>
          </cell>
          <cell r="CW1317">
            <v>-1.0004441719502211E-8</v>
          </cell>
          <cell r="CX1317">
            <v>-1.0004441719502211E-8</v>
          </cell>
          <cell r="CY1317">
            <v>38.786673520000477</v>
          </cell>
          <cell r="CZ1317">
            <v>-38.786673519998658</v>
          </cell>
          <cell r="DA1317">
            <v>0</v>
          </cell>
          <cell r="DB1317">
            <v>-1.9994331523776054E-8</v>
          </cell>
          <cell r="DC1317">
            <v>0</v>
          </cell>
          <cell r="DD1317">
            <v>9.9826138466596603E-9</v>
          </cell>
          <cell r="DE1317">
            <v>1.0011717677116394E-8</v>
          </cell>
          <cell r="DF1317">
            <v>1.0026269592344761E-8</v>
          </cell>
          <cell r="DG1317">
            <v>0</v>
          </cell>
          <cell r="DH1317">
            <v>0</v>
          </cell>
          <cell r="DI1317">
            <v>-88.146454580011778</v>
          </cell>
          <cell r="DJ1317">
            <v>88.146454569985508</v>
          </cell>
          <cell r="DK1317">
            <v>-9.9898898042738438E-9</v>
          </cell>
          <cell r="DL1317">
            <v>-254.51932500000476</v>
          </cell>
          <cell r="DM1317">
            <v>100.63005694999993</v>
          </cell>
          <cell r="DN1317">
            <v>153.88926806999916</v>
          </cell>
          <cell r="DO1317">
            <v>10.537251499990816</v>
          </cell>
          <cell r="DP1317">
            <v>-10.537251499976264</v>
          </cell>
          <cell r="DQ1317">
            <v>0</v>
          </cell>
          <cell r="DR1317">
            <v>-1.0011717677116394E-8</v>
          </cell>
          <cell r="DS1317">
            <v>1.0011717677116394E-8</v>
          </cell>
          <cell r="DT1317">
            <v>0</v>
          </cell>
          <cell r="DU1317">
            <v>-52.108672450005542</v>
          </cell>
          <cell r="DV1317">
            <v>52.10867246001726</v>
          </cell>
          <cell r="DW1317">
            <v>1.0004441719502211E-8</v>
          </cell>
          <cell r="DX1317">
            <v>293.52182067999092</v>
          </cell>
          <cell r="DY1317">
            <v>-548.52182069000628</v>
          </cell>
          <cell r="DZ1317">
            <v>254.99999999000102</v>
          </cell>
          <cell r="EA1317">
            <v>0</v>
          </cell>
          <cell r="EB1317">
            <v>0</v>
          </cell>
          <cell r="EC1317">
            <v>-1.0011717677116394E-8</v>
          </cell>
          <cell r="ED1317">
            <v>-9.9826138466596603E-9</v>
          </cell>
          <cell r="EE1317">
            <v>2.0139850676059723E-8</v>
          </cell>
          <cell r="EF1317">
            <v>-9.9826138466596603E-9</v>
          </cell>
          <cell r="EG1317">
            <v>0</v>
          </cell>
          <cell r="EH1317">
            <v>0</v>
          </cell>
          <cell r="EI1317">
            <v>1.0004441719502211E-8</v>
          </cell>
          <cell r="EJ1317">
            <v>0</v>
          </cell>
          <cell r="EK1317">
            <v>9.2116356400147197</v>
          </cell>
          <cell r="EL1317">
            <v>-9.2116356199949223</v>
          </cell>
          <cell r="EM1317">
            <v>-30.60009195999919</v>
          </cell>
          <cell r="EN1317">
            <v>30.600091960001009</v>
          </cell>
          <cell r="EO1317">
            <v>-9.9971657618880272E-9</v>
          </cell>
          <cell r="EP1317">
            <v>0</v>
          </cell>
          <cell r="EQ1317">
            <v>1.0011717677116394E-8</v>
          </cell>
          <cell r="ER1317">
            <v>1.0128132998943329E-8</v>
          </cell>
          <cell r="ES1317">
            <v>262.67251989002398</v>
          </cell>
          <cell r="ET1317">
            <v>-267.09822392999195</v>
          </cell>
          <cell r="EU1317">
            <v>4.4257040400116239</v>
          </cell>
          <cell r="EV1317">
            <v>1.0011717677116394E-8</v>
          </cell>
          <cell r="EW1317">
            <v>96.131816319990321</v>
          </cell>
          <cell r="EX1317">
            <v>-96.131816320004873</v>
          </cell>
          <cell r="EY1317">
            <v>-53.225619389999338</v>
          </cell>
          <cell r="EZ1317">
            <v>53.225619369999549</v>
          </cell>
          <cell r="FA1317">
            <v>0</v>
          </cell>
          <cell r="FB1317">
            <v>-10.179543650010601</v>
          </cell>
          <cell r="FC1317">
            <v>10.179543659993215</v>
          </cell>
          <cell r="FD1317">
            <v>1.0011717677116394E-8</v>
          </cell>
          <cell r="FE1317">
            <v>1.9907020032405853E-8</v>
          </cell>
          <cell r="FF1317">
            <v>74.13534267997602</v>
          </cell>
          <cell r="FG1317">
            <v>-74.135342670007958</v>
          </cell>
          <cell r="FH1317">
            <v>-9.9971657618880272E-9</v>
          </cell>
          <cell r="FI1317">
            <v>-9.9898898042738438E-9</v>
          </cell>
          <cell r="FJ1317">
            <v>-1.0004441719502211E-8</v>
          </cell>
          <cell r="FK1317">
            <v>-2.9998773243278265E-8</v>
          </cell>
          <cell r="FL1317">
            <v>-152.16885445998923</v>
          </cell>
          <cell r="FM1317">
            <v>152.16885449000074</v>
          </cell>
          <cell r="FN1317">
            <v>1.9999788491986692E-8</v>
          </cell>
          <cell r="FO1317">
            <v>25.859129749995191</v>
          </cell>
          <cell r="FP1317">
            <v>-35.721852270013187</v>
          </cell>
          <cell r="FQ1317">
            <v>9.862722540012328</v>
          </cell>
          <cell r="FR1317">
            <v>1.9907020032405853E-8</v>
          </cell>
          <cell r="FS1317">
            <v>-33.755222680018051</v>
          </cell>
          <cell r="FT1317">
            <v>138.80834062000213</v>
          </cell>
          <cell r="FU1317">
            <v>-115.8426555100159</v>
          </cell>
          <cell r="FV1317">
            <v>10.789537539989396</v>
          </cell>
          <cell r="FW1317">
            <v>-1.9994331523776054E-8</v>
          </cell>
          <cell r="FX1317">
            <v>2.9998773243278265E-8</v>
          </cell>
          <cell r="FY1317">
            <v>0</v>
          </cell>
          <cell r="FZ1317">
            <v>0</v>
          </cell>
          <cell r="GA1317">
            <v>1.0000803740695119E-8</v>
          </cell>
          <cell r="GB1317">
            <v>-111.99199158999545</v>
          </cell>
          <cell r="GC1317">
            <v>111.99199161003344</v>
          </cell>
          <cell r="GD1317">
            <v>9.9680619314312935E-9</v>
          </cell>
          <cell r="GE1317">
            <v>-2.9918737709522247E-8</v>
          </cell>
          <cell r="GF1317">
            <v>1.0011717677116394E-8</v>
          </cell>
          <cell r="GG1317">
            <v>-368.73939409000741</v>
          </cell>
          <cell r="GH1317">
            <v>368.73939407999569</v>
          </cell>
          <cell r="GI1317">
            <v>0</v>
          </cell>
          <cell r="GJ1317">
            <v>-9.9898898042738438E-9</v>
          </cell>
          <cell r="GK1317">
            <v>0</v>
          </cell>
          <cell r="GL1317">
            <v>0</v>
          </cell>
          <cell r="GM1317">
            <v>-1.0000803740695119E-8</v>
          </cell>
          <cell r="GN1317">
            <v>-9.998984751291573E-9</v>
          </cell>
          <cell r="GO1317">
            <v>0</v>
          </cell>
          <cell r="GP1317">
            <v>0</v>
          </cell>
          <cell r="GQ1317">
            <v>0</v>
          </cell>
          <cell r="GR1317">
            <v>5.9953890740871429E-8</v>
          </cell>
          <cell r="GS1317">
            <v>-1.0011717677116394E-8</v>
          </cell>
          <cell r="GT1317">
            <v>0</v>
          </cell>
          <cell r="GU1317">
            <v>3.0006049200892448E-8</v>
          </cell>
          <cell r="GV1317">
            <v>0</v>
          </cell>
          <cell r="GW1317">
            <v>0</v>
          </cell>
          <cell r="GX1317">
            <v>0</v>
          </cell>
          <cell r="GY1317">
            <v>1.0004441719502211E-8</v>
          </cell>
          <cell r="GZ1317">
            <v>-1.0000803740695119E-8</v>
          </cell>
          <cell r="HA1317">
            <v>-1.0000803740695119E-8</v>
          </cell>
          <cell r="HB1317">
            <v>9.9971657618880272E-9</v>
          </cell>
          <cell r="HC1317">
            <v>1.9994331523776054E-8</v>
          </cell>
          <cell r="HD1317">
            <v>2.0023435354232788E-8</v>
          </cell>
          <cell r="HE1317">
            <v>-1.9907020032405853E-8</v>
          </cell>
          <cell r="HF1317">
            <v>3.687021920006373</v>
          </cell>
          <cell r="HG1317">
            <v>-3.6870219499833183</v>
          </cell>
          <cell r="HH1317">
            <v>0</v>
          </cell>
          <cell r="HI1317">
            <v>0</v>
          </cell>
          <cell r="HJ1317">
            <v>0.61060730999452062</v>
          </cell>
          <cell r="HK1317">
            <v>22.813878859997203</v>
          </cell>
          <cell r="HL1317">
            <v>13.706282909999572</v>
          </cell>
          <cell r="HM1317">
            <v>-37.130769079999482</v>
          </cell>
          <cell r="HN1317">
            <v>-1.0000803740695119E-8</v>
          </cell>
          <cell r="HO1317">
            <v>0</v>
          </cell>
          <cell r="HP1317">
            <v>-29.943680549986311</v>
          </cell>
          <cell r="HQ1317">
            <v>29.94368057003885</v>
          </cell>
          <cell r="HR1317">
            <v>2.0023435354232788E-8</v>
          </cell>
          <cell r="HS1317">
            <v>-76.061655639990931</v>
          </cell>
          <cell r="HT1317">
            <v>76.061655650002649</v>
          </cell>
          <cell r="HU1317">
            <v>1.0004441719502211E-8</v>
          </cell>
          <cell r="HV1317">
            <v>0</v>
          </cell>
          <cell r="HW1317">
            <v>0</v>
          </cell>
          <cell r="HX1317">
            <v>0</v>
          </cell>
          <cell r="HY1317">
            <v>0</v>
          </cell>
          <cell r="HZ1317">
            <v>-250.93766518999837</v>
          </cell>
          <cell r="IA1317">
            <v>250.9376651900011</v>
          </cell>
          <cell r="IB1317">
            <v>-5.8524021500052186</v>
          </cell>
          <cell r="IC1317">
            <v>32.966749779996462</v>
          </cell>
          <cell r="ID1317">
            <v>-27.114347630005796</v>
          </cell>
          <cell r="IE1317">
            <v>2.0023435354232788E-8</v>
          </cell>
          <cell r="IF1317">
            <v>-43.84000799000205</v>
          </cell>
          <cell r="IG1317">
            <v>43.840008010010934</v>
          </cell>
          <cell r="IH1317">
            <v>0</v>
          </cell>
          <cell r="II1317">
            <v>1.0004441719502211E-8</v>
          </cell>
          <cell r="IJ1317">
            <v>-7.024860310011718</v>
          </cell>
          <cell r="IK1317">
            <v>7.024860310011718</v>
          </cell>
          <cell r="IL1317">
            <v>0</v>
          </cell>
          <cell r="IM1317">
            <v>0</v>
          </cell>
          <cell r="IN1317">
            <v>0</v>
          </cell>
          <cell r="IO1317">
            <v>21.676487280004949</v>
          </cell>
          <cell r="IP1317">
            <v>-21.676487270015059</v>
          </cell>
          <cell r="IQ1317">
            <v>-2.0037987269461155E-8</v>
          </cell>
          <cell r="IR1317">
            <v>0</v>
          </cell>
          <cell r="IS1317">
            <v>57.236397479995503</v>
          </cell>
          <cell r="IT1317">
            <v>-57.236397470012889</v>
          </cell>
          <cell r="IU1317">
            <v>9.9971657618880272E-9</v>
          </cell>
          <cell r="IV1317">
            <v>-3.0006049200892448E-8</v>
          </cell>
          <cell r="IW1317">
            <v>0</v>
          </cell>
          <cell r="IX1317">
            <v>1.0004441719502211E-8</v>
          </cell>
          <cell r="IY1317">
            <v>-27.428571439995721</v>
          </cell>
          <cell r="IZ1317">
            <v>27.428571439999359</v>
          </cell>
          <cell r="JA1317">
            <v>0</v>
          </cell>
          <cell r="JB1317">
            <v>0</v>
          </cell>
          <cell r="JC1317">
            <v>-1.0011717677116394E-8</v>
          </cell>
          <cell r="JD1317">
            <v>9.9826138466596603E-9</v>
          </cell>
          <cell r="JE1317">
            <v>-5.005858838558197E-8</v>
          </cell>
          <cell r="JF1317">
            <v>0</v>
          </cell>
          <cell r="JG1317">
            <v>-9.9971657618880272E-9</v>
          </cell>
          <cell r="JH1317">
            <v>-1.9994331523776054E-8</v>
          </cell>
          <cell r="JI1317">
            <v>79.350891000009142</v>
          </cell>
          <cell r="JJ1317">
            <v>-79.350891009999032</v>
          </cell>
          <cell r="JK1317">
            <v>0</v>
          </cell>
          <cell r="JL1317">
            <v>0</v>
          </cell>
          <cell r="JM1317">
            <v>0</v>
          </cell>
          <cell r="JN1317">
            <v>0</v>
          </cell>
          <cell r="JO1317">
            <v>1.0004441719502211E-8</v>
          </cell>
          <cell r="JP1317">
            <v>-1.0040821507573128E-8</v>
          </cell>
          <cell r="JQ1317">
            <v>-9.9826138466596603E-9</v>
          </cell>
        </row>
        <row r="1318">
          <cell r="D1318" t="str">
            <v>HY_.EX.PNC._.LEW.Swift 2</v>
          </cell>
          <cell r="F1318">
            <v>54.968869919997815</v>
          </cell>
          <cell r="G1318">
            <v>181.69195688999025</v>
          </cell>
          <cell r="H1318">
            <v>1.0000803740695119E-8</v>
          </cell>
          <cell r="I1318">
            <v>10.326587289993768</v>
          </cell>
          <cell r="J1318">
            <v>-138.50319363000199</v>
          </cell>
          <cell r="K1318">
            <v>-201.83563021000191</v>
          </cell>
          <cell r="L1318">
            <v>-14.850920029999543</v>
          </cell>
          <cell r="M1318">
            <v>1.0000803740695119E-8</v>
          </cell>
          <cell r="N1318">
            <v>-14.06285132999983</v>
          </cell>
          <cell r="O1318">
            <v>13.766889509999601</v>
          </cell>
          <cell r="P1318">
            <v>-110.36771538999528</v>
          </cell>
          <cell r="Q1318">
            <v>104.10719143999449</v>
          </cell>
          <cell r="R1318">
            <v>151.65085894003278</v>
          </cell>
          <cell r="S1318">
            <v>83.520856359995378</v>
          </cell>
          <cell r="T1318">
            <v>40.677876080004353</v>
          </cell>
          <cell r="U1318">
            <v>-130.5251636399953</v>
          </cell>
          <cell r="V1318">
            <v>0</v>
          </cell>
          <cell r="W1318">
            <v>-43.875905039996724</v>
          </cell>
          <cell r="X1318">
            <v>-44.076090910000858</v>
          </cell>
          <cell r="Y1318">
            <v>97.250344819999555</v>
          </cell>
          <cell r="Z1318">
            <v>-31.462151060000906</v>
          </cell>
          <cell r="AA1318">
            <v>-19.907147260000784</v>
          </cell>
          <cell r="AB1318">
            <v>40.248233329999493</v>
          </cell>
          <cell r="AC1318">
            <v>7.9717839200020535</v>
          </cell>
          <cell r="AD1318">
            <v>151.82822234000923</v>
          </cell>
          <cell r="AE1318">
            <v>76.531481349986279</v>
          </cell>
          <cell r="AF1318">
            <v>92.85642576999453</v>
          </cell>
          <cell r="AG1318">
            <v>-34.026283100000001</v>
          </cell>
          <cell r="AH1318">
            <v>3.2581192100005865</v>
          </cell>
          <cell r="AI1318">
            <v>-99.211435199995321</v>
          </cell>
          <cell r="AJ1318">
            <v>0</v>
          </cell>
          <cell r="AK1318">
            <v>-222.2909246900017</v>
          </cell>
          <cell r="AL1318">
            <v>49.408761010001399</v>
          </cell>
          <cell r="AM1318">
            <v>-98.335047799999302</v>
          </cell>
          <cell r="AN1318">
            <v>-28.356030270000701</v>
          </cell>
          <cell r="AO1318">
            <v>-4.1700209800037555</v>
          </cell>
          <cell r="AP1318">
            <v>10.180506499997136</v>
          </cell>
          <cell r="AQ1318">
            <v>407.21741090000432</v>
          </cell>
          <cell r="AR1318">
            <v>-346.40408582999953</v>
          </cell>
          <cell r="AS1318">
            <v>1.0000803740695119E-8</v>
          </cell>
          <cell r="AT1318">
            <v>-20.432426950002991</v>
          </cell>
          <cell r="AU1318">
            <v>66.623212599999533</v>
          </cell>
          <cell r="AV1318">
            <v>21.107653600003687</v>
          </cell>
          <cell r="AW1318">
            <v>-32.785771030001342</v>
          </cell>
          <cell r="AX1318">
            <v>-175.23088869999992</v>
          </cell>
          <cell r="AY1318">
            <v>-129.9058168599995</v>
          </cell>
          <cell r="AZ1318">
            <v>11.108033790000263</v>
          </cell>
          <cell r="BA1318">
            <v>5.5208181199977844</v>
          </cell>
          <cell r="BB1318">
            <v>78.649081720002869</v>
          </cell>
          <cell r="BC1318">
            <v>-80.447526190000644</v>
          </cell>
          <cell r="BD1318">
            <v>-90.610455939997337</v>
          </cell>
          <cell r="BE1318">
            <v>259.79593278001994</v>
          </cell>
          <cell r="BF1318">
            <v>-99.035866139995051</v>
          </cell>
          <cell r="BG1318">
            <v>-41.318424820005021</v>
          </cell>
          <cell r="BH1318">
            <v>13.469609350002429</v>
          </cell>
          <cell r="BI1318">
            <v>-0.93776318999880459</v>
          </cell>
          <cell r="BJ1318">
            <v>-30.747969690004538</v>
          </cell>
          <cell r="BK1318">
            <v>244.46319831000255</v>
          </cell>
          <cell r="BL1318">
            <v>11.003708449998157</v>
          </cell>
          <cell r="BM1318">
            <v>12.988788859998749</v>
          </cell>
          <cell r="BN1318">
            <v>6.3114395000029617</v>
          </cell>
          <cell r="BO1318">
            <v>150.63230674999977</v>
          </cell>
          <cell r="BP1318">
            <v>-146.10951386999659</v>
          </cell>
          <cell r="BQ1318">
            <v>139.07641926999349</v>
          </cell>
          <cell r="BR1318">
            <v>-93.454583669954445</v>
          </cell>
          <cell r="BS1318">
            <v>-105.67672685999787</v>
          </cell>
          <cell r="BT1318">
            <v>-77.623310999999376</v>
          </cell>
          <cell r="BU1318">
            <v>-10.345159949996741</v>
          </cell>
          <cell r="BV1318">
            <v>19.536538879998261</v>
          </cell>
          <cell r="BW1318">
            <v>-34.522901019998244</v>
          </cell>
          <cell r="BX1318">
            <v>-1.0004441719502211E-8</v>
          </cell>
          <cell r="BY1318">
            <v>5.8858697900031984</v>
          </cell>
          <cell r="BZ1318">
            <v>-9.999894245993346E-9</v>
          </cell>
          <cell r="CA1318">
            <v>93.543774009998742</v>
          </cell>
          <cell r="CB1318">
            <v>-1.8874464999989868</v>
          </cell>
          <cell r="CC1318">
            <v>41.931865600006859</v>
          </cell>
          <cell r="CD1318">
            <v>-24.29708660000324</v>
          </cell>
          <cell r="CE1318">
            <v>-80.404413420008495</v>
          </cell>
          <cell r="CF1318">
            <v>-0.40629586000432028</v>
          </cell>
          <cell r="CG1318">
            <v>0</v>
          </cell>
          <cell r="CH1318">
            <v>-9.7401355700130807</v>
          </cell>
          <cell r="CI1318">
            <v>-144.56818604</v>
          </cell>
          <cell r="CJ1318">
            <v>-1.0000803740695119E-8</v>
          </cell>
          <cell r="CK1318">
            <v>1.0000803740695119E-8</v>
          </cell>
          <cell r="CL1318">
            <v>1.0000803740695119E-8</v>
          </cell>
          <cell r="CM1318">
            <v>0</v>
          </cell>
          <cell r="CN1318">
            <v>68.727058019998367</v>
          </cell>
          <cell r="CO1318">
            <v>50.120891730002768</v>
          </cell>
          <cell r="CP1318">
            <v>-38.163371099999495</v>
          </cell>
          <cell r="CQ1318">
            <v>-6.3743746100008138</v>
          </cell>
          <cell r="CR1318">
            <v>-16.734062809933675</v>
          </cell>
          <cell r="CS1318">
            <v>-11.190179510005692</v>
          </cell>
          <cell r="CT1318">
            <v>252.87108645999979</v>
          </cell>
          <cell r="CU1318">
            <v>-143.99999999999272</v>
          </cell>
          <cell r="CV1318">
            <v>-9.9971657618880272E-9</v>
          </cell>
          <cell r="CW1318">
            <v>0</v>
          </cell>
          <cell r="CX1318">
            <v>0</v>
          </cell>
          <cell r="CY1318">
            <v>19.126102989999708</v>
          </cell>
          <cell r="CZ1318">
            <v>0</v>
          </cell>
          <cell r="DA1318">
            <v>136.56887152000127</v>
          </cell>
          <cell r="DB1318">
            <v>-94.139153610001813</v>
          </cell>
          <cell r="DC1318">
            <v>-36.162140579996048</v>
          </cell>
          <cell r="DD1318">
            <v>-139.80865006999375</v>
          </cell>
          <cell r="DE1318">
            <v>162.3471161799971</v>
          </cell>
          <cell r="DF1318">
            <v>-20.977713289998064</v>
          </cell>
          <cell r="DG1318">
            <v>0</v>
          </cell>
          <cell r="DH1318">
            <v>-5.0817341899964958</v>
          </cell>
          <cell r="DI1318">
            <v>174.36599308999939</v>
          </cell>
          <cell r="DJ1318">
            <v>-9.9971657618880272E-9</v>
          </cell>
          <cell r="DK1318">
            <v>0</v>
          </cell>
          <cell r="DL1318">
            <v>-87.917363870001282</v>
          </cell>
          <cell r="DM1318">
            <v>-21.462696139999935</v>
          </cell>
          <cell r="DN1318">
            <v>5.3643668100030482</v>
          </cell>
          <cell r="DO1318">
            <v>5.9644756799971219</v>
          </cell>
          <cell r="DP1318">
            <v>12.352937809999275</v>
          </cell>
          <cell r="DQ1318">
            <v>99.738850289992115</v>
          </cell>
          <cell r="DR1318">
            <v>-346.804352140025</v>
          </cell>
          <cell r="DS1318">
            <v>-65.932810149999568</v>
          </cell>
          <cell r="DT1318">
            <v>-18.759210249998432</v>
          </cell>
          <cell r="DU1318">
            <v>-144.0000000100008</v>
          </cell>
          <cell r="DV1318">
            <v>-69.66037280999808</v>
          </cell>
          <cell r="DW1318">
            <v>-9.998984751291573E-9</v>
          </cell>
          <cell r="DX1318">
            <v>3.9875308199989377</v>
          </cell>
          <cell r="DY1318">
            <v>-32.088645159998123</v>
          </cell>
          <cell r="DZ1318">
            <v>16.143132539999897</v>
          </cell>
          <cell r="EA1318">
            <v>69.575465549998626</v>
          </cell>
          <cell r="EB1318">
            <v>-37.672505520000414</v>
          </cell>
          <cell r="EC1318">
            <v>-18.941462210004829</v>
          </cell>
          <cell r="ED1318">
            <v>-49.455474930007767</v>
          </cell>
          <cell r="EE1318">
            <v>-118.21032345999265</v>
          </cell>
          <cell r="EF1318">
            <v>-321.60240126999997</v>
          </cell>
          <cell r="EG1318">
            <v>-33.032376459999796</v>
          </cell>
          <cell r="EH1318">
            <v>-1.0000803740695119E-8</v>
          </cell>
          <cell r="EI1318">
            <v>-1.0004441719502211E-8</v>
          </cell>
          <cell r="EJ1318">
            <v>-27.281004660002509</v>
          </cell>
          <cell r="EK1318">
            <v>27.046457550000923</v>
          </cell>
          <cell r="EL1318">
            <v>-53.756564409999555</v>
          </cell>
          <cell r="EM1318">
            <v>57.30404942000041</v>
          </cell>
          <cell r="EN1318">
            <v>0</v>
          </cell>
          <cell r="EO1318">
            <v>115.12188690000221</v>
          </cell>
          <cell r="EP1318">
            <v>11.739561300004425</v>
          </cell>
          <cell r="EQ1318">
            <v>106.250068189991</v>
          </cell>
          <cell r="ER1318">
            <v>-892.8449518000416</v>
          </cell>
          <cell r="ES1318">
            <v>-2.0574236200045561</v>
          </cell>
          <cell r="ET1318">
            <v>-506.49863151999671</v>
          </cell>
          <cell r="EU1318">
            <v>3.685677619996568</v>
          </cell>
          <cell r="EV1318">
            <v>-265.45699279999826</v>
          </cell>
          <cell r="EW1318">
            <v>-46.025587069998437</v>
          </cell>
          <cell r="EX1318">
            <v>-9.4328202300002886</v>
          </cell>
          <cell r="EY1318">
            <v>9.998984751291573E-9</v>
          </cell>
          <cell r="EZ1318">
            <v>0</v>
          </cell>
          <cell r="FA1318">
            <v>0</v>
          </cell>
          <cell r="FB1318">
            <v>-3.2259333499987406</v>
          </cell>
          <cell r="FC1318">
            <v>-119.13302245000159</v>
          </cell>
          <cell r="FD1318">
            <v>55.299781609995989</v>
          </cell>
          <cell r="FE1318">
            <v>-218.52084038004978</v>
          </cell>
          <cell r="FF1318">
            <v>-68.602447840006789</v>
          </cell>
          <cell r="FG1318">
            <v>0</v>
          </cell>
          <cell r="FH1318">
            <v>-39.083482160003769</v>
          </cell>
          <cell r="FI1318">
            <v>35.663262410002062</v>
          </cell>
          <cell r="FJ1318">
            <v>0</v>
          </cell>
          <cell r="FK1318">
            <v>-1.9997969502583146E-8</v>
          </cell>
          <cell r="FL1318">
            <v>0</v>
          </cell>
          <cell r="FM1318">
            <v>9.998984751291573E-9</v>
          </cell>
          <cell r="FN1318">
            <v>0</v>
          </cell>
          <cell r="FO1318">
            <v>-225.80368869000085</v>
          </cell>
          <cell r="FP1318">
            <v>120.41051900000457</v>
          </cell>
          <cell r="FQ1318">
            <v>-41.105003089993261</v>
          </cell>
          <cell r="FR1318">
            <v>381.90029878995847</v>
          </cell>
          <cell r="FS1318">
            <v>-13.652907499996218</v>
          </cell>
          <cell r="FT1318">
            <v>58.244161490001716</v>
          </cell>
          <cell r="FU1318">
            <v>-37.389270140003646</v>
          </cell>
          <cell r="FV1318">
            <v>-48.630399190002208</v>
          </cell>
          <cell r="FW1318">
            <v>0</v>
          </cell>
          <cell r="FX1318">
            <v>9.998984751291573E-9</v>
          </cell>
          <cell r="FY1318">
            <v>-0.2917449900014617</v>
          </cell>
          <cell r="FZ1318">
            <v>27.901602910003021</v>
          </cell>
          <cell r="GA1318">
            <v>111.75253151999641</v>
          </cell>
          <cell r="GB1318">
            <v>-24.578636559999723</v>
          </cell>
          <cell r="GC1318">
            <v>1.5186882899979537</v>
          </cell>
          <cell r="GD1318">
            <v>307.02627295000275</v>
          </cell>
          <cell r="GE1318">
            <v>60.670473459962523</v>
          </cell>
          <cell r="GF1318">
            <v>3.0838387799994962</v>
          </cell>
          <cell r="GG1318">
            <v>-4.3611028700033785</v>
          </cell>
          <cell r="GH1318">
            <v>29.347764679998363</v>
          </cell>
          <cell r="GI1318">
            <v>-4.44126894999863</v>
          </cell>
          <cell r="GJ1318">
            <v>0</v>
          </cell>
          <cell r="GK1318">
            <v>126.18203019999783</v>
          </cell>
          <cell r="GL1318">
            <v>260.96510440000202</v>
          </cell>
          <cell r="GM1318">
            <v>9.998984751291573E-9</v>
          </cell>
          <cell r="GN1318">
            <v>-143.4824190599993</v>
          </cell>
          <cell r="GO1318">
            <v>35.560845759999211</v>
          </cell>
          <cell r="GP1318">
            <v>-251.37379823000811</v>
          </cell>
          <cell r="GQ1318">
            <v>9.1894787400015048</v>
          </cell>
          <cell r="GR1318">
            <v>-201.08013878998463</v>
          </cell>
          <cell r="GS1318">
            <v>-356.48590486000467</v>
          </cell>
          <cell r="GT1318">
            <v>-8.3629742800039821</v>
          </cell>
          <cell r="GU1318">
            <v>104.23884048999389</v>
          </cell>
          <cell r="GV1318">
            <v>-0.35902433999581262</v>
          </cell>
          <cell r="GW1318">
            <v>0</v>
          </cell>
          <cell r="GX1318">
            <v>0</v>
          </cell>
          <cell r="GY1318">
            <v>-1.0000803740695119E-8</v>
          </cell>
          <cell r="GZ1318">
            <v>0</v>
          </cell>
          <cell r="HA1318">
            <v>-31.052942720001738</v>
          </cell>
          <cell r="HB1318">
            <v>206.65453237999645</v>
          </cell>
          <cell r="HC1318">
            <v>-43.712665440001729</v>
          </cell>
          <cell r="HD1318">
            <v>-72.000000010004442</v>
          </cell>
          <cell r="HE1318">
            <v>44.300778449949576</v>
          </cell>
          <cell r="HF1318">
            <v>8.0664559499928146</v>
          </cell>
          <cell r="HG1318">
            <v>21.101691819996631</v>
          </cell>
          <cell r="HH1318">
            <v>77.595999480003229</v>
          </cell>
          <cell r="HI1318">
            <v>0</v>
          </cell>
          <cell r="HJ1318">
            <v>-161.79714936999881</v>
          </cell>
          <cell r="HK1318">
            <v>128.64355566999802</v>
          </cell>
          <cell r="HL1318">
            <v>0</v>
          </cell>
          <cell r="HM1318">
            <v>0</v>
          </cell>
          <cell r="HN1318">
            <v>1.9999788491986692E-8</v>
          </cell>
          <cell r="HO1318">
            <v>0</v>
          </cell>
          <cell r="HP1318">
            <v>1.0000803740695119E-8</v>
          </cell>
          <cell r="HQ1318">
            <v>-29.309775130001071</v>
          </cell>
          <cell r="HR1318">
            <v>-566.0058858100092</v>
          </cell>
          <cell r="HS1318">
            <v>-524.73541819999809</v>
          </cell>
          <cell r="HT1318">
            <v>0</v>
          </cell>
          <cell r="HU1318">
            <v>-1.0004441719502211E-8</v>
          </cell>
          <cell r="HV1318">
            <v>-9.9971657618880272E-9</v>
          </cell>
          <cell r="HW1318">
            <v>0</v>
          </cell>
          <cell r="HX1318">
            <v>0</v>
          </cell>
          <cell r="HY1318">
            <v>9.998984751291573E-9</v>
          </cell>
          <cell r="HZ1318">
            <v>1.0000803740695119E-8</v>
          </cell>
          <cell r="IA1318">
            <v>0</v>
          </cell>
          <cell r="IB1318">
            <v>-1.0004441719502211E-8</v>
          </cell>
          <cell r="IC1318">
            <v>39.78767204000178</v>
          </cell>
          <cell r="ID1318">
            <v>-81.058139639993897</v>
          </cell>
          <cell r="IE1318">
            <v>-44.164122139976826</v>
          </cell>
          <cell r="IF1318">
            <v>-33.602521159999014</v>
          </cell>
          <cell r="IG1318">
            <v>62.460549349998473</v>
          </cell>
          <cell r="IH1318">
            <v>20.046811460000754</v>
          </cell>
          <cell r="II1318">
            <v>0</v>
          </cell>
          <cell r="IJ1318">
            <v>-1.0000803740695119E-8</v>
          </cell>
          <cell r="IK1318">
            <v>0</v>
          </cell>
          <cell r="IL1318">
            <v>0</v>
          </cell>
          <cell r="IM1318">
            <v>0</v>
          </cell>
          <cell r="IN1318">
            <v>-53.320243639998807</v>
          </cell>
          <cell r="IO1318">
            <v>-105.24775669000155</v>
          </cell>
          <cell r="IP1318">
            <v>-58.509635069993237</v>
          </cell>
          <cell r="IQ1318">
            <v>124.00867362000281</v>
          </cell>
          <cell r="IR1318">
            <v>367.46697101998143</v>
          </cell>
          <cell r="IS1318">
            <v>-1.0004441719502211E-8</v>
          </cell>
          <cell r="IT1318">
            <v>125.55296752999857</v>
          </cell>
          <cell r="IU1318">
            <v>40.400545920001605</v>
          </cell>
          <cell r="IV1318">
            <v>0</v>
          </cell>
          <cell r="IW1318">
            <v>1.0000803740695119E-8</v>
          </cell>
          <cell r="IX1318">
            <v>0</v>
          </cell>
          <cell r="IY1318">
            <v>0</v>
          </cell>
          <cell r="IZ1318">
            <v>0</v>
          </cell>
          <cell r="JA1318">
            <v>0</v>
          </cell>
          <cell r="JB1318">
            <v>0</v>
          </cell>
          <cell r="JC1318">
            <v>125.61008584000228</v>
          </cell>
          <cell r="JD1318">
            <v>75.903371729989885</v>
          </cell>
          <cell r="JE1318">
            <v>36.833129249949707</v>
          </cell>
          <cell r="JF1318">
            <v>4.456789049996587</v>
          </cell>
          <cell r="JG1318">
            <v>0</v>
          </cell>
          <cell r="JH1318">
            <v>-1.0000803740695119E-8</v>
          </cell>
          <cell r="JI1318">
            <v>-116.30217098999856</v>
          </cell>
          <cell r="JJ1318">
            <v>0</v>
          </cell>
          <cell r="JK1318">
            <v>0</v>
          </cell>
          <cell r="JL1318">
            <v>0</v>
          </cell>
          <cell r="JM1318">
            <v>-9.998984751291573E-9</v>
          </cell>
          <cell r="JN1318">
            <v>0</v>
          </cell>
          <cell r="JO1318">
            <v>24.554669679999279</v>
          </cell>
          <cell r="JP1318">
            <v>95.134485779999522</v>
          </cell>
          <cell r="JQ1318">
            <v>28.989355750003597</v>
          </cell>
        </row>
        <row r="1319">
          <cell r="D1319" t="str">
            <v>HY_.EX.PNC._.LEW.Yale</v>
          </cell>
          <cell r="F1319">
            <v>206.83136896997166</v>
          </cell>
          <cell r="G1319">
            <v>-400.6115150800033</v>
          </cell>
          <cell r="H1319">
            <v>456.19534035001561</v>
          </cell>
          <cell r="I1319">
            <v>-193.77981990999979</v>
          </cell>
          <cell r="J1319">
            <v>-81.992102210002486</v>
          </cell>
          <cell r="K1319">
            <v>217.99903481000001</v>
          </cell>
          <cell r="L1319">
            <v>-312.18422414999077</v>
          </cell>
          <cell r="M1319">
            <v>193.45472299000085</v>
          </cell>
          <cell r="N1319">
            <v>-85.912805899999512</v>
          </cell>
          <cell r="O1319">
            <v>-557.2235601900029</v>
          </cell>
          <cell r="P1319">
            <v>478.93031385001086</v>
          </cell>
          <cell r="Q1319">
            <v>78.293246289991657</v>
          </cell>
          <cell r="R1319">
            <v>-1.0011717677116394E-8</v>
          </cell>
          <cell r="S1319">
            <v>15.339518039982067</v>
          </cell>
          <cell r="T1319">
            <v>-10.897290180000709</v>
          </cell>
          <cell r="U1319">
            <v>-4.4422278899946832</v>
          </cell>
          <cell r="V1319">
            <v>1.0011717677116394E-8</v>
          </cell>
          <cell r="W1319">
            <v>-2.9998773243278265E-8</v>
          </cell>
          <cell r="X1319">
            <v>0</v>
          </cell>
          <cell r="Y1319">
            <v>-31.108078430002934</v>
          </cell>
          <cell r="Z1319">
            <v>62.858100660001583</v>
          </cell>
          <cell r="AA1319">
            <v>-31.750022219999664</v>
          </cell>
          <cell r="AB1319">
            <v>183.48202000999299</v>
          </cell>
          <cell r="AC1319">
            <v>-40.210757299981196</v>
          </cell>
          <cell r="AD1319">
            <v>-143.27126268000575</v>
          </cell>
          <cell r="AE1319">
            <v>-3.0035153031349182E-8</v>
          </cell>
          <cell r="AF1319">
            <v>72.233728720006184</v>
          </cell>
          <cell r="AG1319">
            <v>-72.233728739985963</v>
          </cell>
          <cell r="AH1319">
            <v>0</v>
          </cell>
          <cell r="AI1319">
            <v>145.26068345997919</v>
          </cell>
          <cell r="AJ1319">
            <v>-195.6095114100026</v>
          </cell>
          <cell r="AK1319">
            <v>50.348827920002805</v>
          </cell>
          <cell r="AL1319">
            <v>-35.03626457000064</v>
          </cell>
          <cell r="AM1319">
            <v>35.036264540001866</v>
          </cell>
          <cell r="AN1319">
            <v>-1.0000803740695119E-8</v>
          </cell>
          <cell r="AO1319">
            <v>66.805873629986309</v>
          </cell>
          <cell r="AP1319">
            <v>-66.805873599994811</v>
          </cell>
          <cell r="AQ1319">
            <v>2.9991497285664082E-8</v>
          </cell>
          <cell r="AR1319">
            <v>9.9884346127510071E-8</v>
          </cell>
          <cell r="AS1319">
            <v>15.961731279996457</v>
          </cell>
          <cell r="AT1319">
            <v>-15.96173128997907</v>
          </cell>
          <cell r="AU1319">
            <v>9.9826138466596603E-9</v>
          </cell>
          <cell r="AV1319">
            <v>-48.220276249980088</v>
          </cell>
          <cell r="AW1319">
            <v>48.220276269999886</v>
          </cell>
          <cell r="AX1319">
            <v>0</v>
          </cell>
          <cell r="AY1319">
            <v>53.328126520002115</v>
          </cell>
          <cell r="AZ1319">
            <v>-13.957147369997983</v>
          </cell>
          <cell r="BA1319">
            <v>142.28113807999944</v>
          </cell>
          <cell r="BB1319">
            <v>-181.65211717000784</v>
          </cell>
          <cell r="BC1319">
            <v>1.9994331523776054E-8</v>
          </cell>
          <cell r="BD1319">
            <v>0</v>
          </cell>
          <cell r="BE1319">
            <v>7.0082023739814758E-8</v>
          </cell>
          <cell r="BF1319">
            <v>2.0008883439004421E-8</v>
          </cell>
          <cell r="BG1319">
            <v>2.9991497285664082E-8</v>
          </cell>
          <cell r="BH1319">
            <v>2.0008883439004421E-8</v>
          </cell>
          <cell r="BI1319">
            <v>-17.206635189999361</v>
          </cell>
          <cell r="BJ1319">
            <v>-102.27292441000463</v>
          </cell>
          <cell r="BK1319">
            <v>132.26533297998685</v>
          </cell>
          <cell r="BL1319">
            <v>-12.785773400002654</v>
          </cell>
          <cell r="BM1319">
            <v>1.0000803740695119E-8</v>
          </cell>
          <cell r="BN1319">
            <v>1.9999788491986692E-8</v>
          </cell>
          <cell r="BO1319">
            <v>0</v>
          </cell>
          <cell r="BP1319">
            <v>0</v>
          </cell>
          <cell r="BQ1319">
            <v>-9.9971657618880272E-9</v>
          </cell>
          <cell r="BR1319">
            <v>-3.0035153031349182E-8</v>
          </cell>
          <cell r="BS1319">
            <v>1.9979779608547688E-8</v>
          </cell>
          <cell r="BT1319">
            <v>18.076729199980036</v>
          </cell>
          <cell r="BU1319">
            <v>-47.163938729994697</v>
          </cell>
          <cell r="BV1319">
            <v>29.08720951000214</v>
          </cell>
          <cell r="BW1319">
            <v>9.9971657618880272E-9</v>
          </cell>
          <cell r="BX1319">
            <v>-16.241456939991622</v>
          </cell>
          <cell r="BY1319">
            <v>16.241456899999321</v>
          </cell>
          <cell r="BZ1319">
            <v>-76.289959110001291</v>
          </cell>
          <cell r="CA1319">
            <v>76.289959109999472</v>
          </cell>
          <cell r="CB1319">
            <v>0</v>
          </cell>
          <cell r="CC1319">
            <v>0</v>
          </cell>
          <cell r="CD1319">
            <v>0</v>
          </cell>
          <cell r="CE1319">
            <v>-3.0035153031349182E-8</v>
          </cell>
          <cell r="CF1319">
            <v>154.18108711999957</v>
          </cell>
          <cell r="CG1319">
            <v>-154.18108712002868</v>
          </cell>
          <cell r="CH1319">
            <v>-282.53537857999618</v>
          </cell>
          <cell r="CI1319">
            <v>282.53537857999981</v>
          </cell>
          <cell r="CJ1319">
            <v>-1.0000803740695119E-8</v>
          </cell>
          <cell r="CK1319">
            <v>-2.0001607481390238E-8</v>
          </cell>
          <cell r="CL1319">
            <v>0</v>
          </cell>
          <cell r="CM1319">
            <v>0</v>
          </cell>
          <cell r="CN1319">
            <v>0</v>
          </cell>
          <cell r="CO1319">
            <v>-2.0001607481390238E-8</v>
          </cell>
          <cell r="CP1319">
            <v>1.0011717677116394E-8</v>
          </cell>
          <cell r="CQ1319">
            <v>1.0011717677116394E-8</v>
          </cell>
          <cell r="CR1319">
            <v>0</v>
          </cell>
          <cell r="CS1319">
            <v>25.917521740004304</v>
          </cell>
          <cell r="CT1319">
            <v>-25.917521740033408</v>
          </cell>
          <cell r="CU1319">
            <v>1.0004441719502211E-8</v>
          </cell>
          <cell r="CV1319">
            <v>98.885606579991872</v>
          </cell>
          <cell r="CW1319">
            <v>-98.885606559997541</v>
          </cell>
          <cell r="CX1319">
            <v>0</v>
          </cell>
          <cell r="CY1319">
            <v>119.67741899000612</v>
          </cell>
          <cell r="CZ1319">
            <v>-119.67741899999965</v>
          </cell>
          <cell r="DA1319">
            <v>0</v>
          </cell>
          <cell r="DB1319">
            <v>0</v>
          </cell>
          <cell r="DC1319">
            <v>-1.9979779608547688E-8</v>
          </cell>
          <cell r="DD1319">
            <v>0</v>
          </cell>
          <cell r="DE1319">
            <v>1.9907020032405853E-8</v>
          </cell>
          <cell r="DF1319">
            <v>-91.388597760000266</v>
          </cell>
          <cell r="DG1319">
            <v>91.388597769997432</v>
          </cell>
          <cell r="DH1319">
            <v>3.0006049200892448E-8</v>
          </cell>
          <cell r="DI1319">
            <v>9.9971657618880272E-9</v>
          </cell>
          <cell r="DJ1319">
            <v>-1.0004441719502211E-8</v>
          </cell>
          <cell r="DK1319">
            <v>0</v>
          </cell>
          <cell r="DL1319">
            <v>-71.390447940004378</v>
          </cell>
          <cell r="DM1319">
            <v>144.01934536000044</v>
          </cell>
          <cell r="DN1319">
            <v>-72.628897419999703</v>
          </cell>
          <cell r="DO1319">
            <v>-1.9994331523776054E-8</v>
          </cell>
          <cell r="DP1319">
            <v>9.9971657618880272E-9</v>
          </cell>
          <cell r="DQ1319">
            <v>-1.0011717677116394E-8</v>
          </cell>
          <cell r="DR1319">
            <v>0</v>
          </cell>
          <cell r="DS1319">
            <v>9.9680619314312935E-9</v>
          </cell>
          <cell r="DT1319">
            <v>9.9971657618880272E-9</v>
          </cell>
          <cell r="DU1319">
            <v>0</v>
          </cell>
          <cell r="DV1319">
            <v>-1.9994331523776054E-8</v>
          </cell>
          <cell r="DW1319">
            <v>0</v>
          </cell>
          <cell r="DX1319">
            <v>0</v>
          </cell>
          <cell r="DY1319">
            <v>40.621578460006276</v>
          </cell>
          <cell r="DZ1319">
            <v>-40.621578439999212</v>
          </cell>
          <cell r="EA1319">
            <v>0</v>
          </cell>
          <cell r="EB1319">
            <v>-9.9971657618880272E-9</v>
          </cell>
          <cell r="EC1319">
            <v>-1.0026269592344761E-8</v>
          </cell>
          <cell r="ED1319">
            <v>0</v>
          </cell>
          <cell r="EE1319">
            <v>-9.8953023552894592E-9</v>
          </cell>
          <cell r="EF1319">
            <v>0</v>
          </cell>
          <cell r="EG1319">
            <v>128.38662499999919</v>
          </cell>
          <cell r="EH1319">
            <v>-110.23620625000331</v>
          </cell>
          <cell r="EI1319">
            <v>-18.150418769982934</v>
          </cell>
          <cell r="EJ1319">
            <v>-12.104218760003278</v>
          </cell>
          <cell r="EK1319">
            <v>2.8925831499946071</v>
          </cell>
          <cell r="EL1319">
            <v>9.211635629999364</v>
          </cell>
          <cell r="EM1319">
            <v>-46.445157850001124</v>
          </cell>
          <cell r="EN1319">
            <v>46.445157849997486</v>
          </cell>
          <cell r="EO1319">
            <v>0</v>
          </cell>
          <cell r="EP1319">
            <v>0</v>
          </cell>
          <cell r="EQ1319">
            <v>-9.9971657618880272E-9</v>
          </cell>
          <cell r="ER1319">
            <v>-1.0128132998943329E-8</v>
          </cell>
          <cell r="ES1319">
            <v>99.698940699992818</v>
          </cell>
          <cell r="ET1319">
            <v>-115.68148627002665</v>
          </cell>
          <cell r="EU1319">
            <v>15.982545589999063</v>
          </cell>
          <cell r="EV1319">
            <v>0</v>
          </cell>
          <cell r="EW1319">
            <v>0.18749999000283424</v>
          </cell>
          <cell r="EX1319">
            <v>-0.18750001000444172</v>
          </cell>
          <cell r="EY1319">
            <v>-12.121816409995517</v>
          </cell>
          <cell r="EZ1319">
            <v>12.121816399999261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-1.9907020032405853E-8</v>
          </cell>
          <cell r="FF1319">
            <v>-213.17033773998264</v>
          </cell>
          <cell r="FG1319">
            <v>213.17033774999436</v>
          </cell>
          <cell r="FH1319">
            <v>0</v>
          </cell>
          <cell r="FI1319">
            <v>0</v>
          </cell>
          <cell r="FJ1319">
            <v>-154.50293043001147</v>
          </cell>
          <cell r="FK1319">
            <v>154.50293039999815</v>
          </cell>
          <cell r="FL1319">
            <v>-227.51467656000023</v>
          </cell>
          <cell r="FM1319">
            <v>227.51467654000044</v>
          </cell>
          <cell r="FN1319">
            <v>0</v>
          </cell>
          <cell r="FO1319">
            <v>0</v>
          </cell>
          <cell r="FP1319">
            <v>1.9994331523776054E-8</v>
          </cell>
          <cell r="FQ1319">
            <v>0</v>
          </cell>
          <cell r="FR1319">
            <v>-4.0163286030292511E-8</v>
          </cell>
          <cell r="FS1319">
            <v>-163.6607496800134</v>
          </cell>
          <cell r="FT1319">
            <v>163.66074967999884</v>
          </cell>
          <cell r="FU1319">
            <v>0</v>
          </cell>
          <cell r="FV1319">
            <v>0</v>
          </cell>
          <cell r="FW1319">
            <v>-1.0004441719502211E-8</v>
          </cell>
          <cell r="FX1319">
            <v>9.9971657618880272E-9</v>
          </cell>
          <cell r="FY1319">
            <v>0</v>
          </cell>
          <cell r="FZ1319">
            <v>-3.0000592232681811E-8</v>
          </cell>
          <cell r="GA1319">
            <v>0</v>
          </cell>
          <cell r="GB1319">
            <v>9.9971657618880272E-9</v>
          </cell>
          <cell r="GC1319">
            <v>-9.9971657618880272E-9</v>
          </cell>
          <cell r="GD1319">
            <v>-1.0026269592344761E-8</v>
          </cell>
          <cell r="GE1319">
            <v>3.0151568353176117E-8</v>
          </cell>
          <cell r="GF1319">
            <v>0</v>
          </cell>
          <cell r="GG1319">
            <v>151.78352907000226</v>
          </cell>
          <cell r="GH1319">
            <v>-130.32500212999003</v>
          </cell>
          <cell r="GI1319">
            <v>-21.458526940004958</v>
          </cell>
          <cell r="GJ1319">
            <v>-9.9971657618880272E-9</v>
          </cell>
          <cell r="GK1319">
            <v>3.0006049200892448E-8</v>
          </cell>
          <cell r="GL1319">
            <v>1.0000803740695119E-8</v>
          </cell>
          <cell r="GM1319">
            <v>-9.998984751291573E-9</v>
          </cell>
          <cell r="GN1319">
            <v>0</v>
          </cell>
          <cell r="GO1319">
            <v>9.9898898042738438E-9</v>
          </cell>
          <cell r="GP1319">
            <v>0</v>
          </cell>
          <cell r="GQ1319">
            <v>0</v>
          </cell>
          <cell r="GR1319">
            <v>-4.9942173063755035E-8</v>
          </cell>
          <cell r="GS1319">
            <v>-9.9971657618880272E-9</v>
          </cell>
          <cell r="GT1319">
            <v>0</v>
          </cell>
          <cell r="GU1319">
            <v>-9.9971657618880272E-9</v>
          </cell>
          <cell r="GV1319">
            <v>-40.468857899999421</v>
          </cell>
          <cell r="GW1319">
            <v>40.468857869993371</v>
          </cell>
          <cell r="GX1319">
            <v>0</v>
          </cell>
          <cell r="GY1319">
            <v>9.9971657618880272E-9</v>
          </cell>
          <cell r="GZ1319">
            <v>0</v>
          </cell>
          <cell r="HA1319">
            <v>0</v>
          </cell>
          <cell r="HB1319">
            <v>-9.9971657618880272E-9</v>
          </cell>
          <cell r="HC1319">
            <v>0</v>
          </cell>
          <cell r="HD1319">
            <v>0</v>
          </cell>
          <cell r="HE1319">
            <v>-2.0023435354232788E-8</v>
          </cell>
          <cell r="HF1319">
            <v>106.16479606000939</v>
          </cell>
          <cell r="HG1319">
            <v>-106.16479608000373</v>
          </cell>
          <cell r="HH1319">
            <v>0</v>
          </cell>
          <cell r="HI1319">
            <v>0</v>
          </cell>
          <cell r="HJ1319">
            <v>0</v>
          </cell>
          <cell r="HK1319">
            <v>-23.424486169999</v>
          </cell>
          <cell r="HL1319">
            <v>-88.907395660000475</v>
          </cell>
          <cell r="HM1319">
            <v>112.33188183999937</v>
          </cell>
          <cell r="HN1319">
            <v>0</v>
          </cell>
          <cell r="HO1319">
            <v>-9.9971657618880272E-9</v>
          </cell>
          <cell r="HP1319">
            <v>0</v>
          </cell>
          <cell r="HQ1319">
            <v>0</v>
          </cell>
          <cell r="HR1319">
            <v>-1.9907020032405853E-8</v>
          </cell>
          <cell r="HS1319">
            <v>-126.59703907000949</v>
          </cell>
          <cell r="HT1319">
            <v>126.59703903998889</v>
          </cell>
          <cell r="HU1319">
            <v>0</v>
          </cell>
          <cell r="HV1319">
            <v>1.0004441719502211E-8</v>
          </cell>
          <cell r="HW1319">
            <v>0</v>
          </cell>
          <cell r="HX1319">
            <v>24.201856660005433</v>
          </cell>
          <cell r="HY1319">
            <v>-24.201856649997353</v>
          </cell>
          <cell r="HZ1319">
            <v>250.93766518000211</v>
          </cell>
          <cell r="IA1319">
            <v>-250.93766518999928</v>
          </cell>
          <cell r="IB1319">
            <v>0</v>
          </cell>
          <cell r="IC1319">
            <v>154.3651990500075</v>
          </cell>
          <cell r="ID1319">
            <v>-154.3651990499784</v>
          </cell>
          <cell r="IE1319">
            <v>1.0011717677116394E-8</v>
          </cell>
          <cell r="IF1319">
            <v>21.500840909997351</v>
          </cell>
          <cell r="IG1319">
            <v>-168.07500465001795</v>
          </cell>
          <cell r="IH1319">
            <v>146.57416373998421</v>
          </cell>
          <cell r="II1319">
            <v>0</v>
          </cell>
          <cell r="IJ1319">
            <v>8.9470603100053268</v>
          </cell>
          <cell r="IK1319">
            <v>-8.9470603299923823</v>
          </cell>
          <cell r="IL1319">
            <v>0</v>
          </cell>
          <cell r="IM1319">
            <v>0</v>
          </cell>
          <cell r="IN1319">
            <v>9.998984751291573E-9</v>
          </cell>
          <cell r="IO1319">
            <v>2.0001607481390238E-8</v>
          </cell>
          <cell r="IP1319">
            <v>9.9971657618880272E-9</v>
          </cell>
          <cell r="IQ1319">
            <v>-9.9826138466596603E-9</v>
          </cell>
          <cell r="IR1319">
            <v>1.0011717677116394E-8</v>
          </cell>
          <cell r="IS1319">
            <v>-24.491371959986282</v>
          </cell>
          <cell r="IT1319">
            <v>24.491371979995165</v>
          </cell>
          <cell r="IU1319">
            <v>-9.9971657618880272E-9</v>
          </cell>
          <cell r="IV1319">
            <v>0</v>
          </cell>
          <cell r="IW1319">
            <v>0</v>
          </cell>
          <cell r="IX1319">
            <v>0</v>
          </cell>
          <cell r="IY1319">
            <v>0</v>
          </cell>
          <cell r="IZ1319">
            <v>0</v>
          </cell>
          <cell r="JA1319">
            <v>0</v>
          </cell>
          <cell r="JB1319">
            <v>-9.9971657618880272E-9</v>
          </cell>
          <cell r="JC1319">
            <v>1.0011717677116394E-8</v>
          </cell>
          <cell r="JD1319">
            <v>0</v>
          </cell>
          <cell r="JE1319">
            <v>-1.0011717677116394E-8</v>
          </cell>
          <cell r="JF1319">
            <v>-9.9971657618880272E-9</v>
          </cell>
          <cell r="JG1319">
            <v>0</v>
          </cell>
          <cell r="JH1319">
            <v>9.9971657618880272E-9</v>
          </cell>
          <cell r="JI1319">
            <v>9.9971657618880272E-9</v>
          </cell>
          <cell r="JJ1319">
            <v>-9.9971657618880272E-9</v>
          </cell>
          <cell r="JK1319">
            <v>9.9971657618880272E-9</v>
          </cell>
          <cell r="JL1319">
            <v>0</v>
          </cell>
          <cell r="JM1319">
            <v>0</v>
          </cell>
          <cell r="JN1319">
            <v>0</v>
          </cell>
          <cell r="JO1319">
            <v>-9.9971657618880272E-9</v>
          </cell>
          <cell r="JP1319">
            <v>-9.9971657618880272E-9</v>
          </cell>
          <cell r="JQ1319">
            <v>0</v>
          </cell>
        </row>
        <row r="1320">
          <cell r="D1320" t="str">
            <v>HY_.EX.SOR._.NUR.Clear Water 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  <cell r="GK1320">
            <v>0</v>
          </cell>
          <cell r="GL1320">
            <v>0</v>
          </cell>
          <cell r="GM1320">
            <v>0</v>
          </cell>
          <cell r="GN1320">
            <v>0</v>
          </cell>
          <cell r="GO1320">
            <v>0</v>
          </cell>
          <cell r="GP1320">
            <v>0</v>
          </cell>
          <cell r="GQ1320">
            <v>0</v>
          </cell>
          <cell r="GR1320">
            <v>0</v>
          </cell>
          <cell r="GS1320">
            <v>0</v>
          </cell>
          <cell r="GT1320">
            <v>0</v>
          </cell>
          <cell r="GU1320">
            <v>0</v>
          </cell>
          <cell r="GV1320">
            <v>0</v>
          </cell>
          <cell r="GW1320">
            <v>0</v>
          </cell>
          <cell r="GX1320">
            <v>0</v>
          </cell>
          <cell r="GY1320">
            <v>0</v>
          </cell>
          <cell r="GZ1320">
            <v>0</v>
          </cell>
          <cell r="HA1320">
            <v>0</v>
          </cell>
          <cell r="HB1320">
            <v>0</v>
          </cell>
          <cell r="HC1320">
            <v>0</v>
          </cell>
          <cell r="HD1320">
            <v>0</v>
          </cell>
          <cell r="HE1320">
            <v>0</v>
          </cell>
          <cell r="HF1320">
            <v>0</v>
          </cell>
          <cell r="HG1320">
            <v>0</v>
          </cell>
          <cell r="HH1320">
            <v>0</v>
          </cell>
          <cell r="HI1320">
            <v>0</v>
          </cell>
          <cell r="HJ1320">
            <v>0</v>
          </cell>
          <cell r="HK1320">
            <v>0</v>
          </cell>
          <cell r="HL1320">
            <v>0</v>
          </cell>
          <cell r="HM1320">
            <v>0</v>
          </cell>
          <cell r="HN1320">
            <v>0</v>
          </cell>
          <cell r="HO1320">
            <v>0</v>
          </cell>
          <cell r="HP1320">
            <v>0</v>
          </cell>
          <cell r="HQ1320">
            <v>0</v>
          </cell>
          <cell r="HR1320">
            <v>0</v>
          </cell>
          <cell r="HS1320">
            <v>0</v>
          </cell>
          <cell r="HT1320">
            <v>0</v>
          </cell>
          <cell r="HU1320">
            <v>0</v>
          </cell>
          <cell r="HV1320">
            <v>0</v>
          </cell>
          <cell r="HW1320">
            <v>0</v>
          </cell>
          <cell r="HX1320">
            <v>0</v>
          </cell>
          <cell r="HY1320">
            <v>0</v>
          </cell>
          <cell r="HZ1320">
            <v>0</v>
          </cell>
          <cell r="IA1320">
            <v>0</v>
          </cell>
          <cell r="IB1320">
            <v>0</v>
          </cell>
          <cell r="IC1320">
            <v>0</v>
          </cell>
          <cell r="ID1320">
            <v>0</v>
          </cell>
          <cell r="IE1320">
            <v>0</v>
          </cell>
          <cell r="IF1320">
            <v>0</v>
          </cell>
          <cell r="IG1320">
            <v>0</v>
          </cell>
          <cell r="IH1320">
            <v>0</v>
          </cell>
          <cell r="II1320">
            <v>0</v>
          </cell>
          <cell r="IJ1320">
            <v>0</v>
          </cell>
          <cell r="IK1320">
            <v>0</v>
          </cell>
          <cell r="IL1320">
            <v>0</v>
          </cell>
          <cell r="IM1320">
            <v>0</v>
          </cell>
          <cell r="IN1320">
            <v>0</v>
          </cell>
          <cell r="IO1320">
            <v>0</v>
          </cell>
          <cell r="IP1320">
            <v>0</v>
          </cell>
          <cell r="IQ1320">
            <v>0</v>
          </cell>
          <cell r="IR1320">
            <v>0</v>
          </cell>
          <cell r="IS1320">
            <v>0</v>
          </cell>
          <cell r="IT1320">
            <v>0</v>
          </cell>
          <cell r="IU1320">
            <v>0</v>
          </cell>
          <cell r="IV1320">
            <v>0</v>
          </cell>
          <cell r="IW1320">
            <v>0</v>
          </cell>
          <cell r="IX1320">
            <v>0</v>
          </cell>
          <cell r="IY1320">
            <v>0</v>
          </cell>
          <cell r="IZ1320">
            <v>0</v>
          </cell>
          <cell r="JA1320">
            <v>0</v>
          </cell>
          <cell r="JB1320">
            <v>0</v>
          </cell>
          <cell r="JC1320">
            <v>0</v>
          </cell>
          <cell r="JD1320">
            <v>0</v>
          </cell>
          <cell r="JE1320">
            <v>0</v>
          </cell>
          <cell r="JF1320">
            <v>0</v>
          </cell>
          <cell r="JG1320">
            <v>0</v>
          </cell>
          <cell r="JH1320">
            <v>0</v>
          </cell>
          <cell r="JI1320">
            <v>0</v>
          </cell>
          <cell r="JJ1320">
            <v>0</v>
          </cell>
          <cell r="JK1320">
            <v>0</v>
          </cell>
          <cell r="JL1320">
            <v>0</v>
          </cell>
          <cell r="JM1320">
            <v>0</v>
          </cell>
          <cell r="JN1320">
            <v>0</v>
          </cell>
          <cell r="JO1320">
            <v>0</v>
          </cell>
          <cell r="JP1320">
            <v>0</v>
          </cell>
          <cell r="JQ1320">
            <v>0</v>
          </cell>
        </row>
        <row r="1321">
          <cell r="D1321" t="str">
            <v>HY_.EX.SOR._.NUR.Clear Water 2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  <cell r="GK1321">
            <v>0</v>
          </cell>
          <cell r="GL1321">
            <v>0</v>
          </cell>
          <cell r="GM1321">
            <v>0</v>
          </cell>
          <cell r="GN1321">
            <v>0</v>
          </cell>
          <cell r="GO1321">
            <v>0</v>
          </cell>
          <cell r="GP1321">
            <v>0</v>
          </cell>
          <cell r="GQ1321">
            <v>0</v>
          </cell>
          <cell r="GR1321">
            <v>0</v>
          </cell>
          <cell r="GS1321">
            <v>0</v>
          </cell>
          <cell r="GT1321">
            <v>0</v>
          </cell>
          <cell r="GU1321">
            <v>0</v>
          </cell>
          <cell r="GV1321">
            <v>0</v>
          </cell>
          <cell r="GW1321">
            <v>0</v>
          </cell>
          <cell r="GX1321">
            <v>0</v>
          </cell>
          <cell r="GY1321">
            <v>0</v>
          </cell>
          <cell r="GZ1321">
            <v>0</v>
          </cell>
          <cell r="HA1321">
            <v>0</v>
          </cell>
          <cell r="HB1321">
            <v>0</v>
          </cell>
          <cell r="HC1321">
            <v>0</v>
          </cell>
          <cell r="HD1321">
            <v>0</v>
          </cell>
          <cell r="HE1321">
            <v>0</v>
          </cell>
          <cell r="HF1321">
            <v>0</v>
          </cell>
          <cell r="HG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0</v>
          </cell>
          <cell r="HM1321">
            <v>0</v>
          </cell>
          <cell r="HN1321">
            <v>0</v>
          </cell>
          <cell r="HO1321">
            <v>0</v>
          </cell>
          <cell r="HP1321">
            <v>0</v>
          </cell>
          <cell r="HQ1321">
            <v>0</v>
          </cell>
          <cell r="HR1321">
            <v>0</v>
          </cell>
          <cell r="HS1321">
            <v>0</v>
          </cell>
          <cell r="HT1321">
            <v>0</v>
          </cell>
          <cell r="HU1321">
            <v>0</v>
          </cell>
          <cell r="HV1321">
            <v>0</v>
          </cell>
          <cell r="HW1321">
            <v>0</v>
          </cell>
          <cell r="HX1321">
            <v>0</v>
          </cell>
          <cell r="HY1321">
            <v>0</v>
          </cell>
          <cell r="HZ1321">
            <v>0</v>
          </cell>
          <cell r="IA1321">
            <v>0</v>
          </cell>
          <cell r="IB1321">
            <v>0</v>
          </cell>
          <cell r="IC1321">
            <v>0</v>
          </cell>
          <cell r="ID1321">
            <v>0</v>
          </cell>
          <cell r="IE1321">
            <v>0</v>
          </cell>
          <cell r="IF1321">
            <v>0</v>
          </cell>
          <cell r="IG1321">
            <v>0</v>
          </cell>
          <cell r="IH1321">
            <v>0</v>
          </cell>
          <cell r="II1321">
            <v>0</v>
          </cell>
          <cell r="IJ1321">
            <v>0</v>
          </cell>
          <cell r="IK1321">
            <v>0</v>
          </cell>
          <cell r="IL1321">
            <v>0</v>
          </cell>
          <cell r="IM1321">
            <v>0</v>
          </cell>
          <cell r="IN1321">
            <v>0</v>
          </cell>
          <cell r="IO1321">
            <v>0</v>
          </cell>
          <cell r="IP1321">
            <v>0</v>
          </cell>
          <cell r="IQ1321">
            <v>0</v>
          </cell>
          <cell r="IR1321">
            <v>0</v>
          </cell>
          <cell r="IS1321">
            <v>0</v>
          </cell>
          <cell r="IT1321">
            <v>0</v>
          </cell>
          <cell r="IU1321">
            <v>0</v>
          </cell>
          <cell r="IV1321">
            <v>0</v>
          </cell>
          <cell r="IW1321">
            <v>0</v>
          </cell>
          <cell r="IX1321">
            <v>0</v>
          </cell>
          <cell r="IY1321">
            <v>0</v>
          </cell>
          <cell r="IZ1321">
            <v>0</v>
          </cell>
          <cell r="JA1321">
            <v>0</v>
          </cell>
          <cell r="JB1321">
            <v>0</v>
          </cell>
          <cell r="JC1321">
            <v>0</v>
          </cell>
          <cell r="JD1321">
            <v>0</v>
          </cell>
          <cell r="JE1321">
            <v>0</v>
          </cell>
          <cell r="JF1321">
            <v>0</v>
          </cell>
          <cell r="JG1321">
            <v>0</v>
          </cell>
          <cell r="JH1321">
            <v>0</v>
          </cell>
          <cell r="JI1321">
            <v>0</v>
          </cell>
          <cell r="JJ1321">
            <v>0</v>
          </cell>
          <cell r="JK1321">
            <v>0</v>
          </cell>
          <cell r="JL1321">
            <v>0</v>
          </cell>
          <cell r="JM1321">
            <v>0</v>
          </cell>
          <cell r="JN1321">
            <v>0</v>
          </cell>
          <cell r="JO1321">
            <v>0</v>
          </cell>
          <cell r="JP1321">
            <v>0</v>
          </cell>
          <cell r="JQ1321">
            <v>0</v>
          </cell>
        </row>
        <row r="1322">
          <cell r="D1322" t="str">
            <v>HY_.EX.SOR._.NUR.Fish Creek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  <cell r="GK1322">
            <v>0</v>
          </cell>
          <cell r="GL1322">
            <v>0</v>
          </cell>
          <cell r="GM1322">
            <v>0</v>
          </cell>
          <cell r="GN1322">
            <v>0</v>
          </cell>
          <cell r="GO1322">
            <v>0</v>
          </cell>
          <cell r="GP1322">
            <v>0</v>
          </cell>
          <cell r="GQ1322">
            <v>0</v>
          </cell>
          <cell r="GR1322">
            <v>0</v>
          </cell>
          <cell r="GS1322">
            <v>0</v>
          </cell>
          <cell r="GT1322">
            <v>0</v>
          </cell>
          <cell r="GU1322">
            <v>0</v>
          </cell>
          <cell r="GV1322">
            <v>0</v>
          </cell>
          <cell r="GW1322">
            <v>0</v>
          </cell>
          <cell r="GX1322">
            <v>0</v>
          </cell>
          <cell r="GY1322">
            <v>0</v>
          </cell>
          <cell r="GZ1322">
            <v>0</v>
          </cell>
          <cell r="HA1322">
            <v>0</v>
          </cell>
          <cell r="HB1322">
            <v>0</v>
          </cell>
          <cell r="HC1322">
            <v>0</v>
          </cell>
          <cell r="HD1322">
            <v>0</v>
          </cell>
          <cell r="HE1322">
            <v>0</v>
          </cell>
          <cell r="HF1322">
            <v>0</v>
          </cell>
          <cell r="HG1322">
            <v>0</v>
          </cell>
          <cell r="HH1322">
            <v>0</v>
          </cell>
          <cell r="HI1322">
            <v>0</v>
          </cell>
          <cell r="HJ1322">
            <v>0</v>
          </cell>
          <cell r="HK1322">
            <v>0</v>
          </cell>
          <cell r="HL1322">
            <v>0</v>
          </cell>
          <cell r="HM1322">
            <v>0</v>
          </cell>
          <cell r="HN1322">
            <v>0</v>
          </cell>
          <cell r="HO1322">
            <v>0</v>
          </cell>
          <cell r="HP1322">
            <v>0</v>
          </cell>
          <cell r="HQ1322">
            <v>0</v>
          </cell>
          <cell r="HR1322">
            <v>0</v>
          </cell>
          <cell r="HS1322">
            <v>0</v>
          </cell>
          <cell r="HT1322">
            <v>0</v>
          </cell>
          <cell r="HU1322">
            <v>0</v>
          </cell>
          <cell r="HV1322">
            <v>0</v>
          </cell>
          <cell r="HW1322">
            <v>0</v>
          </cell>
          <cell r="HX1322">
            <v>0</v>
          </cell>
          <cell r="HY1322">
            <v>0</v>
          </cell>
          <cell r="HZ1322">
            <v>0</v>
          </cell>
          <cell r="IA1322">
            <v>0</v>
          </cell>
          <cell r="IB1322">
            <v>0</v>
          </cell>
          <cell r="IC1322">
            <v>0</v>
          </cell>
          <cell r="ID1322">
            <v>0</v>
          </cell>
          <cell r="IE1322">
            <v>0</v>
          </cell>
          <cell r="IF1322">
            <v>0</v>
          </cell>
          <cell r="IG1322">
            <v>0</v>
          </cell>
          <cell r="IH1322">
            <v>0</v>
          </cell>
          <cell r="II1322">
            <v>0</v>
          </cell>
          <cell r="IJ1322">
            <v>0</v>
          </cell>
          <cell r="IK1322">
            <v>0</v>
          </cell>
          <cell r="IL1322">
            <v>0</v>
          </cell>
          <cell r="IM1322">
            <v>0</v>
          </cell>
          <cell r="IN1322">
            <v>0</v>
          </cell>
          <cell r="IO1322">
            <v>0</v>
          </cell>
          <cell r="IP1322">
            <v>0</v>
          </cell>
          <cell r="IQ1322">
            <v>0</v>
          </cell>
          <cell r="IR1322">
            <v>0</v>
          </cell>
          <cell r="IS1322">
            <v>0</v>
          </cell>
          <cell r="IT1322">
            <v>0</v>
          </cell>
          <cell r="IU1322">
            <v>0</v>
          </cell>
          <cell r="IV1322">
            <v>0</v>
          </cell>
          <cell r="IW1322">
            <v>0</v>
          </cell>
          <cell r="IX1322">
            <v>0</v>
          </cell>
          <cell r="IY1322">
            <v>0</v>
          </cell>
          <cell r="IZ1322">
            <v>0</v>
          </cell>
          <cell r="JA1322">
            <v>0</v>
          </cell>
          <cell r="JB1322">
            <v>0</v>
          </cell>
          <cell r="JC1322">
            <v>0</v>
          </cell>
          <cell r="JD1322">
            <v>0</v>
          </cell>
          <cell r="JE1322">
            <v>0</v>
          </cell>
          <cell r="JF1322">
            <v>0</v>
          </cell>
          <cell r="JG1322">
            <v>0</v>
          </cell>
          <cell r="JH1322">
            <v>0</v>
          </cell>
          <cell r="JI1322">
            <v>0</v>
          </cell>
          <cell r="JJ1322">
            <v>0</v>
          </cell>
          <cell r="JK1322">
            <v>0</v>
          </cell>
          <cell r="JL1322">
            <v>0</v>
          </cell>
          <cell r="JM1322">
            <v>0</v>
          </cell>
          <cell r="JN1322">
            <v>0</v>
          </cell>
          <cell r="JO1322">
            <v>0</v>
          </cell>
          <cell r="JP1322">
            <v>0</v>
          </cell>
          <cell r="JQ1322">
            <v>0</v>
          </cell>
        </row>
        <row r="1323">
          <cell r="D1323" t="str">
            <v>HY_.EX.SOR._.NUR.Lemolo 1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  <cell r="GK1323">
            <v>0</v>
          </cell>
          <cell r="GL1323">
            <v>0</v>
          </cell>
          <cell r="GM1323">
            <v>0</v>
          </cell>
          <cell r="GN1323">
            <v>0</v>
          </cell>
          <cell r="GO1323">
            <v>0</v>
          </cell>
          <cell r="GP1323">
            <v>0</v>
          </cell>
          <cell r="GQ1323">
            <v>0</v>
          </cell>
          <cell r="GR1323">
            <v>0</v>
          </cell>
          <cell r="GS1323">
            <v>0</v>
          </cell>
          <cell r="GT1323">
            <v>0</v>
          </cell>
          <cell r="GU1323">
            <v>0</v>
          </cell>
          <cell r="GV1323">
            <v>0</v>
          </cell>
          <cell r="GW1323">
            <v>0</v>
          </cell>
          <cell r="GX1323">
            <v>0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D1323">
            <v>0</v>
          </cell>
          <cell r="HE1323">
            <v>0</v>
          </cell>
          <cell r="HF1323">
            <v>0</v>
          </cell>
          <cell r="HG1323">
            <v>0</v>
          </cell>
          <cell r="HH1323">
            <v>0</v>
          </cell>
          <cell r="HI1323">
            <v>0</v>
          </cell>
          <cell r="HJ1323">
            <v>0</v>
          </cell>
          <cell r="HK1323">
            <v>0</v>
          </cell>
          <cell r="HL1323">
            <v>0</v>
          </cell>
          <cell r="HM1323">
            <v>0</v>
          </cell>
          <cell r="HN1323">
            <v>0</v>
          </cell>
          <cell r="HO1323">
            <v>0</v>
          </cell>
          <cell r="HP1323">
            <v>0</v>
          </cell>
          <cell r="HQ1323">
            <v>0</v>
          </cell>
          <cell r="HR1323">
            <v>0</v>
          </cell>
          <cell r="HS1323">
            <v>0</v>
          </cell>
          <cell r="HT1323">
            <v>0</v>
          </cell>
          <cell r="HU1323">
            <v>0</v>
          </cell>
          <cell r="HV1323">
            <v>0</v>
          </cell>
          <cell r="HW1323">
            <v>0</v>
          </cell>
          <cell r="HX1323">
            <v>0</v>
          </cell>
          <cell r="HY1323">
            <v>0</v>
          </cell>
          <cell r="HZ1323">
            <v>0</v>
          </cell>
          <cell r="IA1323">
            <v>0</v>
          </cell>
          <cell r="IB1323">
            <v>0</v>
          </cell>
          <cell r="IC1323">
            <v>0</v>
          </cell>
          <cell r="ID1323">
            <v>0</v>
          </cell>
          <cell r="IE1323">
            <v>0</v>
          </cell>
          <cell r="IF1323">
            <v>0</v>
          </cell>
          <cell r="IG1323">
            <v>0</v>
          </cell>
          <cell r="IH1323">
            <v>0</v>
          </cell>
          <cell r="II1323">
            <v>0</v>
          </cell>
          <cell r="IJ1323">
            <v>0</v>
          </cell>
          <cell r="IK1323">
            <v>0</v>
          </cell>
          <cell r="IL1323">
            <v>0</v>
          </cell>
          <cell r="IM1323">
            <v>0</v>
          </cell>
          <cell r="IN1323">
            <v>0</v>
          </cell>
          <cell r="IO1323">
            <v>0</v>
          </cell>
          <cell r="IP1323">
            <v>0</v>
          </cell>
          <cell r="IQ1323">
            <v>0</v>
          </cell>
          <cell r="IR1323">
            <v>0</v>
          </cell>
          <cell r="IS1323">
            <v>0</v>
          </cell>
          <cell r="IT1323">
            <v>0</v>
          </cell>
          <cell r="IU1323">
            <v>0</v>
          </cell>
          <cell r="IV1323">
            <v>0</v>
          </cell>
          <cell r="IW1323">
            <v>0</v>
          </cell>
          <cell r="IX1323">
            <v>0</v>
          </cell>
          <cell r="IY1323">
            <v>0</v>
          </cell>
          <cell r="IZ1323">
            <v>0</v>
          </cell>
          <cell r="JA1323">
            <v>0</v>
          </cell>
          <cell r="JB1323">
            <v>0</v>
          </cell>
          <cell r="JC1323">
            <v>0</v>
          </cell>
          <cell r="JD1323">
            <v>0</v>
          </cell>
          <cell r="JE1323">
            <v>0</v>
          </cell>
          <cell r="JF1323">
            <v>0</v>
          </cell>
          <cell r="JG1323">
            <v>0</v>
          </cell>
          <cell r="JH1323">
            <v>0</v>
          </cell>
          <cell r="JI1323">
            <v>0</v>
          </cell>
          <cell r="JJ1323">
            <v>0</v>
          </cell>
          <cell r="JK1323">
            <v>0</v>
          </cell>
          <cell r="JL1323">
            <v>0</v>
          </cell>
          <cell r="JM1323">
            <v>0</v>
          </cell>
          <cell r="JN1323">
            <v>0</v>
          </cell>
          <cell r="JO1323">
            <v>0</v>
          </cell>
          <cell r="JP1323">
            <v>0</v>
          </cell>
          <cell r="JQ1323">
            <v>0</v>
          </cell>
        </row>
        <row r="1324">
          <cell r="D1324" t="str">
            <v>HY_.EX.SOR._.NUR.Lemolo 2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  <cell r="GK1324">
            <v>0</v>
          </cell>
          <cell r="GL1324">
            <v>0</v>
          </cell>
          <cell r="GM1324">
            <v>0</v>
          </cell>
          <cell r="GN1324">
            <v>0</v>
          </cell>
          <cell r="GO1324">
            <v>0</v>
          </cell>
          <cell r="GP1324">
            <v>0</v>
          </cell>
          <cell r="GQ1324">
            <v>0</v>
          </cell>
          <cell r="GR1324">
            <v>0</v>
          </cell>
          <cell r="GS1324">
            <v>0</v>
          </cell>
          <cell r="GT1324">
            <v>0</v>
          </cell>
          <cell r="GU1324">
            <v>0</v>
          </cell>
          <cell r="GV1324">
            <v>0</v>
          </cell>
          <cell r="GW1324">
            <v>0</v>
          </cell>
          <cell r="GX1324">
            <v>0</v>
          </cell>
          <cell r="GY1324">
            <v>0</v>
          </cell>
          <cell r="GZ1324">
            <v>0</v>
          </cell>
          <cell r="HA1324">
            <v>0</v>
          </cell>
          <cell r="HB1324">
            <v>0</v>
          </cell>
          <cell r="HC1324">
            <v>0</v>
          </cell>
          <cell r="HD1324">
            <v>0</v>
          </cell>
          <cell r="HE1324">
            <v>0</v>
          </cell>
          <cell r="HF1324">
            <v>0</v>
          </cell>
          <cell r="HG1324">
            <v>0</v>
          </cell>
          <cell r="HH1324">
            <v>0</v>
          </cell>
          <cell r="HI1324">
            <v>0</v>
          </cell>
          <cell r="HJ1324">
            <v>0</v>
          </cell>
          <cell r="HK1324">
            <v>0</v>
          </cell>
          <cell r="HL1324">
            <v>0</v>
          </cell>
          <cell r="HM1324">
            <v>0</v>
          </cell>
          <cell r="HN1324">
            <v>0</v>
          </cell>
          <cell r="HO1324">
            <v>0</v>
          </cell>
          <cell r="HP1324">
            <v>0</v>
          </cell>
          <cell r="HQ1324">
            <v>0</v>
          </cell>
          <cell r="HR1324">
            <v>0</v>
          </cell>
          <cell r="HS1324">
            <v>0</v>
          </cell>
          <cell r="HT1324">
            <v>0</v>
          </cell>
          <cell r="HU1324">
            <v>0</v>
          </cell>
          <cell r="HV1324">
            <v>0</v>
          </cell>
          <cell r="HW1324">
            <v>0</v>
          </cell>
          <cell r="HX1324">
            <v>0</v>
          </cell>
          <cell r="HY1324">
            <v>0</v>
          </cell>
          <cell r="HZ1324">
            <v>0</v>
          </cell>
          <cell r="IA1324">
            <v>0</v>
          </cell>
          <cell r="IB1324">
            <v>0</v>
          </cell>
          <cell r="IC1324">
            <v>0</v>
          </cell>
          <cell r="ID1324">
            <v>0</v>
          </cell>
          <cell r="IE1324">
            <v>0</v>
          </cell>
          <cell r="IF1324">
            <v>0</v>
          </cell>
          <cell r="IG1324">
            <v>0</v>
          </cell>
          <cell r="IH1324">
            <v>0</v>
          </cell>
          <cell r="II1324">
            <v>0</v>
          </cell>
          <cell r="IJ1324">
            <v>0</v>
          </cell>
          <cell r="IK1324">
            <v>0</v>
          </cell>
          <cell r="IL1324">
            <v>0</v>
          </cell>
          <cell r="IM1324">
            <v>0</v>
          </cell>
          <cell r="IN1324">
            <v>0</v>
          </cell>
          <cell r="IO1324">
            <v>0</v>
          </cell>
          <cell r="IP1324">
            <v>0</v>
          </cell>
          <cell r="IQ1324">
            <v>0</v>
          </cell>
          <cell r="IR1324">
            <v>0</v>
          </cell>
          <cell r="IS1324">
            <v>0</v>
          </cell>
          <cell r="IT1324">
            <v>0</v>
          </cell>
          <cell r="IU1324">
            <v>0</v>
          </cell>
          <cell r="IV1324">
            <v>0</v>
          </cell>
          <cell r="IW1324">
            <v>0</v>
          </cell>
          <cell r="IX1324">
            <v>0</v>
          </cell>
          <cell r="IY1324">
            <v>0</v>
          </cell>
          <cell r="IZ1324">
            <v>0</v>
          </cell>
          <cell r="JA1324">
            <v>0</v>
          </cell>
          <cell r="JB1324">
            <v>0</v>
          </cell>
          <cell r="JC1324">
            <v>0</v>
          </cell>
          <cell r="JD1324">
            <v>0</v>
          </cell>
          <cell r="JE1324">
            <v>0</v>
          </cell>
          <cell r="JF1324">
            <v>0</v>
          </cell>
          <cell r="JG1324">
            <v>0</v>
          </cell>
          <cell r="JH1324">
            <v>0</v>
          </cell>
          <cell r="JI1324">
            <v>0</v>
          </cell>
          <cell r="JJ1324">
            <v>0</v>
          </cell>
          <cell r="JK1324">
            <v>0</v>
          </cell>
          <cell r="JL1324">
            <v>0</v>
          </cell>
          <cell r="JM1324">
            <v>0</v>
          </cell>
          <cell r="JN1324">
            <v>0</v>
          </cell>
          <cell r="JO1324">
            <v>0</v>
          </cell>
          <cell r="JP1324">
            <v>0</v>
          </cell>
          <cell r="JQ1324">
            <v>0</v>
          </cell>
        </row>
        <row r="1325">
          <cell r="D1325" t="str">
            <v>HY_.EX.SOR._.NUR.Slide Creek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  <cell r="GK1325">
            <v>0</v>
          </cell>
          <cell r="GL1325">
            <v>0</v>
          </cell>
          <cell r="GM1325">
            <v>0</v>
          </cell>
          <cell r="GN1325">
            <v>0</v>
          </cell>
          <cell r="GO1325">
            <v>0</v>
          </cell>
          <cell r="GP1325">
            <v>0</v>
          </cell>
          <cell r="GQ1325">
            <v>0</v>
          </cell>
          <cell r="GR1325">
            <v>0</v>
          </cell>
          <cell r="GS1325">
            <v>0</v>
          </cell>
          <cell r="GT1325">
            <v>0</v>
          </cell>
          <cell r="GU1325">
            <v>0</v>
          </cell>
          <cell r="GV1325">
            <v>0</v>
          </cell>
          <cell r="GW1325">
            <v>0</v>
          </cell>
          <cell r="GX1325">
            <v>0</v>
          </cell>
          <cell r="GY1325">
            <v>0</v>
          </cell>
          <cell r="GZ1325">
            <v>0</v>
          </cell>
          <cell r="HA1325">
            <v>0</v>
          </cell>
          <cell r="HB1325">
            <v>0</v>
          </cell>
          <cell r="HC1325">
            <v>0</v>
          </cell>
          <cell r="HD1325">
            <v>0</v>
          </cell>
          <cell r="HE1325">
            <v>0</v>
          </cell>
          <cell r="HF1325">
            <v>0</v>
          </cell>
          <cell r="HG1325">
            <v>0</v>
          </cell>
          <cell r="HH1325">
            <v>0</v>
          </cell>
          <cell r="HI1325">
            <v>0</v>
          </cell>
          <cell r="HJ1325">
            <v>0</v>
          </cell>
          <cell r="HK1325">
            <v>0</v>
          </cell>
          <cell r="HL1325">
            <v>0</v>
          </cell>
          <cell r="HM1325">
            <v>0</v>
          </cell>
          <cell r="HN1325">
            <v>0</v>
          </cell>
          <cell r="HO1325">
            <v>0</v>
          </cell>
          <cell r="HP1325">
            <v>0</v>
          </cell>
          <cell r="HQ1325">
            <v>0</v>
          </cell>
          <cell r="HR1325">
            <v>0</v>
          </cell>
          <cell r="HS1325">
            <v>0</v>
          </cell>
          <cell r="HT1325">
            <v>0</v>
          </cell>
          <cell r="HU1325">
            <v>0</v>
          </cell>
          <cell r="HV1325">
            <v>0</v>
          </cell>
          <cell r="HW1325">
            <v>0</v>
          </cell>
          <cell r="HX1325">
            <v>0</v>
          </cell>
          <cell r="HY1325">
            <v>0</v>
          </cell>
          <cell r="HZ1325">
            <v>0</v>
          </cell>
          <cell r="IA1325">
            <v>0</v>
          </cell>
          <cell r="IB1325">
            <v>0</v>
          </cell>
          <cell r="IC1325">
            <v>0</v>
          </cell>
          <cell r="ID1325">
            <v>0</v>
          </cell>
          <cell r="IE1325">
            <v>0</v>
          </cell>
          <cell r="IF1325">
            <v>0</v>
          </cell>
          <cell r="IG1325">
            <v>0</v>
          </cell>
          <cell r="IH1325">
            <v>0</v>
          </cell>
          <cell r="II1325">
            <v>0</v>
          </cell>
          <cell r="IJ1325">
            <v>0</v>
          </cell>
          <cell r="IK1325">
            <v>0</v>
          </cell>
          <cell r="IL1325">
            <v>0</v>
          </cell>
          <cell r="IM1325">
            <v>0</v>
          </cell>
          <cell r="IN1325">
            <v>0</v>
          </cell>
          <cell r="IO1325">
            <v>0</v>
          </cell>
          <cell r="IP1325">
            <v>0</v>
          </cell>
          <cell r="IQ1325">
            <v>0</v>
          </cell>
          <cell r="IR1325">
            <v>0</v>
          </cell>
          <cell r="IS1325">
            <v>0</v>
          </cell>
          <cell r="IT1325">
            <v>0</v>
          </cell>
          <cell r="IU1325">
            <v>0</v>
          </cell>
          <cell r="IV1325">
            <v>0</v>
          </cell>
          <cell r="IW1325">
            <v>0</v>
          </cell>
          <cell r="IX1325">
            <v>0</v>
          </cell>
          <cell r="IY1325">
            <v>0</v>
          </cell>
          <cell r="IZ1325">
            <v>0</v>
          </cell>
          <cell r="JA1325">
            <v>0</v>
          </cell>
          <cell r="JB1325">
            <v>0</v>
          </cell>
          <cell r="JC1325">
            <v>0</v>
          </cell>
          <cell r="JD1325">
            <v>0</v>
          </cell>
          <cell r="JE1325">
            <v>0</v>
          </cell>
          <cell r="JF1325">
            <v>0</v>
          </cell>
          <cell r="JG1325">
            <v>0</v>
          </cell>
          <cell r="JH1325">
            <v>0</v>
          </cell>
          <cell r="JI1325">
            <v>0</v>
          </cell>
          <cell r="JJ1325">
            <v>0</v>
          </cell>
          <cell r="JK1325">
            <v>0</v>
          </cell>
          <cell r="JL1325">
            <v>0</v>
          </cell>
          <cell r="JM1325">
            <v>0</v>
          </cell>
          <cell r="JN1325">
            <v>0</v>
          </cell>
          <cell r="JO1325">
            <v>0</v>
          </cell>
          <cell r="JP1325">
            <v>0</v>
          </cell>
          <cell r="JQ1325">
            <v>0</v>
          </cell>
        </row>
        <row r="1326">
          <cell r="D1326" t="str">
            <v>HY_.EX.SOR._.NUR.Soda Springs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  <cell r="GK1326">
            <v>0</v>
          </cell>
          <cell r="GL1326">
            <v>0</v>
          </cell>
          <cell r="GM1326">
            <v>0</v>
          </cell>
          <cell r="GN1326">
            <v>0</v>
          </cell>
          <cell r="GO1326">
            <v>0</v>
          </cell>
          <cell r="GP1326">
            <v>0</v>
          </cell>
          <cell r="GQ1326">
            <v>0</v>
          </cell>
          <cell r="GR1326">
            <v>0</v>
          </cell>
          <cell r="GS1326">
            <v>0</v>
          </cell>
          <cell r="GT1326">
            <v>0</v>
          </cell>
          <cell r="GU1326">
            <v>0</v>
          </cell>
          <cell r="GV1326">
            <v>0</v>
          </cell>
          <cell r="GW1326">
            <v>0</v>
          </cell>
          <cell r="GX1326">
            <v>0</v>
          </cell>
          <cell r="GY1326">
            <v>0</v>
          </cell>
          <cell r="GZ1326">
            <v>0</v>
          </cell>
          <cell r="HA1326">
            <v>0</v>
          </cell>
          <cell r="HB1326">
            <v>0</v>
          </cell>
          <cell r="HC1326">
            <v>0</v>
          </cell>
          <cell r="HD1326">
            <v>0</v>
          </cell>
          <cell r="HE1326">
            <v>0</v>
          </cell>
          <cell r="HF1326">
            <v>0</v>
          </cell>
          <cell r="HG1326">
            <v>0</v>
          </cell>
          <cell r="HH1326">
            <v>0</v>
          </cell>
          <cell r="HI1326">
            <v>0</v>
          </cell>
          <cell r="HJ1326">
            <v>0</v>
          </cell>
          <cell r="HK1326">
            <v>0</v>
          </cell>
          <cell r="HL1326">
            <v>0</v>
          </cell>
          <cell r="HM1326">
            <v>0</v>
          </cell>
          <cell r="HN1326">
            <v>0</v>
          </cell>
          <cell r="HO1326">
            <v>0</v>
          </cell>
          <cell r="HP1326">
            <v>0</v>
          </cell>
          <cell r="HQ1326">
            <v>0</v>
          </cell>
          <cell r="HR1326">
            <v>0</v>
          </cell>
          <cell r="HS1326">
            <v>0</v>
          </cell>
          <cell r="HT1326">
            <v>0</v>
          </cell>
          <cell r="HU1326">
            <v>0</v>
          </cell>
          <cell r="HV1326">
            <v>0</v>
          </cell>
          <cell r="HW1326">
            <v>0</v>
          </cell>
          <cell r="HX1326">
            <v>0</v>
          </cell>
          <cell r="HY1326">
            <v>0</v>
          </cell>
          <cell r="HZ1326">
            <v>0</v>
          </cell>
          <cell r="IA1326">
            <v>0</v>
          </cell>
          <cell r="IB1326">
            <v>0</v>
          </cell>
          <cell r="IC1326">
            <v>0</v>
          </cell>
          <cell r="ID1326">
            <v>0</v>
          </cell>
          <cell r="IE1326">
            <v>0</v>
          </cell>
          <cell r="IF1326">
            <v>0</v>
          </cell>
          <cell r="IG1326">
            <v>0</v>
          </cell>
          <cell r="IH1326">
            <v>0</v>
          </cell>
          <cell r="II1326">
            <v>0</v>
          </cell>
          <cell r="IJ1326">
            <v>0</v>
          </cell>
          <cell r="IK1326">
            <v>0</v>
          </cell>
          <cell r="IL1326">
            <v>0</v>
          </cell>
          <cell r="IM1326">
            <v>0</v>
          </cell>
          <cell r="IN1326">
            <v>0</v>
          </cell>
          <cell r="IO1326">
            <v>0</v>
          </cell>
          <cell r="IP1326">
            <v>0</v>
          </cell>
          <cell r="IQ1326">
            <v>0</v>
          </cell>
          <cell r="IR1326">
            <v>0</v>
          </cell>
          <cell r="IS1326">
            <v>0</v>
          </cell>
          <cell r="IT1326">
            <v>0</v>
          </cell>
          <cell r="IU1326">
            <v>0</v>
          </cell>
          <cell r="IV1326">
            <v>0</v>
          </cell>
          <cell r="IW1326">
            <v>0</v>
          </cell>
          <cell r="IX1326">
            <v>0</v>
          </cell>
          <cell r="IY1326">
            <v>0</v>
          </cell>
          <cell r="IZ1326">
            <v>0</v>
          </cell>
          <cell r="JA1326">
            <v>0</v>
          </cell>
          <cell r="JB1326">
            <v>0</v>
          </cell>
          <cell r="JC1326">
            <v>0</v>
          </cell>
          <cell r="JD1326">
            <v>0</v>
          </cell>
          <cell r="JE1326">
            <v>0</v>
          </cell>
          <cell r="JF1326">
            <v>0</v>
          </cell>
          <cell r="JG1326">
            <v>0</v>
          </cell>
          <cell r="JH1326">
            <v>0</v>
          </cell>
          <cell r="JI1326">
            <v>0</v>
          </cell>
          <cell r="JJ1326">
            <v>0</v>
          </cell>
          <cell r="JK1326">
            <v>0</v>
          </cell>
          <cell r="JL1326">
            <v>0</v>
          </cell>
          <cell r="JM1326">
            <v>0</v>
          </cell>
          <cell r="JN1326">
            <v>0</v>
          </cell>
          <cell r="JO1326">
            <v>0</v>
          </cell>
          <cell r="JP1326">
            <v>0</v>
          </cell>
          <cell r="JQ1326">
            <v>0</v>
          </cell>
        </row>
        <row r="1327">
          <cell r="D1327" t="str">
            <v>HY_.EX.SOR._.NUR.Toketee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  <cell r="GK1327">
            <v>0</v>
          </cell>
          <cell r="GL1327">
            <v>0</v>
          </cell>
          <cell r="GM1327">
            <v>0</v>
          </cell>
          <cell r="GN1327">
            <v>0</v>
          </cell>
          <cell r="GO1327">
            <v>0</v>
          </cell>
          <cell r="GP1327">
            <v>0</v>
          </cell>
          <cell r="GQ1327">
            <v>0</v>
          </cell>
          <cell r="GR1327">
            <v>0</v>
          </cell>
          <cell r="GS1327">
            <v>0</v>
          </cell>
          <cell r="GT1327">
            <v>0</v>
          </cell>
          <cell r="GU1327">
            <v>0</v>
          </cell>
          <cell r="GV1327">
            <v>0</v>
          </cell>
          <cell r="GW1327">
            <v>0</v>
          </cell>
          <cell r="GX1327">
            <v>0</v>
          </cell>
          <cell r="GY1327">
            <v>0</v>
          </cell>
          <cell r="GZ1327">
            <v>0</v>
          </cell>
          <cell r="HA1327">
            <v>0</v>
          </cell>
          <cell r="HB1327">
            <v>0</v>
          </cell>
          <cell r="HC1327">
            <v>0</v>
          </cell>
          <cell r="HD1327">
            <v>0</v>
          </cell>
          <cell r="HE1327">
            <v>0</v>
          </cell>
          <cell r="HF1327">
            <v>0</v>
          </cell>
          <cell r="HG1327">
            <v>0</v>
          </cell>
          <cell r="HH1327">
            <v>0</v>
          </cell>
          <cell r="HI1327">
            <v>0</v>
          </cell>
          <cell r="HJ1327">
            <v>0</v>
          </cell>
          <cell r="HK1327">
            <v>0</v>
          </cell>
          <cell r="HL1327">
            <v>0</v>
          </cell>
          <cell r="HM1327">
            <v>0</v>
          </cell>
          <cell r="HN1327">
            <v>0</v>
          </cell>
          <cell r="HO1327">
            <v>0</v>
          </cell>
          <cell r="HP1327">
            <v>0</v>
          </cell>
          <cell r="HQ1327">
            <v>0</v>
          </cell>
          <cell r="HR1327">
            <v>0</v>
          </cell>
          <cell r="HS1327">
            <v>0</v>
          </cell>
          <cell r="HT1327">
            <v>0</v>
          </cell>
          <cell r="HU1327">
            <v>0</v>
          </cell>
          <cell r="HV1327">
            <v>0</v>
          </cell>
          <cell r="HW1327">
            <v>0</v>
          </cell>
          <cell r="HX1327">
            <v>0</v>
          </cell>
          <cell r="HY1327">
            <v>0</v>
          </cell>
          <cell r="HZ1327">
            <v>0</v>
          </cell>
          <cell r="IA1327">
            <v>0</v>
          </cell>
          <cell r="IB1327">
            <v>0</v>
          </cell>
          <cell r="IC1327">
            <v>0</v>
          </cell>
          <cell r="ID1327">
            <v>0</v>
          </cell>
          <cell r="IE1327">
            <v>0</v>
          </cell>
          <cell r="IF1327">
            <v>0</v>
          </cell>
          <cell r="IG1327">
            <v>0</v>
          </cell>
          <cell r="IH1327">
            <v>0</v>
          </cell>
          <cell r="II1327">
            <v>0</v>
          </cell>
          <cell r="IJ1327">
            <v>0</v>
          </cell>
          <cell r="IK1327">
            <v>0</v>
          </cell>
          <cell r="IL1327">
            <v>0</v>
          </cell>
          <cell r="IM1327">
            <v>0</v>
          </cell>
          <cell r="IN1327">
            <v>0</v>
          </cell>
          <cell r="IO1327">
            <v>0</v>
          </cell>
          <cell r="IP1327">
            <v>0</v>
          </cell>
          <cell r="IQ1327">
            <v>0</v>
          </cell>
          <cell r="IR1327">
            <v>0</v>
          </cell>
          <cell r="IS1327">
            <v>0</v>
          </cell>
          <cell r="IT1327">
            <v>0</v>
          </cell>
          <cell r="IU1327">
            <v>0</v>
          </cell>
          <cell r="IV1327">
            <v>0</v>
          </cell>
          <cell r="IW1327">
            <v>0</v>
          </cell>
          <cell r="IX1327">
            <v>0</v>
          </cell>
          <cell r="IY1327">
            <v>0</v>
          </cell>
          <cell r="IZ1327">
            <v>0</v>
          </cell>
          <cell r="JA1327">
            <v>0</v>
          </cell>
          <cell r="JB1327">
            <v>0</v>
          </cell>
          <cell r="JC1327">
            <v>0</v>
          </cell>
          <cell r="JD1327">
            <v>0</v>
          </cell>
          <cell r="JE1327">
            <v>0</v>
          </cell>
          <cell r="JF1327">
            <v>0</v>
          </cell>
          <cell r="JG1327">
            <v>0</v>
          </cell>
          <cell r="JH1327">
            <v>0</v>
          </cell>
          <cell r="JI1327">
            <v>0</v>
          </cell>
          <cell r="JJ1327">
            <v>0</v>
          </cell>
          <cell r="JK1327">
            <v>0</v>
          </cell>
          <cell r="JL1327">
            <v>0</v>
          </cell>
          <cell r="JM1327">
            <v>0</v>
          </cell>
          <cell r="JN1327">
            <v>0</v>
          </cell>
          <cell r="JO1327">
            <v>0</v>
          </cell>
          <cell r="JP1327">
            <v>0</v>
          </cell>
          <cell r="JQ1327">
            <v>0</v>
          </cell>
        </row>
        <row r="1328">
          <cell r="D1328" t="str">
            <v>HY_.EX.SOR._.ROG.Eagle Point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  <cell r="GK1328">
            <v>0</v>
          </cell>
          <cell r="GL1328">
            <v>0</v>
          </cell>
          <cell r="GM1328">
            <v>0</v>
          </cell>
          <cell r="GN1328">
            <v>0</v>
          </cell>
          <cell r="GO1328">
            <v>0</v>
          </cell>
          <cell r="GP1328">
            <v>0</v>
          </cell>
          <cell r="GQ1328">
            <v>0</v>
          </cell>
          <cell r="GR1328">
            <v>0</v>
          </cell>
          <cell r="GS1328">
            <v>0</v>
          </cell>
          <cell r="GT1328">
            <v>0</v>
          </cell>
          <cell r="GU1328">
            <v>0</v>
          </cell>
          <cell r="GV1328">
            <v>0</v>
          </cell>
          <cell r="GW1328">
            <v>0</v>
          </cell>
          <cell r="GX1328">
            <v>0</v>
          </cell>
          <cell r="GY1328">
            <v>0</v>
          </cell>
          <cell r="GZ1328">
            <v>0</v>
          </cell>
          <cell r="HA1328">
            <v>0</v>
          </cell>
          <cell r="HB1328">
            <v>0</v>
          </cell>
          <cell r="HC1328">
            <v>0</v>
          </cell>
          <cell r="HD1328">
            <v>0</v>
          </cell>
          <cell r="HE1328">
            <v>0</v>
          </cell>
          <cell r="HF1328">
            <v>0</v>
          </cell>
          <cell r="HG1328">
            <v>0</v>
          </cell>
          <cell r="HH1328">
            <v>0</v>
          </cell>
          <cell r="HI1328">
            <v>0</v>
          </cell>
          <cell r="HJ1328">
            <v>0</v>
          </cell>
          <cell r="HK1328">
            <v>0</v>
          </cell>
          <cell r="HL1328">
            <v>0</v>
          </cell>
          <cell r="HM1328">
            <v>0</v>
          </cell>
          <cell r="HN1328">
            <v>0</v>
          </cell>
          <cell r="HO1328">
            <v>0</v>
          </cell>
          <cell r="HP1328">
            <v>0</v>
          </cell>
          <cell r="HQ1328">
            <v>0</v>
          </cell>
          <cell r="HR1328">
            <v>0</v>
          </cell>
          <cell r="HS1328">
            <v>0</v>
          </cell>
          <cell r="HT1328">
            <v>0</v>
          </cell>
          <cell r="HU1328">
            <v>0</v>
          </cell>
          <cell r="HV1328">
            <v>0</v>
          </cell>
          <cell r="HW1328">
            <v>0</v>
          </cell>
          <cell r="HX1328">
            <v>0</v>
          </cell>
          <cell r="HY1328">
            <v>0</v>
          </cell>
          <cell r="HZ1328">
            <v>0</v>
          </cell>
          <cell r="IA1328">
            <v>0</v>
          </cell>
          <cell r="IB1328">
            <v>0</v>
          </cell>
          <cell r="IC1328">
            <v>0</v>
          </cell>
          <cell r="ID1328">
            <v>0</v>
          </cell>
          <cell r="IE1328">
            <v>0</v>
          </cell>
          <cell r="IF1328">
            <v>0</v>
          </cell>
          <cell r="IG1328">
            <v>0</v>
          </cell>
          <cell r="IH1328">
            <v>0</v>
          </cell>
          <cell r="II1328">
            <v>0</v>
          </cell>
          <cell r="IJ1328">
            <v>0</v>
          </cell>
          <cell r="IK1328">
            <v>0</v>
          </cell>
          <cell r="IL1328">
            <v>0</v>
          </cell>
          <cell r="IM1328">
            <v>0</v>
          </cell>
          <cell r="IN1328">
            <v>0</v>
          </cell>
          <cell r="IO1328">
            <v>0</v>
          </cell>
          <cell r="IP1328">
            <v>0</v>
          </cell>
          <cell r="IQ1328">
            <v>0</v>
          </cell>
          <cell r="IR1328">
            <v>0</v>
          </cell>
          <cell r="IS1328">
            <v>0</v>
          </cell>
          <cell r="IT1328">
            <v>0</v>
          </cell>
          <cell r="IU1328">
            <v>0</v>
          </cell>
          <cell r="IV1328">
            <v>0</v>
          </cell>
          <cell r="IW1328">
            <v>0</v>
          </cell>
          <cell r="IX1328">
            <v>0</v>
          </cell>
          <cell r="IY1328">
            <v>0</v>
          </cell>
          <cell r="IZ1328">
            <v>0</v>
          </cell>
          <cell r="JA1328">
            <v>0</v>
          </cell>
          <cell r="JB1328">
            <v>0</v>
          </cell>
          <cell r="JC1328">
            <v>0</v>
          </cell>
          <cell r="JD1328">
            <v>0</v>
          </cell>
          <cell r="JE1328">
            <v>0</v>
          </cell>
          <cell r="JF1328">
            <v>0</v>
          </cell>
          <cell r="JG1328">
            <v>0</v>
          </cell>
          <cell r="JH1328">
            <v>0</v>
          </cell>
          <cell r="JI1328">
            <v>0</v>
          </cell>
          <cell r="JJ1328">
            <v>0</v>
          </cell>
          <cell r="JK1328">
            <v>0</v>
          </cell>
          <cell r="JL1328">
            <v>0</v>
          </cell>
          <cell r="JM1328">
            <v>0</v>
          </cell>
          <cell r="JN1328">
            <v>0</v>
          </cell>
          <cell r="JO1328">
            <v>0</v>
          </cell>
          <cell r="JP1328">
            <v>0</v>
          </cell>
          <cell r="JQ1328">
            <v>0</v>
          </cell>
        </row>
        <row r="1329">
          <cell r="D1329" t="str">
            <v>HY_.EX.SOR._.ROG.Prospect 1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  <cell r="GK1329">
            <v>0</v>
          </cell>
          <cell r="GL1329">
            <v>0</v>
          </cell>
          <cell r="GM1329">
            <v>0</v>
          </cell>
          <cell r="GN1329">
            <v>0</v>
          </cell>
          <cell r="GO1329">
            <v>0</v>
          </cell>
          <cell r="GP1329">
            <v>0</v>
          </cell>
          <cell r="GQ1329">
            <v>0</v>
          </cell>
          <cell r="GR1329">
            <v>0</v>
          </cell>
          <cell r="GS1329">
            <v>0</v>
          </cell>
          <cell r="GT1329">
            <v>0</v>
          </cell>
          <cell r="GU1329">
            <v>0</v>
          </cell>
          <cell r="GV1329">
            <v>0</v>
          </cell>
          <cell r="GW1329">
            <v>0</v>
          </cell>
          <cell r="GX1329">
            <v>0</v>
          </cell>
          <cell r="GY1329">
            <v>0</v>
          </cell>
          <cell r="GZ1329">
            <v>0</v>
          </cell>
          <cell r="HA1329">
            <v>0</v>
          </cell>
          <cell r="HB1329">
            <v>0</v>
          </cell>
          <cell r="HC1329">
            <v>0</v>
          </cell>
          <cell r="HD1329">
            <v>0</v>
          </cell>
          <cell r="HE1329">
            <v>0</v>
          </cell>
          <cell r="HF1329">
            <v>0</v>
          </cell>
          <cell r="HG1329">
            <v>0</v>
          </cell>
          <cell r="HH1329">
            <v>0</v>
          </cell>
          <cell r="HI1329">
            <v>0</v>
          </cell>
          <cell r="HJ1329">
            <v>0</v>
          </cell>
          <cell r="HK1329">
            <v>0</v>
          </cell>
          <cell r="HL1329">
            <v>0</v>
          </cell>
          <cell r="HM1329">
            <v>0</v>
          </cell>
          <cell r="HN1329">
            <v>0</v>
          </cell>
          <cell r="HO1329">
            <v>0</v>
          </cell>
          <cell r="HP1329">
            <v>0</v>
          </cell>
          <cell r="HQ1329">
            <v>0</v>
          </cell>
          <cell r="HR1329">
            <v>0</v>
          </cell>
          <cell r="HS1329">
            <v>0</v>
          </cell>
          <cell r="HT1329">
            <v>0</v>
          </cell>
          <cell r="HU1329">
            <v>0</v>
          </cell>
          <cell r="HV1329">
            <v>0</v>
          </cell>
          <cell r="HW1329">
            <v>0</v>
          </cell>
          <cell r="HX1329">
            <v>0</v>
          </cell>
          <cell r="HY1329">
            <v>0</v>
          </cell>
          <cell r="HZ1329">
            <v>0</v>
          </cell>
          <cell r="IA1329">
            <v>0</v>
          </cell>
          <cell r="IB1329">
            <v>0</v>
          </cell>
          <cell r="IC1329">
            <v>0</v>
          </cell>
          <cell r="ID1329">
            <v>0</v>
          </cell>
          <cell r="IE1329">
            <v>0</v>
          </cell>
          <cell r="IF1329">
            <v>0</v>
          </cell>
          <cell r="IG1329">
            <v>0</v>
          </cell>
          <cell r="IH1329">
            <v>0</v>
          </cell>
          <cell r="II1329">
            <v>0</v>
          </cell>
          <cell r="IJ1329">
            <v>0</v>
          </cell>
          <cell r="IK1329">
            <v>0</v>
          </cell>
          <cell r="IL1329">
            <v>0</v>
          </cell>
          <cell r="IM1329">
            <v>0</v>
          </cell>
          <cell r="IN1329">
            <v>0</v>
          </cell>
          <cell r="IO1329">
            <v>0</v>
          </cell>
          <cell r="IP1329">
            <v>0</v>
          </cell>
          <cell r="IQ1329">
            <v>0</v>
          </cell>
          <cell r="IR1329">
            <v>0</v>
          </cell>
          <cell r="IS1329">
            <v>0</v>
          </cell>
          <cell r="IT1329">
            <v>0</v>
          </cell>
          <cell r="IU1329">
            <v>0</v>
          </cell>
          <cell r="IV1329">
            <v>0</v>
          </cell>
          <cell r="IW1329">
            <v>0</v>
          </cell>
          <cell r="IX1329">
            <v>0</v>
          </cell>
          <cell r="IY1329">
            <v>0</v>
          </cell>
          <cell r="IZ1329">
            <v>0</v>
          </cell>
          <cell r="JA1329">
            <v>0</v>
          </cell>
          <cell r="JB1329">
            <v>0</v>
          </cell>
          <cell r="JC1329">
            <v>0</v>
          </cell>
          <cell r="JD1329">
            <v>0</v>
          </cell>
          <cell r="JE1329">
            <v>0</v>
          </cell>
          <cell r="JF1329">
            <v>0</v>
          </cell>
          <cell r="JG1329">
            <v>0</v>
          </cell>
          <cell r="JH1329">
            <v>0</v>
          </cell>
          <cell r="JI1329">
            <v>0</v>
          </cell>
          <cell r="JJ1329">
            <v>0</v>
          </cell>
          <cell r="JK1329">
            <v>0</v>
          </cell>
          <cell r="JL1329">
            <v>0</v>
          </cell>
          <cell r="JM1329">
            <v>0</v>
          </cell>
          <cell r="JN1329">
            <v>0</v>
          </cell>
          <cell r="JO1329">
            <v>0</v>
          </cell>
          <cell r="JP1329">
            <v>0</v>
          </cell>
          <cell r="JQ1329">
            <v>0</v>
          </cell>
        </row>
        <row r="1330">
          <cell r="D1330" t="str">
            <v>HY_.EX.SOR._.ROG.Prospect 2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  <cell r="GK1330">
            <v>0</v>
          </cell>
          <cell r="GL1330">
            <v>0</v>
          </cell>
          <cell r="GM1330">
            <v>0</v>
          </cell>
          <cell r="GN1330">
            <v>0</v>
          </cell>
          <cell r="GO1330">
            <v>0</v>
          </cell>
          <cell r="GP1330">
            <v>0</v>
          </cell>
          <cell r="GQ1330">
            <v>0</v>
          </cell>
          <cell r="GR1330">
            <v>0</v>
          </cell>
          <cell r="GS1330">
            <v>0</v>
          </cell>
          <cell r="GT1330">
            <v>0</v>
          </cell>
          <cell r="GU1330">
            <v>0</v>
          </cell>
          <cell r="GV1330">
            <v>0</v>
          </cell>
          <cell r="GW1330">
            <v>0</v>
          </cell>
          <cell r="GX1330">
            <v>0</v>
          </cell>
          <cell r="GY1330">
            <v>0</v>
          </cell>
          <cell r="GZ1330">
            <v>0</v>
          </cell>
          <cell r="HA1330">
            <v>0</v>
          </cell>
          <cell r="HB1330">
            <v>0</v>
          </cell>
          <cell r="HC1330">
            <v>0</v>
          </cell>
          <cell r="HD1330">
            <v>0</v>
          </cell>
          <cell r="HE1330">
            <v>0</v>
          </cell>
          <cell r="HF1330">
            <v>0</v>
          </cell>
          <cell r="HG1330">
            <v>0</v>
          </cell>
          <cell r="HH1330">
            <v>0</v>
          </cell>
          <cell r="HI1330">
            <v>0</v>
          </cell>
          <cell r="HJ1330">
            <v>0</v>
          </cell>
          <cell r="HK1330">
            <v>0</v>
          </cell>
          <cell r="HL1330">
            <v>0</v>
          </cell>
          <cell r="HM1330">
            <v>0</v>
          </cell>
          <cell r="HN1330">
            <v>0</v>
          </cell>
          <cell r="HO1330">
            <v>0</v>
          </cell>
          <cell r="HP1330">
            <v>0</v>
          </cell>
          <cell r="HQ1330">
            <v>0</v>
          </cell>
          <cell r="HR1330">
            <v>0</v>
          </cell>
          <cell r="HS1330">
            <v>0</v>
          </cell>
          <cell r="HT1330">
            <v>0</v>
          </cell>
          <cell r="HU1330">
            <v>0</v>
          </cell>
          <cell r="HV1330">
            <v>0</v>
          </cell>
          <cell r="HW1330">
            <v>0</v>
          </cell>
          <cell r="HX1330">
            <v>0</v>
          </cell>
          <cell r="HY1330">
            <v>0</v>
          </cell>
          <cell r="HZ1330">
            <v>0</v>
          </cell>
          <cell r="IA1330">
            <v>0</v>
          </cell>
          <cell r="IB1330">
            <v>0</v>
          </cell>
          <cell r="IC1330">
            <v>0</v>
          </cell>
          <cell r="ID1330">
            <v>0</v>
          </cell>
          <cell r="IE1330">
            <v>0</v>
          </cell>
          <cell r="IF1330">
            <v>0</v>
          </cell>
          <cell r="IG1330">
            <v>0</v>
          </cell>
          <cell r="IH1330">
            <v>0</v>
          </cell>
          <cell r="II1330">
            <v>0</v>
          </cell>
          <cell r="IJ1330">
            <v>0</v>
          </cell>
          <cell r="IK1330">
            <v>0</v>
          </cell>
          <cell r="IL1330">
            <v>0</v>
          </cell>
          <cell r="IM1330">
            <v>0</v>
          </cell>
          <cell r="IN1330">
            <v>0</v>
          </cell>
          <cell r="IO1330">
            <v>0</v>
          </cell>
          <cell r="IP1330">
            <v>0</v>
          </cell>
          <cell r="IQ1330">
            <v>0</v>
          </cell>
          <cell r="IR1330">
            <v>0</v>
          </cell>
          <cell r="IS1330">
            <v>0</v>
          </cell>
          <cell r="IT1330">
            <v>0</v>
          </cell>
          <cell r="IU1330">
            <v>0</v>
          </cell>
          <cell r="IV1330">
            <v>0</v>
          </cell>
          <cell r="IW1330">
            <v>0</v>
          </cell>
          <cell r="IX1330">
            <v>0</v>
          </cell>
          <cell r="IY1330">
            <v>0</v>
          </cell>
          <cell r="IZ1330">
            <v>0</v>
          </cell>
          <cell r="JA1330">
            <v>0</v>
          </cell>
          <cell r="JB1330">
            <v>0</v>
          </cell>
          <cell r="JC1330">
            <v>0</v>
          </cell>
          <cell r="JD1330">
            <v>0</v>
          </cell>
          <cell r="JE1330">
            <v>0</v>
          </cell>
          <cell r="JF1330">
            <v>0</v>
          </cell>
          <cell r="JG1330">
            <v>0</v>
          </cell>
          <cell r="JH1330">
            <v>0</v>
          </cell>
          <cell r="JI1330">
            <v>0</v>
          </cell>
          <cell r="JJ1330">
            <v>0</v>
          </cell>
          <cell r="JK1330">
            <v>0</v>
          </cell>
          <cell r="JL1330">
            <v>0</v>
          </cell>
          <cell r="JM1330">
            <v>0</v>
          </cell>
          <cell r="JN1330">
            <v>0</v>
          </cell>
          <cell r="JO1330">
            <v>0</v>
          </cell>
          <cell r="JP1330">
            <v>0</v>
          </cell>
          <cell r="JQ1330">
            <v>0</v>
          </cell>
        </row>
        <row r="1331">
          <cell r="D1331" t="str">
            <v>HY_.EX.SOR._.ROG.Prospect 3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  <cell r="GK1331">
            <v>0</v>
          </cell>
          <cell r="GL1331">
            <v>0</v>
          </cell>
          <cell r="GM1331">
            <v>0</v>
          </cell>
          <cell r="GN1331">
            <v>0</v>
          </cell>
          <cell r="GO1331">
            <v>0</v>
          </cell>
          <cell r="GP1331">
            <v>0</v>
          </cell>
          <cell r="GQ1331">
            <v>0</v>
          </cell>
          <cell r="GR1331">
            <v>0</v>
          </cell>
          <cell r="GS1331">
            <v>0</v>
          </cell>
          <cell r="GT1331">
            <v>0</v>
          </cell>
          <cell r="GU1331">
            <v>0</v>
          </cell>
          <cell r="GV1331">
            <v>0</v>
          </cell>
          <cell r="GW1331">
            <v>0</v>
          </cell>
          <cell r="GX1331">
            <v>0</v>
          </cell>
          <cell r="GY1331">
            <v>0</v>
          </cell>
          <cell r="GZ1331">
            <v>0</v>
          </cell>
          <cell r="HA1331">
            <v>0</v>
          </cell>
          <cell r="HB1331">
            <v>0</v>
          </cell>
          <cell r="HC1331">
            <v>0</v>
          </cell>
          <cell r="HD1331">
            <v>0</v>
          </cell>
          <cell r="HE1331">
            <v>0</v>
          </cell>
          <cell r="HF1331">
            <v>0</v>
          </cell>
          <cell r="HG1331">
            <v>0</v>
          </cell>
          <cell r="HH1331">
            <v>0</v>
          </cell>
          <cell r="HI1331">
            <v>0</v>
          </cell>
          <cell r="HJ1331">
            <v>0</v>
          </cell>
          <cell r="HK1331">
            <v>0</v>
          </cell>
          <cell r="HL1331">
            <v>0</v>
          </cell>
          <cell r="HM1331">
            <v>0</v>
          </cell>
          <cell r="HN1331">
            <v>0</v>
          </cell>
          <cell r="HO1331">
            <v>0</v>
          </cell>
          <cell r="HP1331">
            <v>0</v>
          </cell>
          <cell r="HQ1331">
            <v>0</v>
          </cell>
          <cell r="HR1331">
            <v>0</v>
          </cell>
          <cell r="HS1331">
            <v>0</v>
          </cell>
          <cell r="HT1331">
            <v>0</v>
          </cell>
          <cell r="HU1331">
            <v>0</v>
          </cell>
          <cell r="HV1331">
            <v>0</v>
          </cell>
          <cell r="HW1331">
            <v>0</v>
          </cell>
          <cell r="HX1331">
            <v>0</v>
          </cell>
          <cell r="HY1331">
            <v>0</v>
          </cell>
          <cell r="HZ1331">
            <v>0</v>
          </cell>
          <cell r="IA1331">
            <v>0</v>
          </cell>
          <cell r="IB1331">
            <v>0</v>
          </cell>
          <cell r="IC1331">
            <v>0</v>
          </cell>
          <cell r="ID1331">
            <v>0</v>
          </cell>
          <cell r="IE1331">
            <v>0</v>
          </cell>
          <cell r="IF1331">
            <v>0</v>
          </cell>
          <cell r="IG1331">
            <v>0</v>
          </cell>
          <cell r="IH1331">
            <v>0</v>
          </cell>
          <cell r="II1331">
            <v>0</v>
          </cell>
          <cell r="IJ1331">
            <v>0</v>
          </cell>
          <cell r="IK1331">
            <v>0</v>
          </cell>
          <cell r="IL1331">
            <v>0</v>
          </cell>
          <cell r="IM1331">
            <v>0</v>
          </cell>
          <cell r="IN1331">
            <v>0</v>
          </cell>
          <cell r="IO1331">
            <v>0</v>
          </cell>
          <cell r="IP1331">
            <v>0</v>
          </cell>
          <cell r="IQ1331">
            <v>0</v>
          </cell>
          <cell r="IR1331">
            <v>0</v>
          </cell>
          <cell r="IS1331">
            <v>0</v>
          </cell>
          <cell r="IT1331">
            <v>0</v>
          </cell>
          <cell r="IU1331">
            <v>0</v>
          </cell>
          <cell r="IV1331">
            <v>0</v>
          </cell>
          <cell r="IW1331">
            <v>0</v>
          </cell>
          <cell r="IX1331">
            <v>0</v>
          </cell>
          <cell r="IY1331">
            <v>0</v>
          </cell>
          <cell r="IZ1331">
            <v>0</v>
          </cell>
          <cell r="JA1331">
            <v>0</v>
          </cell>
          <cell r="JB1331">
            <v>0</v>
          </cell>
          <cell r="JC1331">
            <v>0</v>
          </cell>
          <cell r="JD1331">
            <v>0</v>
          </cell>
          <cell r="JE1331">
            <v>0</v>
          </cell>
          <cell r="JF1331">
            <v>0</v>
          </cell>
          <cell r="JG1331">
            <v>0</v>
          </cell>
          <cell r="JH1331">
            <v>0</v>
          </cell>
          <cell r="JI1331">
            <v>0</v>
          </cell>
          <cell r="JJ1331">
            <v>0</v>
          </cell>
          <cell r="JK1331">
            <v>0</v>
          </cell>
          <cell r="JL1331">
            <v>0</v>
          </cell>
          <cell r="JM1331">
            <v>0</v>
          </cell>
          <cell r="JN1331">
            <v>0</v>
          </cell>
          <cell r="JO1331">
            <v>0</v>
          </cell>
          <cell r="JP1331">
            <v>0</v>
          </cell>
          <cell r="JQ1331">
            <v>0</v>
          </cell>
        </row>
        <row r="1332">
          <cell r="D1332" t="str">
            <v>HY_.EX.SOR._.ROG.Prospect 4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  <cell r="GK1332">
            <v>0</v>
          </cell>
          <cell r="GL1332">
            <v>0</v>
          </cell>
          <cell r="GM1332">
            <v>0</v>
          </cell>
          <cell r="GN1332">
            <v>0</v>
          </cell>
          <cell r="GO1332">
            <v>0</v>
          </cell>
          <cell r="GP1332">
            <v>0</v>
          </cell>
          <cell r="GQ1332">
            <v>0</v>
          </cell>
          <cell r="GR1332">
            <v>0</v>
          </cell>
          <cell r="GS1332">
            <v>0</v>
          </cell>
          <cell r="GT1332">
            <v>0</v>
          </cell>
          <cell r="GU1332">
            <v>0</v>
          </cell>
          <cell r="GV1332">
            <v>0</v>
          </cell>
          <cell r="GW1332">
            <v>0</v>
          </cell>
          <cell r="GX1332">
            <v>0</v>
          </cell>
          <cell r="GY1332">
            <v>0</v>
          </cell>
          <cell r="GZ1332">
            <v>0</v>
          </cell>
          <cell r="HA1332">
            <v>0</v>
          </cell>
          <cell r="HB1332">
            <v>0</v>
          </cell>
          <cell r="HC1332">
            <v>0</v>
          </cell>
          <cell r="HD1332">
            <v>0</v>
          </cell>
          <cell r="HE1332">
            <v>0</v>
          </cell>
          <cell r="HF1332">
            <v>0</v>
          </cell>
          <cell r="HG1332">
            <v>0</v>
          </cell>
          <cell r="HH1332">
            <v>0</v>
          </cell>
          <cell r="HI1332">
            <v>0</v>
          </cell>
          <cell r="HJ1332">
            <v>0</v>
          </cell>
          <cell r="HK1332">
            <v>0</v>
          </cell>
          <cell r="HL1332">
            <v>0</v>
          </cell>
          <cell r="HM1332">
            <v>0</v>
          </cell>
          <cell r="HN1332">
            <v>0</v>
          </cell>
          <cell r="HO1332">
            <v>0</v>
          </cell>
          <cell r="HP1332">
            <v>0</v>
          </cell>
          <cell r="HQ1332">
            <v>0</v>
          </cell>
          <cell r="HR1332">
            <v>0</v>
          </cell>
          <cell r="HS1332">
            <v>0</v>
          </cell>
          <cell r="HT1332">
            <v>0</v>
          </cell>
          <cell r="HU1332">
            <v>0</v>
          </cell>
          <cell r="HV1332">
            <v>0</v>
          </cell>
          <cell r="HW1332">
            <v>0</v>
          </cell>
          <cell r="HX1332">
            <v>0</v>
          </cell>
          <cell r="HY1332">
            <v>0</v>
          </cell>
          <cell r="HZ1332">
            <v>0</v>
          </cell>
          <cell r="IA1332">
            <v>0</v>
          </cell>
          <cell r="IB1332">
            <v>0</v>
          </cell>
          <cell r="IC1332">
            <v>0</v>
          </cell>
          <cell r="ID1332">
            <v>0</v>
          </cell>
          <cell r="IE1332">
            <v>0</v>
          </cell>
          <cell r="IF1332">
            <v>0</v>
          </cell>
          <cell r="IG1332">
            <v>0</v>
          </cell>
          <cell r="IH1332">
            <v>0</v>
          </cell>
          <cell r="II1332">
            <v>0</v>
          </cell>
          <cell r="IJ1332">
            <v>0</v>
          </cell>
          <cell r="IK1332">
            <v>0</v>
          </cell>
          <cell r="IL1332">
            <v>0</v>
          </cell>
          <cell r="IM1332">
            <v>0</v>
          </cell>
          <cell r="IN1332">
            <v>0</v>
          </cell>
          <cell r="IO1332">
            <v>0</v>
          </cell>
          <cell r="IP1332">
            <v>0</v>
          </cell>
          <cell r="IQ1332">
            <v>0</v>
          </cell>
          <cell r="IR1332">
            <v>0</v>
          </cell>
          <cell r="IS1332">
            <v>0</v>
          </cell>
          <cell r="IT1332">
            <v>0</v>
          </cell>
          <cell r="IU1332">
            <v>0</v>
          </cell>
          <cell r="IV1332">
            <v>0</v>
          </cell>
          <cell r="IW1332">
            <v>0</v>
          </cell>
          <cell r="IX1332">
            <v>0</v>
          </cell>
          <cell r="IY1332">
            <v>0</v>
          </cell>
          <cell r="IZ1332">
            <v>0</v>
          </cell>
          <cell r="JA1332">
            <v>0</v>
          </cell>
          <cell r="JB1332">
            <v>0</v>
          </cell>
          <cell r="JC1332">
            <v>0</v>
          </cell>
          <cell r="JD1332">
            <v>0</v>
          </cell>
          <cell r="JE1332">
            <v>0</v>
          </cell>
          <cell r="JF1332">
            <v>0</v>
          </cell>
          <cell r="JG1332">
            <v>0</v>
          </cell>
          <cell r="JH1332">
            <v>0</v>
          </cell>
          <cell r="JI1332">
            <v>0</v>
          </cell>
          <cell r="JJ1332">
            <v>0</v>
          </cell>
          <cell r="JK1332">
            <v>0</v>
          </cell>
          <cell r="JL1332">
            <v>0</v>
          </cell>
          <cell r="JM1332">
            <v>0</v>
          </cell>
          <cell r="JN1332">
            <v>0</v>
          </cell>
          <cell r="JO1332">
            <v>0</v>
          </cell>
          <cell r="JP1332">
            <v>0</v>
          </cell>
          <cell r="JQ1332">
            <v>0</v>
          </cell>
        </row>
        <row r="1333">
          <cell r="D1333" t="str">
            <v>HY_.EX.UID._.SME.Ashton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  <cell r="GK1333">
            <v>0</v>
          </cell>
          <cell r="GL1333">
            <v>0</v>
          </cell>
          <cell r="GM1333">
            <v>0</v>
          </cell>
          <cell r="GN1333">
            <v>0</v>
          </cell>
          <cell r="GO1333">
            <v>0</v>
          </cell>
          <cell r="GP1333">
            <v>0</v>
          </cell>
          <cell r="GQ1333">
            <v>0</v>
          </cell>
          <cell r="GR1333">
            <v>0</v>
          </cell>
          <cell r="GS1333">
            <v>0</v>
          </cell>
          <cell r="GT1333">
            <v>0</v>
          </cell>
          <cell r="GU1333">
            <v>0</v>
          </cell>
          <cell r="GV1333">
            <v>0</v>
          </cell>
          <cell r="GW1333">
            <v>0</v>
          </cell>
          <cell r="GX1333">
            <v>0</v>
          </cell>
          <cell r="GY1333">
            <v>0</v>
          </cell>
          <cell r="GZ1333">
            <v>0</v>
          </cell>
          <cell r="HA1333">
            <v>0</v>
          </cell>
          <cell r="HB1333">
            <v>0</v>
          </cell>
          <cell r="HC1333">
            <v>0</v>
          </cell>
          <cell r="HD1333">
            <v>0</v>
          </cell>
          <cell r="HE1333">
            <v>0</v>
          </cell>
          <cell r="HF1333">
            <v>0</v>
          </cell>
          <cell r="HG1333">
            <v>0</v>
          </cell>
          <cell r="HH1333">
            <v>0</v>
          </cell>
          <cell r="HI1333">
            <v>0</v>
          </cell>
          <cell r="HJ1333">
            <v>0</v>
          </cell>
          <cell r="HK1333">
            <v>0</v>
          </cell>
          <cell r="HL1333">
            <v>0</v>
          </cell>
          <cell r="HM1333">
            <v>0</v>
          </cell>
          <cell r="HN1333">
            <v>0</v>
          </cell>
          <cell r="HO1333">
            <v>0</v>
          </cell>
          <cell r="HP1333">
            <v>0</v>
          </cell>
          <cell r="HQ1333">
            <v>0</v>
          </cell>
          <cell r="HR1333">
            <v>0</v>
          </cell>
          <cell r="HS1333">
            <v>0</v>
          </cell>
          <cell r="HT1333">
            <v>0</v>
          </cell>
          <cell r="HU1333">
            <v>0</v>
          </cell>
          <cell r="HV1333">
            <v>0</v>
          </cell>
          <cell r="HW1333">
            <v>0</v>
          </cell>
          <cell r="HX1333">
            <v>0</v>
          </cell>
          <cell r="HY1333">
            <v>0</v>
          </cell>
          <cell r="HZ1333">
            <v>0</v>
          </cell>
          <cell r="IA1333">
            <v>0</v>
          </cell>
          <cell r="IB1333">
            <v>0</v>
          </cell>
          <cell r="IC1333">
            <v>0</v>
          </cell>
          <cell r="ID1333">
            <v>0</v>
          </cell>
          <cell r="IE1333">
            <v>0</v>
          </cell>
          <cell r="IF1333">
            <v>0</v>
          </cell>
          <cell r="IG1333">
            <v>0</v>
          </cell>
          <cell r="IH1333">
            <v>0</v>
          </cell>
          <cell r="II1333">
            <v>0</v>
          </cell>
          <cell r="IJ1333">
            <v>0</v>
          </cell>
          <cell r="IK1333">
            <v>0</v>
          </cell>
          <cell r="IL1333">
            <v>0</v>
          </cell>
          <cell r="IM1333">
            <v>0</v>
          </cell>
          <cell r="IN1333">
            <v>0</v>
          </cell>
          <cell r="IO1333">
            <v>0</v>
          </cell>
          <cell r="IP1333">
            <v>0</v>
          </cell>
          <cell r="IQ1333">
            <v>0</v>
          </cell>
          <cell r="IR1333">
            <v>0</v>
          </cell>
          <cell r="IS1333">
            <v>0</v>
          </cell>
          <cell r="IT1333">
            <v>0</v>
          </cell>
          <cell r="IU1333">
            <v>0</v>
          </cell>
          <cell r="IV1333">
            <v>0</v>
          </cell>
          <cell r="IW1333">
            <v>0</v>
          </cell>
          <cell r="IX1333">
            <v>0</v>
          </cell>
          <cell r="IY1333">
            <v>0</v>
          </cell>
          <cell r="IZ1333">
            <v>0</v>
          </cell>
          <cell r="JA1333">
            <v>0</v>
          </cell>
          <cell r="JB1333">
            <v>0</v>
          </cell>
          <cell r="JC1333">
            <v>0</v>
          </cell>
          <cell r="JD1333">
            <v>0</v>
          </cell>
          <cell r="JE1333">
            <v>0</v>
          </cell>
          <cell r="JF1333">
            <v>0</v>
          </cell>
          <cell r="JG1333">
            <v>0</v>
          </cell>
          <cell r="JH1333">
            <v>0</v>
          </cell>
          <cell r="JI1333">
            <v>0</v>
          </cell>
          <cell r="JJ1333">
            <v>0</v>
          </cell>
          <cell r="JK1333">
            <v>0</v>
          </cell>
          <cell r="JL1333">
            <v>0</v>
          </cell>
          <cell r="JM1333">
            <v>0</v>
          </cell>
          <cell r="JN1333">
            <v>0</v>
          </cell>
          <cell r="JO1333">
            <v>0</v>
          </cell>
          <cell r="JP1333">
            <v>0</v>
          </cell>
          <cell r="JQ1333">
            <v>0</v>
          </cell>
        </row>
        <row r="1334">
          <cell r="D1334" t="str">
            <v>HY_.EX.UID._.SME.Last_Chance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  <cell r="GK1334">
            <v>0</v>
          </cell>
          <cell r="GL1334">
            <v>0</v>
          </cell>
          <cell r="GM1334">
            <v>0</v>
          </cell>
          <cell r="GN1334">
            <v>0</v>
          </cell>
          <cell r="GO1334">
            <v>0</v>
          </cell>
          <cell r="GP1334">
            <v>0</v>
          </cell>
          <cell r="GQ1334">
            <v>0</v>
          </cell>
          <cell r="GR1334">
            <v>0</v>
          </cell>
          <cell r="GS1334">
            <v>0</v>
          </cell>
          <cell r="GT1334">
            <v>0</v>
          </cell>
          <cell r="GU1334">
            <v>0</v>
          </cell>
          <cell r="GV1334">
            <v>0</v>
          </cell>
          <cell r="GW1334">
            <v>0</v>
          </cell>
          <cell r="GX1334">
            <v>0</v>
          </cell>
          <cell r="GY1334">
            <v>0</v>
          </cell>
          <cell r="GZ1334">
            <v>0</v>
          </cell>
          <cell r="HA1334">
            <v>0</v>
          </cell>
          <cell r="HB1334">
            <v>0</v>
          </cell>
          <cell r="HC1334">
            <v>0</v>
          </cell>
          <cell r="HD1334">
            <v>0</v>
          </cell>
          <cell r="HE1334">
            <v>0</v>
          </cell>
          <cell r="HF1334">
            <v>0</v>
          </cell>
          <cell r="HG1334">
            <v>0</v>
          </cell>
          <cell r="HH1334">
            <v>0</v>
          </cell>
          <cell r="HI1334">
            <v>0</v>
          </cell>
          <cell r="HJ1334">
            <v>0</v>
          </cell>
          <cell r="HK1334">
            <v>0</v>
          </cell>
          <cell r="HL1334">
            <v>0</v>
          </cell>
          <cell r="HM1334">
            <v>0</v>
          </cell>
          <cell r="HN1334">
            <v>0</v>
          </cell>
          <cell r="HO1334">
            <v>0</v>
          </cell>
          <cell r="HP1334">
            <v>0</v>
          </cell>
          <cell r="HQ1334">
            <v>0</v>
          </cell>
          <cell r="HR1334">
            <v>0</v>
          </cell>
          <cell r="HS1334">
            <v>0</v>
          </cell>
          <cell r="HT1334">
            <v>0</v>
          </cell>
          <cell r="HU1334">
            <v>0</v>
          </cell>
          <cell r="HV1334">
            <v>0</v>
          </cell>
          <cell r="HW1334">
            <v>0</v>
          </cell>
          <cell r="HX1334">
            <v>0</v>
          </cell>
          <cell r="HY1334">
            <v>0</v>
          </cell>
          <cell r="HZ1334">
            <v>0</v>
          </cell>
          <cell r="IA1334">
            <v>0</v>
          </cell>
          <cell r="IB1334">
            <v>0</v>
          </cell>
          <cell r="IC1334">
            <v>0</v>
          </cell>
          <cell r="ID1334">
            <v>0</v>
          </cell>
          <cell r="IE1334">
            <v>0</v>
          </cell>
          <cell r="IF1334">
            <v>0</v>
          </cell>
          <cell r="IG1334">
            <v>0</v>
          </cell>
          <cell r="IH1334">
            <v>0</v>
          </cell>
          <cell r="II1334">
            <v>0</v>
          </cell>
          <cell r="IJ1334">
            <v>0</v>
          </cell>
          <cell r="IK1334">
            <v>0</v>
          </cell>
          <cell r="IL1334">
            <v>0</v>
          </cell>
          <cell r="IM1334">
            <v>0</v>
          </cell>
          <cell r="IN1334">
            <v>0</v>
          </cell>
          <cell r="IO1334">
            <v>0</v>
          </cell>
          <cell r="IP1334">
            <v>0</v>
          </cell>
          <cell r="IQ1334">
            <v>0</v>
          </cell>
          <cell r="IR1334">
            <v>0</v>
          </cell>
          <cell r="IS1334">
            <v>0</v>
          </cell>
          <cell r="IT1334">
            <v>0</v>
          </cell>
          <cell r="IU1334">
            <v>0</v>
          </cell>
          <cell r="IV1334">
            <v>0</v>
          </cell>
          <cell r="IW1334">
            <v>0</v>
          </cell>
          <cell r="IX1334">
            <v>0</v>
          </cell>
          <cell r="IY1334">
            <v>0</v>
          </cell>
          <cell r="IZ1334">
            <v>0</v>
          </cell>
          <cell r="JA1334">
            <v>0</v>
          </cell>
          <cell r="JB1334">
            <v>0</v>
          </cell>
          <cell r="JC1334">
            <v>0</v>
          </cell>
          <cell r="JD1334">
            <v>0</v>
          </cell>
          <cell r="JE1334">
            <v>0</v>
          </cell>
          <cell r="JF1334">
            <v>0</v>
          </cell>
          <cell r="JG1334">
            <v>0</v>
          </cell>
          <cell r="JH1334">
            <v>0</v>
          </cell>
          <cell r="JI1334">
            <v>0</v>
          </cell>
          <cell r="JJ1334">
            <v>0</v>
          </cell>
          <cell r="JK1334">
            <v>0</v>
          </cell>
          <cell r="JL1334">
            <v>0</v>
          </cell>
          <cell r="JM1334">
            <v>0</v>
          </cell>
          <cell r="JN1334">
            <v>0</v>
          </cell>
          <cell r="JO1334">
            <v>0</v>
          </cell>
          <cell r="JP1334">
            <v>0</v>
          </cell>
          <cell r="JQ1334">
            <v>0</v>
          </cell>
        </row>
        <row r="1335">
          <cell r="D1335" t="str">
            <v>HY_.EX.UID._.SME.Paris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  <cell r="GK1335">
            <v>0</v>
          </cell>
          <cell r="GL1335">
            <v>0</v>
          </cell>
          <cell r="GM1335">
            <v>0</v>
          </cell>
          <cell r="GN1335">
            <v>0</v>
          </cell>
          <cell r="GO1335">
            <v>0</v>
          </cell>
          <cell r="GP1335">
            <v>0</v>
          </cell>
          <cell r="GQ1335">
            <v>0</v>
          </cell>
          <cell r="GR1335">
            <v>0</v>
          </cell>
          <cell r="GS1335">
            <v>0</v>
          </cell>
          <cell r="GT1335">
            <v>0</v>
          </cell>
          <cell r="GU1335">
            <v>0</v>
          </cell>
          <cell r="GV1335">
            <v>0</v>
          </cell>
          <cell r="GW1335">
            <v>0</v>
          </cell>
          <cell r="GX1335">
            <v>0</v>
          </cell>
          <cell r="GY1335">
            <v>0</v>
          </cell>
          <cell r="GZ1335">
            <v>0</v>
          </cell>
          <cell r="HA1335">
            <v>0</v>
          </cell>
          <cell r="HB1335">
            <v>0</v>
          </cell>
          <cell r="HC1335">
            <v>0</v>
          </cell>
          <cell r="HD1335">
            <v>0</v>
          </cell>
          <cell r="HE1335">
            <v>0</v>
          </cell>
          <cell r="HF1335">
            <v>0</v>
          </cell>
          <cell r="HG1335">
            <v>0</v>
          </cell>
          <cell r="HH1335">
            <v>0</v>
          </cell>
          <cell r="HI1335">
            <v>0</v>
          </cell>
          <cell r="HJ1335">
            <v>0</v>
          </cell>
          <cell r="HK1335">
            <v>0</v>
          </cell>
          <cell r="HL1335">
            <v>0</v>
          </cell>
          <cell r="HM1335">
            <v>0</v>
          </cell>
          <cell r="HN1335">
            <v>0</v>
          </cell>
          <cell r="HO1335">
            <v>0</v>
          </cell>
          <cell r="HP1335">
            <v>0</v>
          </cell>
          <cell r="HQ1335">
            <v>0</v>
          </cell>
          <cell r="HR1335">
            <v>0</v>
          </cell>
          <cell r="HS1335">
            <v>0</v>
          </cell>
          <cell r="HT1335">
            <v>0</v>
          </cell>
          <cell r="HU1335">
            <v>0</v>
          </cell>
          <cell r="HV1335">
            <v>0</v>
          </cell>
          <cell r="HW1335">
            <v>0</v>
          </cell>
          <cell r="HX1335">
            <v>0</v>
          </cell>
          <cell r="HY1335">
            <v>0</v>
          </cell>
          <cell r="HZ1335">
            <v>0</v>
          </cell>
          <cell r="IA1335">
            <v>0</v>
          </cell>
          <cell r="IB1335">
            <v>0</v>
          </cell>
          <cell r="IC1335">
            <v>0</v>
          </cell>
          <cell r="ID1335">
            <v>0</v>
          </cell>
          <cell r="IE1335">
            <v>0</v>
          </cell>
          <cell r="IF1335">
            <v>0</v>
          </cell>
          <cell r="IG1335">
            <v>0</v>
          </cell>
          <cell r="IH1335">
            <v>0</v>
          </cell>
          <cell r="II1335">
            <v>0</v>
          </cell>
          <cell r="IJ1335">
            <v>0</v>
          </cell>
          <cell r="IK1335">
            <v>0</v>
          </cell>
          <cell r="IL1335">
            <v>0</v>
          </cell>
          <cell r="IM1335">
            <v>0</v>
          </cell>
          <cell r="IN1335">
            <v>0</v>
          </cell>
          <cell r="IO1335">
            <v>0</v>
          </cell>
          <cell r="IP1335">
            <v>0</v>
          </cell>
          <cell r="IQ1335">
            <v>0</v>
          </cell>
          <cell r="IR1335">
            <v>0</v>
          </cell>
          <cell r="IS1335">
            <v>0</v>
          </cell>
          <cell r="IT1335">
            <v>0</v>
          </cell>
          <cell r="IU1335">
            <v>0</v>
          </cell>
          <cell r="IV1335">
            <v>0</v>
          </cell>
          <cell r="IW1335">
            <v>0</v>
          </cell>
          <cell r="IX1335">
            <v>0</v>
          </cell>
          <cell r="IY1335">
            <v>0</v>
          </cell>
          <cell r="IZ1335">
            <v>0</v>
          </cell>
          <cell r="JA1335">
            <v>0</v>
          </cell>
          <cell r="JB1335">
            <v>0</v>
          </cell>
          <cell r="JC1335">
            <v>0</v>
          </cell>
          <cell r="JD1335">
            <v>0</v>
          </cell>
          <cell r="JE1335">
            <v>0</v>
          </cell>
          <cell r="JF1335">
            <v>0</v>
          </cell>
          <cell r="JG1335">
            <v>0</v>
          </cell>
          <cell r="JH1335">
            <v>0</v>
          </cell>
          <cell r="JI1335">
            <v>0</v>
          </cell>
          <cell r="JJ1335">
            <v>0</v>
          </cell>
          <cell r="JK1335">
            <v>0</v>
          </cell>
          <cell r="JL1335">
            <v>0</v>
          </cell>
          <cell r="JM1335">
            <v>0</v>
          </cell>
          <cell r="JN1335">
            <v>0</v>
          </cell>
          <cell r="JO1335">
            <v>0</v>
          </cell>
          <cell r="JP1335">
            <v>0</v>
          </cell>
          <cell r="JQ1335">
            <v>0</v>
          </cell>
        </row>
        <row r="1336">
          <cell r="D1336" t="str">
            <v>HY_.EX.UTN._.BER.Cutler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  <cell r="GK1336">
            <v>0</v>
          </cell>
          <cell r="GL1336">
            <v>0</v>
          </cell>
          <cell r="GM1336">
            <v>0</v>
          </cell>
          <cell r="GN1336">
            <v>0</v>
          </cell>
          <cell r="GO1336">
            <v>0</v>
          </cell>
          <cell r="GP1336">
            <v>0</v>
          </cell>
          <cell r="GQ1336">
            <v>0</v>
          </cell>
          <cell r="GR1336">
            <v>0</v>
          </cell>
          <cell r="GS1336">
            <v>0</v>
          </cell>
          <cell r="GT1336">
            <v>0</v>
          </cell>
          <cell r="GU1336">
            <v>0</v>
          </cell>
          <cell r="GV1336">
            <v>0</v>
          </cell>
          <cell r="GW1336">
            <v>0</v>
          </cell>
          <cell r="GX1336">
            <v>0</v>
          </cell>
          <cell r="GY1336">
            <v>0</v>
          </cell>
          <cell r="GZ1336">
            <v>0</v>
          </cell>
          <cell r="HA1336">
            <v>0</v>
          </cell>
          <cell r="HB1336">
            <v>0</v>
          </cell>
          <cell r="HC1336">
            <v>0</v>
          </cell>
          <cell r="HD1336">
            <v>0</v>
          </cell>
          <cell r="HE1336">
            <v>0</v>
          </cell>
          <cell r="HF1336">
            <v>0</v>
          </cell>
          <cell r="HG1336">
            <v>0</v>
          </cell>
          <cell r="HH1336">
            <v>0</v>
          </cell>
          <cell r="HI1336">
            <v>0</v>
          </cell>
          <cell r="HJ1336">
            <v>0</v>
          </cell>
          <cell r="HK1336">
            <v>0</v>
          </cell>
          <cell r="HL1336">
            <v>0</v>
          </cell>
          <cell r="HM1336">
            <v>0</v>
          </cell>
          <cell r="HN1336">
            <v>0</v>
          </cell>
          <cell r="HO1336">
            <v>0</v>
          </cell>
          <cell r="HP1336">
            <v>0</v>
          </cell>
          <cell r="HQ1336">
            <v>0</v>
          </cell>
          <cell r="HR1336">
            <v>0</v>
          </cell>
          <cell r="HS1336">
            <v>0</v>
          </cell>
          <cell r="HT1336">
            <v>0</v>
          </cell>
          <cell r="HU1336">
            <v>0</v>
          </cell>
          <cell r="HV1336">
            <v>0</v>
          </cell>
          <cell r="HW1336">
            <v>0</v>
          </cell>
          <cell r="HX1336">
            <v>0</v>
          </cell>
          <cell r="HY1336">
            <v>0</v>
          </cell>
          <cell r="HZ1336">
            <v>0</v>
          </cell>
          <cell r="IA1336">
            <v>0</v>
          </cell>
          <cell r="IB1336">
            <v>0</v>
          </cell>
          <cell r="IC1336">
            <v>0</v>
          </cell>
          <cell r="ID1336">
            <v>0</v>
          </cell>
          <cell r="IE1336">
            <v>0</v>
          </cell>
          <cell r="IF1336">
            <v>0</v>
          </cell>
          <cell r="IG1336">
            <v>0</v>
          </cell>
          <cell r="IH1336">
            <v>0</v>
          </cell>
          <cell r="II1336">
            <v>0</v>
          </cell>
          <cell r="IJ1336">
            <v>0</v>
          </cell>
          <cell r="IK1336">
            <v>0</v>
          </cell>
          <cell r="IL1336">
            <v>0</v>
          </cell>
          <cell r="IM1336">
            <v>0</v>
          </cell>
          <cell r="IN1336">
            <v>0</v>
          </cell>
          <cell r="IO1336">
            <v>0</v>
          </cell>
          <cell r="IP1336">
            <v>0</v>
          </cell>
          <cell r="IQ1336">
            <v>0</v>
          </cell>
          <cell r="IR1336">
            <v>0</v>
          </cell>
          <cell r="IS1336">
            <v>0</v>
          </cell>
          <cell r="IT1336">
            <v>0</v>
          </cell>
          <cell r="IU1336">
            <v>0</v>
          </cell>
          <cell r="IV1336">
            <v>0</v>
          </cell>
          <cell r="IW1336">
            <v>0</v>
          </cell>
          <cell r="IX1336">
            <v>0</v>
          </cell>
          <cell r="IY1336">
            <v>0</v>
          </cell>
          <cell r="IZ1336">
            <v>0</v>
          </cell>
          <cell r="JA1336">
            <v>0</v>
          </cell>
          <cell r="JB1336">
            <v>0</v>
          </cell>
          <cell r="JC1336">
            <v>0</v>
          </cell>
          <cell r="JD1336">
            <v>0</v>
          </cell>
          <cell r="JE1336">
            <v>0</v>
          </cell>
          <cell r="JF1336">
            <v>0</v>
          </cell>
          <cell r="JG1336">
            <v>0</v>
          </cell>
          <cell r="JH1336">
            <v>0</v>
          </cell>
          <cell r="JI1336">
            <v>0</v>
          </cell>
          <cell r="JJ1336">
            <v>0</v>
          </cell>
          <cell r="JK1336">
            <v>0</v>
          </cell>
          <cell r="JL1336">
            <v>0</v>
          </cell>
          <cell r="JM1336">
            <v>0</v>
          </cell>
          <cell r="JN1336">
            <v>0</v>
          </cell>
          <cell r="JO1336">
            <v>0</v>
          </cell>
          <cell r="JP1336">
            <v>0</v>
          </cell>
          <cell r="JQ1336">
            <v>0</v>
          </cell>
        </row>
        <row r="1337">
          <cell r="D1337" t="str">
            <v>HY_.EX.UTN._.BER.Grace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  <cell r="GK1337">
            <v>0</v>
          </cell>
          <cell r="GL1337">
            <v>0</v>
          </cell>
          <cell r="GM1337">
            <v>0</v>
          </cell>
          <cell r="GN1337">
            <v>0</v>
          </cell>
          <cell r="GO1337">
            <v>0</v>
          </cell>
          <cell r="GP1337">
            <v>0</v>
          </cell>
          <cell r="GQ1337">
            <v>0</v>
          </cell>
          <cell r="GR1337">
            <v>0</v>
          </cell>
          <cell r="GS1337">
            <v>0</v>
          </cell>
          <cell r="GT1337">
            <v>0</v>
          </cell>
          <cell r="GU1337">
            <v>0</v>
          </cell>
          <cell r="GV1337">
            <v>0</v>
          </cell>
          <cell r="GW1337">
            <v>0</v>
          </cell>
          <cell r="GX1337">
            <v>0</v>
          </cell>
          <cell r="GY1337">
            <v>0</v>
          </cell>
          <cell r="GZ1337">
            <v>0</v>
          </cell>
          <cell r="HA1337">
            <v>0</v>
          </cell>
          <cell r="HB1337">
            <v>0</v>
          </cell>
          <cell r="HC1337">
            <v>0</v>
          </cell>
          <cell r="HD1337">
            <v>0</v>
          </cell>
          <cell r="HE1337">
            <v>0</v>
          </cell>
          <cell r="HF1337">
            <v>0</v>
          </cell>
          <cell r="HG1337">
            <v>0</v>
          </cell>
          <cell r="HH1337">
            <v>0</v>
          </cell>
          <cell r="HI1337">
            <v>0</v>
          </cell>
          <cell r="HJ1337">
            <v>0</v>
          </cell>
          <cell r="HK1337">
            <v>0</v>
          </cell>
          <cell r="HL1337">
            <v>0</v>
          </cell>
          <cell r="HM1337">
            <v>0</v>
          </cell>
          <cell r="HN1337">
            <v>0</v>
          </cell>
          <cell r="HO1337">
            <v>0</v>
          </cell>
          <cell r="HP1337">
            <v>0</v>
          </cell>
          <cell r="HQ1337">
            <v>0</v>
          </cell>
          <cell r="HR1337">
            <v>0</v>
          </cell>
          <cell r="HS1337">
            <v>0</v>
          </cell>
          <cell r="HT1337">
            <v>0</v>
          </cell>
          <cell r="HU1337">
            <v>0</v>
          </cell>
          <cell r="HV1337">
            <v>0</v>
          </cell>
          <cell r="HW1337">
            <v>0</v>
          </cell>
          <cell r="HX1337">
            <v>0</v>
          </cell>
          <cell r="HY1337">
            <v>0</v>
          </cell>
          <cell r="HZ1337">
            <v>0</v>
          </cell>
          <cell r="IA1337">
            <v>0</v>
          </cell>
          <cell r="IB1337">
            <v>0</v>
          </cell>
          <cell r="IC1337">
            <v>0</v>
          </cell>
          <cell r="ID1337">
            <v>0</v>
          </cell>
          <cell r="IE1337">
            <v>0</v>
          </cell>
          <cell r="IF1337">
            <v>0</v>
          </cell>
          <cell r="IG1337">
            <v>0</v>
          </cell>
          <cell r="IH1337">
            <v>0</v>
          </cell>
          <cell r="II1337">
            <v>0</v>
          </cell>
          <cell r="IJ1337">
            <v>0</v>
          </cell>
          <cell r="IK1337">
            <v>0</v>
          </cell>
          <cell r="IL1337">
            <v>0</v>
          </cell>
          <cell r="IM1337">
            <v>0</v>
          </cell>
          <cell r="IN1337">
            <v>0</v>
          </cell>
          <cell r="IO1337">
            <v>0</v>
          </cell>
          <cell r="IP1337">
            <v>0</v>
          </cell>
          <cell r="IQ1337">
            <v>0</v>
          </cell>
          <cell r="IR1337">
            <v>0</v>
          </cell>
          <cell r="IS1337">
            <v>0</v>
          </cell>
          <cell r="IT1337">
            <v>0</v>
          </cell>
          <cell r="IU1337">
            <v>0</v>
          </cell>
          <cell r="IV1337">
            <v>0</v>
          </cell>
          <cell r="IW1337">
            <v>0</v>
          </cell>
          <cell r="IX1337">
            <v>0</v>
          </cell>
          <cell r="IY1337">
            <v>0</v>
          </cell>
          <cell r="IZ1337">
            <v>0</v>
          </cell>
          <cell r="JA1337">
            <v>0</v>
          </cell>
          <cell r="JB1337">
            <v>0</v>
          </cell>
          <cell r="JC1337">
            <v>0</v>
          </cell>
          <cell r="JD1337">
            <v>0</v>
          </cell>
          <cell r="JE1337">
            <v>0</v>
          </cell>
          <cell r="JF1337">
            <v>0</v>
          </cell>
          <cell r="JG1337">
            <v>0</v>
          </cell>
          <cell r="JH1337">
            <v>0</v>
          </cell>
          <cell r="JI1337">
            <v>0</v>
          </cell>
          <cell r="JJ1337">
            <v>0</v>
          </cell>
          <cell r="JK1337">
            <v>0</v>
          </cell>
          <cell r="JL1337">
            <v>0</v>
          </cell>
          <cell r="JM1337">
            <v>0</v>
          </cell>
          <cell r="JN1337">
            <v>0</v>
          </cell>
          <cell r="JO1337">
            <v>0</v>
          </cell>
          <cell r="JP1337">
            <v>0</v>
          </cell>
          <cell r="JQ1337">
            <v>0</v>
          </cell>
        </row>
        <row r="1338">
          <cell r="D1338" t="str">
            <v>HY_.EX.UTN._.BER.Lifton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  <cell r="GK1338">
            <v>0</v>
          </cell>
          <cell r="GL1338">
            <v>0</v>
          </cell>
          <cell r="GM1338">
            <v>0</v>
          </cell>
          <cell r="GN1338">
            <v>0</v>
          </cell>
          <cell r="GO1338">
            <v>0</v>
          </cell>
          <cell r="GP1338">
            <v>0</v>
          </cell>
          <cell r="GQ1338">
            <v>0</v>
          </cell>
          <cell r="GR1338">
            <v>0</v>
          </cell>
          <cell r="GS1338">
            <v>0</v>
          </cell>
          <cell r="GT1338">
            <v>0</v>
          </cell>
          <cell r="GU1338">
            <v>0</v>
          </cell>
          <cell r="GV1338">
            <v>0</v>
          </cell>
          <cell r="GW1338">
            <v>0</v>
          </cell>
          <cell r="GX1338">
            <v>0</v>
          </cell>
          <cell r="GY1338">
            <v>0</v>
          </cell>
          <cell r="GZ1338">
            <v>0</v>
          </cell>
          <cell r="HA1338">
            <v>0</v>
          </cell>
          <cell r="HB1338">
            <v>0</v>
          </cell>
          <cell r="HC1338">
            <v>0</v>
          </cell>
          <cell r="HD1338">
            <v>0</v>
          </cell>
          <cell r="HE1338">
            <v>0</v>
          </cell>
          <cell r="HF1338">
            <v>0</v>
          </cell>
          <cell r="HG1338">
            <v>0</v>
          </cell>
          <cell r="HH1338">
            <v>0</v>
          </cell>
          <cell r="HI1338">
            <v>0</v>
          </cell>
          <cell r="HJ1338">
            <v>0</v>
          </cell>
          <cell r="HK1338">
            <v>0</v>
          </cell>
          <cell r="HL1338">
            <v>0</v>
          </cell>
          <cell r="HM1338">
            <v>0</v>
          </cell>
          <cell r="HN1338">
            <v>0</v>
          </cell>
          <cell r="HO1338">
            <v>0</v>
          </cell>
          <cell r="HP1338">
            <v>0</v>
          </cell>
          <cell r="HQ1338">
            <v>0</v>
          </cell>
          <cell r="HR1338">
            <v>0</v>
          </cell>
          <cell r="HS1338">
            <v>0</v>
          </cell>
          <cell r="HT1338">
            <v>0</v>
          </cell>
          <cell r="HU1338">
            <v>0</v>
          </cell>
          <cell r="HV1338">
            <v>0</v>
          </cell>
          <cell r="HW1338">
            <v>0</v>
          </cell>
          <cell r="HX1338">
            <v>0</v>
          </cell>
          <cell r="HY1338">
            <v>0</v>
          </cell>
          <cell r="HZ1338">
            <v>0</v>
          </cell>
          <cell r="IA1338">
            <v>0</v>
          </cell>
          <cell r="IB1338">
            <v>0</v>
          </cell>
          <cell r="IC1338">
            <v>0</v>
          </cell>
          <cell r="ID1338">
            <v>0</v>
          </cell>
          <cell r="IE1338">
            <v>0</v>
          </cell>
          <cell r="IF1338">
            <v>0</v>
          </cell>
          <cell r="IG1338">
            <v>0</v>
          </cell>
          <cell r="IH1338">
            <v>0</v>
          </cell>
          <cell r="II1338">
            <v>0</v>
          </cell>
          <cell r="IJ1338">
            <v>0</v>
          </cell>
          <cell r="IK1338">
            <v>0</v>
          </cell>
          <cell r="IL1338">
            <v>0</v>
          </cell>
          <cell r="IM1338">
            <v>0</v>
          </cell>
          <cell r="IN1338">
            <v>0</v>
          </cell>
          <cell r="IO1338">
            <v>0</v>
          </cell>
          <cell r="IP1338">
            <v>0</v>
          </cell>
          <cell r="IQ1338">
            <v>0</v>
          </cell>
          <cell r="IR1338">
            <v>0</v>
          </cell>
          <cell r="IS1338">
            <v>0</v>
          </cell>
          <cell r="IT1338">
            <v>0</v>
          </cell>
          <cell r="IU1338">
            <v>0</v>
          </cell>
          <cell r="IV1338">
            <v>0</v>
          </cell>
          <cell r="IW1338">
            <v>0</v>
          </cell>
          <cell r="IX1338">
            <v>0</v>
          </cell>
          <cell r="IY1338">
            <v>0</v>
          </cell>
          <cell r="IZ1338">
            <v>0</v>
          </cell>
          <cell r="JA1338">
            <v>0</v>
          </cell>
          <cell r="JB1338">
            <v>0</v>
          </cell>
          <cell r="JC1338">
            <v>0</v>
          </cell>
          <cell r="JD1338">
            <v>0</v>
          </cell>
          <cell r="JE1338">
            <v>0</v>
          </cell>
          <cell r="JF1338">
            <v>0</v>
          </cell>
          <cell r="JG1338">
            <v>0</v>
          </cell>
          <cell r="JH1338">
            <v>0</v>
          </cell>
          <cell r="JI1338">
            <v>0</v>
          </cell>
          <cell r="JJ1338">
            <v>0</v>
          </cell>
          <cell r="JK1338">
            <v>0</v>
          </cell>
          <cell r="JL1338">
            <v>0</v>
          </cell>
          <cell r="JM1338">
            <v>0</v>
          </cell>
          <cell r="JN1338">
            <v>0</v>
          </cell>
          <cell r="JO1338">
            <v>0</v>
          </cell>
          <cell r="JP1338">
            <v>0</v>
          </cell>
          <cell r="JQ1338">
            <v>0</v>
          </cell>
        </row>
        <row r="1339">
          <cell r="D1339" t="str">
            <v>HY_.EX.UTN._.BER.Oneida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  <cell r="GK1339">
            <v>0</v>
          </cell>
          <cell r="GL1339">
            <v>0</v>
          </cell>
          <cell r="GM1339">
            <v>0</v>
          </cell>
          <cell r="GN1339">
            <v>0</v>
          </cell>
          <cell r="GO1339">
            <v>0</v>
          </cell>
          <cell r="GP1339">
            <v>0</v>
          </cell>
          <cell r="GQ1339">
            <v>0</v>
          </cell>
          <cell r="GR1339">
            <v>0</v>
          </cell>
          <cell r="GS1339">
            <v>0</v>
          </cell>
          <cell r="GT1339">
            <v>0</v>
          </cell>
          <cell r="GU1339">
            <v>0</v>
          </cell>
          <cell r="GV1339">
            <v>0</v>
          </cell>
          <cell r="GW1339">
            <v>0</v>
          </cell>
          <cell r="GX1339">
            <v>0</v>
          </cell>
          <cell r="GY1339">
            <v>0</v>
          </cell>
          <cell r="GZ1339">
            <v>0</v>
          </cell>
          <cell r="HA1339">
            <v>0</v>
          </cell>
          <cell r="HB1339">
            <v>0</v>
          </cell>
          <cell r="HC1339">
            <v>0</v>
          </cell>
          <cell r="HD1339">
            <v>0</v>
          </cell>
          <cell r="HE1339">
            <v>0</v>
          </cell>
          <cell r="HF1339">
            <v>0</v>
          </cell>
          <cell r="HG1339">
            <v>0</v>
          </cell>
          <cell r="HH1339">
            <v>0</v>
          </cell>
          <cell r="HI1339">
            <v>0</v>
          </cell>
          <cell r="HJ1339">
            <v>0</v>
          </cell>
          <cell r="HK1339">
            <v>0</v>
          </cell>
          <cell r="HL1339">
            <v>0</v>
          </cell>
          <cell r="HM1339">
            <v>0</v>
          </cell>
          <cell r="HN1339">
            <v>0</v>
          </cell>
          <cell r="HO1339">
            <v>0</v>
          </cell>
          <cell r="HP1339">
            <v>0</v>
          </cell>
          <cell r="HQ1339">
            <v>0</v>
          </cell>
          <cell r="HR1339">
            <v>0</v>
          </cell>
          <cell r="HS1339">
            <v>0</v>
          </cell>
          <cell r="HT1339">
            <v>0</v>
          </cell>
          <cell r="HU1339">
            <v>0</v>
          </cell>
          <cell r="HV1339">
            <v>0</v>
          </cell>
          <cell r="HW1339">
            <v>0</v>
          </cell>
          <cell r="HX1339">
            <v>0</v>
          </cell>
          <cell r="HY1339">
            <v>0</v>
          </cell>
          <cell r="HZ1339">
            <v>0</v>
          </cell>
          <cell r="IA1339">
            <v>0</v>
          </cell>
          <cell r="IB1339">
            <v>0</v>
          </cell>
          <cell r="IC1339">
            <v>0</v>
          </cell>
          <cell r="ID1339">
            <v>0</v>
          </cell>
          <cell r="IE1339">
            <v>0</v>
          </cell>
          <cell r="IF1339">
            <v>0</v>
          </cell>
          <cell r="IG1339">
            <v>0</v>
          </cell>
          <cell r="IH1339">
            <v>0</v>
          </cell>
          <cell r="II1339">
            <v>0</v>
          </cell>
          <cell r="IJ1339">
            <v>0</v>
          </cell>
          <cell r="IK1339">
            <v>0</v>
          </cell>
          <cell r="IL1339">
            <v>0</v>
          </cell>
          <cell r="IM1339">
            <v>0</v>
          </cell>
          <cell r="IN1339">
            <v>0</v>
          </cell>
          <cell r="IO1339">
            <v>0</v>
          </cell>
          <cell r="IP1339">
            <v>0</v>
          </cell>
          <cell r="IQ1339">
            <v>0</v>
          </cell>
          <cell r="IR1339">
            <v>0</v>
          </cell>
          <cell r="IS1339">
            <v>0</v>
          </cell>
          <cell r="IT1339">
            <v>0</v>
          </cell>
          <cell r="IU1339">
            <v>0</v>
          </cell>
          <cell r="IV1339">
            <v>0</v>
          </cell>
          <cell r="IW1339">
            <v>0</v>
          </cell>
          <cell r="IX1339">
            <v>0</v>
          </cell>
          <cell r="IY1339">
            <v>0</v>
          </cell>
          <cell r="IZ1339">
            <v>0</v>
          </cell>
          <cell r="JA1339">
            <v>0</v>
          </cell>
          <cell r="JB1339">
            <v>0</v>
          </cell>
          <cell r="JC1339">
            <v>0</v>
          </cell>
          <cell r="JD1339">
            <v>0</v>
          </cell>
          <cell r="JE1339">
            <v>0</v>
          </cell>
          <cell r="JF1339">
            <v>0</v>
          </cell>
          <cell r="JG1339">
            <v>0</v>
          </cell>
          <cell r="JH1339">
            <v>0</v>
          </cell>
          <cell r="JI1339">
            <v>0</v>
          </cell>
          <cell r="JJ1339">
            <v>0</v>
          </cell>
          <cell r="JK1339">
            <v>0</v>
          </cell>
          <cell r="JL1339">
            <v>0</v>
          </cell>
          <cell r="JM1339">
            <v>0</v>
          </cell>
          <cell r="JN1339">
            <v>0</v>
          </cell>
          <cell r="JO1339">
            <v>0</v>
          </cell>
          <cell r="JP1339">
            <v>0</v>
          </cell>
          <cell r="JQ1339">
            <v>0</v>
          </cell>
        </row>
        <row r="1340">
          <cell r="D1340" t="str">
            <v>HY_.EX.UTN._.BER.Soda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  <cell r="GK1340">
            <v>0</v>
          </cell>
          <cell r="GL1340">
            <v>0</v>
          </cell>
          <cell r="GM1340">
            <v>0</v>
          </cell>
          <cell r="GN1340">
            <v>0</v>
          </cell>
          <cell r="GO1340">
            <v>0</v>
          </cell>
          <cell r="GP1340">
            <v>0</v>
          </cell>
          <cell r="GQ1340">
            <v>0</v>
          </cell>
          <cell r="GR1340">
            <v>0</v>
          </cell>
          <cell r="GS1340">
            <v>0</v>
          </cell>
          <cell r="GT1340">
            <v>0</v>
          </cell>
          <cell r="GU1340">
            <v>0</v>
          </cell>
          <cell r="GV1340">
            <v>0</v>
          </cell>
          <cell r="GW1340">
            <v>0</v>
          </cell>
          <cell r="GX1340">
            <v>0</v>
          </cell>
          <cell r="GY1340">
            <v>0</v>
          </cell>
          <cell r="GZ1340">
            <v>0</v>
          </cell>
          <cell r="HA1340">
            <v>0</v>
          </cell>
          <cell r="HB1340">
            <v>0</v>
          </cell>
          <cell r="HC1340">
            <v>0</v>
          </cell>
          <cell r="HD1340">
            <v>0</v>
          </cell>
          <cell r="HE1340">
            <v>0</v>
          </cell>
          <cell r="HF1340">
            <v>0</v>
          </cell>
          <cell r="HG1340">
            <v>0</v>
          </cell>
          <cell r="HH1340">
            <v>0</v>
          </cell>
          <cell r="HI1340">
            <v>0</v>
          </cell>
          <cell r="HJ1340">
            <v>0</v>
          </cell>
          <cell r="HK1340">
            <v>0</v>
          </cell>
          <cell r="HL1340">
            <v>0</v>
          </cell>
          <cell r="HM1340">
            <v>0</v>
          </cell>
          <cell r="HN1340">
            <v>0</v>
          </cell>
          <cell r="HO1340">
            <v>0</v>
          </cell>
          <cell r="HP1340">
            <v>0</v>
          </cell>
          <cell r="HQ1340">
            <v>0</v>
          </cell>
          <cell r="HR1340">
            <v>0</v>
          </cell>
          <cell r="HS1340">
            <v>0</v>
          </cell>
          <cell r="HT1340">
            <v>0</v>
          </cell>
          <cell r="HU1340">
            <v>0</v>
          </cell>
          <cell r="HV1340">
            <v>0</v>
          </cell>
          <cell r="HW1340">
            <v>0</v>
          </cell>
          <cell r="HX1340">
            <v>0</v>
          </cell>
          <cell r="HY1340">
            <v>0</v>
          </cell>
          <cell r="HZ1340">
            <v>0</v>
          </cell>
          <cell r="IA1340">
            <v>0</v>
          </cell>
          <cell r="IB1340">
            <v>0</v>
          </cell>
          <cell r="IC1340">
            <v>0</v>
          </cell>
          <cell r="ID1340">
            <v>0</v>
          </cell>
          <cell r="IE1340">
            <v>0</v>
          </cell>
          <cell r="IF1340">
            <v>0</v>
          </cell>
          <cell r="IG1340">
            <v>0</v>
          </cell>
          <cell r="IH1340">
            <v>0</v>
          </cell>
          <cell r="II1340">
            <v>0</v>
          </cell>
          <cell r="IJ1340">
            <v>0</v>
          </cell>
          <cell r="IK1340">
            <v>0</v>
          </cell>
          <cell r="IL1340">
            <v>0</v>
          </cell>
          <cell r="IM1340">
            <v>0</v>
          </cell>
          <cell r="IN1340">
            <v>0</v>
          </cell>
          <cell r="IO1340">
            <v>0</v>
          </cell>
          <cell r="IP1340">
            <v>0</v>
          </cell>
          <cell r="IQ1340">
            <v>0</v>
          </cell>
          <cell r="IR1340">
            <v>0</v>
          </cell>
          <cell r="IS1340">
            <v>0</v>
          </cell>
          <cell r="IT1340">
            <v>0</v>
          </cell>
          <cell r="IU1340">
            <v>0</v>
          </cell>
          <cell r="IV1340">
            <v>0</v>
          </cell>
          <cell r="IW1340">
            <v>0</v>
          </cell>
          <cell r="IX1340">
            <v>0</v>
          </cell>
          <cell r="IY1340">
            <v>0</v>
          </cell>
          <cell r="IZ1340">
            <v>0</v>
          </cell>
          <cell r="JA1340">
            <v>0</v>
          </cell>
          <cell r="JB1340">
            <v>0</v>
          </cell>
          <cell r="JC1340">
            <v>0</v>
          </cell>
          <cell r="JD1340">
            <v>0</v>
          </cell>
          <cell r="JE1340">
            <v>0</v>
          </cell>
          <cell r="JF1340">
            <v>0</v>
          </cell>
          <cell r="JG1340">
            <v>0</v>
          </cell>
          <cell r="JH1340">
            <v>0</v>
          </cell>
          <cell r="JI1340">
            <v>0</v>
          </cell>
          <cell r="JJ1340">
            <v>0</v>
          </cell>
          <cell r="JK1340">
            <v>0</v>
          </cell>
          <cell r="JL1340">
            <v>0</v>
          </cell>
          <cell r="JM1340">
            <v>0</v>
          </cell>
          <cell r="JN1340">
            <v>0</v>
          </cell>
          <cell r="JO1340">
            <v>0</v>
          </cell>
          <cell r="JP1340">
            <v>0</v>
          </cell>
          <cell r="JQ1340">
            <v>0</v>
          </cell>
        </row>
        <row r="1341">
          <cell r="D1341" t="str">
            <v>HY_.EX.UTN._.SME.Granite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  <cell r="GK1341">
            <v>0</v>
          </cell>
          <cell r="GL1341">
            <v>0</v>
          </cell>
          <cell r="GM1341">
            <v>0</v>
          </cell>
          <cell r="GN1341">
            <v>0</v>
          </cell>
          <cell r="GO1341">
            <v>0</v>
          </cell>
          <cell r="GP1341">
            <v>0</v>
          </cell>
          <cell r="GQ1341">
            <v>0</v>
          </cell>
          <cell r="GR1341">
            <v>0</v>
          </cell>
          <cell r="GS1341">
            <v>0</v>
          </cell>
          <cell r="GT1341">
            <v>0</v>
          </cell>
          <cell r="GU1341">
            <v>0</v>
          </cell>
          <cell r="GV1341">
            <v>0</v>
          </cell>
          <cell r="GW1341">
            <v>0</v>
          </cell>
          <cell r="GX1341">
            <v>0</v>
          </cell>
          <cell r="GY1341">
            <v>0</v>
          </cell>
          <cell r="GZ1341">
            <v>0</v>
          </cell>
          <cell r="HA1341">
            <v>0</v>
          </cell>
          <cell r="HB1341">
            <v>0</v>
          </cell>
          <cell r="HC1341">
            <v>0</v>
          </cell>
          <cell r="HD1341">
            <v>0</v>
          </cell>
          <cell r="HE1341">
            <v>0</v>
          </cell>
          <cell r="HF1341">
            <v>0</v>
          </cell>
          <cell r="HG1341">
            <v>0</v>
          </cell>
          <cell r="HH1341">
            <v>0</v>
          </cell>
          <cell r="HI1341">
            <v>0</v>
          </cell>
          <cell r="HJ1341">
            <v>0</v>
          </cell>
          <cell r="HK1341">
            <v>0</v>
          </cell>
          <cell r="HL1341">
            <v>0</v>
          </cell>
          <cell r="HM1341">
            <v>0</v>
          </cell>
          <cell r="HN1341">
            <v>0</v>
          </cell>
          <cell r="HO1341">
            <v>0</v>
          </cell>
          <cell r="HP1341">
            <v>0</v>
          </cell>
          <cell r="HQ1341">
            <v>0</v>
          </cell>
          <cell r="HR1341">
            <v>0</v>
          </cell>
          <cell r="HS1341">
            <v>0</v>
          </cell>
          <cell r="HT1341">
            <v>0</v>
          </cell>
          <cell r="HU1341">
            <v>0</v>
          </cell>
          <cell r="HV1341">
            <v>0</v>
          </cell>
          <cell r="HW1341">
            <v>0</v>
          </cell>
          <cell r="HX1341">
            <v>0</v>
          </cell>
          <cell r="HY1341">
            <v>0</v>
          </cell>
          <cell r="HZ1341">
            <v>0</v>
          </cell>
          <cell r="IA1341">
            <v>0</v>
          </cell>
          <cell r="IB1341">
            <v>0</v>
          </cell>
          <cell r="IC1341">
            <v>0</v>
          </cell>
          <cell r="ID1341">
            <v>0</v>
          </cell>
          <cell r="IE1341">
            <v>0</v>
          </cell>
          <cell r="IF1341">
            <v>0</v>
          </cell>
          <cell r="IG1341">
            <v>0</v>
          </cell>
          <cell r="IH1341">
            <v>0</v>
          </cell>
          <cell r="II1341">
            <v>0</v>
          </cell>
          <cell r="IJ1341">
            <v>0</v>
          </cell>
          <cell r="IK1341">
            <v>0</v>
          </cell>
          <cell r="IL1341">
            <v>0</v>
          </cell>
          <cell r="IM1341">
            <v>0</v>
          </cell>
          <cell r="IN1341">
            <v>0</v>
          </cell>
          <cell r="IO1341">
            <v>0</v>
          </cell>
          <cell r="IP1341">
            <v>0</v>
          </cell>
          <cell r="IQ1341">
            <v>0</v>
          </cell>
          <cell r="IR1341">
            <v>0</v>
          </cell>
          <cell r="IS1341">
            <v>0</v>
          </cell>
          <cell r="IT1341">
            <v>0</v>
          </cell>
          <cell r="IU1341">
            <v>0</v>
          </cell>
          <cell r="IV1341">
            <v>0</v>
          </cell>
          <cell r="IW1341">
            <v>0</v>
          </cell>
          <cell r="IX1341">
            <v>0</v>
          </cell>
          <cell r="IY1341">
            <v>0</v>
          </cell>
          <cell r="IZ1341">
            <v>0</v>
          </cell>
          <cell r="JA1341">
            <v>0</v>
          </cell>
          <cell r="JB1341">
            <v>0</v>
          </cell>
          <cell r="JC1341">
            <v>0</v>
          </cell>
          <cell r="JD1341">
            <v>0</v>
          </cell>
          <cell r="JE1341">
            <v>0</v>
          </cell>
          <cell r="JF1341">
            <v>0</v>
          </cell>
          <cell r="JG1341">
            <v>0</v>
          </cell>
          <cell r="JH1341">
            <v>0</v>
          </cell>
          <cell r="JI1341">
            <v>0</v>
          </cell>
          <cell r="JJ1341">
            <v>0</v>
          </cell>
          <cell r="JK1341">
            <v>0</v>
          </cell>
          <cell r="JL1341">
            <v>0</v>
          </cell>
          <cell r="JM1341">
            <v>0</v>
          </cell>
          <cell r="JN1341">
            <v>0</v>
          </cell>
          <cell r="JO1341">
            <v>0</v>
          </cell>
          <cell r="JP1341">
            <v>0</v>
          </cell>
          <cell r="JQ1341">
            <v>0</v>
          </cell>
        </row>
        <row r="1342">
          <cell r="D1342" t="str">
            <v>HY_.EX.UTN._.SME.Pioneer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  <cell r="GK1342">
            <v>0</v>
          </cell>
          <cell r="GL1342">
            <v>0</v>
          </cell>
          <cell r="GM1342">
            <v>0</v>
          </cell>
          <cell r="GN1342">
            <v>0</v>
          </cell>
          <cell r="GO1342">
            <v>0</v>
          </cell>
          <cell r="GP1342">
            <v>0</v>
          </cell>
          <cell r="GQ1342">
            <v>0</v>
          </cell>
          <cell r="GR1342">
            <v>0</v>
          </cell>
          <cell r="GS1342">
            <v>0</v>
          </cell>
          <cell r="GT1342">
            <v>0</v>
          </cell>
          <cell r="GU1342">
            <v>0</v>
          </cell>
          <cell r="GV1342">
            <v>0</v>
          </cell>
          <cell r="GW1342">
            <v>0</v>
          </cell>
          <cell r="GX1342">
            <v>0</v>
          </cell>
          <cell r="GY1342">
            <v>0</v>
          </cell>
          <cell r="GZ1342">
            <v>0</v>
          </cell>
          <cell r="HA1342">
            <v>0</v>
          </cell>
          <cell r="HB1342">
            <v>0</v>
          </cell>
          <cell r="HC1342">
            <v>0</v>
          </cell>
          <cell r="HD1342">
            <v>0</v>
          </cell>
          <cell r="HE1342">
            <v>0</v>
          </cell>
          <cell r="HF1342">
            <v>0</v>
          </cell>
          <cell r="HG1342">
            <v>0</v>
          </cell>
          <cell r="HH1342">
            <v>0</v>
          </cell>
          <cell r="HI1342">
            <v>0</v>
          </cell>
          <cell r="HJ1342">
            <v>0</v>
          </cell>
          <cell r="HK1342">
            <v>0</v>
          </cell>
          <cell r="HL1342">
            <v>0</v>
          </cell>
          <cell r="HM1342">
            <v>0</v>
          </cell>
          <cell r="HN1342">
            <v>0</v>
          </cell>
          <cell r="HO1342">
            <v>0</v>
          </cell>
          <cell r="HP1342">
            <v>0</v>
          </cell>
          <cell r="HQ1342">
            <v>0</v>
          </cell>
          <cell r="HR1342">
            <v>0</v>
          </cell>
          <cell r="HS1342">
            <v>0</v>
          </cell>
          <cell r="HT1342">
            <v>0</v>
          </cell>
          <cell r="HU1342">
            <v>0</v>
          </cell>
          <cell r="HV1342">
            <v>0</v>
          </cell>
          <cell r="HW1342">
            <v>0</v>
          </cell>
          <cell r="HX1342">
            <v>0</v>
          </cell>
          <cell r="HY1342">
            <v>0</v>
          </cell>
          <cell r="HZ1342">
            <v>0</v>
          </cell>
          <cell r="IA1342">
            <v>0</v>
          </cell>
          <cell r="IB1342">
            <v>0</v>
          </cell>
          <cell r="IC1342">
            <v>0</v>
          </cell>
          <cell r="ID1342">
            <v>0</v>
          </cell>
          <cell r="IE1342">
            <v>0</v>
          </cell>
          <cell r="IF1342">
            <v>0</v>
          </cell>
          <cell r="IG1342">
            <v>0</v>
          </cell>
          <cell r="IH1342">
            <v>0</v>
          </cell>
          <cell r="II1342">
            <v>0</v>
          </cell>
          <cell r="IJ1342">
            <v>0</v>
          </cell>
          <cell r="IK1342">
            <v>0</v>
          </cell>
          <cell r="IL1342">
            <v>0</v>
          </cell>
          <cell r="IM1342">
            <v>0</v>
          </cell>
          <cell r="IN1342">
            <v>0</v>
          </cell>
          <cell r="IO1342">
            <v>0</v>
          </cell>
          <cell r="IP1342">
            <v>0</v>
          </cell>
          <cell r="IQ1342">
            <v>0</v>
          </cell>
          <cell r="IR1342">
            <v>0</v>
          </cell>
          <cell r="IS1342">
            <v>0</v>
          </cell>
          <cell r="IT1342">
            <v>0</v>
          </cell>
          <cell r="IU1342">
            <v>0</v>
          </cell>
          <cell r="IV1342">
            <v>0</v>
          </cell>
          <cell r="IW1342">
            <v>0</v>
          </cell>
          <cell r="IX1342">
            <v>0</v>
          </cell>
          <cell r="IY1342">
            <v>0</v>
          </cell>
          <cell r="IZ1342">
            <v>0</v>
          </cell>
          <cell r="JA1342">
            <v>0</v>
          </cell>
          <cell r="JB1342">
            <v>0</v>
          </cell>
          <cell r="JC1342">
            <v>0</v>
          </cell>
          <cell r="JD1342">
            <v>0</v>
          </cell>
          <cell r="JE1342">
            <v>0</v>
          </cell>
          <cell r="JF1342">
            <v>0</v>
          </cell>
          <cell r="JG1342">
            <v>0</v>
          </cell>
          <cell r="JH1342">
            <v>0</v>
          </cell>
          <cell r="JI1342">
            <v>0</v>
          </cell>
          <cell r="JJ1342">
            <v>0</v>
          </cell>
          <cell r="JK1342">
            <v>0</v>
          </cell>
          <cell r="JL1342">
            <v>0</v>
          </cell>
          <cell r="JM1342">
            <v>0</v>
          </cell>
          <cell r="JN1342">
            <v>0</v>
          </cell>
          <cell r="JO1342">
            <v>0</v>
          </cell>
          <cell r="JP1342">
            <v>0</v>
          </cell>
          <cell r="JQ1342">
            <v>0</v>
          </cell>
        </row>
        <row r="1343">
          <cell r="D1343" t="str">
            <v>HY_.EX.UTN._.SME.Stairs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  <cell r="GK1343">
            <v>0</v>
          </cell>
          <cell r="GL1343">
            <v>0</v>
          </cell>
          <cell r="GM1343">
            <v>0</v>
          </cell>
          <cell r="GN1343">
            <v>0</v>
          </cell>
          <cell r="GO1343">
            <v>0</v>
          </cell>
          <cell r="GP1343">
            <v>0</v>
          </cell>
          <cell r="GQ1343">
            <v>0</v>
          </cell>
          <cell r="GR1343">
            <v>0</v>
          </cell>
          <cell r="GS1343">
            <v>0</v>
          </cell>
          <cell r="GT1343">
            <v>0</v>
          </cell>
          <cell r="GU1343">
            <v>0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0</v>
          </cell>
          <cell r="HB1343">
            <v>0</v>
          </cell>
          <cell r="HC1343">
            <v>0</v>
          </cell>
          <cell r="HD1343">
            <v>0</v>
          </cell>
          <cell r="HE1343">
            <v>0</v>
          </cell>
          <cell r="HF1343">
            <v>0</v>
          </cell>
          <cell r="HG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0</v>
          </cell>
          <cell r="HN1343">
            <v>0</v>
          </cell>
          <cell r="HO1343">
            <v>0</v>
          </cell>
          <cell r="HP1343">
            <v>0</v>
          </cell>
          <cell r="HQ1343">
            <v>0</v>
          </cell>
          <cell r="HR1343">
            <v>0</v>
          </cell>
          <cell r="HS1343">
            <v>0</v>
          </cell>
          <cell r="HT1343">
            <v>0</v>
          </cell>
          <cell r="HU1343">
            <v>0</v>
          </cell>
          <cell r="HV1343">
            <v>0</v>
          </cell>
          <cell r="HW1343">
            <v>0</v>
          </cell>
          <cell r="HX1343">
            <v>0</v>
          </cell>
          <cell r="HY1343">
            <v>0</v>
          </cell>
          <cell r="HZ1343">
            <v>0</v>
          </cell>
          <cell r="IA1343">
            <v>0</v>
          </cell>
          <cell r="IB1343">
            <v>0</v>
          </cell>
          <cell r="IC1343">
            <v>0</v>
          </cell>
          <cell r="ID1343">
            <v>0</v>
          </cell>
          <cell r="IE1343">
            <v>0</v>
          </cell>
          <cell r="IF1343">
            <v>0</v>
          </cell>
          <cell r="IG1343">
            <v>0</v>
          </cell>
          <cell r="IH1343">
            <v>0</v>
          </cell>
          <cell r="II1343">
            <v>0</v>
          </cell>
          <cell r="IJ1343">
            <v>0</v>
          </cell>
          <cell r="IK1343">
            <v>0</v>
          </cell>
          <cell r="IL1343">
            <v>0</v>
          </cell>
          <cell r="IM1343">
            <v>0</v>
          </cell>
          <cell r="IN1343">
            <v>0</v>
          </cell>
          <cell r="IO1343">
            <v>0</v>
          </cell>
          <cell r="IP1343">
            <v>0</v>
          </cell>
          <cell r="IQ1343">
            <v>0</v>
          </cell>
          <cell r="IR1343">
            <v>0</v>
          </cell>
          <cell r="IS1343">
            <v>0</v>
          </cell>
          <cell r="IT1343">
            <v>0</v>
          </cell>
          <cell r="IU1343">
            <v>0</v>
          </cell>
          <cell r="IV1343">
            <v>0</v>
          </cell>
          <cell r="IW1343">
            <v>0</v>
          </cell>
          <cell r="IX1343">
            <v>0</v>
          </cell>
          <cell r="IY1343">
            <v>0</v>
          </cell>
          <cell r="IZ1343">
            <v>0</v>
          </cell>
          <cell r="JA1343">
            <v>0</v>
          </cell>
          <cell r="JB1343">
            <v>0</v>
          </cell>
          <cell r="JC1343">
            <v>0</v>
          </cell>
          <cell r="JD1343">
            <v>0</v>
          </cell>
          <cell r="JE1343">
            <v>0</v>
          </cell>
          <cell r="JF1343">
            <v>0</v>
          </cell>
          <cell r="JG1343">
            <v>0</v>
          </cell>
          <cell r="JH1343">
            <v>0</v>
          </cell>
          <cell r="JI1343">
            <v>0</v>
          </cell>
          <cell r="JJ1343">
            <v>0</v>
          </cell>
          <cell r="JK1343">
            <v>0</v>
          </cell>
          <cell r="JL1343">
            <v>0</v>
          </cell>
          <cell r="JM1343">
            <v>0</v>
          </cell>
          <cell r="JN1343">
            <v>0</v>
          </cell>
          <cell r="JO1343">
            <v>0</v>
          </cell>
          <cell r="JP1343">
            <v>0</v>
          </cell>
          <cell r="JQ1343">
            <v>0</v>
          </cell>
        </row>
        <row r="1344">
          <cell r="D1344" t="str">
            <v>HY_.EX.UTN._.SME.Weber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  <cell r="EN1344">
            <v>0</v>
          </cell>
          <cell r="EO1344">
            <v>0</v>
          </cell>
          <cell r="EP1344">
            <v>0</v>
          </cell>
          <cell r="EQ1344">
            <v>0</v>
          </cell>
          <cell r="ER1344">
            <v>0</v>
          </cell>
          <cell r="ES1344">
            <v>0</v>
          </cell>
          <cell r="ET1344">
            <v>0</v>
          </cell>
          <cell r="EU1344">
            <v>0</v>
          </cell>
          <cell r="EV1344">
            <v>0</v>
          </cell>
          <cell r="EW1344">
            <v>0</v>
          </cell>
          <cell r="EX1344">
            <v>0</v>
          </cell>
          <cell r="EY1344">
            <v>0</v>
          </cell>
          <cell r="EZ1344">
            <v>0</v>
          </cell>
          <cell r="FA1344">
            <v>0</v>
          </cell>
          <cell r="FB1344">
            <v>0</v>
          </cell>
          <cell r="FC1344">
            <v>0</v>
          </cell>
          <cell r="FD1344">
            <v>0</v>
          </cell>
          <cell r="FE1344">
            <v>0</v>
          </cell>
          <cell r="FF1344">
            <v>0</v>
          </cell>
          <cell r="FG1344">
            <v>0</v>
          </cell>
          <cell r="FH1344">
            <v>0</v>
          </cell>
          <cell r="FI1344">
            <v>0</v>
          </cell>
          <cell r="FJ1344">
            <v>0</v>
          </cell>
          <cell r="FK1344">
            <v>0</v>
          </cell>
          <cell r="FL1344">
            <v>0</v>
          </cell>
          <cell r="FM1344">
            <v>0</v>
          </cell>
          <cell r="FN1344">
            <v>0</v>
          </cell>
          <cell r="FO1344">
            <v>0</v>
          </cell>
          <cell r="FP1344">
            <v>0</v>
          </cell>
          <cell r="FQ1344">
            <v>0</v>
          </cell>
          <cell r="FR1344">
            <v>0</v>
          </cell>
          <cell r="FS1344">
            <v>0</v>
          </cell>
          <cell r="FT1344">
            <v>0</v>
          </cell>
          <cell r="FU1344">
            <v>0</v>
          </cell>
          <cell r="FV1344">
            <v>0</v>
          </cell>
          <cell r="FW1344">
            <v>0</v>
          </cell>
          <cell r="FX1344">
            <v>0</v>
          </cell>
          <cell r="FY1344">
            <v>0</v>
          </cell>
          <cell r="FZ1344">
            <v>0</v>
          </cell>
          <cell r="GA1344">
            <v>0</v>
          </cell>
          <cell r="GB1344">
            <v>0</v>
          </cell>
          <cell r="GC1344">
            <v>0</v>
          </cell>
          <cell r="GD1344">
            <v>0</v>
          </cell>
          <cell r="GE1344">
            <v>0</v>
          </cell>
          <cell r="GF1344">
            <v>0</v>
          </cell>
          <cell r="GG1344">
            <v>0</v>
          </cell>
          <cell r="GH1344">
            <v>0</v>
          </cell>
          <cell r="GI1344">
            <v>0</v>
          </cell>
          <cell r="GJ1344">
            <v>0</v>
          </cell>
          <cell r="GK1344">
            <v>0</v>
          </cell>
          <cell r="GL1344">
            <v>0</v>
          </cell>
          <cell r="GM1344">
            <v>0</v>
          </cell>
          <cell r="GN1344">
            <v>0</v>
          </cell>
          <cell r="GO1344">
            <v>0</v>
          </cell>
          <cell r="GP1344">
            <v>0</v>
          </cell>
          <cell r="GQ1344">
            <v>0</v>
          </cell>
          <cell r="GR1344">
            <v>0</v>
          </cell>
          <cell r="GS1344">
            <v>0</v>
          </cell>
          <cell r="GT1344">
            <v>0</v>
          </cell>
          <cell r="GU1344">
            <v>0</v>
          </cell>
          <cell r="GV1344">
            <v>0</v>
          </cell>
          <cell r="GW1344">
            <v>0</v>
          </cell>
          <cell r="GX1344">
            <v>0</v>
          </cell>
          <cell r="GY1344">
            <v>0</v>
          </cell>
          <cell r="GZ1344">
            <v>0</v>
          </cell>
          <cell r="HA1344">
            <v>0</v>
          </cell>
          <cell r="HB1344">
            <v>0</v>
          </cell>
          <cell r="HC1344">
            <v>0</v>
          </cell>
          <cell r="HD1344">
            <v>0</v>
          </cell>
          <cell r="HE1344">
            <v>0</v>
          </cell>
          <cell r="HF1344">
            <v>0</v>
          </cell>
          <cell r="HG1344">
            <v>0</v>
          </cell>
          <cell r="HH1344">
            <v>0</v>
          </cell>
          <cell r="HI1344">
            <v>0</v>
          </cell>
          <cell r="HJ1344">
            <v>0</v>
          </cell>
          <cell r="HK1344">
            <v>0</v>
          </cell>
          <cell r="HL1344">
            <v>0</v>
          </cell>
          <cell r="HM1344">
            <v>0</v>
          </cell>
          <cell r="HN1344">
            <v>0</v>
          </cell>
          <cell r="HO1344">
            <v>0</v>
          </cell>
          <cell r="HP1344">
            <v>0</v>
          </cell>
          <cell r="HQ1344">
            <v>0</v>
          </cell>
          <cell r="HR1344">
            <v>0</v>
          </cell>
          <cell r="HS1344">
            <v>0</v>
          </cell>
          <cell r="HT1344">
            <v>0</v>
          </cell>
          <cell r="HU1344">
            <v>0</v>
          </cell>
          <cell r="HV1344">
            <v>0</v>
          </cell>
          <cell r="HW1344">
            <v>0</v>
          </cell>
          <cell r="HX1344">
            <v>0</v>
          </cell>
          <cell r="HY1344">
            <v>0</v>
          </cell>
          <cell r="HZ1344">
            <v>0</v>
          </cell>
          <cell r="IA1344">
            <v>0</v>
          </cell>
          <cell r="IB1344">
            <v>0</v>
          </cell>
          <cell r="IC1344">
            <v>0</v>
          </cell>
          <cell r="ID1344">
            <v>0</v>
          </cell>
          <cell r="IE1344">
            <v>0</v>
          </cell>
          <cell r="IF1344">
            <v>0</v>
          </cell>
          <cell r="IG1344">
            <v>0</v>
          </cell>
          <cell r="IH1344">
            <v>0</v>
          </cell>
          <cell r="II1344">
            <v>0</v>
          </cell>
          <cell r="IJ1344">
            <v>0</v>
          </cell>
          <cell r="IK1344">
            <v>0</v>
          </cell>
          <cell r="IL1344">
            <v>0</v>
          </cell>
          <cell r="IM1344">
            <v>0</v>
          </cell>
          <cell r="IN1344">
            <v>0</v>
          </cell>
          <cell r="IO1344">
            <v>0</v>
          </cell>
          <cell r="IP1344">
            <v>0</v>
          </cell>
          <cell r="IQ1344">
            <v>0</v>
          </cell>
          <cell r="IR1344">
            <v>0</v>
          </cell>
          <cell r="IS1344">
            <v>0</v>
          </cell>
          <cell r="IT1344">
            <v>0</v>
          </cell>
          <cell r="IU1344">
            <v>0</v>
          </cell>
          <cell r="IV1344">
            <v>0</v>
          </cell>
          <cell r="IW1344">
            <v>0</v>
          </cell>
          <cell r="IX1344">
            <v>0</v>
          </cell>
          <cell r="IY1344">
            <v>0</v>
          </cell>
          <cell r="IZ1344">
            <v>0</v>
          </cell>
          <cell r="JA1344">
            <v>0</v>
          </cell>
          <cell r="JB1344">
            <v>0</v>
          </cell>
          <cell r="JC1344">
            <v>0</v>
          </cell>
          <cell r="JD1344">
            <v>0</v>
          </cell>
          <cell r="JE1344">
            <v>0</v>
          </cell>
          <cell r="JF1344">
            <v>0</v>
          </cell>
          <cell r="JG1344">
            <v>0</v>
          </cell>
          <cell r="JH1344">
            <v>0</v>
          </cell>
          <cell r="JI1344">
            <v>0</v>
          </cell>
          <cell r="JJ1344">
            <v>0</v>
          </cell>
          <cell r="JK1344">
            <v>0</v>
          </cell>
          <cell r="JL1344">
            <v>0</v>
          </cell>
          <cell r="JM1344">
            <v>0</v>
          </cell>
          <cell r="JN1344">
            <v>0</v>
          </cell>
          <cell r="JO1344">
            <v>0</v>
          </cell>
          <cell r="JP1344">
            <v>0</v>
          </cell>
          <cell r="JQ1344">
            <v>0</v>
          </cell>
        </row>
        <row r="1345">
          <cell r="D1345" t="str">
            <v>HY_.EX.UTS._.SME.Gunlock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  <cell r="EN1345">
            <v>0</v>
          </cell>
          <cell r="EO1345">
            <v>0</v>
          </cell>
          <cell r="EP1345">
            <v>0</v>
          </cell>
          <cell r="EQ1345">
            <v>0</v>
          </cell>
          <cell r="ER1345">
            <v>0</v>
          </cell>
          <cell r="ES1345">
            <v>0</v>
          </cell>
          <cell r="ET1345">
            <v>0</v>
          </cell>
          <cell r="EU1345">
            <v>0</v>
          </cell>
          <cell r="EV1345">
            <v>0</v>
          </cell>
          <cell r="EW1345">
            <v>0</v>
          </cell>
          <cell r="EX1345">
            <v>0</v>
          </cell>
          <cell r="EY1345">
            <v>0</v>
          </cell>
          <cell r="EZ1345">
            <v>0</v>
          </cell>
          <cell r="FA1345">
            <v>0</v>
          </cell>
          <cell r="FB1345">
            <v>0</v>
          </cell>
          <cell r="FC1345">
            <v>0</v>
          </cell>
          <cell r="FD1345">
            <v>0</v>
          </cell>
          <cell r="FE1345">
            <v>0</v>
          </cell>
          <cell r="FF1345">
            <v>0</v>
          </cell>
          <cell r="FG1345">
            <v>0</v>
          </cell>
          <cell r="FH1345">
            <v>0</v>
          </cell>
          <cell r="FI1345">
            <v>0</v>
          </cell>
          <cell r="FJ1345">
            <v>0</v>
          </cell>
          <cell r="FK1345">
            <v>0</v>
          </cell>
          <cell r="FL1345">
            <v>0</v>
          </cell>
          <cell r="FM1345">
            <v>0</v>
          </cell>
          <cell r="FN1345">
            <v>0</v>
          </cell>
          <cell r="FO1345">
            <v>0</v>
          </cell>
          <cell r="FP1345">
            <v>0</v>
          </cell>
          <cell r="FQ1345">
            <v>0</v>
          </cell>
          <cell r="FR1345">
            <v>0</v>
          </cell>
          <cell r="FS1345">
            <v>0</v>
          </cell>
          <cell r="FT1345">
            <v>0</v>
          </cell>
          <cell r="FU1345">
            <v>0</v>
          </cell>
          <cell r="FV1345">
            <v>0</v>
          </cell>
          <cell r="FW1345">
            <v>0</v>
          </cell>
          <cell r="FX1345">
            <v>0</v>
          </cell>
          <cell r="FY1345">
            <v>0</v>
          </cell>
          <cell r="FZ1345">
            <v>0</v>
          </cell>
          <cell r="GA1345">
            <v>0</v>
          </cell>
          <cell r="GB1345">
            <v>0</v>
          </cell>
          <cell r="GC1345">
            <v>0</v>
          </cell>
          <cell r="GD1345">
            <v>0</v>
          </cell>
          <cell r="GE1345">
            <v>0</v>
          </cell>
          <cell r="GF1345">
            <v>0</v>
          </cell>
          <cell r="GG1345">
            <v>0</v>
          </cell>
          <cell r="GH1345">
            <v>0</v>
          </cell>
          <cell r="GI1345">
            <v>0</v>
          </cell>
          <cell r="GJ1345">
            <v>0</v>
          </cell>
          <cell r="GK1345">
            <v>0</v>
          </cell>
          <cell r="GL1345">
            <v>0</v>
          </cell>
          <cell r="GM1345">
            <v>0</v>
          </cell>
          <cell r="GN1345">
            <v>0</v>
          </cell>
          <cell r="GO1345">
            <v>0</v>
          </cell>
          <cell r="GP1345">
            <v>0</v>
          </cell>
          <cell r="GQ1345">
            <v>0</v>
          </cell>
          <cell r="GR1345">
            <v>0</v>
          </cell>
          <cell r="GS1345">
            <v>0</v>
          </cell>
          <cell r="GT1345">
            <v>0</v>
          </cell>
          <cell r="GU1345">
            <v>0</v>
          </cell>
          <cell r="GV1345">
            <v>0</v>
          </cell>
          <cell r="GW1345">
            <v>0</v>
          </cell>
          <cell r="GX1345">
            <v>0</v>
          </cell>
          <cell r="GY1345">
            <v>0</v>
          </cell>
          <cell r="GZ1345">
            <v>0</v>
          </cell>
          <cell r="HA1345">
            <v>0</v>
          </cell>
          <cell r="HB1345">
            <v>0</v>
          </cell>
          <cell r="HC1345">
            <v>0</v>
          </cell>
          <cell r="HD1345">
            <v>0</v>
          </cell>
          <cell r="HE1345">
            <v>0</v>
          </cell>
          <cell r="HF1345">
            <v>0</v>
          </cell>
          <cell r="HG1345">
            <v>0</v>
          </cell>
          <cell r="HH1345">
            <v>0</v>
          </cell>
          <cell r="HI1345">
            <v>0</v>
          </cell>
          <cell r="HJ1345">
            <v>0</v>
          </cell>
          <cell r="HK1345">
            <v>0</v>
          </cell>
          <cell r="HL1345">
            <v>0</v>
          </cell>
          <cell r="HM1345">
            <v>0</v>
          </cell>
          <cell r="HN1345">
            <v>0</v>
          </cell>
          <cell r="HO1345">
            <v>0</v>
          </cell>
          <cell r="HP1345">
            <v>0</v>
          </cell>
          <cell r="HQ1345">
            <v>0</v>
          </cell>
          <cell r="HR1345">
            <v>0</v>
          </cell>
          <cell r="HS1345">
            <v>0</v>
          </cell>
          <cell r="HT1345">
            <v>0</v>
          </cell>
          <cell r="HU1345">
            <v>0</v>
          </cell>
          <cell r="HV1345">
            <v>0</v>
          </cell>
          <cell r="HW1345">
            <v>0</v>
          </cell>
          <cell r="HX1345">
            <v>0</v>
          </cell>
          <cell r="HY1345">
            <v>0</v>
          </cell>
          <cell r="HZ1345">
            <v>0</v>
          </cell>
          <cell r="IA1345">
            <v>0</v>
          </cell>
          <cell r="IB1345">
            <v>0</v>
          </cell>
          <cell r="IC1345">
            <v>0</v>
          </cell>
          <cell r="ID1345">
            <v>0</v>
          </cell>
          <cell r="IE1345">
            <v>0</v>
          </cell>
          <cell r="IF1345">
            <v>0</v>
          </cell>
          <cell r="IG1345">
            <v>0</v>
          </cell>
          <cell r="IH1345">
            <v>0</v>
          </cell>
          <cell r="II1345">
            <v>0</v>
          </cell>
          <cell r="IJ1345">
            <v>0</v>
          </cell>
          <cell r="IK1345">
            <v>0</v>
          </cell>
          <cell r="IL1345">
            <v>0</v>
          </cell>
          <cell r="IM1345">
            <v>0</v>
          </cell>
          <cell r="IN1345">
            <v>0</v>
          </cell>
          <cell r="IO1345">
            <v>0</v>
          </cell>
          <cell r="IP1345">
            <v>0</v>
          </cell>
          <cell r="IQ1345">
            <v>0</v>
          </cell>
          <cell r="IR1345">
            <v>0</v>
          </cell>
          <cell r="IS1345">
            <v>0</v>
          </cell>
          <cell r="IT1345">
            <v>0</v>
          </cell>
          <cell r="IU1345">
            <v>0</v>
          </cell>
          <cell r="IV1345">
            <v>0</v>
          </cell>
          <cell r="IW1345">
            <v>0</v>
          </cell>
          <cell r="IX1345">
            <v>0</v>
          </cell>
          <cell r="IY1345">
            <v>0</v>
          </cell>
          <cell r="IZ1345">
            <v>0</v>
          </cell>
          <cell r="JA1345">
            <v>0</v>
          </cell>
          <cell r="JB1345">
            <v>0</v>
          </cell>
          <cell r="JC1345">
            <v>0</v>
          </cell>
          <cell r="JD1345">
            <v>0</v>
          </cell>
          <cell r="JE1345">
            <v>0</v>
          </cell>
          <cell r="JF1345">
            <v>0</v>
          </cell>
          <cell r="JG1345">
            <v>0</v>
          </cell>
          <cell r="JH1345">
            <v>0</v>
          </cell>
          <cell r="JI1345">
            <v>0</v>
          </cell>
          <cell r="JJ1345">
            <v>0</v>
          </cell>
          <cell r="JK1345">
            <v>0</v>
          </cell>
          <cell r="JL1345">
            <v>0</v>
          </cell>
          <cell r="JM1345">
            <v>0</v>
          </cell>
          <cell r="JN1345">
            <v>0</v>
          </cell>
          <cell r="JO1345">
            <v>0</v>
          </cell>
          <cell r="JP1345">
            <v>0</v>
          </cell>
          <cell r="JQ1345">
            <v>0</v>
          </cell>
        </row>
        <row r="1346">
          <cell r="D1346" t="str">
            <v>HY_.EX.UTS._.SME.Sand_Cove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  <cell r="EN1346">
            <v>0</v>
          </cell>
          <cell r="EO1346">
            <v>0</v>
          </cell>
          <cell r="EP1346">
            <v>0</v>
          </cell>
          <cell r="EQ1346">
            <v>0</v>
          </cell>
          <cell r="ER1346">
            <v>0</v>
          </cell>
          <cell r="ES1346">
            <v>0</v>
          </cell>
          <cell r="ET1346">
            <v>0</v>
          </cell>
          <cell r="EU1346">
            <v>0</v>
          </cell>
          <cell r="EV1346">
            <v>0</v>
          </cell>
          <cell r="EW1346">
            <v>0</v>
          </cell>
          <cell r="EX1346">
            <v>0</v>
          </cell>
          <cell r="EY1346">
            <v>0</v>
          </cell>
          <cell r="EZ1346">
            <v>0</v>
          </cell>
          <cell r="FA1346">
            <v>0</v>
          </cell>
          <cell r="FB1346">
            <v>0</v>
          </cell>
          <cell r="FC1346">
            <v>0</v>
          </cell>
          <cell r="FD1346">
            <v>0</v>
          </cell>
          <cell r="FE1346">
            <v>0</v>
          </cell>
          <cell r="FF1346">
            <v>0</v>
          </cell>
          <cell r="FG1346">
            <v>0</v>
          </cell>
          <cell r="FH1346">
            <v>0</v>
          </cell>
          <cell r="FI1346">
            <v>0</v>
          </cell>
          <cell r="FJ1346">
            <v>0</v>
          </cell>
          <cell r="FK1346">
            <v>0</v>
          </cell>
          <cell r="FL1346">
            <v>0</v>
          </cell>
          <cell r="FM1346">
            <v>0</v>
          </cell>
          <cell r="FN1346">
            <v>0</v>
          </cell>
          <cell r="FO1346">
            <v>0</v>
          </cell>
          <cell r="FP1346">
            <v>0</v>
          </cell>
          <cell r="FQ1346">
            <v>0</v>
          </cell>
          <cell r="FR1346">
            <v>0</v>
          </cell>
          <cell r="FS1346">
            <v>0</v>
          </cell>
          <cell r="FT1346">
            <v>0</v>
          </cell>
          <cell r="FU1346">
            <v>0</v>
          </cell>
          <cell r="FV1346">
            <v>0</v>
          </cell>
          <cell r="FW1346">
            <v>0</v>
          </cell>
          <cell r="FX1346">
            <v>0</v>
          </cell>
          <cell r="FY1346">
            <v>0</v>
          </cell>
          <cell r="FZ1346">
            <v>0</v>
          </cell>
          <cell r="GA1346">
            <v>0</v>
          </cell>
          <cell r="GB1346">
            <v>0</v>
          </cell>
          <cell r="GC1346">
            <v>0</v>
          </cell>
          <cell r="GD1346">
            <v>0</v>
          </cell>
          <cell r="GE1346">
            <v>0</v>
          </cell>
          <cell r="GF1346">
            <v>0</v>
          </cell>
          <cell r="GG1346">
            <v>0</v>
          </cell>
          <cell r="GH1346">
            <v>0</v>
          </cell>
          <cell r="GI1346">
            <v>0</v>
          </cell>
          <cell r="GJ1346">
            <v>0</v>
          </cell>
          <cell r="GK1346">
            <v>0</v>
          </cell>
          <cell r="GL1346">
            <v>0</v>
          </cell>
          <cell r="GM1346">
            <v>0</v>
          </cell>
          <cell r="GN1346">
            <v>0</v>
          </cell>
          <cell r="GO1346">
            <v>0</v>
          </cell>
          <cell r="GP1346">
            <v>0</v>
          </cell>
          <cell r="GQ1346">
            <v>0</v>
          </cell>
          <cell r="GR1346">
            <v>0</v>
          </cell>
          <cell r="GS1346">
            <v>0</v>
          </cell>
          <cell r="GT1346">
            <v>0</v>
          </cell>
          <cell r="GU1346">
            <v>0</v>
          </cell>
          <cell r="GV1346">
            <v>0</v>
          </cell>
          <cell r="GW1346">
            <v>0</v>
          </cell>
          <cell r="GX1346">
            <v>0</v>
          </cell>
          <cell r="GY1346">
            <v>0</v>
          </cell>
          <cell r="GZ1346">
            <v>0</v>
          </cell>
          <cell r="HA1346">
            <v>0</v>
          </cell>
          <cell r="HB1346">
            <v>0</v>
          </cell>
          <cell r="HC1346">
            <v>0</v>
          </cell>
          <cell r="HD1346">
            <v>0</v>
          </cell>
          <cell r="HE1346">
            <v>0</v>
          </cell>
          <cell r="HF1346">
            <v>0</v>
          </cell>
          <cell r="HG1346">
            <v>0</v>
          </cell>
          <cell r="HH1346">
            <v>0</v>
          </cell>
          <cell r="HI1346">
            <v>0</v>
          </cell>
          <cell r="HJ1346">
            <v>0</v>
          </cell>
          <cell r="HK1346">
            <v>0</v>
          </cell>
          <cell r="HL1346">
            <v>0</v>
          </cell>
          <cell r="HM1346">
            <v>0</v>
          </cell>
          <cell r="HN1346">
            <v>0</v>
          </cell>
          <cell r="HO1346">
            <v>0</v>
          </cell>
          <cell r="HP1346">
            <v>0</v>
          </cell>
          <cell r="HQ1346">
            <v>0</v>
          </cell>
          <cell r="HR1346">
            <v>0</v>
          </cell>
          <cell r="HS1346">
            <v>0</v>
          </cell>
          <cell r="HT1346">
            <v>0</v>
          </cell>
          <cell r="HU1346">
            <v>0</v>
          </cell>
          <cell r="HV1346">
            <v>0</v>
          </cell>
          <cell r="HW1346">
            <v>0</v>
          </cell>
          <cell r="HX1346">
            <v>0</v>
          </cell>
          <cell r="HY1346">
            <v>0</v>
          </cell>
          <cell r="HZ1346">
            <v>0</v>
          </cell>
          <cell r="IA1346">
            <v>0</v>
          </cell>
          <cell r="IB1346">
            <v>0</v>
          </cell>
          <cell r="IC1346">
            <v>0</v>
          </cell>
          <cell r="ID1346">
            <v>0</v>
          </cell>
          <cell r="IE1346">
            <v>0</v>
          </cell>
          <cell r="IF1346">
            <v>0</v>
          </cell>
          <cell r="IG1346">
            <v>0</v>
          </cell>
          <cell r="IH1346">
            <v>0</v>
          </cell>
          <cell r="II1346">
            <v>0</v>
          </cell>
          <cell r="IJ1346">
            <v>0</v>
          </cell>
          <cell r="IK1346">
            <v>0</v>
          </cell>
          <cell r="IL1346">
            <v>0</v>
          </cell>
          <cell r="IM1346">
            <v>0</v>
          </cell>
          <cell r="IN1346">
            <v>0</v>
          </cell>
          <cell r="IO1346">
            <v>0</v>
          </cell>
          <cell r="IP1346">
            <v>0</v>
          </cell>
          <cell r="IQ1346">
            <v>0</v>
          </cell>
          <cell r="IR1346">
            <v>0</v>
          </cell>
          <cell r="IS1346">
            <v>0</v>
          </cell>
          <cell r="IT1346">
            <v>0</v>
          </cell>
          <cell r="IU1346">
            <v>0</v>
          </cell>
          <cell r="IV1346">
            <v>0</v>
          </cell>
          <cell r="IW1346">
            <v>0</v>
          </cell>
          <cell r="IX1346">
            <v>0</v>
          </cell>
          <cell r="IY1346">
            <v>0</v>
          </cell>
          <cell r="IZ1346">
            <v>0</v>
          </cell>
          <cell r="JA1346">
            <v>0</v>
          </cell>
          <cell r="JB1346">
            <v>0</v>
          </cell>
          <cell r="JC1346">
            <v>0</v>
          </cell>
          <cell r="JD1346">
            <v>0</v>
          </cell>
          <cell r="JE1346">
            <v>0</v>
          </cell>
          <cell r="JF1346">
            <v>0</v>
          </cell>
          <cell r="JG1346">
            <v>0</v>
          </cell>
          <cell r="JH1346">
            <v>0</v>
          </cell>
          <cell r="JI1346">
            <v>0</v>
          </cell>
          <cell r="JJ1346">
            <v>0</v>
          </cell>
          <cell r="JK1346">
            <v>0</v>
          </cell>
          <cell r="JL1346">
            <v>0</v>
          </cell>
          <cell r="JM1346">
            <v>0</v>
          </cell>
          <cell r="JN1346">
            <v>0</v>
          </cell>
          <cell r="JO1346">
            <v>0</v>
          </cell>
          <cell r="JP1346">
            <v>0</v>
          </cell>
          <cell r="JQ1346">
            <v>0</v>
          </cell>
        </row>
        <row r="1347">
          <cell r="D1347" t="str">
            <v>HY_.EX.UTS._.SME.Veyo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  <cell r="EN1347">
            <v>0</v>
          </cell>
          <cell r="EO1347">
            <v>0</v>
          </cell>
          <cell r="EP1347">
            <v>0</v>
          </cell>
          <cell r="EQ1347">
            <v>0</v>
          </cell>
          <cell r="ER1347">
            <v>0</v>
          </cell>
          <cell r="ES1347">
            <v>0</v>
          </cell>
          <cell r="ET1347">
            <v>0</v>
          </cell>
          <cell r="EU1347">
            <v>0</v>
          </cell>
          <cell r="EV1347">
            <v>0</v>
          </cell>
          <cell r="EW1347">
            <v>0</v>
          </cell>
          <cell r="EX1347">
            <v>0</v>
          </cell>
          <cell r="EY1347">
            <v>0</v>
          </cell>
          <cell r="EZ1347">
            <v>0</v>
          </cell>
          <cell r="FA1347">
            <v>0</v>
          </cell>
          <cell r="FB1347">
            <v>0</v>
          </cell>
          <cell r="FC1347">
            <v>0</v>
          </cell>
          <cell r="FD1347">
            <v>0</v>
          </cell>
          <cell r="FE1347">
            <v>0</v>
          </cell>
          <cell r="FF1347">
            <v>0</v>
          </cell>
          <cell r="FG1347">
            <v>0</v>
          </cell>
          <cell r="FH1347">
            <v>0</v>
          </cell>
          <cell r="FI1347">
            <v>0</v>
          </cell>
          <cell r="FJ1347">
            <v>0</v>
          </cell>
          <cell r="FK1347">
            <v>0</v>
          </cell>
          <cell r="FL1347">
            <v>0</v>
          </cell>
          <cell r="FM1347">
            <v>0</v>
          </cell>
          <cell r="FN1347">
            <v>0</v>
          </cell>
          <cell r="FO1347">
            <v>0</v>
          </cell>
          <cell r="FP1347">
            <v>0</v>
          </cell>
          <cell r="FQ1347">
            <v>0</v>
          </cell>
          <cell r="FR1347">
            <v>0</v>
          </cell>
          <cell r="FS1347">
            <v>0</v>
          </cell>
          <cell r="FT1347">
            <v>0</v>
          </cell>
          <cell r="FU1347">
            <v>0</v>
          </cell>
          <cell r="FV1347">
            <v>0</v>
          </cell>
          <cell r="FW1347">
            <v>0</v>
          </cell>
          <cell r="FX1347">
            <v>0</v>
          </cell>
          <cell r="FY1347">
            <v>0</v>
          </cell>
          <cell r="FZ1347">
            <v>0</v>
          </cell>
          <cell r="GA1347">
            <v>0</v>
          </cell>
          <cell r="GB1347">
            <v>0</v>
          </cell>
          <cell r="GC1347">
            <v>0</v>
          </cell>
          <cell r="GD1347">
            <v>0</v>
          </cell>
          <cell r="GE1347">
            <v>0</v>
          </cell>
          <cell r="GF1347">
            <v>0</v>
          </cell>
          <cell r="GG1347">
            <v>0</v>
          </cell>
          <cell r="GH1347">
            <v>0</v>
          </cell>
          <cell r="GI1347">
            <v>0</v>
          </cell>
          <cell r="GJ1347">
            <v>0</v>
          </cell>
          <cell r="GK1347">
            <v>0</v>
          </cell>
          <cell r="GL1347">
            <v>0</v>
          </cell>
          <cell r="GM1347">
            <v>0</v>
          </cell>
          <cell r="GN1347">
            <v>0</v>
          </cell>
          <cell r="GO1347">
            <v>0</v>
          </cell>
          <cell r="GP1347">
            <v>0</v>
          </cell>
          <cell r="GQ1347">
            <v>0</v>
          </cell>
          <cell r="GR1347">
            <v>0</v>
          </cell>
          <cell r="GS1347">
            <v>0</v>
          </cell>
          <cell r="GT1347">
            <v>0</v>
          </cell>
          <cell r="GU1347">
            <v>0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C1347">
            <v>0</v>
          </cell>
          <cell r="HD1347">
            <v>0</v>
          </cell>
          <cell r="HE1347">
            <v>0</v>
          </cell>
          <cell r="HF1347">
            <v>0</v>
          </cell>
          <cell r="HG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0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  <cell r="HT1347">
            <v>0</v>
          </cell>
          <cell r="HU1347">
            <v>0</v>
          </cell>
          <cell r="HV1347">
            <v>0</v>
          </cell>
          <cell r="HW1347">
            <v>0</v>
          </cell>
          <cell r="HX1347">
            <v>0</v>
          </cell>
          <cell r="HY1347">
            <v>0</v>
          </cell>
          <cell r="HZ1347">
            <v>0</v>
          </cell>
          <cell r="IA1347">
            <v>0</v>
          </cell>
          <cell r="IB1347">
            <v>0</v>
          </cell>
          <cell r="IC1347">
            <v>0</v>
          </cell>
          <cell r="ID1347">
            <v>0</v>
          </cell>
          <cell r="IE1347">
            <v>0</v>
          </cell>
          <cell r="IF1347">
            <v>0</v>
          </cell>
          <cell r="IG1347">
            <v>0</v>
          </cell>
          <cell r="IH1347">
            <v>0</v>
          </cell>
          <cell r="II1347">
            <v>0</v>
          </cell>
          <cell r="IJ1347">
            <v>0</v>
          </cell>
          <cell r="IK1347">
            <v>0</v>
          </cell>
          <cell r="IL1347">
            <v>0</v>
          </cell>
          <cell r="IM1347">
            <v>0</v>
          </cell>
          <cell r="IN1347">
            <v>0</v>
          </cell>
          <cell r="IO1347">
            <v>0</v>
          </cell>
          <cell r="IP1347">
            <v>0</v>
          </cell>
          <cell r="IQ1347">
            <v>0</v>
          </cell>
          <cell r="IR1347">
            <v>0</v>
          </cell>
          <cell r="IS1347">
            <v>0</v>
          </cell>
          <cell r="IT1347">
            <v>0</v>
          </cell>
          <cell r="IU1347">
            <v>0</v>
          </cell>
          <cell r="IV1347">
            <v>0</v>
          </cell>
          <cell r="IW1347">
            <v>0</v>
          </cell>
          <cell r="IX1347">
            <v>0</v>
          </cell>
          <cell r="IY1347">
            <v>0</v>
          </cell>
          <cell r="IZ1347">
            <v>0</v>
          </cell>
          <cell r="JA1347">
            <v>0</v>
          </cell>
          <cell r="JB1347">
            <v>0</v>
          </cell>
          <cell r="JC1347">
            <v>0</v>
          </cell>
          <cell r="JD1347">
            <v>0</v>
          </cell>
          <cell r="JE1347">
            <v>0</v>
          </cell>
          <cell r="JF1347">
            <v>0</v>
          </cell>
          <cell r="JG1347">
            <v>0</v>
          </cell>
          <cell r="JH1347">
            <v>0</v>
          </cell>
          <cell r="JI1347">
            <v>0</v>
          </cell>
          <cell r="JJ1347">
            <v>0</v>
          </cell>
          <cell r="JK1347">
            <v>0</v>
          </cell>
          <cell r="JL1347">
            <v>0</v>
          </cell>
          <cell r="JM1347">
            <v>0</v>
          </cell>
          <cell r="JN1347">
            <v>0</v>
          </cell>
          <cell r="JO1347">
            <v>0</v>
          </cell>
          <cell r="JP1347">
            <v>0</v>
          </cell>
          <cell r="JQ1347">
            <v>0</v>
          </cell>
        </row>
        <row r="1348">
          <cell r="D1348" t="str">
            <v>HY_.EX.UWY._.SME.Viva_Naughton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  <cell r="EN1348">
            <v>0</v>
          </cell>
          <cell r="EO1348">
            <v>0</v>
          </cell>
          <cell r="EP1348">
            <v>0</v>
          </cell>
          <cell r="EQ1348">
            <v>0</v>
          </cell>
          <cell r="ER1348">
            <v>0</v>
          </cell>
          <cell r="ES1348">
            <v>0</v>
          </cell>
          <cell r="ET1348">
            <v>0</v>
          </cell>
          <cell r="EU1348">
            <v>0</v>
          </cell>
          <cell r="EV1348">
            <v>0</v>
          </cell>
          <cell r="EW1348">
            <v>0</v>
          </cell>
          <cell r="EX1348">
            <v>0</v>
          </cell>
          <cell r="EY1348">
            <v>0</v>
          </cell>
          <cell r="EZ1348">
            <v>0</v>
          </cell>
          <cell r="FA1348">
            <v>0</v>
          </cell>
          <cell r="FB1348">
            <v>0</v>
          </cell>
          <cell r="FC1348">
            <v>0</v>
          </cell>
          <cell r="FD1348">
            <v>0</v>
          </cell>
          <cell r="FE1348">
            <v>0</v>
          </cell>
          <cell r="FF1348">
            <v>0</v>
          </cell>
          <cell r="FG1348">
            <v>0</v>
          </cell>
          <cell r="FH1348">
            <v>0</v>
          </cell>
          <cell r="FI1348">
            <v>0</v>
          </cell>
          <cell r="FJ1348">
            <v>0</v>
          </cell>
          <cell r="FK1348">
            <v>0</v>
          </cell>
          <cell r="FL1348">
            <v>0</v>
          </cell>
          <cell r="FM1348">
            <v>0</v>
          </cell>
          <cell r="FN1348">
            <v>0</v>
          </cell>
          <cell r="FO1348">
            <v>0</v>
          </cell>
          <cell r="FP1348">
            <v>0</v>
          </cell>
          <cell r="FQ1348">
            <v>0</v>
          </cell>
          <cell r="FR1348">
            <v>0</v>
          </cell>
          <cell r="FS1348">
            <v>0</v>
          </cell>
          <cell r="FT1348">
            <v>0</v>
          </cell>
          <cell r="FU1348">
            <v>0</v>
          </cell>
          <cell r="FV1348">
            <v>0</v>
          </cell>
          <cell r="FW1348">
            <v>0</v>
          </cell>
          <cell r="FX1348">
            <v>0</v>
          </cell>
          <cell r="FY1348">
            <v>0</v>
          </cell>
          <cell r="FZ1348">
            <v>0</v>
          </cell>
          <cell r="GA1348">
            <v>0</v>
          </cell>
          <cell r="GB1348">
            <v>0</v>
          </cell>
          <cell r="GC1348">
            <v>0</v>
          </cell>
          <cell r="GD1348">
            <v>0</v>
          </cell>
          <cell r="GE1348">
            <v>0</v>
          </cell>
          <cell r="GF1348">
            <v>0</v>
          </cell>
          <cell r="GG1348">
            <v>0</v>
          </cell>
          <cell r="GH1348">
            <v>0</v>
          </cell>
          <cell r="GI1348">
            <v>0</v>
          </cell>
          <cell r="GJ1348">
            <v>0</v>
          </cell>
          <cell r="GK1348">
            <v>0</v>
          </cell>
          <cell r="GL1348">
            <v>0</v>
          </cell>
          <cell r="GM1348">
            <v>0</v>
          </cell>
          <cell r="GN1348">
            <v>0</v>
          </cell>
          <cell r="GO1348">
            <v>0</v>
          </cell>
          <cell r="GP1348">
            <v>0</v>
          </cell>
          <cell r="GQ1348">
            <v>0</v>
          </cell>
          <cell r="GR1348">
            <v>0</v>
          </cell>
          <cell r="GS1348">
            <v>0</v>
          </cell>
          <cell r="GT1348">
            <v>0</v>
          </cell>
          <cell r="GU1348">
            <v>0</v>
          </cell>
          <cell r="GV1348">
            <v>0</v>
          </cell>
          <cell r="GW1348">
            <v>0</v>
          </cell>
          <cell r="GX1348">
            <v>0</v>
          </cell>
          <cell r="GY1348">
            <v>0</v>
          </cell>
          <cell r="GZ1348">
            <v>0</v>
          </cell>
          <cell r="HA1348">
            <v>0</v>
          </cell>
          <cell r="HB1348">
            <v>0</v>
          </cell>
          <cell r="HC1348">
            <v>0</v>
          </cell>
          <cell r="HD1348">
            <v>0</v>
          </cell>
          <cell r="HE1348">
            <v>0</v>
          </cell>
          <cell r="HF1348">
            <v>0</v>
          </cell>
          <cell r="HG1348">
            <v>0</v>
          </cell>
          <cell r="HH1348">
            <v>0</v>
          </cell>
          <cell r="HI1348">
            <v>0</v>
          </cell>
          <cell r="HJ1348">
            <v>0</v>
          </cell>
          <cell r="HK1348">
            <v>0</v>
          </cell>
          <cell r="HL1348">
            <v>0</v>
          </cell>
          <cell r="HM1348">
            <v>0</v>
          </cell>
          <cell r="HN1348">
            <v>0</v>
          </cell>
          <cell r="HO1348">
            <v>0</v>
          </cell>
          <cell r="HP1348">
            <v>0</v>
          </cell>
          <cell r="HQ1348">
            <v>0</v>
          </cell>
          <cell r="HR1348">
            <v>0</v>
          </cell>
          <cell r="HS1348">
            <v>0</v>
          </cell>
          <cell r="HT1348">
            <v>0</v>
          </cell>
          <cell r="HU1348">
            <v>0</v>
          </cell>
          <cell r="HV1348">
            <v>0</v>
          </cell>
          <cell r="HW1348">
            <v>0</v>
          </cell>
          <cell r="HX1348">
            <v>0</v>
          </cell>
          <cell r="HY1348">
            <v>0</v>
          </cell>
          <cell r="HZ1348">
            <v>0</v>
          </cell>
          <cell r="IA1348">
            <v>0</v>
          </cell>
          <cell r="IB1348">
            <v>0</v>
          </cell>
          <cell r="IC1348">
            <v>0</v>
          </cell>
          <cell r="ID1348">
            <v>0</v>
          </cell>
          <cell r="IE1348">
            <v>0</v>
          </cell>
          <cell r="IF1348">
            <v>0</v>
          </cell>
          <cell r="IG1348">
            <v>0</v>
          </cell>
          <cell r="IH1348">
            <v>0</v>
          </cell>
          <cell r="II1348">
            <v>0</v>
          </cell>
          <cell r="IJ1348">
            <v>0</v>
          </cell>
          <cell r="IK1348">
            <v>0</v>
          </cell>
          <cell r="IL1348">
            <v>0</v>
          </cell>
          <cell r="IM1348">
            <v>0</v>
          </cell>
          <cell r="IN1348">
            <v>0</v>
          </cell>
          <cell r="IO1348">
            <v>0</v>
          </cell>
          <cell r="IP1348">
            <v>0</v>
          </cell>
          <cell r="IQ1348">
            <v>0</v>
          </cell>
          <cell r="IR1348">
            <v>0</v>
          </cell>
          <cell r="IS1348">
            <v>0</v>
          </cell>
          <cell r="IT1348">
            <v>0</v>
          </cell>
          <cell r="IU1348">
            <v>0</v>
          </cell>
          <cell r="IV1348">
            <v>0</v>
          </cell>
          <cell r="IW1348">
            <v>0</v>
          </cell>
          <cell r="IX1348">
            <v>0</v>
          </cell>
          <cell r="IY1348">
            <v>0</v>
          </cell>
          <cell r="IZ1348">
            <v>0</v>
          </cell>
          <cell r="JA1348">
            <v>0</v>
          </cell>
          <cell r="JB1348">
            <v>0</v>
          </cell>
          <cell r="JC1348">
            <v>0</v>
          </cell>
          <cell r="JD1348">
            <v>0</v>
          </cell>
          <cell r="JE1348">
            <v>0</v>
          </cell>
          <cell r="JF1348">
            <v>0</v>
          </cell>
          <cell r="JG1348">
            <v>0</v>
          </cell>
          <cell r="JH1348">
            <v>0</v>
          </cell>
          <cell r="JI1348">
            <v>0</v>
          </cell>
          <cell r="JJ1348">
            <v>0</v>
          </cell>
          <cell r="JK1348">
            <v>0</v>
          </cell>
          <cell r="JL1348">
            <v>0</v>
          </cell>
          <cell r="JM1348">
            <v>0</v>
          </cell>
          <cell r="JN1348">
            <v>0</v>
          </cell>
          <cell r="JO1348">
            <v>0</v>
          </cell>
          <cell r="JP1348">
            <v>0</v>
          </cell>
          <cell r="JQ1348">
            <v>0</v>
          </cell>
        </row>
        <row r="1349">
          <cell r="D1349" t="str">
            <v>HY_.EX.WMV._.SMW.Fall Creek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  <cell r="EN1349">
            <v>0</v>
          </cell>
          <cell r="EO1349">
            <v>0</v>
          </cell>
          <cell r="EP1349">
            <v>0</v>
          </cell>
          <cell r="EQ1349">
            <v>0</v>
          </cell>
          <cell r="ER1349">
            <v>0</v>
          </cell>
          <cell r="ES1349">
            <v>0</v>
          </cell>
          <cell r="ET1349">
            <v>0</v>
          </cell>
          <cell r="EU1349">
            <v>0</v>
          </cell>
          <cell r="EV1349">
            <v>0</v>
          </cell>
          <cell r="EW1349">
            <v>0</v>
          </cell>
          <cell r="EX1349">
            <v>0</v>
          </cell>
          <cell r="EY1349">
            <v>0</v>
          </cell>
          <cell r="EZ1349">
            <v>0</v>
          </cell>
          <cell r="FA1349">
            <v>0</v>
          </cell>
          <cell r="FB1349">
            <v>0</v>
          </cell>
          <cell r="FC1349">
            <v>0</v>
          </cell>
          <cell r="FD1349">
            <v>0</v>
          </cell>
          <cell r="FE1349">
            <v>0</v>
          </cell>
          <cell r="FF1349">
            <v>0</v>
          </cell>
          <cell r="FG1349">
            <v>0</v>
          </cell>
          <cell r="FH1349">
            <v>0</v>
          </cell>
          <cell r="FI1349">
            <v>0</v>
          </cell>
          <cell r="FJ1349">
            <v>0</v>
          </cell>
          <cell r="FK1349">
            <v>0</v>
          </cell>
          <cell r="FL1349">
            <v>0</v>
          </cell>
          <cell r="FM1349">
            <v>0</v>
          </cell>
          <cell r="FN1349">
            <v>0</v>
          </cell>
          <cell r="FO1349">
            <v>0</v>
          </cell>
          <cell r="FP1349">
            <v>0</v>
          </cell>
          <cell r="FQ1349">
            <v>0</v>
          </cell>
          <cell r="FR1349">
            <v>0</v>
          </cell>
          <cell r="FS1349">
            <v>0</v>
          </cell>
          <cell r="FT1349">
            <v>0</v>
          </cell>
          <cell r="FU1349">
            <v>0</v>
          </cell>
          <cell r="FV1349">
            <v>0</v>
          </cell>
          <cell r="FW1349">
            <v>0</v>
          </cell>
          <cell r="FX1349">
            <v>0</v>
          </cell>
          <cell r="FY1349">
            <v>0</v>
          </cell>
          <cell r="FZ1349">
            <v>0</v>
          </cell>
          <cell r="GA1349">
            <v>0</v>
          </cell>
          <cell r="GB1349">
            <v>0</v>
          </cell>
          <cell r="GC1349">
            <v>0</v>
          </cell>
          <cell r="GD1349">
            <v>0</v>
          </cell>
          <cell r="GE1349">
            <v>0</v>
          </cell>
          <cell r="GF1349">
            <v>0</v>
          </cell>
          <cell r="GG1349">
            <v>0</v>
          </cell>
          <cell r="GH1349">
            <v>0</v>
          </cell>
          <cell r="GI1349">
            <v>0</v>
          </cell>
          <cell r="GJ1349">
            <v>0</v>
          </cell>
          <cell r="GK1349">
            <v>0</v>
          </cell>
          <cell r="GL1349">
            <v>0</v>
          </cell>
          <cell r="GM1349">
            <v>0</v>
          </cell>
          <cell r="GN1349">
            <v>0</v>
          </cell>
          <cell r="GO1349">
            <v>0</v>
          </cell>
          <cell r="GP1349">
            <v>0</v>
          </cell>
          <cell r="GQ1349">
            <v>0</v>
          </cell>
          <cell r="GR1349">
            <v>0</v>
          </cell>
          <cell r="GS1349">
            <v>0</v>
          </cell>
          <cell r="GT1349">
            <v>0</v>
          </cell>
          <cell r="GU1349">
            <v>0</v>
          </cell>
          <cell r="GV1349">
            <v>0</v>
          </cell>
          <cell r="GW1349">
            <v>0</v>
          </cell>
          <cell r="GX1349">
            <v>0</v>
          </cell>
          <cell r="GY1349">
            <v>0</v>
          </cell>
          <cell r="GZ1349">
            <v>0</v>
          </cell>
          <cell r="HA1349">
            <v>0</v>
          </cell>
          <cell r="HB1349">
            <v>0</v>
          </cell>
          <cell r="HC1349">
            <v>0</v>
          </cell>
          <cell r="HD1349">
            <v>0</v>
          </cell>
          <cell r="HE1349">
            <v>0</v>
          </cell>
          <cell r="HF1349">
            <v>0</v>
          </cell>
          <cell r="HG1349">
            <v>0</v>
          </cell>
          <cell r="HH1349">
            <v>0</v>
          </cell>
          <cell r="HI1349">
            <v>0</v>
          </cell>
          <cell r="HJ1349">
            <v>0</v>
          </cell>
          <cell r="HK1349">
            <v>0</v>
          </cell>
          <cell r="HL1349">
            <v>0</v>
          </cell>
          <cell r="HM1349">
            <v>0</v>
          </cell>
          <cell r="HN1349">
            <v>0</v>
          </cell>
          <cell r="HO1349">
            <v>0</v>
          </cell>
          <cell r="HP1349">
            <v>0</v>
          </cell>
          <cell r="HQ1349">
            <v>0</v>
          </cell>
          <cell r="HR1349">
            <v>0</v>
          </cell>
          <cell r="HS1349">
            <v>0</v>
          </cell>
          <cell r="HT1349">
            <v>0</v>
          </cell>
          <cell r="HU1349">
            <v>0</v>
          </cell>
          <cell r="HV1349">
            <v>0</v>
          </cell>
          <cell r="HW1349">
            <v>0</v>
          </cell>
          <cell r="HX1349">
            <v>0</v>
          </cell>
          <cell r="HY1349">
            <v>0</v>
          </cell>
          <cell r="HZ1349">
            <v>0</v>
          </cell>
          <cell r="IA1349">
            <v>0</v>
          </cell>
          <cell r="IB1349">
            <v>0</v>
          </cell>
          <cell r="IC1349">
            <v>0</v>
          </cell>
          <cell r="ID1349">
            <v>0</v>
          </cell>
          <cell r="IE1349">
            <v>0</v>
          </cell>
          <cell r="IF1349">
            <v>0</v>
          </cell>
          <cell r="IG1349">
            <v>0</v>
          </cell>
          <cell r="IH1349">
            <v>0</v>
          </cell>
          <cell r="II1349">
            <v>0</v>
          </cell>
          <cell r="IJ1349">
            <v>0</v>
          </cell>
          <cell r="IK1349">
            <v>0</v>
          </cell>
          <cell r="IL1349">
            <v>0</v>
          </cell>
          <cell r="IM1349">
            <v>0</v>
          </cell>
          <cell r="IN1349">
            <v>0</v>
          </cell>
          <cell r="IO1349">
            <v>0</v>
          </cell>
          <cell r="IP1349">
            <v>0</v>
          </cell>
          <cell r="IQ1349">
            <v>0</v>
          </cell>
          <cell r="IR1349">
            <v>0</v>
          </cell>
          <cell r="IS1349">
            <v>0</v>
          </cell>
          <cell r="IT1349">
            <v>0</v>
          </cell>
          <cell r="IU1349">
            <v>0</v>
          </cell>
          <cell r="IV1349">
            <v>0</v>
          </cell>
          <cell r="IW1349">
            <v>0</v>
          </cell>
          <cell r="IX1349">
            <v>0</v>
          </cell>
          <cell r="IY1349">
            <v>0</v>
          </cell>
          <cell r="IZ1349">
            <v>0</v>
          </cell>
          <cell r="JA1349">
            <v>0</v>
          </cell>
          <cell r="JB1349">
            <v>0</v>
          </cell>
          <cell r="JC1349">
            <v>0</v>
          </cell>
          <cell r="JD1349">
            <v>0</v>
          </cell>
          <cell r="JE1349">
            <v>0</v>
          </cell>
          <cell r="JF1349">
            <v>0</v>
          </cell>
          <cell r="JG1349">
            <v>0</v>
          </cell>
          <cell r="JH1349">
            <v>0</v>
          </cell>
          <cell r="JI1349">
            <v>0</v>
          </cell>
          <cell r="JJ1349">
            <v>0</v>
          </cell>
          <cell r="JK1349">
            <v>0</v>
          </cell>
          <cell r="JL1349">
            <v>0</v>
          </cell>
          <cell r="JM1349">
            <v>0</v>
          </cell>
          <cell r="JN1349">
            <v>0</v>
          </cell>
          <cell r="JO1349">
            <v>0</v>
          </cell>
          <cell r="JP1349">
            <v>0</v>
          </cell>
          <cell r="JQ1349">
            <v>0</v>
          </cell>
        </row>
        <row r="1350">
          <cell r="D1350" t="str">
            <v>HY_.EX.WOR._.SMW.Wallowa Falls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  <cell r="EN1350">
            <v>0</v>
          </cell>
          <cell r="EO1350">
            <v>0</v>
          </cell>
          <cell r="EP1350">
            <v>0</v>
          </cell>
          <cell r="EQ1350">
            <v>0</v>
          </cell>
          <cell r="ER1350">
            <v>0</v>
          </cell>
          <cell r="ES1350">
            <v>0</v>
          </cell>
          <cell r="ET1350">
            <v>0</v>
          </cell>
          <cell r="EU1350">
            <v>0</v>
          </cell>
          <cell r="EV1350">
            <v>0</v>
          </cell>
          <cell r="EW1350">
            <v>0</v>
          </cell>
          <cell r="EX1350">
            <v>0</v>
          </cell>
          <cell r="EY1350">
            <v>0</v>
          </cell>
          <cell r="EZ1350">
            <v>0</v>
          </cell>
          <cell r="FA1350">
            <v>0</v>
          </cell>
          <cell r="FB1350">
            <v>0</v>
          </cell>
          <cell r="FC1350">
            <v>0</v>
          </cell>
          <cell r="FD1350">
            <v>0</v>
          </cell>
          <cell r="FE1350">
            <v>0</v>
          </cell>
          <cell r="FF1350">
            <v>0</v>
          </cell>
          <cell r="FG1350">
            <v>0</v>
          </cell>
          <cell r="FH1350">
            <v>0</v>
          </cell>
          <cell r="FI1350">
            <v>0</v>
          </cell>
          <cell r="FJ1350">
            <v>0</v>
          </cell>
          <cell r="FK1350">
            <v>0</v>
          </cell>
          <cell r="FL1350">
            <v>0</v>
          </cell>
          <cell r="FM1350">
            <v>0</v>
          </cell>
          <cell r="FN1350">
            <v>0</v>
          </cell>
          <cell r="FO1350">
            <v>0</v>
          </cell>
          <cell r="FP1350">
            <v>0</v>
          </cell>
          <cell r="FQ1350">
            <v>0</v>
          </cell>
          <cell r="FR1350">
            <v>0</v>
          </cell>
          <cell r="FS1350">
            <v>0</v>
          </cell>
          <cell r="FT1350">
            <v>0</v>
          </cell>
          <cell r="FU1350">
            <v>0</v>
          </cell>
          <cell r="FV1350">
            <v>0</v>
          </cell>
          <cell r="FW1350">
            <v>0</v>
          </cell>
          <cell r="FX1350">
            <v>0</v>
          </cell>
          <cell r="FY1350">
            <v>0</v>
          </cell>
          <cell r="FZ1350">
            <v>0</v>
          </cell>
          <cell r="GA1350">
            <v>0</v>
          </cell>
          <cell r="GB1350">
            <v>0</v>
          </cell>
          <cell r="GC1350">
            <v>0</v>
          </cell>
          <cell r="GD1350">
            <v>0</v>
          </cell>
          <cell r="GE1350">
            <v>0</v>
          </cell>
          <cell r="GF1350">
            <v>0</v>
          </cell>
          <cell r="GG1350">
            <v>0</v>
          </cell>
          <cell r="GH1350">
            <v>0</v>
          </cell>
          <cell r="GI1350">
            <v>0</v>
          </cell>
          <cell r="GJ1350">
            <v>0</v>
          </cell>
          <cell r="GK1350">
            <v>0</v>
          </cell>
          <cell r="GL1350">
            <v>0</v>
          </cell>
          <cell r="GM1350">
            <v>0</v>
          </cell>
          <cell r="GN1350">
            <v>0</v>
          </cell>
          <cell r="GO1350">
            <v>0</v>
          </cell>
          <cell r="GP1350">
            <v>0</v>
          </cell>
          <cell r="GQ1350">
            <v>0</v>
          </cell>
          <cell r="GR1350">
            <v>0</v>
          </cell>
          <cell r="GS1350">
            <v>0</v>
          </cell>
          <cell r="GT1350">
            <v>0</v>
          </cell>
          <cell r="GU1350">
            <v>0</v>
          </cell>
          <cell r="GV1350">
            <v>0</v>
          </cell>
          <cell r="GW1350">
            <v>0</v>
          </cell>
          <cell r="GX1350">
            <v>0</v>
          </cell>
          <cell r="GY1350">
            <v>0</v>
          </cell>
          <cell r="GZ1350">
            <v>0</v>
          </cell>
          <cell r="HA1350">
            <v>0</v>
          </cell>
          <cell r="HB1350">
            <v>0</v>
          </cell>
          <cell r="HC1350">
            <v>0</v>
          </cell>
          <cell r="HD1350">
            <v>0</v>
          </cell>
          <cell r="HE1350">
            <v>0</v>
          </cell>
          <cell r="HF1350">
            <v>0</v>
          </cell>
          <cell r="HG1350">
            <v>0</v>
          </cell>
          <cell r="HH1350">
            <v>0</v>
          </cell>
          <cell r="HI1350">
            <v>0</v>
          </cell>
          <cell r="HJ1350">
            <v>0</v>
          </cell>
          <cell r="HK1350">
            <v>0</v>
          </cell>
          <cell r="HL1350">
            <v>0</v>
          </cell>
          <cell r="HM1350">
            <v>0</v>
          </cell>
          <cell r="HN1350">
            <v>0</v>
          </cell>
          <cell r="HO1350">
            <v>0</v>
          </cell>
          <cell r="HP1350">
            <v>0</v>
          </cell>
          <cell r="HQ1350">
            <v>0</v>
          </cell>
          <cell r="HR1350">
            <v>0</v>
          </cell>
          <cell r="HS1350">
            <v>0</v>
          </cell>
          <cell r="HT1350">
            <v>0</v>
          </cell>
          <cell r="HU1350">
            <v>0</v>
          </cell>
          <cell r="HV1350">
            <v>0</v>
          </cell>
          <cell r="HW1350">
            <v>0</v>
          </cell>
          <cell r="HX1350">
            <v>0</v>
          </cell>
          <cell r="HY1350">
            <v>0</v>
          </cell>
          <cell r="HZ1350">
            <v>0</v>
          </cell>
          <cell r="IA1350">
            <v>0</v>
          </cell>
          <cell r="IB1350">
            <v>0</v>
          </cell>
          <cell r="IC1350">
            <v>0</v>
          </cell>
          <cell r="ID1350">
            <v>0</v>
          </cell>
          <cell r="IE1350">
            <v>0</v>
          </cell>
          <cell r="IF1350">
            <v>0</v>
          </cell>
          <cell r="IG1350">
            <v>0</v>
          </cell>
          <cell r="IH1350">
            <v>0</v>
          </cell>
          <cell r="II1350">
            <v>0</v>
          </cell>
          <cell r="IJ1350">
            <v>0</v>
          </cell>
          <cell r="IK1350">
            <v>0</v>
          </cell>
          <cell r="IL1350">
            <v>0</v>
          </cell>
          <cell r="IM1350">
            <v>0</v>
          </cell>
          <cell r="IN1350">
            <v>0</v>
          </cell>
          <cell r="IO1350">
            <v>0</v>
          </cell>
          <cell r="IP1350">
            <v>0</v>
          </cell>
          <cell r="IQ1350">
            <v>0</v>
          </cell>
          <cell r="IR1350">
            <v>0</v>
          </cell>
          <cell r="IS1350">
            <v>0</v>
          </cell>
          <cell r="IT1350">
            <v>0</v>
          </cell>
          <cell r="IU1350">
            <v>0</v>
          </cell>
          <cell r="IV1350">
            <v>0</v>
          </cell>
          <cell r="IW1350">
            <v>0</v>
          </cell>
          <cell r="IX1350">
            <v>0</v>
          </cell>
          <cell r="IY1350">
            <v>0</v>
          </cell>
          <cell r="IZ1350">
            <v>0</v>
          </cell>
          <cell r="JA1350">
            <v>0</v>
          </cell>
          <cell r="JB1350">
            <v>0</v>
          </cell>
          <cell r="JC1350">
            <v>0</v>
          </cell>
          <cell r="JD1350">
            <v>0</v>
          </cell>
          <cell r="JE1350">
            <v>0</v>
          </cell>
          <cell r="JF1350">
            <v>0</v>
          </cell>
          <cell r="JG1350">
            <v>0</v>
          </cell>
          <cell r="JH1350">
            <v>0</v>
          </cell>
          <cell r="JI1350">
            <v>0</v>
          </cell>
          <cell r="JJ1350">
            <v>0</v>
          </cell>
          <cell r="JK1350">
            <v>0</v>
          </cell>
          <cell r="JL1350">
            <v>0</v>
          </cell>
          <cell r="JM1350">
            <v>0</v>
          </cell>
          <cell r="JN1350">
            <v>0</v>
          </cell>
          <cell r="JO1350">
            <v>0</v>
          </cell>
          <cell r="JP1350">
            <v>0</v>
          </cell>
          <cell r="JQ1350">
            <v>0</v>
          </cell>
        </row>
        <row r="1351">
          <cell r="D1351" t="str">
            <v>HY_.PC.MDC._.___.Mid Columbia - Priest Rapids</v>
          </cell>
          <cell r="F1351">
            <v>230.73097333000624</v>
          </cell>
          <cell r="G1351">
            <v>-124.4043133600062</v>
          </cell>
          <cell r="H1351">
            <v>145.12130484997761</v>
          </cell>
          <cell r="I1351">
            <v>10.383196269998734</v>
          </cell>
          <cell r="J1351">
            <v>133.06149399001151</v>
          </cell>
          <cell r="K1351">
            <v>66.05413293998572</v>
          </cell>
          <cell r="L1351">
            <v>33.980573700013338</v>
          </cell>
          <cell r="M1351">
            <v>49.705113680021896</v>
          </cell>
          <cell r="N1351">
            <v>1.5509665499921539</v>
          </cell>
          <cell r="O1351">
            <v>212.11706730000151</v>
          </cell>
          <cell r="P1351">
            <v>-478.6963863699857</v>
          </cell>
          <cell r="Q1351">
            <v>-96.013155530010408</v>
          </cell>
          <cell r="R1351">
            <v>-405.55521977995522</v>
          </cell>
          <cell r="S1351">
            <v>-0.20410745999834035</v>
          </cell>
          <cell r="T1351">
            <v>-120.42295405999903</v>
          </cell>
          <cell r="U1351">
            <v>-120.06424064000021</v>
          </cell>
          <cell r="V1351">
            <v>-289.91505864999635</v>
          </cell>
          <cell r="W1351">
            <v>62.744088080013171</v>
          </cell>
          <cell r="X1351">
            <v>-30.876809610010241</v>
          </cell>
          <cell r="Y1351">
            <v>11.421189669985324</v>
          </cell>
          <cell r="Z1351">
            <v>-1.7628046600075322</v>
          </cell>
          <cell r="AA1351">
            <v>-15.49280425998586</v>
          </cell>
          <cell r="AB1351">
            <v>63.753995399994892</v>
          </cell>
          <cell r="AC1351">
            <v>33.236808990004647</v>
          </cell>
          <cell r="AD1351">
            <v>2.0274774199933745</v>
          </cell>
          <cell r="AE1351">
            <v>-267.77653297001962</v>
          </cell>
          <cell r="AF1351">
            <v>53.600006529988605</v>
          </cell>
          <cell r="AG1351">
            <v>48.437378729991906</v>
          </cell>
          <cell r="AH1351">
            <v>-26.296577200009779</v>
          </cell>
          <cell r="AI1351">
            <v>92.838725459994748</v>
          </cell>
          <cell r="AJ1351">
            <v>-11.094805770000676</v>
          </cell>
          <cell r="AK1351">
            <v>-344.04263113999332</v>
          </cell>
          <cell r="AL1351">
            <v>69.727066689985804</v>
          </cell>
          <cell r="AM1351">
            <v>96.170733300008578</v>
          </cell>
          <cell r="AN1351">
            <v>-134.53828398001497</v>
          </cell>
          <cell r="AO1351">
            <v>-329.92332358000567</v>
          </cell>
          <cell r="AP1351">
            <v>143.25797952000721</v>
          </cell>
          <cell r="AQ1351">
            <v>74.087198470006115</v>
          </cell>
          <cell r="AR1351">
            <v>-511.15520680998452</v>
          </cell>
          <cell r="AS1351">
            <v>35.398408639986883</v>
          </cell>
          <cell r="AT1351">
            <v>-248.55406245998893</v>
          </cell>
          <cell r="AU1351">
            <v>181.0819230699999</v>
          </cell>
          <cell r="AV1351">
            <v>-11.943133409993607</v>
          </cell>
          <cell r="AW1351">
            <v>9.5963030499988236</v>
          </cell>
          <cell r="AX1351">
            <v>0.17649982999137137</v>
          </cell>
          <cell r="AY1351">
            <v>28.501379290013574</v>
          </cell>
          <cell r="AZ1351">
            <v>212.01800245999766</v>
          </cell>
          <cell r="BA1351">
            <v>-70.742421830000239</v>
          </cell>
          <cell r="BB1351">
            <v>-379.00352269999712</v>
          </cell>
          <cell r="BC1351">
            <v>33.031172039991361</v>
          </cell>
          <cell r="BD1351">
            <v>-300.71575478999148</v>
          </cell>
          <cell r="BE1351">
            <v>-57.579451809870079</v>
          </cell>
          <cell r="BF1351">
            <v>-98.167821590010135</v>
          </cell>
          <cell r="BG1351">
            <v>2.4691358099953504</v>
          </cell>
          <cell r="BH1351">
            <v>-322.96202922998782</v>
          </cell>
          <cell r="BI1351">
            <v>38.956026920001023</v>
          </cell>
          <cell r="BJ1351">
            <v>21.233178449998377</v>
          </cell>
          <cell r="BK1351">
            <v>-142.21751123000286</v>
          </cell>
          <cell r="BL1351">
            <v>-54.188825369994447</v>
          </cell>
          <cell r="BM1351">
            <v>182.12459164000029</v>
          </cell>
          <cell r="BN1351">
            <v>69.567616990003444</v>
          </cell>
          <cell r="BO1351">
            <v>27.111046799996984</v>
          </cell>
          <cell r="BP1351">
            <v>-92.77267277998908</v>
          </cell>
          <cell r="BQ1351">
            <v>311.26781178001693</v>
          </cell>
          <cell r="BR1351">
            <v>-646.95376250008121</v>
          </cell>
          <cell r="BS1351">
            <v>294.13623698998708</v>
          </cell>
          <cell r="BT1351">
            <v>-191.97787787998823</v>
          </cell>
          <cell r="BU1351">
            <v>-15.370679909989121</v>
          </cell>
          <cell r="BV1351">
            <v>-199.03901051999856</v>
          </cell>
          <cell r="BW1351">
            <v>-206.92631563998293</v>
          </cell>
          <cell r="BX1351">
            <v>0</v>
          </cell>
          <cell r="BY1351">
            <v>54.02311751000525</v>
          </cell>
          <cell r="BZ1351">
            <v>-27.358649879999575</v>
          </cell>
          <cell r="CA1351">
            <v>52.012360900007479</v>
          </cell>
          <cell r="CB1351">
            <v>18.329284309991635</v>
          </cell>
          <cell r="CC1351">
            <v>39.134556109995174</v>
          </cell>
          <cell r="CD1351">
            <v>-463.91678449000028</v>
          </cell>
          <cell r="CE1351">
            <v>135.40424338995945</v>
          </cell>
          <cell r="CF1351">
            <v>131.41738741000881</v>
          </cell>
          <cell r="CG1351">
            <v>9.9971657618880272E-9</v>
          </cell>
          <cell r="CH1351">
            <v>-157.80863260000478</v>
          </cell>
          <cell r="CI1351">
            <v>22.834785979997832</v>
          </cell>
          <cell r="CJ1351">
            <v>116.43551100998593</v>
          </cell>
          <cell r="CK1351">
            <v>0</v>
          </cell>
          <cell r="CL1351">
            <v>14.779166000007535</v>
          </cell>
          <cell r="CM1351">
            <v>8.480427940012305</v>
          </cell>
          <cell r="CN1351">
            <v>-31.972095539997099</v>
          </cell>
          <cell r="CO1351">
            <v>-9.9971657618880272E-9</v>
          </cell>
          <cell r="CP1351">
            <v>31.237693190014397</v>
          </cell>
          <cell r="CQ1351">
            <v>0</v>
          </cell>
          <cell r="CR1351">
            <v>545.93385330983438</v>
          </cell>
          <cell r="CS1351">
            <v>410.08844364000834</v>
          </cell>
          <cell r="CT1351">
            <v>114.91477198999928</v>
          </cell>
          <cell r="CU1351">
            <v>-130.2188275499866</v>
          </cell>
          <cell r="CV1351">
            <v>97.294266560013057</v>
          </cell>
          <cell r="CW1351">
            <v>207.61063869000645</v>
          </cell>
          <cell r="CX1351">
            <v>-106.93766678000975</v>
          </cell>
          <cell r="CY1351">
            <v>-9.9971657618880272E-9</v>
          </cell>
          <cell r="CZ1351">
            <v>74.976806260005105</v>
          </cell>
          <cell r="DA1351">
            <v>-63.476014580017363</v>
          </cell>
          <cell r="DB1351">
            <v>2.3914638599890168</v>
          </cell>
          <cell r="DC1351">
            <v>181.28675930999452</v>
          </cell>
          <cell r="DD1351">
            <v>-241.99678807998134</v>
          </cell>
          <cell r="DE1351">
            <v>-1100.0547882700339</v>
          </cell>
          <cell r="DF1351">
            <v>151.37899196999206</v>
          </cell>
          <cell r="DG1351">
            <v>-38.02228322999872</v>
          </cell>
          <cell r="DH1351">
            <v>20.084063319998677</v>
          </cell>
          <cell r="DI1351">
            <v>-41.175112210003135</v>
          </cell>
          <cell r="DJ1351">
            <v>-340.59998797999287</v>
          </cell>
          <cell r="DK1351">
            <v>-1139.1616873999883</v>
          </cell>
          <cell r="DL1351">
            <v>119.46138300000166</v>
          </cell>
          <cell r="DM1351">
            <v>134.31471528000111</v>
          </cell>
          <cell r="DN1351">
            <v>-6.6896991400135448</v>
          </cell>
          <cell r="DO1351">
            <v>-39.393596449997858</v>
          </cell>
          <cell r="DP1351">
            <v>-47.08973189000244</v>
          </cell>
          <cell r="DQ1351">
            <v>126.8381564599913</v>
          </cell>
          <cell r="DR1351">
            <v>-1666.5834025301738</v>
          </cell>
          <cell r="DS1351">
            <v>-604.34678203000658</v>
          </cell>
          <cell r="DT1351">
            <v>0</v>
          </cell>
          <cell r="DU1351">
            <v>-72.642726300000504</v>
          </cell>
          <cell r="DV1351">
            <v>-18.893696529994486</v>
          </cell>
          <cell r="DW1351">
            <v>-248.03173195999989</v>
          </cell>
          <cell r="DX1351">
            <v>-352.73174391000066</v>
          </cell>
          <cell r="DY1351">
            <v>119.88491241000156</v>
          </cell>
          <cell r="DZ1351">
            <v>85.179543390004255</v>
          </cell>
          <cell r="EA1351">
            <v>-18.220891949989891</v>
          </cell>
          <cell r="EB1351">
            <v>142.38510673999554</v>
          </cell>
          <cell r="EC1351">
            <v>-210.84341745001439</v>
          </cell>
          <cell r="ED1351">
            <v>-488.32197493999411</v>
          </cell>
          <cell r="EE1351">
            <v>-680.89325245004147</v>
          </cell>
          <cell r="EF1351">
            <v>-74.668773109980975</v>
          </cell>
          <cell r="EG1351">
            <v>0</v>
          </cell>
          <cell r="EH1351">
            <v>-93.745301439994364</v>
          </cell>
          <cell r="EI1351">
            <v>97.200278019990947</v>
          </cell>
          <cell r="EJ1351">
            <v>100.00344897999457</v>
          </cell>
          <cell r="EK1351">
            <v>-482.91710220999084</v>
          </cell>
          <cell r="EL1351">
            <v>-0.18823529998917365</v>
          </cell>
          <cell r="EM1351">
            <v>-8.9330910899952869</v>
          </cell>
          <cell r="EN1351">
            <v>1.8842388599950937</v>
          </cell>
          <cell r="EO1351">
            <v>-369.60070124000049</v>
          </cell>
          <cell r="EP1351">
            <v>32.156818049996218</v>
          </cell>
          <cell r="EQ1351">
            <v>117.91516803000559</v>
          </cell>
          <cell r="ER1351">
            <v>-767.65717670985032</v>
          </cell>
          <cell r="ES1351">
            <v>-78.019088710003416</v>
          </cell>
          <cell r="ET1351">
            <v>-0.25316128999838838</v>
          </cell>
          <cell r="EU1351">
            <v>-31.939217640006973</v>
          </cell>
          <cell r="EV1351">
            <v>-51.995053359998565</v>
          </cell>
          <cell r="EW1351">
            <v>-340.11308265999833</v>
          </cell>
          <cell r="EX1351">
            <v>124.01370066999516</v>
          </cell>
          <cell r="EY1351">
            <v>0</v>
          </cell>
          <cell r="EZ1351">
            <v>3.0670668699967791</v>
          </cell>
          <cell r="FA1351">
            <v>22.490409040008672</v>
          </cell>
          <cell r="FB1351">
            <v>0</v>
          </cell>
          <cell r="FC1351">
            <v>-37.768523610007833</v>
          </cell>
          <cell r="FD1351">
            <v>-377.1402260199975</v>
          </cell>
          <cell r="FE1351">
            <v>103.68647323001642</v>
          </cell>
          <cell r="FF1351">
            <v>-99.605710889984039</v>
          </cell>
          <cell r="FG1351">
            <v>-61.301483070004906</v>
          </cell>
          <cell r="FH1351">
            <v>-75.667380940001749</v>
          </cell>
          <cell r="FI1351">
            <v>38.053972710004018</v>
          </cell>
          <cell r="FJ1351">
            <v>-228.93317062000278</v>
          </cell>
          <cell r="FK1351">
            <v>336.5890757599991</v>
          </cell>
          <cell r="FL1351">
            <v>0</v>
          </cell>
          <cell r="FM1351">
            <v>0.39120784999977332</v>
          </cell>
          <cell r="FN1351">
            <v>18.634441090012842</v>
          </cell>
          <cell r="FO1351">
            <v>56.149723140006245</v>
          </cell>
          <cell r="FP1351">
            <v>59.944409330004419</v>
          </cell>
          <cell r="FQ1351">
            <v>59.431388869998045</v>
          </cell>
          <cell r="FR1351">
            <v>2142.1266796200071</v>
          </cell>
          <cell r="FS1351">
            <v>1082.6552047500008</v>
          </cell>
          <cell r="FT1351">
            <v>-176.93350844000088</v>
          </cell>
          <cell r="FU1351">
            <v>6.0988080999886733</v>
          </cell>
          <cell r="FV1351">
            <v>-26.027838340000017</v>
          </cell>
          <cell r="FW1351">
            <v>259.68656905999524</v>
          </cell>
          <cell r="FX1351">
            <v>311.11949543999799</v>
          </cell>
          <cell r="FY1351">
            <v>468.6200487800088</v>
          </cell>
          <cell r="FZ1351">
            <v>-73.035394539998379</v>
          </cell>
          <cell r="GA1351">
            <v>-2.203314419995877</v>
          </cell>
          <cell r="GB1351">
            <v>0</v>
          </cell>
          <cell r="GC1351">
            <v>-6.1694039400026668</v>
          </cell>
          <cell r="GD1351">
            <v>298.31601317000604</v>
          </cell>
          <cell r="GE1351">
            <v>447.14645921974443</v>
          </cell>
          <cell r="GF1351">
            <v>462.47983930000919</v>
          </cell>
          <cell r="GG1351">
            <v>112.06503195998812</v>
          </cell>
          <cell r="GH1351">
            <v>-389.80367133998516</v>
          </cell>
          <cell r="GI1351">
            <v>-73.036991599998146</v>
          </cell>
          <cell r="GJ1351">
            <v>245.33802624999953</v>
          </cell>
          <cell r="GK1351">
            <v>-22.701028539995605</v>
          </cell>
          <cell r="GL1351">
            <v>-66.472458000011102</v>
          </cell>
          <cell r="GM1351">
            <v>3.6028455400009989</v>
          </cell>
          <cell r="GN1351">
            <v>62.689508769995882</v>
          </cell>
          <cell r="GO1351">
            <v>36.639184959989507</v>
          </cell>
          <cell r="GP1351">
            <v>9.1355439399922034</v>
          </cell>
          <cell r="GQ1351">
            <v>67.210627980013669</v>
          </cell>
          <cell r="GR1351">
            <v>-83.775308170123026</v>
          </cell>
          <cell r="GS1351">
            <v>-83.332720569997036</v>
          </cell>
          <cell r="GT1351">
            <v>-274.64151903000311</v>
          </cell>
          <cell r="GU1351">
            <v>189.8321369500045</v>
          </cell>
          <cell r="GV1351">
            <v>0</v>
          </cell>
          <cell r="GW1351">
            <v>301.6472192900037</v>
          </cell>
          <cell r="GX1351">
            <v>78.048914689999947</v>
          </cell>
          <cell r="GY1351">
            <v>-0.11764706000394654</v>
          </cell>
          <cell r="GZ1351">
            <v>-166.09163429999899</v>
          </cell>
          <cell r="HA1351">
            <v>7.2883059399973718</v>
          </cell>
          <cell r="HB1351">
            <v>-504.72019077000004</v>
          </cell>
          <cell r="HC1351">
            <v>335.7603655199855</v>
          </cell>
          <cell r="HD1351">
            <v>32.551461169990944</v>
          </cell>
          <cell r="HE1351">
            <v>1066.2383237899048</v>
          </cell>
          <cell r="HF1351">
            <v>-86.501463969994802</v>
          </cell>
          <cell r="HG1351">
            <v>0</v>
          </cell>
          <cell r="HH1351">
            <v>129.02681073999702</v>
          </cell>
          <cell r="HI1351">
            <v>0</v>
          </cell>
          <cell r="HJ1351">
            <v>-582.17755499999475</v>
          </cell>
          <cell r="HK1351">
            <v>499.71619558001112</v>
          </cell>
          <cell r="HL1351">
            <v>0</v>
          </cell>
          <cell r="HM1351">
            <v>9.9971657618880272E-9</v>
          </cell>
          <cell r="HN1351">
            <v>0</v>
          </cell>
          <cell r="HO1351">
            <v>2.8027557599998545</v>
          </cell>
          <cell r="HP1351">
            <v>829.38801547000185</v>
          </cell>
          <cell r="HQ1351">
            <v>273.98356519999652</v>
          </cell>
          <cell r="HR1351">
            <v>-964.53901182010304</v>
          </cell>
          <cell r="HS1351">
            <v>-114.92496797001513</v>
          </cell>
          <cell r="HT1351">
            <v>100.94376664000447</v>
          </cell>
          <cell r="HU1351">
            <v>0</v>
          </cell>
          <cell r="HV1351">
            <v>-83.367150859994581</v>
          </cell>
          <cell r="HW1351">
            <v>148.96782122000877</v>
          </cell>
          <cell r="HX1351">
            <v>-80.971661529998528</v>
          </cell>
          <cell r="HY1351">
            <v>0</v>
          </cell>
          <cell r="HZ1351">
            <v>0</v>
          </cell>
          <cell r="IA1351">
            <v>0</v>
          </cell>
          <cell r="IB1351">
            <v>-9.9898898042738438E-9</v>
          </cell>
          <cell r="IC1351">
            <v>-771.08185838998907</v>
          </cell>
          <cell r="ID1351">
            <v>-164.10496091998357</v>
          </cell>
          <cell r="IE1351">
            <v>-1565.7317863700446</v>
          </cell>
          <cell r="IF1351">
            <v>-465.44096634001471</v>
          </cell>
          <cell r="IG1351">
            <v>-652.08027880999725</v>
          </cell>
          <cell r="IH1351">
            <v>22.615631590000703</v>
          </cell>
          <cell r="II1351">
            <v>0</v>
          </cell>
          <cell r="IJ1351">
            <v>465.74204400001327</v>
          </cell>
          <cell r="IK1351">
            <v>-727.34913698001765</v>
          </cell>
          <cell r="IL1351">
            <v>-16.66074796000612</v>
          </cell>
          <cell r="IM1351">
            <v>-13.059104670006491</v>
          </cell>
          <cell r="IN1351">
            <v>-9.8567635399958817</v>
          </cell>
          <cell r="IO1351">
            <v>9.9971657618880272E-9</v>
          </cell>
          <cell r="IP1351">
            <v>-85.593928349997441</v>
          </cell>
          <cell r="IQ1351">
            <v>-84.048535319991061</v>
          </cell>
          <cell r="IR1351">
            <v>-572.99937446007971</v>
          </cell>
          <cell r="IS1351">
            <v>408.47887427998648</v>
          </cell>
          <cell r="IT1351">
            <v>-572.40677790000336</v>
          </cell>
          <cell r="IU1351">
            <v>235.46019249001984</v>
          </cell>
          <cell r="IV1351">
            <v>-128.11626424001588</v>
          </cell>
          <cell r="IW1351">
            <v>0</v>
          </cell>
          <cell r="IX1351">
            <v>0</v>
          </cell>
          <cell r="IY1351">
            <v>-370.69852067997272</v>
          </cell>
          <cell r="IZ1351">
            <v>9.9971657618880272E-9</v>
          </cell>
          <cell r="JA1351">
            <v>9.9971657618880272E-9</v>
          </cell>
          <cell r="JB1351">
            <v>0</v>
          </cell>
          <cell r="JC1351">
            <v>-82.690959450017544</v>
          </cell>
          <cell r="JD1351">
            <v>-63.025918979998096</v>
          </cell>
          <cell r="JE1351">
            <v>-95.388806439936161</v>
          </cell>
          <cell r="JF1351">
            <v>9.9898898042738438E-9</v>
          </cell>
          <cell r="JG1351">
            <v>10.505069759994512</v>
          </cell>
          <cell r="JH1351">
            <v>-1.0004441719502211E-8</v>
          </cell>
          <cell r="JI1351">
            <v>98.851359620006406</v>
          </cell>
          <cell r="JJ1351">
            <v>0</v>
          </cell>
          <cell r="JK1351">
            <v>-233.2903260000021</v>
          </cell>
          <cell r="JL1351">
            <v>-4.1176459992129821E-2</v>
          </cell>
          <cell r="JM1351">
            <v>-270.69147100000555</v>
          </cell>
          <cell r="JN1351">
            <v>56.87510688999464</v>
          </cell>
          <cell r="JO1351">
            <v>149.17923461999453</v>
          </cell>
          <cell r="JP1351">
            <v>-370.30578713001159</v>
          </cell>
          <cell r="JQ1351">
            <v>463.52918325999781</v>
          </cell>
        </row>
        <row r="1352">
          <cell r="D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  <cell r="EN1352">
            <v>0</v>
          </cell>
          <cell r="EO1352">
            <v>0</v>
          </cell>
          <cell r="EP1352">
            <v>0</v>
          </cell>
          <cell r="EQ1352">
            <v>0</v>
          </cell>
          <cell r="ER1352">
            <v>0</v>
          </cell>
          <cell r="ES1352">
            <v>0</v>
          </cell>
          <cell r="ET1352">
            <v>0</v>
          </cell>
          <cell r="EU1352">
            <v>0</v>
          </cell>
          <cell r="EV1352">
            <v>0</v>
          </cell>
          <cell r="EW1352">
            <v>0</v>
          </cell>
          <cell r="EX1352">
            <v>0</v>
          </cell>
          <cell r="EY1352">
            <v>0</v>
          </cell>
          <cell r="EZ1352">
            <v>0</v>
          </cell>
          <cell r="FA1352">
            <v>0</v>
          </cell>
          <cell r="FB1352">
            <v>0</v>
          </cell>
          <cell r="FC1352">
            <v>0</v>
          </cell>
          <cell r="FD1352">
            <v>0</v>
          </cell>
          <cell r="FE1352">
            <v>0</v>
          </cell>
          <cell r="FF1352">
            <v>0</v>
          </cell>
          <cell r="FG1352">
            <v>0</v>
          </cell>
          <cell r="FH1352">
            <v>0</v>
          </cell>
          <cell r="FI1352">
            <v>0</v>
          </cell>
          <cell r="FJ1352">
            <v>0</v>
          </cell>
          <cell r="FK1352">
            <v>0</v>
          </cell>
          <cell r="FL1352">
            <v>0</v>
          </cell>
          <cell r="FM1352">
            <v>0</v>
          </cell>
          <cell r="FN1352">
            <v>0</v>
          </cell>
          <cell r="FO1352">
            <v>0</v>
          </cell>
          <cell r="FP1352">
            <v>0</v>
          </cell>
          <cell r="FQ1352">
            <v>0</v>
          </cell>
          <cell r="FR1352">
            <v>0</v>
          </cell>
          <cell r="FS1352">
            <v>0</v>
          </cell>
          <cell r="FT1352">
            <v>0</v>
          </cell>
          <cell r="FU1352">
            <v>0</v>
          </cell>
          <cell r="FV1352">
            <v>0</v>
          </cell>
          <cell r="FW1352">
            <v>0</v>
          </cell>
          <cell r="FX1352">
            <v>0</v>
          </cell>
          <cell r="FY1352">
            <v>0</v>
          </cell>
          <cell r="FZ1352">
            <v>0</v>
          </cell>
          <cell r="GA1352">
            <v>0</v>
          </cell>
          <cell r="GB1352">
            <v>0</v>
          </cell>
          <cell r="GC1352">
            <v>0</v>
          </cell>
          <cell r="GD1352">
            <v>0</v>
          </cell>
          <cell r="GE1352">
            <v>0</v>
          </cell>
          <cell r="GF1352">
            <v>0</v>
          </cell>
          <cell r="GG1352">
            <v>0</v>
          </cell>
          <cell r="GH1352">
            <v>0</v>
          </cell>
          <cell r="GI1352">
            <v>0</v>
          </cell>
          <cell r="GJ1352">
            <v>0</v>
          </cell>
          <cell r="GK1352">
            <v>0</v>
          </cell>
          <cell r="GL1352">
            <v>0</v>
          </cell>
          <cell r="GM1352">
            <v>0</v>
          </cell>
          <cell r="GN1352">
            <v>0</v>
          </cell>
          <cell r="GO1352">
            <v>0</v>
          </cell>
          <cell r="GP1352">
            <v>0</v>
          </cell>
          <cell r="GQ1352">
            <v>0</v>
          </cell>
          <cell r="GR1352">
            <v>0</v>
          </cell>
          <cell r="GS1352">
            <v>0</v>
          </cell>
          <cell r="GT1352">
            <v>0</v>
          </cell>
          <cell r="GU1352">
            <v>0</v>
          </cell>
          <cell r="GV1352">
            <v>0</v>
          </cell>
          <cell r="GW1352">
            <v>0</v>
          </cell>
          <cell r="GX1352">
            <v>0</v>
          </cell>
          <cell r="GY1352">
            <v>0</v>
          </cell>
          <cell r="GZ1352">
            <v>0</v>
          </cell>
          <cell r="HA1352">
            <v>0</v>
          </cell>
          <cell r="HB1352">
            <v>0</v>
          </cell>
          <cell r="HC1352">
            <v>0</v>
          </cell>
          <cell r="HD1352">
            <v>0</v>
          </cell>
          <cell r="HE1352">
            <v>0</v>
          </cell>
          <cell r="HF1352">
            <v>0</v>
          </cell>
          <cell r="HG1352">
            <v>0</v>
          </cell>
          <cell r="HH1352">
            <v>0</v>
          </cell>
          <cell r="HI1352">
            <v>0</v>
          </cell>
          <cell r="HJ1352">
            <v>0</v>
          </cell>
          <cell r="HK1352">
            <v>0</v>
          </cell>
          <cell r="HL1352">
            <v>0</v>
          </cell>
          <cell r="HM1352">
            <v>0</v>
          </cell>
          <cell r="HN1352">
            <v>0</v>
          </cell>
          <cell r="HO1352">
            <v>0</v>
          </cell>
          <cell r="HP1352">
            <v>0</v>
          </cell>
          <cell r="HQ1352">
            <v>0</v>
          </cell>
          <cell r="HR1352">
            <v>0</v>
          </cell>
          <cell r="HS1352">
            <v>0</v>
          </cell>
          <cell r="HT1352">
            <v>0</v>
          </cell>
          <cell r="HU1352">
            <v>0</v>
          </cell>
          <cell r="HV1352">
            <v>0</v>
          </cell>
          <cell r="HW1352">
            <v>0</v>
          </cell>
          <cell r="HX1352">
            <v>0</v>
          </cell>
          <cell r="HY1352">
            <v>0</v>
          </cell>
          <cell r="HZ1352">
            <v>0</v>
          </cell>
          <cell r="IA1352">
            <v>0</v>
          </cell>
          <cell r="IB1352">
            <v>0</v>
          </cell>
          <cell r="IC1352">
            <v>0</v>
          </cell>
          <cell r="ID1352">
            <v>0</v>
          </cell>
          <cell r="IE1352">
            <v>0</v>
          </cell>
          <cell r="IF1352">
            <v>0</v>
          </cell>
          <cell r="IG1352">
            <v>0</v>
          </cell>
          <cell r="IH1352">
            <v>0</v>
          </cell>
          <cell r="II1352">
            <v>0</v>
          </cell>
          <cell r="IJ1352">
            <v>0</v>
          </cell>
          <cell r="IK1352">
            <v>0</v>
          </cell>
          <cell r="IL1352">
            <v>0</v>
          </cell>
          <cell r="IM1352">
            <v>0</v>
          </cell>
          <cell r="IN1352">
            <v>0</v>
          </cell>
          <cell r="IO1352">
            <v>0</v>
          </cell>
          <cell r="IP1352">
            <v>0</v>
          </cell>
          <cell r="IQ1352">
            <v>0</v>
          </cell>
          <cell r="IR1352">
            <v>0</v>
          </cell>
          <cell r="IS1352">
            <v>0</v>
          </cell>
          <cell r="IT1352">
            <v>0</v>
          </cell>
          <cell r="IU1352">
            <v>0</v>
          </cell>
          <cell r="IV1352">
            <v>0</v>
          </cell>
          <cell r="IW1352">
            <v>0</v>
          </cell>
          <cell r="IX1352">
            <v>0</v>
          </cell>
          <cell r="IY1352">
            <v>0</v>
          </cell>
          <cell r="IZ1352">
            <v>0</v>
          </cell>
          <cell r="JA1352">
            <v>0</v>
          </cell>
          <cell r="JB1352">
            <v>0</v>
          </cell>
          <cell r="JC1352">
            <v>0</v>
          </cell>
          <cell r="JD1352">
            <v>0</v>
          </cell>
          <cell r="JE1352">
            <v>0</v>
          </cell>
          <cell r="JF1352">
            <v>0</v>
          </cell>
          <cell r="JG1352">
            <v>0</v>
          </cell>
          <cell r="JH1352">
            <v>0</v>
          </cell>
          <cell r="JI1352">
            <v>0</v>
          </cell>
          <cell r="JJ1352">
            <v>0</v>
          </cell>
          <cell r="JK1352">
            <v>0</v>
          </cell>
          <cell r="JL1352">
            <v>0</v>
          </cell>
          <cell r="JM1352">
            <v>0</v>
          </cell>
          <cell r="JN1352">
            <v>0</v>
          </cell>
          <cell r="JO1352">
            <v>0</v>
          </cell>
          <cell r="JP1352">
            <v>0</v>
          </cell>
          <cell r="JQ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  <cell r="EN1353">
            <v>0</v>
          </cell>
          <cell r="EO1353">
            <v>0</v>
          </cell>
          <cell r="EP1353">
            <v>0</v>
          </cell>
          <cell r="EQ1353">
            <v>0</v>
          </cell>
          <cell r="ER1353">
            <v>0</v>
          </cell>
          <cell r="ES1353">
            <v>0</v>
          </cell>
          <cell r="ET1353">
            <v>0</v>
          </cell>
          <cell r="EU1353">
            <v>0</v>
          </cell>
          <cell r="EV1353">
            <v>0</v>
          </cell>
          <cell r="EW1353">
            <v>0</v>
          </cell>
          <cell r="EX1353">
            <v>0</v>
          </cell>
          <cell r="EY1353">
            <v>0</v>
          </cell>
          <cell r="EZ1353">
            <v>0</v>
          </cell>
          <cell r="FA1353">
            <v>0</v>
          </cell>
          <cell r="FB1353">
            <v>0</v>
          </cell>
          <cell r="FC1353">
            <v>0</v>
          </cell>
          <cell r="FD1353">
            <v>0</v>
          </cell>
          <cell r="FE1353">
            <v>0</v>
          </cell>
          <cell r="FF1353">
            <v>0</v>
          </cell>
          <cell r="FG1353">
            <v>0</v>
          </cell>
          <cell r="FH1353">
            <v>0</v>
          </cell>
          <cell r="FI1353">
            <v>0</v>
          </cell>
          <cell r="FJ1353">
            <v>0</v>
          </cell>
          <cell r="FK1353">
            <v>0</v>
          </cell>
          <cell r="FL1353">
            <v>0</v>
          </cell>
          <cell r="FM1353">
            <v>0</v>
          </cell>
          <cell r="FN1353">
            <v>0</v>
          </cell>
          <cell r="FO1353">
            <v>0</v>
          </cell>
          <cell r="FP1353">
            <v>0</v>
          </cell>
          <cell r="FQ1353">
            <v>0</v>
          </cell>
          <cell r="FR1353">
            <v>0</v>
          </cell>
          <cell r="FS1353">
            <v>0</v>
          </cell>
          <cell r="FT1353">
            <v>0</v>
          </cell>
          <cell r="FU1353">
            <v>0</v>
          </cell>
          <cell r="FV1353">
            <v>0</v>
          </cell>
          <cell r="FW1353">
            <v>0</v>
          </cell>
          <cell r="FX1353">
            <v>0</v>
          </cell>
          <cell r="FY1353">
            <v>0</v>
          </cell>
          <cell r="FZ1353">
            <v>0</v>
          </cell>
          <cell r="GA1353">
            <v>0</v>
          </cell>
          <cell r="GB1353">
            <v>0</v>
          </cell>
          <cell r="GC1353">
            <v>0</v>
          </cell>
          <cell r="GD1353">
            <v>0</v>
          </cell>
          <cell r="GE1353">
            <v>0</v>
          </cell>
          <cell r="GF1353">
            <v>0</v>
          </cell>
          <cell r="GG1353">
            <v>0</v>
          </cell>
          <cell r="GH1353">
            <v>0</v>
          </cell>
          <cell r="GI1353">
            <v>0</v>
          </cell>
          <cell r="GJ1353">
            <v>0</v>
          </cell>
          <cell r="GK1353">
            <v>0</v>
          </cell>
          <cell r="GL1353">
            <v>0</v>
          </cell>
          <cell r="GM1353">
            <v>0</v>
          </cell>
          <cell r="GN1353">
            <v>0</v>
          </cell>
          <cell r="GO1353">
            <v>0</v>
          </cell>
          <cell r="GP1353">
            <v>0</v>
          </cell>
          <cell r="GQ1353">
            <v>0</v>
          </cell>
          <cell r="GR1353">
            <v>0</v>
          </cell>
          <cell r="GS1353">
            <v>0</v>
          </cell>
          <cell r="GT1353">
            <v>0</v>
          </cell>
          <cell r="GU1353">
            <v>0</v>
          </cell>
          <cell r="GV1353">
            <v>0</v>
          </cell>
          <cell r="GW1353">
            <v>0</v>
          </cell>
          <cell r="GX1353">
            <v>0</v>
          </cell>
          <cell r="GY1353">
            <v>0</v>
          </cell>
          <cell r="GZ1353">
            <v>0</v>
          </cell>
          <cell r="HA1353">
            <v>0</v>
          </cell>
          <cell r="HB1353">
            <v>0</v>
          </cell>
          <cell r="HC1353">
            <v>0</v>
          </cell>
          <cell r="HD1353">
            <v>0</v>
          </cell>
          <cell r="HE1353">
            <v>0</v>
          </cell>
          <cell r="HF1353">
            <v>0</v>
          </cell>
          <cell r="HG1353">
            <v>0</v>
          </cell>
          <cell r="HH1353">
            <v>0</v>
          </cell>
          <cell r="HI1353">
            <v>0</v>
          </cell>
          <cell r="HJ1353">
            <v>0</v>
          </cell>
          <cell r="HK1353">
            <v>0</v>
          </cell>
          <cell r="HL1353">
            <v>0</v>
          </cell>
          <cell r="HM1353">
            <v>0</v>
          </cell>
          <cell r="HN1353">
            <v>0</v>
          </cell>
          <cell r="HO1353">
            <v>0</v>
          </cell>
          <cell r="HP1353">
            <v>0</v>
          </cell>
          <cell r="HQ1353">
            <v>0</v>
          </cell>
          <cell r="HR1353">
            <v>0</v>
          </cell>
          <cell r="HS1353">
            <v>0</v>
          </cell>
          <cell r="HT1353">
            <v>0</v>
          </cell>
          <cell r="HU1353">
            <v>0</v>
          </cell>
          <cell r="HV1353">
            <v>0</v>
          </cell>
          <cell r="HW1353">
            <v>0</v>
          </cell>
          <cell r="HX1353">
            <v>0</v>
          </cell>
          <cell r="HY1353">
            <v>0</v>
          </cell>
          <cell r="HZ1353">
            <v>0</v>
          </cell>
          <cell r="IA1353">
            <v>0</v>
          </cell>
          <cell r="IB1353">
            <v>0</v>
          </cell>
          <cell r="IC1353">
            <v>0</v>
          </cell>
          <cell r="ID1353">
            <v>0</v>
          </cell>
          <cell r="IE1353">
            <v>0</v>
          </cell>
          <cell r="IF1353">
            <v>0</v>
          </cell>
          <cell r="IG1353">
            <v>0</v>
          </cell>
          <cell r="IH1353">
            <v>0</v>
          </cell>
          <cell r="II1353">
            <v>0</v>
          </cell>
          <cell r="IJ1353">
            <v>0</v>
          </cell>
          <cell r="IK1353">
            <v>0</v>
          </cell>
          <cell r="IL1353">
            <v>0</v>
          </cell>
          <cell r="IM1353">
            <v>0</v>
          </cell>
          <cell r="IN1353">
            <v>0</v>
          </cell>
          <cell r="IO1353">
            <v>0</v>
          </cell>
          <cell r="IP1353">
            <v>0</v>
          </cell>
          <cell r="IQ1353">
            <v>0</v>
          </cell>
          <cell r="IR1353">
            <v>0</v>
          </cell>
          <cell r="IS1353">
            <v>0</v>
          </cell>
          <cell r="IT1353">
            <v>0</v>
          </cell>
          <cell r="IU1353">
            <v>0</v>
          </cell>
          <cell r="IV1353">
            <v>0</v>
          </cell>
          <cell r="IW1353">
            <v>0</v>
          </cell>
          <cell r="IX1353">
            <v>0</v>
          </cell>
          <cell r="IY1353">
            <v>0</v>
          </cell>
          <cell r="IZ1353">
            <v>0</v>
          </cell>
          <cell r="JA1353">
            <v>0</v>
          </cell>
          <cell r="JB1353">
            <v>0</v>
          </cell>
          <cell r="JC1353">
            <v>0</v>
          </cell>
          <cell r="JD1353">
            <v>0</v>
          </cell>
          <cell r="JE1353">
            <v>0</v>
          </cell>
          <cell r="JF1353">
            <v>0</v>
          </cell>
          <cell r="JG1353">
            <v>0</v>
          </cell>
          <cell r="JH1353">
            <v>0</v>
          </cell>
          <cell r="JI1353">
            <v>0</v>
          </cell>
          <cell r="JJ1353">
            <v>0</v>
          </cell>
          <cell r="JK1353">
            <v>0</v>
          </cell>
          <cell r="JL1353">
            <v>0</v>
          </cell>
          <cell r="JM1353">
            <v>0</v>
          </cell>
          <cell r="JN1353">
            <v>0</v>
          </cell>
          <cell r="JO1353">
            <v>0</v>
          </cell>
          <cell r="JP1353">
            <v>0</v>
          </cell>
          <cell r="JQ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  <cell r="EN1354">
            <v>0</v>
          </cell>
          <cell r="EO1354">
            <v>0</v>
          </cell>
          <cell r="EP1354">
            <v>0</v>
          </cell>
          <cell r="EQ1354">
            <v>0</v>
          </cell>
          <cell r="ER1354">
            <v>0</v>
          </cell>
          <cell r="ES1354">
            <v>0</v>
          </cell>
          <cell r="ET1354">
            <v>0</v>
          </cell>
          <cell r="EU1354">
            <v>0</v>
          </cell>
          <cell r="EV1354">
            <v>0</v>
          </cell>
          <cell r="EW1354">
            <v>0</v>
          </cell>
          <cell r="EX1354">
            <v>0</v>
          </cell>
          <cell r="EY1354">
            <v>0</v>
          </cell>
          <cell r="EZ1354">
            <v>0</v>
          </cell>
          <cell r="FA1354">
            <v>0</v>
          </cell>
          <cell r="FB1354">
            <v>0</v>
          </cell>
          <cell r="FC1354">
            <v>0</v>
          </cell>
          <cell r="FD1354">
            <v>0</v>
          </cell>
          <cell r="FE1354">
            <v>0</v>
          </cell>
          <cell r="FF1354">
            <v>0</v>
          </cell>
          <cell r="FG1354">
            <v>0</v>
          </cell>
          <cell r="FH1354">
            <v>0</v>
          </cell>
          <cell r="FI1354">
            <v>0</v>
          </cell>
          <cell r="FJ1354">
            <v>0</v>
          </cell>
          <cell r="FK1354">
            <v>0</v>
          </cell>
          <cell r="FL1354">
            <v>0</v>
          </cell>
          <cell r="FM1354">
            <v>0</v>
          </cell>
          <cell r="FN1354">
            <v>0</v>
          </cell>
          <cell r="FO1354">
            <v>0</v>
          </cell>
          <cell r="FP1354">
            <v>0</v>
          </cell>
          <cell r="FQ1354">
            <v>0</v>
          </cell>
          <cell r="FR1354">
            <v>0</v>
          </cell>
          <cell r="FS1354">
            <v>0</v>
          </cell>
          <cell r="FT1354">
            <v>0</v>
          </cell>
          <cell r="FU1354">
            <v>0</v>
          </cell>
          <cell r="FV1354">
            <v>0</v>
          </cell>
          <cell r="FW1354">
            <v>0</v>
          </cell>
          <cell r="FX1354">
            <v>0</v>
          </cell>
          <cell r="FY1354">
            <v>0</v>
          </cell>
          <cell r="FZ1354">
            <v>0</v>
          </cell>
          <cell r="GA1354">
            <v>0</v>
          </cell>
          <cell r="GB1354">
            <v>0</v>
          </cell>
          <cell r="GC1354">
            <v>0</v>
          </cell>
          <cell r="GD1354">
            <v>0</v>
          </cell>
          <cell r="GE1354">
            <v>0</v>
          </cell>
          <cell r="GF1354">
            <v>0</v>
          </cell>
          <cell r="GG1354">
            <v>0</v>
          </cell>
          <cell r="GH1354">
            <v>0</v>
          </cell>
          <cell r="GI1354">
            <v>0</v>
          </cell>
          <cell r="GJ1354">
            <v>0</v>
          </cell>
          <cell r="GK1354">
            <v>0</v>
          </cell>
          <cell r="GL1354">
            <v>0</v>
          </cell>
          <cell r="GM1354">
            <v>0</v>
          </cell>
          <cell r="GN1354">
            <v>0</v>
          </cell>
          <cell r="GO1354">
            <v>0</v>
          </cell>
          <cell r="GP1354">
            <v>0</v>
          </cell>
          <cell r="GQ1354">
            <v>0</v>
          </cell>
          <cell r="GR1354">
            <v>0</v>
          </cell>
          <cell r="GS1354">
            <v>0</v>
          </cell>
          <cell r="GT1354">
            <v>0</v>
          </cell>
          <cell r="GU1354">
            <v>0</v>
          </cell>
          <cell r="GV1354">
            <v>0</v>
          </cell>
          <cell r="GW1354">
            <v>0</v>
          </cell>
          <cell r="GX1354">
            <v>0</v>
          </cell>
          <cell r="GY1354">
            <v>0</v>
          </cell>
          <cell r="GZ1354">
            <v>0</v>
          </cell>
          <cell r="HA1354">
            <v>0</v>
          </cell>
          <cell r="HB1354">
            <v>0</v>
          </cell>
          <cell r="HC1354">
            <v>0</v>
          </cell>
          <cell r="HD1354">
            <v>0</v>
          </cell>
          <cell r="HE1354">
            <v>0</v>
          </cell>
          <cell r="HF1354">
            <v>0</v>
          </cell>
          <cell r="HG1354">
            <v>0</v>
          </cell>
          <cell r="HH1354">
            <v>0</v>
          </cell>
          <cell r="HI1354">
            <v>0</v>
          </cell>
          <cell r="HJ1354">
            <v>0</v>
          </cell>
          <cell r="HK1354">
            <v>0</v>
          </cell>
          <cell r="HL1354">
            <v>0</v>
          </cell>
          <cell r="HM1354">
            <v>0</v>
          </cell>
          <cell r="HN1354">
            <v>0</v>
          </cell>
          <cell r="HO1354">
            <v>0</v>
          </cell>
          <cell r="HP1354">
            <v>0</v>
          </cell>
          <cell r="HQ1354">
            <v>0</v>
          </cell>
          <cell r="HR1354">
            <v>0</v>
          </cell>
          <cell r="HS1354">
            <v>0</v>
          </cell>
          <cell r="HT1354">
            <v>0</v>
          </cell>
          <cell r="HU1354">
            <v>0</v>
          </cell>
          <cell r="HV1354">
            <v>0</v>
          </cell>
          <cell r="HW1354">
            <v>0</v>
          </cell>
          <cell r="HX1354">
            <v>0</v>
          </cell>
          <cell r="HY1354">
            <v>0</v>
          </cell>
          <cell r="HZ1354">
            <v>0</v>
          </cell>
          <cell r="IA1354">
            <v>0</v>
          </cell>
          <cell r="IB1354">
            <v>0</v>
          </cell>
          <cell r="IC1354">
            <v>0</v>
          </cell>
          <cell r="ID1354">
            <v>0</v>
          </cell>
          <cell r="IE1354">
            <v>0</v>
          </cell>
          <cell r="IF1354">
            <v>0</v>
          </cell>
          <cell r="IG1354">
            <v>0</v>
          </cell>
          <cell r="IH1354">
            <v>0</v>
          </cell>
          <cell r="II1354">
            <v>0</v>
          </cell>
          <cell r="IJ1354">
            <v>0</v>
          </cell>
          <cell r="IK1354">
            <v>0</v>
          </cell>
          <cell r="IL1354">
            <v>0</v>
          </cell>
          <cell r="IM1354">
            <v>0</v>
          </cell>
          <cell r="IN1354">
            <v>0</v>
          </cell>
          <cell r="IO1354">
            <v>0</v>
          </cell>
          <cell r="IP1354">
            <v>0</v>
          </cell>
          <cell r="IQ1354">
            <v>0</v>
          </cell>
          <cell r="IR1354">
            <v>0</v>
          </cell>
          <cell r="IS1354">
            <v>0</v>
          </cell>
          <cell r="IT1354">
            <v>0</v>
          </cell>
          <cell r="IU1354">
            <v>0</v>
          </cell>
          <cell r="IV1354">
            <v>0</v>
          </cell>
          <cell r="IW1354">
            <v>0</v>
          </cell>
          <cell r="IX1354">
            <v>0</v>
          </cell>
          <cell r="IY1354">
            <v>0</v>
          </cell>
          <cell r="IZ1354">
            <v>0</v>
          </cell>
          <cell r="JA1354">
            <v>0</v>
          </cell>
          <cell r="JB1354">
            <v>0</v>
          </cell>
          <cell r="JC1354">
            <v>0</v>
          </cell>
          <cell r="JD1354">
            <v>0</v>
          </cell>
          <cell r="JE1354">
            <v>0</v>
          </cell>
          <cell r="JF1354">
            <v>0</v>
          </cell>
          <cell r="JG1354">
            <v>0</v>
          </cell>
          <cell r="JH1354">
            <v>0</v>
          </cell>
          <cell r="JI1354">
            <v>0</v>
          </cell>
          <cell r="JJ1354">
            <v>0</v>
          </cell>
          <cell r="JK1354">
            <v>0</v>
          </cell>
          <cell r="JL1354">
            <v>0</v>
          </cell>
          <cell r="JM1354">
            <v>0</v>
          </cell>
          <cell r="JN1354">
            <v>0</v>
          </cell>
          <cell r="JO1354">
            <v>0</v>
          </cell>
          <cell r="JP1354">
            <v>0</v>
          </cell>
          <cell r="JQ1354">
            <v>0</v>
          </cell>
        </row>
        <row r="1355">
          <cell r="F1355">
            <v>264.71493512991583</v>
          </cell>
          <cell r="G1355">
            <v>15.043120460060891</v>
          </cell>
          <cell r="H1355">
            <v>230.16770919994451</v>
          </cell>
          <cell r="I1355">
            <v>-1.4392025700071827</v>
          </cell>
          <cell r="J1355">
            <v>-18.466414550028276</v>
          </cell>
          <cell r="K1355">
            <v>-100.13788829004625</v>
          </cell>
          <cell r="L1355">
            <v>-57.54010685996036</v>
          </cell>
          <cell r="M1355">
            <v>85.800653620011872</v>
          </cell>
          <cell r="N1355">
            <v>5.7754545999923721</v>
          </cell>
          <cell r="O1355">
            <v>-158.08500129001914</v>
          </cell>
          <cell r="P1355">
            <v>-364.82755484996596</v>
          </cell>
          <cell r="Q1355">
            <v>167.82644696999341</v>
          </cell>
          <cell r="R1355">
            <v>-253.90436089970171</v>
          </cell>
          <cell r="S1355">
            <v>-2.0536305900313891</v>
          </cell>
          <cell r="T1355">
            <v>5.7695387399871834</v>
          </cell>
          <cell r="U1355">
            <v>-250.73364161996869</v>
          </cell>
          <cell r="V1355">
            <v>-289.91505863994826</v>
          </cell>
          <cell r="W1355">
            <v>27.94297870004084</v>
          </cell>
          <cell r="X1355">
            <v>-84.027696139994077</v>
          </cell>
          <cell r="Y1355">
            <v>122.6715344999684</v>
          </cell>
          <cell r="Z1355">
            <v>-40.038640669983579</v>
          </cell>
          <cell r="AA1355">
            <v>-42.586266569967847</v>
          </cell>
          <cell r="AB1355">
            <v>-54.643777050019708</v>
          </cell>
          <cell r="AC1355">
            <v>199.85459868004546</v>
          </cell>
          <cell r="AD1355">
            <v>153.85569976008264</v>
          </cell>
          <cell r="AE1355">
            <v>-191.24505170062184</v>
          </cell>
          <cell r="AF1355">
            <v>203.71269509993726</v>
          </cell>
          <cell r="AG1355">
            <v>-42.84516721998807</v>
          </cell>
          <cell r="AH1355">
            <v>-22.286800369969569</v>
          </cell>
          <cell r="AI1355">
            <v>-0.48011108004720882</v>
          </cell>
          <cell r="AJ1355">
            <v>-68.087890009977855</v>
          </cell>
          <cell r="AK1355">
            <v>-515.98472788999788</v>
          </cell>
          <cell r="AL1355">
            <v>72.195963109988952</v>
          </cell>
          <cell r="AM1355">
            <v>44.775550060003297</v>
          </cell>
          <cell r="AN1355">
            <v>-162.89431426004739</v>
          </cell>
          <cell r="AO1355">
            <v>-149.5865362000186</v>
          </cell>
          <cell r="AP1355">
            <v>-31.068322329956573</v>
          </cell>
          <cell r="AQ1355">
            <v>481.30460938997567</v>
          </cell>
          <cell r="AR1355">
            <v>-857.55929253064096</v>
          </cell>
          <cell r="AS1355">
            <v>4.358093969989568</v>
          </cell>
          <cell r="AT1355">
            <v>-237.94617469998775</v>
          </cell>
          <cell r="AU1355">
            <v>247.70513564994326</v>
          </cell>
          <cell r="AV1355">
            <v>-59.946851410029922</v>
          </cell>
          <cell r="AW1355">
            <v>536.60703966999426</v>
          </cell>
          <cell r="AX1355">
            <v>-665.73952490004012</v>
          </cell>
          <cell r="AY1355">
            <v>-96.820682799996575</v>
          </cell>
          <cell r="AZ1355">
            <v>147.80584581001312</v>
          </cell>
          <cell r="BA1355">
            <v>41.226342320034746</v>
          </cell>
          <cell r="BB1355">
            <v>-336.06595129001653</v>
          </cell>
          <cell r="BC1355">
            <v>-47.416354140033945</v>
          </cell>
          <cell r="BD1355">
            <v>-391.32621070987079</v>
          </cell>
          <cell r="BE1355">
            <v>202.21648104954511</v>
          </cell>
          <cell r="BF1355">
            <v>-197.2036876900238</v>
          </cell>
          <cell r="BG1355">
            <v>-38.849288980069105</v>
          </cell>
          <cell r="BH1355">
            <v>-309.49241984990658</v>
          </cell>
          <cell r="BI1355">
            <v>20.811628530034795</v>
          </cell>
          <cell r="BJ1355">
            <v>247.9461039599264</v>
          </cell>
          <cell r="BK1355">
            <v>-125.22279954998521</v>
          </cell>
          <cell r="BL1355">
            <v>-55.970890300028259</v>
          </cell>
          <cell r="BM1355">
            <v>189.67009622999467</v>
          </cell>
          <cell r="BN1355">
            <v>81.322340770013398</v>
          </cell>
          <cell r="BO1355">
            <v>177.74335355003132</v>
          </cell>
          <cell r="BP1355">
            <v>-238.8821866500075</v>
          </cell>
          <cell r="BQ1355">
            <v>450.34423102997243</v>
          </cell>
          <cell r="BR1355">
            <v>-740.40834613144398</v>
          </cell>
          <cell r="BS1355">
            <v>96.772156819992233</v>
          </cell>
          <cell r="BT1355">
            <v>-6.7024362500524148</v>
          </cell>
          <cell r="BU1355">
            <v>-226.01444863999495</v>
          </cell>
          <cell r="BV1355">
            <v>-150.41526214999612</v>
          </cell>
          <cell r="BW1355">
            <v>-397.7971322099911</v>
          </cell>
          <cell r="BX1355">
            <v>133.53613461006898</v>
          </cell>
          <cell r="BY1355">
            <v>82.720768209983362</v>
          </cell>
          <cell r="BZ1355">
            <v>-103.64860899999621</v>
          </cell>
          <cell r="CA1355">
            <v>221.84609402000206</v>
          </cell>
          <cell r="CB1355">
            <v>12.44434479001211</v>
          </cell>
          <cell r="CC1355">
            <v>85.06391478003934</v>
          </cell>
          <cell r="CD1355">
            <v>-488.21387110999785</v>
          </cell>
          <cell r="CE1355">
            <v>54.999829980079085</v>
          </cell>
          <cell r="CF1355">
            <v>285.19217869010754</v>
          </cell>
          <cell r="CG1355">
            <v>-154.00937363004778</v>
          </cell>
          <cell r="CH1355">
            <v>-306.21784688002663</v>
          </cell>
          <cell r="CI1355">
            <v>16.763965210004244</v>
          </cell>
          <cell r="CJ1355">
            <v>116.43551098991884</v>
          </cell>
          <cell r="CK1355">
            <v>-3.0035153031349182E-8</v>
          </cell>
          <cell r="CL1355">
            <v>14.779166019987315</v>
          </cell>
          <cell r="CM1355">
            <v>8.480427940026857</v>
          </cell>
          <cell r="CN1355">
            <v>36.75496248001582</v>
          </cell>
          <cell r="CO1355">
            <v>50.120891690021381</v>
          </cell>
          <cell r="CP1355">
            <v>-35.807866439921781</v>
          </cell>
          <cell r="CQ1355">
            <v>22.507813939999323</v>
          </cell>
          <cell r="CR1355">
            <v>529.19979047868401</v>
          </cell>
          <cell r="CS1355">
            <v>453.14734442002373</v>
          </cell>
          <cell r="CT1355">
            <v>313.53677815000992</v>
          </cell>
          <cell r="CU1355">
            <v>-274.21882752998499</v>
          </cell>
          <cell r="CV1355">
            <v>196.17987314000493</v>
          </cell>
          <cell r="CW1355">
            <v>108.72503212001175</v>
          </cell>
          <cell r="CX1355">
            <v>-106.93766679003602</v>
          </cell>
          <cell r="CY1355">
            <v>177.59019548998913</v>
          </cell>
          <cell r="CZ1355">
            <v>-83.487286259973189</v>
          </cell>
          <cell r="DA1355">
            <v>73.092856939969352</v>
          </cell>
          <cell r="DB1355">
            <v>-91.747689770010766</v>
          </cell>
          <cell r="DC1355">
            <v>145.1246187100769</v>
          </cell>
          <cell r="DD1355">
            <v>-381.80543813994154</v>
          </cell>
          <cell r="DE1355">
            <v>-937.70767205860466</v>
          </cell>
          <cell r="DF1355">
            <v>39.012680930027273</v>
          </cell>
          <cell r="DG1355">
            <v>53.366314539976884</v>
          </cell>
          <cell r="DH1355">
            <v>15.002329160051886</v>
          </cell>
          <cell r="DI1355">
            <v>45.044426309992559</v>
          </cell>
          <cell r="DJ1355">
            <v>-252.4535334300017</v>
          </cell>
          <cell r="DK1355">
            <v>-1139.1616874099709</v>
          </cell>
          <cell r="DL1355">
            <v>-294.36575381000875</v>
          </cell>
          <cell r="DM1355">
            <v>357.501421449997</v>
          </cell>
          <cell r="DN1355">
            <v>79.935038319963496</v>
          </cell>
          <cell r="DO1355">
            <v>-22.891869290033355</v>
          </cell>
          <cell r="DP1355">
            <v>-45.274045569938608</v>
          </cell>
          <cell r="DQ1355">
            <v>226.57700673997169</v>
          </cell>
          <cell r="DR1355">
            <v>-2013.3877546796575</v>
          </cell>
          <cell r="DS1355">
            <v>-670.27959216001909</v>
          </cell>
          <cell r="DT1355">
            <v>-18.759210240095854</v>
          </cell>
          <cell r="DU1355">
            <v>-268.75139875995228</v>
          </cell>
          <cell r="DV1355">
            <v>-36.445396900002379</v>
          </cell>
          <cell r="DW1355">
            <v>-248.03173196001444</v>
          </cell>
          <cell r="DX1355">
            <v>-55.222392410039902</v>
          </cell>
          <cell r="DY1355">
            <v>-420.10397497998201</v>
          </cell>
          <cell r="DZ1355">
            <v>315.70109747999231</v>
          </cell>
          <cell r="EA1355">
            <v>51.354573599994183</v>
          </cell>
          <cell r="EB1355">
            <v>104.71260120999068</v>
          </cell>
          <cell r="EC1355">
            <v>-229.78487968008267</v>
          </cell>
          <cell r="ED1355">
            <v>-537.77744988014456</v>
          </cell>
          <cell r="EE1355">
            <v>-799.10357589926571</v>
          </cell>
          <cell r="EF1355">
            <v>-396.27117438992718</v>
          </cell>
          <cell r="EG1355">
            <v>95.354248540010303</v>
          </cell>
          <cell r="EH1355">
            <v>-203.98150770005304</v>
          </cell>
          <cell r="EI1355">
            <v>79.049859250022564</v>
          </cell>
          <cell r="EJ1355">
            <v>60.618225560116116</v>
          </cell>
          <cell r="EK1355">
            <v>-443.7664258700097</v>
          </cell>
          <cell r="EL1355">
            <v>-53.944799699995201</v>
          </cell>
          <cell r="EM1355">
            <v>-28.674291479983367</v>
          </cell>
          <cell r="EN1355">
            <v>78.929488669993589</v>
          </cell>
          <cell r="EO1355">
            <v>-254.47881434997544</v>
          </cell>
          <cell r="EP1355">
            <v>43.896379350044299</v>
          </cell>
          <cell r="EQ1355">
            <v>224.16523622005479</v>
          </cell>
          <cell r="ER1355">
            <v>-1660.5021285098046</v>
          </cell>
          <cell r="ES1355">
            <v>282.29494826000882</v>
          </cell>
          <cell r="ET1355">
            <v>-889.53150301001733</v>
          </cell>
          <cell r="EU1355">
            <v>-7.8452903900179081</v>
          </cell>
          <cell r="EV1355">
            <v>-317.45204614999238</v>
          </cell>
          <cell r="EW1355">
            <v>-289.81935341993812</v>
          </cell>
          <cell r="EX1355">
            <v>18.261564110056497</v>
          </cell>
          <cell r="EY1355">
            <v>-65.347435789997689</v>
          </cell>
          <cell r="EZ1355">
            <v>68.414502639992861</v>
          </cell>
          <cell r="FA1355">
            <v>22.490409040008672</v>
          </cell>
          <cell r="FB1355">
            <v>-13.405477000051178</v>
          </cell>
          <cell r="FC1355">
            <v>-146.72200240002712</v>
          </cell>
          <cell r="FD1355">
            <v>-321.84044440003345</v>
          </cell>
          <cell r="FE1355">
            <v>-114.83436714950949</v>
          </cell>
          <cell r="FF1355">
            <v>-307.243153790012</v>
          </cell>
          <cell r="FG1355">
            <v>77.733512009959668</v>
          </cell>
          <cell r="FH1355">
            <v>-114.75086311006453</v>
          </cell>
          <cell r="FI1355">
            <v>73.717235110059846</v>
          </cell>
          <cell r="FJ1355">
            <v>-383.43610106001142</v>
          </cell>
          <cell r="FK1355">
            <v>491.09200611000415</v>
          </cell>
          <cell r="FL1355">
            <v>-379.68353101998218</v>
          </cell>
          <cell r="FM1355">
            <v>380.07473888999084</v>
          </cell>
          <cell r="FN1355">
            <v>18.63444111001445</v>
          </cell>
          <cell r="FO1355">
            <v>-143.79483580001397</v>
          </cell>
          <cell r="FP1355">
            <v>144.63307608000468</v>
          </cell>
          <cell r="FQ1355">
            <v>28.189108320046216</v>
          </cell>
          <cell r="FR1355">
            <v>2524.0269783902913</v>
          </cell>
          <cell r="FS1355">
            <v>871.58632488996955</v>
          </cell>
          <cell r="FT1355">
            <v>183.77974335005274</v>
          </cell>
          <cell r="FU1355">
            <v>-147.1331175500527</v>
          </cell>
          <cell r="FV1355">
            <v>-63.868699990038294</v>
          </cell>
          <cell r="FW1355">
            <v>259.68656902998919</v>
          </cell>
          <cell r="FX1355">
            <v>311.11949549004203</v>
          </cell>
          <cell r="FY1355">
            <v>468.32830378998187</v>
          </cell>
          <cell r="FZ1355">
            <v>-45.133791659987764</v>
          </cell>
          <cell r="GA1355">
            <v>109.54921710997587</v>
          </cell>
          <cell r="GB1355">
            <v>-136.57062814000528</v>
          </cell>
          <cell r="GC1355">
            <v>107.34127594996244</v>
          </cell>
          <cell r="GD1355">
            <v>605.34228611993603</v>
          </cell>
          <cell r="GE1355">
            <v>507.8169326800853</v>
          </cell>
          <cell r="GF1355">
            <v>465.56367808999494</v>
          </cell>
          <cell r="GG1355">
            <v>-109.25193593004951</v>
          </cell>
          <cell r="GH1355">
            <v>-122.04151470994111</v>
          </cell>
          <cell r="GI1355">
            <v>-98.936787489976268</v>
          </cell>
          <cell r="GJ1355">
            <v>245.33802622999065</v>
          </cell>
          <cell r="GK1355">
            <v>103.48100168997189</v>
          </cell>
          <cell r="GL1355">
            <v>194.49264640998445</v>
          </cell>
          <cell r="GM1355">
            <v>3.6028455299965572</v>
          </cell>
          <cell r="GN1355">
            <v>-80.79291029999149</v>
          </cell>
          <cell r="GO1355">
            <v>72.200030729989521</v>
          </cell>
          <cell r="GP1355">
            <v>-242.23825428995769</v>
          </cell>
          <cell r="GQ1355">
            <v>76.400106720044278</v>
          </cell>
          <cell r="GR1355">
            <v>-284.8554469505325</v>
          </cell>
          <cell r="GS1355">
            <v>-439.81862545001786</v>
          </cell>
          <cell r="GT1355">
            <v>-283.00449331005802</v>
          </cell>
          <cell r="GU1355">
            <v>294.07097746001091</v>
          </cell>
          <cell r="GV1355">
            <v>-40.827882240002509</v>
          </cell>
          <cell r="GW1355">
            <v>342.11607715993887</v>
          </cell>
          <cell r="GX1355">
            <v>78.048914689978119</v>
          </cell>
          <cell r="GY1355">
            <v>-0.11764705000678077</v>
          </cell>
          <cell r="GZ1355">
            <v>-166.09163430999615</v>
          </cell>
          <cell r="HA1355">
            <v>-23.764636790001532</v>
          </cell>
          <cell r="HB1355">
            <v>-298.06565838999813</v>
          </cell>
          <cell r="HC1355">
            <v>292.04770009993808</v>
          </cell>
          <cell r="HD1355">
            <v>-39.448538820026442</v>
          </cell>
          <cell r="HE1355">
            <v>1110.5391022004187</v>
          </cell>
          <cell r="HF1355">
            <v>31.416809960035607</v>
          </cell>
          <cell r="HG1355">
            <v>-88.750126209983137</v>
          </cell>
          <cell r="HH1355">
            <v>206.62281021999661</v>
          </cell>
          <cell r="HI1355">
            <v>0</v>
          </cell>
          <cell r="HJ1355">
            <v>-743.3640970599954</v>
          </cell>
          <cell r="HK1355">
            <v>627.74914394004736</v>
          </cell>
          <cell r="HL1355">
            <v>-75.201112749986351</v>
          </cell>
          <cell r="HM1355">
            <v>75.201112769980682</v>
          </cell>
          <cell r="HN1355">
            <v>1.0011717677116394E-8</v>
          </cell>
          <cell r="HO1355">
            <v>2.8027557500172406</v>
          </cell>
          <cell r="HP1355">
            <v>799.4443349300418</v>
          </cell>
          <cell r="HQ1355">
            <v>274.61747064004885</v>
          </cell>
          <cell r="HR1355">
            <v>-1530.5448976298794</v>
          </cell>
          <cell r="HS1355">
            <v>-842.31908087996999</v>
          </cell>
          <cell r="HT1355">
            <v>303.60246132995235</v>
          </cell>
          <cell r="HU1355">
            <v>0</v>
          </cell>
          <cell r="HV1355">
            <v>-83.367150859907269</v>
          </cell>
          <cell r="HW1355">
            <v>148.96782121999422</v>
          </cell>
          <cell r="HX1355">
            <v>-56.769804869953077</v>
          </cell>
          <cell r="HY1355">
            <v>-24.201856639992911</v>
          </cell>
          <cell r="HZ1355">
            <v>0</v>
          </cell>
          <cell r="IA1355">
            <v>0</v>
          </cell>
          <cell r="IB1355">
            <v>-5.8524021699558944</v>
          </cell>
          <cell r="IC1355">
            <v>-543.96223751991056</v>
          </cell>
          <cell r="ID1355">
            <v>-426.64264723990345</v>
          </cell>
          <cell r="IE1355">
            <v>-1609.8959084805101</v>
          </cell>
          <cell r="IF1355">
            <v>-521.3826545799966</v>
          </cell>
          <cell r="IG1355">
            <v>-713.85472609999124</v>
          </cell>
          <cell r="IH1355">
            <v>189.23660678998567</v>
          </cell>
          <cell r="II1355">
            <v>1.0011717677116394E-8</v>
          </cell>
          <cell r="IJ1355">
            <v>467.66424399008974</v>
          </cell>
          <cell r="IK1355">
            <v>-729.27133699995466</v>
          </cell>
          <cell r="IL1355">
            <v>-16.660747960035224</v>
          </cell>
          <cell r="IM1355">
            <v>-13.059104670013767</v>
          </cell>
          <cell r="IN1355">
            <v>-63.177007169986609</v>
          </cell>
          <cell r="IO1355">
            <v>-83.571269380045123</v>
          </cell>
          <cell r="IP1355">
            <v>-165.7800506799249</v>
          </cell>
          <cell r="IQ1355">
            <v>39.960138269991148</v>
          </cell>
          <cell r="IR1355">
            <v>-205.53240342903882</v>
          </cell>
          <cell r="IS1355">
            <v>441.22389979002764</v>
          </cell>
          <cell r="IT1355">
            <v>-479.59883586002979</v>
          </cell>
          <cell r="IU1355">
            <v>275.86073840997415</v>
          </cell>
          <cell r="IV1355">
            <v>-128.11626426997827</v>
          </cell>
          <cell r="IW1355">
            <v>1.0011717677116394E-8</v>
          </cell>
          <cell r="IX1355">
            <v>1.0011717677116394E-8</v>
          </cell>
          <cell r="IY1355">
            <v>-398.12709211994661</v>
          </cell>
          <cell r="IZ1355">
            <v>27.428571450000163</v>
          </cell>
          <cell r="JA1355">
            <v>1.0011717677116394E-8</v>
          </cell>
          <cell r="JB1355">
            <v>-1.0011717677116394E-8</v>
          </cell>
          <cell r="JC1355">
            <v>42.919126389955636</v>
          </cell>
          <cell r="JD1355">
            <v>12.877452759945299</v>
          </cell>
          <cell r="JE1355">
            <v>-58.555677250027657</v>
          </cell>
          <cell r="JF1355">
            <v>4.4567890500184149</v>
          </cell>
          <cell r="JG1355">
            <v>10.505069749953691</v>
          </cell>
          <cell r="JH1355">
            <v>-2.9976945370435715E-8</v>
          </cell>
          <cell r="JI1355">
            <v>61.900079640035983</v>
          </cell>
          <cell r="JJ1355">
            <v>-79.350891020032577</v>
          </cell>
          <cell r="JK1355">
            <v>-233.29032599000493</v>
          </cell>
          <cell r="JL1355">
            <v>-4.1176459984853864E-2</v>
          </cell>
          <cell r="JM1355">
            <v>-270.69147101000999</v>
          </cell>
          <cell r="JN1355">
            <v>56.875106890016468</v>
          </cell>
          <cell r="JO1355">
            <v>173.73390430002473</v>
          </cell>
          <cell r="JP1355">
            <v>-275.17130137007916</v>
          </cell>
          <cell r="JQ1355">
            <v>492.51853900006972</v>
          </cell>
        </row>
        <row r="1358"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  <cell r="EN1358">
            <v>0</v>
          </cell>
          <cell r="EO1358">
            <v>0</v>
          </cell>
          <cell r="EP1358">
            <v>0</v>
          </cell>
          <cell r="EQ1358">
            <v>0</v>
          </cell>
          <cell r="ER1358">
            <v>0</v>
          </cell>
          <cell r="ES1358">
            <v>0</v>
          </cell>
          <cell r="ET1358">
            <v>0</v>
          </cell>
          <cell r="EU1358">
            <v>0</v>
          </cell>
          <cell r="EV1358">
            <v>0</v>
          </cell>
          <cell r="EW1358">
            <v>0</v>
          </cell>
          <cell r="EX1358">
            <v>0</v>
          </cell>
          <cell r="EY1358">
            <v>0</v>
          </cell>
          <cell r="EZ1358">
            <v>0</v>
          </cell>
          <cell r="FA1358">
            <v>0</v>
          </cell>
          <cell r="FB1358">
            <v>0</v>
          </cell>
          <cell r="FC1358">
            <v>0</v>
          </cell>
          <cell r="FD1358">
            <v>0</v>
          </cell>
          <cell r="FE1358">
            <v>0</v>
          </cell>
          <cell r="FF1358">
            <v>0</v>
          </cell>
          <cell r="FG1358">
            <v>0</v>
          </cell>
          <cell r="FH1358">
            <v>0</v>
          </cell>
          <cell r="FI1358">
            <v>0</v>
          </cell>
          <cell r="FJ1358">
            <v>0</v>
          </cell>
          <cell r="FK1358">
            <v>0</v>
          </cell>
          <cell r="FL1358">
            <v>0</v>
          </cell>
          <cell r="FM1358">
            <v>0</v>
          </cell>
          <cell r="FN1358">
            <v>0</v>
          </cell>
          <cell r="FO1358">
            <v>0</v>
          </cell>
          <cell r="FP1358">
            <v>0</v>
          </cell>
          <cell r="FQ1358">
            <v>0</v>
          </cell>
          <cell r="FR1358">
            <v>0</v>
          </cell>
          <cell r="FS1358">
            <v>0</v>
          </cell>
          <cell r="FT1358">
            <v>0</v>
          </cell>
          <cell r="FU1358">
            <v>0</v>
          </cell>
          <cell r="FV1358">
            <v>0</v>
          </cell>
          <cell r="FW1358">
            <v>0</v>
          </cell>
          <cell r="FX1358">
            <v>0</v>
          </cell>
          <cell r="FY1358">
            <v>0</v>
          </cell>
          <cell r="FZ1358">
            <v>0</v>
          </cell>
          <cell r="GA1358">
            <v>0</v>
          </cell>
          <cell r="GB1358">
            <v>0</v>
          </cell>
          <cell r="GC1358">
            <v>0</v>
          </cell>
          <cell r="GD1358">
            <v>0</v>
          </cell>
          <cell r="GE1358">
            <v>0</v>
          </cell>
          <cell r="GF1358">
            <v>0</v>
          </cell>
          <cell r="GG1358">
            <v>0</v>
          </cell>
          <cell r="GH1358">
            <v>0</v>
          </cell>
          <cell r="GI1358">
            <v>0</v>
          </cell>
          <cell r="GJ1358">
            <v>0</v>
          </cell>
          <cell r="GK1358">
            <v>0</v>
          </cell>
          <cell r="GL1358">
            <v>0</v>
          </cell>
          <cell r="GM1358">
            <v>0</v>
          </cell>
          <cell r="GN1358">
            <v>0</v>
          </cell>
          <cell r="GO1358">
            <v>0</v>
          </cell>
          <cell r="GP1358">
            <v>0</v>
          </cell>
          <cell r="GQ1358">
            <v>0</v>
          </cell>
          <cell r="GR1358">
            <v>0</v>
          </cell>
          <cell r="GS1358">
            <v>0</v>
          </cell>
          <cell r="GT1358">
            <v>0</v>
          </cell>
          <cell r="GU1358">
            <v>0</v>
          </cell>
          <cell r="GV1358">
            <v>0</v>
          </cell>
          <cell r="GW1358">
            <v>0</v>
          </cell>
          <cell r="GX1358">
            <v>0</v>
          </cell>
          <cell r="GY1358">
            <v>0</v>
          </cell>
          <cell r="GZ1358">
            <v>0</v>
          </cell>
          <cell r="HA1358">
            <v>0</v>
          </cell>
          <cell r="HB1358">
            <v>0</v>
          </cell>
          <cell r="HC1358">
            <v>0</v>
          </cell>
          <cell r="HD1358">
            <v>0</v>
          </cell>
          <cell r="HE1358">
            <v>0</v>
          </cell>
          <cell r="HF1358">
            <v>0</v>
          </cell>
          <cell r="HG1358">
            <v>0</v>
          </cell>
          <cell r="HH1358">
            <v>0</v>
          </cell>
          <cell r="HI1358">
            <v>0</v>
          </cell>
          <cell r="HJ1358">
            <v>0</v>
          </cell>
          <cell r="HK1358">
            <v>0</v>
          </cell>
          <cell r="HL1358">
            <v>0</v>
          </cell>
          <cell r="HM1358">
            <v>0</v>
          </cell>
          <cell r="HN1358">
            <v>0</v>
          </cell>
          <cell r="HO1358">
            <v>0</v>
          </cell>
          <cell r="HP1358">
            <v>0</v>
          </cell>
          <cell r="HQ1358">
            <v>0</v>
          </cell>
          <cell r="HR1358">
            <v>0</v>
          </cell>
          <cell r="HS1358">
            <v>0</v>
          </cell>
          <cell r="HT1358">
            <v>0</v>
          </cell>
          <cell r="HU1358">
            <v>0</v>
          </cell>
          <cell r="HV1358">
            <v>0</v>
          </cell>
          <cell r="HW1358">
            <v>0</v>
          </cell>
          <cell r="HX1358">
            <v>0</v>
          </cell>
          <cell r="HY1358">
            <v>0</v>
          </cell>
          <cell r="HZ1358">
            <v>0</v>
          </cell>
          <cell r="IA1358">
            <v>0</v>
          </cell>
          <cell r="IB1358">
            <v>0</v>
          </cell>
          <cell r="IC1358">
            <v>0</v>
          </cell>
          <cell r="ID1358">
            <v>0</v>
          </cell>
          <cell r="IE1358">
            <v>0</v>
          </cell>
          <cell r="IF1358">
            <v>0</v>
          </cell>
          <cell r="IG1358">
            <v>0</v>
          </cell>
          <cell r="IH1358">
            <v>0</v>
          </cell>
          <cell r="II1358">
            <v>0</v>
          </cell>
          <cell r="IJ1358">
            <v>0</v>
          </cell>
          <cell r="IK1358">
            <v>0</v>
          </cell>
          <cell r="IL1358">
            <v>0</v>
          </cell>
          <cell r="IM1358">
            <v>0</v>
          </cell>
          <cell r="IN1358">
            <v>0</v>
          </cell>
          <cell r="IO1358">
            <v>0</v>
          </cell>
          <cell r="IP1358">
            <v>0</v>
          </cell>
          <cell r="IQ1358">
            <v>0</v>
          </cell>
          <cell r="IR1358">
            <v>0</v>
          </cell>
          <cell r="IS1358">
            <v>0</v>
          </cell>
          <cell r="IT1358">
            <v>0</v>
          </cell>
          <cell r="IU1358">
            <v>0</v>
          </cell>
          <cell r="IV1358">
            <v>0</v>
          </cell>
          <cell r="IW1358">
            <v>0</v>
          </cell>
          <cell r="IX1358">
            <v>0</v>
          </cell>
          <cell r="IY1358">
            <v>0</v>
          </cell>
          <cell r="IZ1358">
            <v>0</v>
          </cell>
          <cell r="JA1358">
            <v>0</v>
          </cell>
          <cell r="JB1358">
            <v>0</v>
          </cell>
          <cell r="JC1358">
            <v>0</v>
          </cell>
          <cell r="JD1358">
            <v>0</v>
          </cell>
          <cell r="JE1358">
            <v>0</v>
          </cell>
          <cell r="JF1358">
            <v>0</v>
          </cell>
          <cell r="JG1358">
            <v>0</v>
          </cell>
          <cell r="JH1358">
            <v>0</v>
          </cell>
          <cell r="JI1358">
            <v>0</v>
          </cell>
          <cell r="JJ1358">
            <v>0</v>
          </cell>
          <cell r="JK1358">
            <v>0</v>
          </cell>
          <cell r="JL1358">
            <v>0</v>
          </cell>
          <cell r="JM1358">
            <v>0</v>
          </cell>
          <cell r="JN1358">
            <v>0</v>
          </cell>
          <cell r="JO1358">
            <v>0</v>
          </cell>
          <cell r="JP1358">
            <v>0</v>
          </cell>
          <cell r="JQ1358">
            <v>0</v>
          </cell>
        </row>
        <row r="1359">
          <cell r="D1359" t="str">
            <v>BID.PX.COR._.___.SML_Peak</v>
          </cell>
          <cell r="F1359">
            <v>0</v>
          </cell>
          <cell r="G1359">
            <v>-1.5927809999999987E-2</v>
          </cell>
          <cell r="H1359">
            <v>9.9999999999999811E-3</v>
          </cell>
          <cell r="I1359">
            <v>-9.999999999999995E-3</v>
          </cell>
          <cell r="J1359">
            <v>1.0000000000000009E-2</v>
          </cell>
          <cell r="K1359">
            <v>1.0000000000000009E-2</v>
          </cell>
          <cell r="L1359">
            <v>0</v>
          </cell>
          <cell r="M1359">
            <v>0</v>
          </cell>
          <cell r="N1359">
            <v>-1.0000000000000009E-2</v>
          </cell>
          <cell r="O1359">
            <v>2.0000000000000018E-2</v>
          </cell>
          <cell r="P1359">
            <v>0</v>
          </cell>
          <cell r="Q1359">
            <v>0</v>
          </cell>
          <cell r="R1359">
            <v>-3.0000000000000249E-2</v>
          </cell>
          <cell r="S1359">
            <v>-1.0000000000000064E-2</v>
          </cell>
          <cell r="T1359">
            <v>0</v>
          </cell>
          <cell r="U1359">
            <v>-9.9999999999999534E-3</v>
          </cell>
          <cell r="V1359">
            <v>-9.9999999999999534E-3</v>
          </cell>
          <cell r="W1359">
            <v>-9.9999999999999811E-3</v>
          </cell>
          <cell r="X1359">
            <v>0</v>
          </cell>
          <cell r="Y1359">
            <v>9.9999999999999811E-3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2.9999999999999361E-2</v>
          </cell>
          <cell r="AF1359">
            <v>0</v>
          </cell>
          <cell r="AG1359">
            <v>1.9999999999999962E-2</v>
          </cell>
          <cell r="AH1359">
            <v>9.9999999999999985E-3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1.0000000000000023E-2</v>
          </cell>
          <cell r="BF1359">
            <v>0</v>
          </cell>
          <cell r="BG1359">
            <v>0.02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-0.01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-0.01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-0.01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  <cell r="EN1359">
            <v>0</v>
          </cell>
          <cell r="EO1359">
            <v>0</v>
          </cell>
          <cell r="EP1359">
            <v>0</v>
          </cell>
          <cell r="EQ1359">
            <v>0</v>
          </cell>
          <cell r="ER1359">
            <v>9.9999999999999985E-3</v>
          </cell>
          <cell r="ES1359">
            <v>0.01</v>
          </cell>
          <cell r="ET1359">
            <v>0</v>
          </cell>
          <cell r="EU1359">
            <v>0</v>
          </cell>
          <cell r="EV1359">
            <v>0</v>
          </cell>
          <cell r="EW1359">
            <v>0</v>
          </cell>
          <cell r="EX1359">
            <v>0</v>
          </cell>
          <cell r="EY1359">
            <v>0</v>
          </cell>
          <cell r="EZ1359">
            <v>0</v>
          </cell>
          <cell r="FA1359">
            <v>0</v>
          </cell>
          <cell r="FB1359">
            <v>0</v>
          </cell>
          <cell r="FC1359">
            <v>0</v>
          </cell>
          <cell r="FD1359">
            <v>0</v>
          </cell>
          <cell r="FE1359">
            <v>9.9999999999999985E-3</v>
          </cell>
          <cell r="FF1359">
            <v>0</v>
          </cell>
          <cell r="FG1359">
            <v>0</v>
          </cell>
          <cell r="FH1359">
            <v>0</v>
          </cell>
          <cell r="FI1359">
            <v>0</v>
          </cell>
          <cell r="FJ1359">
            <v>0</v>
          </cell>
          <cell r="FK1359">
            <v>0</v>
          </cell>
          <cell r="FL1359">
            <v>0</v>
          </cell>
          <cell r="FM1359">
            <v>0</v>
          </cell>
          <cell r="FN1359">
            <v>0</v>
          </cell>
          <cell r="FO1359">
            <v>0</v>
          </cell>
          <cell r="FP1359">
            <v>0.01</v>
          </cell>
          <cell r="FQ1359">
            <v>0</v>
          </cell>
          <cell r="FR1359">
            <v>0</v>
          </cell>
          <cell r="FS1359">
            <v>0</v>
          </cell>
          <cell r="FT1359">
            <v>0</v>
          </cell>
          <cell r="FU1359">
            <v>0</v>
          </cell>
          <cell r="FV1359">
            <v>0</v>
          </cell>
          <cell r="FW1359">
            <v>0</v>
          </cell>
          <cell r="FX1359">
            <v>0</v>
          </cell>
          <cell r="FY1359">
            <v>0</v>
          </cell>
          <cell r="FZ1359">
            <v>0</v>
          </cell>
          <cell r="GA1359">
            <v>0</v>
          </cell>
          <cell r="GB1359">
            <v>0</v>
          </cell>
          <cell r="GC1359">
            <v>0</v>
          </cell>
          <cell r="GD1359">
            <v>0</v>
          </cell>
          <cell r="GE1359">
            <v>0</v>
          </cell>
          <cell r="GF1359">
            <v>0</v>
          </cell>
          <cell r="GG1359">
            <v>0</v>
          </cell>
          <cell r="GH1359">
            <v>0</v>
          </cell>
          <cell r="GI1359">
            <v>0</v>
          </cell>
          <cell r="GJ1359">
            <v>0</v>
          </cell>
          <cell r="GK1359">
            <v>0</v>
          </cell>
          <cell r="GL1359">
            <v>0</v>
          </cell>
          <cell r="GM1359">
            <v>0</v>
          </cell>
          <cell r="GN1359">
            <v>0</v>
          </cell>
          <cell r="GO1359">
            <v>0</v>
          </cell>
          <cell r="GP1359">
            <v>0</v>
          </cell>
          <cell r="GQ1359">
            <v>0</v>
          </cell>
          <cell r="GR1359">
            <v>0</v>
          </cell>
          <cell r="GS1359">
            <v>0</v>
          </cell>
          <cell r="GT1359">
            <v>0</v>
          </cell>
          <cell r="GU1359">
            <v>0</v>
          </cell>
          <cell r="GV1359">
            <v>0</v>
          </cell>
          <cell r="GW1359">
            <v>0</v>
          </cell>
          <cell r="GX1359">
            <v>0</v>
          </cell>
          <cell r="GY1359">
            <v>0</v>
          </cell>
          <cell r="GZ1359">
            <v>0</v>
          </cell>
          <cell r="HA1359">
            <v>0</v>
          </cell>
          <cell r="HB1359">
            <v>0</v>
          </cell>
          <cell r="HC1359">
            <v>0</v>
          </cell>
          <cell r="HD1359">
            <v>0</v>
          </cell>
          <cell r="HE1359">
            <v>0</v>
          </cell>
          <cell r="HF1359">
            <v>0</v>
          </cell>
          <cell r="HG1359">
            <v>0</v>
          </cell>
          <cell r="HH1359">
            <v>0</v>
          </cell>
          <cell r="HI1359">
            <v>0</v>
          </cell>
          <cell r="HJ1359">
            <v>0</v>
          </cell>
          <cell r="HK1359">
            <v>0</v>
          </cell>
          <cell r="HL1359">
            <v>0</v>
          </cell>
          <cell r="HM1359">
            <v>0</v>
          </cell>
          <cell r="HN1359">
            <v>0</v>
          </cell>
          <cell r="HO1359">
            <v>0</v>
          </cell>
          <cell r="HP1359">
            <v>0</v>
          </cell>
          <cell r="HQ1359">
            <v>0</v>
          </cell>
          <cell r="HR1359">
            <v>0</v>
          </cell>
          <cell r="HS1359">
            <v>0</v>
          </cell>
          <cell r="HT1359">
            <v>0</v>
          </cell>
          <cell r="HU1359">
            <v>0</v>
          </cell>
          <cell r="HV1359">
            <v>0</v>
          </cell>
          <cell r="HW1359">
            <v>0</v>
          </cell>
          <cell r="HX1359">
            <v>0</v>
          </cell>
          <cell r="HY1359">
            <v>0</v>
          </cell>
          <cell r="HZ1359">
            <v>0</v>
          </cell>
          <cell r="IA1359">
            <v>0</v>
          </cell>
          <cell r="IB1359">
            <v>0</v>
          </cell>
          <cell r="IC1359">
            <v>0</v>
          </cell>
          <cell r="ID1359">
            <v>0</v>
          </cell>
          <cell r="IE1359">
            <v>0</v>
          </cell>
          <cell r="IF1359">
            <v>0</v>
          </cell>
          <cell r="IG1359">
            <v>0</v>
          </cell>
          <cell r="IH1359">
            <v>0</v>
          </cell>
          <cell r="II1359">
            <v>0</v>
          </cell>
          <cell r="IJ1359">
            <v>0</v>
          </cell>
          <cell r="IK1359">
            <v>0</v>
          </cell>
          <cell r="IL1359">
            <v>0</v>
          </cell>
          <cell r="IM1359">
            <v>0</v>
          </cell>
          <cell r="IN1359">
            <v>0</v>
          </cell>
          <cell r="IO1359">
            <v>0</v>
          </cell>
          <cell r="IP1359">
            <v>0</v>
          </cell>
          <cell r="IQ1359">
            <v>0</v>
          </cell>
          <cell r="IR1359">
            <v>0</v>
          </cell>
          <cell r="IS1359">
            <v>0</v>
          </cell>
          <cell r="IT1359">
            <v>0</v>
          </cell>
          <cell r="IU1359">
            <v>0</v>
          </cell>
          <cell r="IV1359">
            <v>0</v>
          </cell>
          <cell r="IW1359">
            <v>0</v>
          </cell>
          <cell r="IX1359">
            <v>0</v>
          </cell>
          <cell r="IY1359">
            <v>0</v>
          </cell>
          <cell r="IZ1359">
            <v>0</v>
          </cell>
          <cell r="JA1359">
            <v>0</v>
          </cell>
          <cell r="JB1359">
            <v>0</v>
          </cell>
          <cell r="JC1359">
            <v>0</v>
          </cell>
          <cell r="JD1359">
            <v>0</v>
          </cell>
          <cell r="JE1359">
            <v>0</v>
          </cell>
          <cell r="JF1359">
            <v>0</v>
          </cell>
          <cell r="JG1359">
            <v>0</v>
          </cell>
          <cell r="JH1359">
            <v>0</v>
          </cell>
          <cell r="JI1359">
            <v>0</v>
          </cell>
          <cell r="JJ1359">
            <v>0</v>
          </cell>
          <cell r="JK1359">
            <v>0</v>
          </cell>
          <cell r="JL1359">
            <v>0</v>
          </cell>
          <cell r="JM1359">
            <v>0</v>
          </cell>
          <cell r="JN1359">
            <v>0</v>
          </cell>
          <cell r="JO1359">
            <v>0</v>
          </cell>
          <cell r="JP1359">
            <v>0</v>
          </cell>
          <cell r="JQ1359">
            <v>0</v>
          </cell>
        </row>
        <row r="1360">
          <cell r="D1360" t="str">
            <v>BID.PX.UTS._.___.SML_Peak</v>
          </cell>
          <cell r="F1360">
            <v>-1.0000000000000009E-2</v>
          </cell>
          <cell r="G1360">
            <v>-2.0000000000000018E-2</v>
          </cell>
          <cell r="H1360">
            <v>1.0000000000000009E-2</v>
          </cell>
          <cell r="I1360">
            <v>9.999999999999995E-3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-9.9999999999999811E-3</v>
          </cell>
          <cell r="O1360">
            <v>0</v>
          </cell>
          <cell r="P1360">
            <v>0</v>
          </cell>
          <cell r="Q1360">
            <v>0</v>
          </cell>
          <cell r="R1360">
            <v>-3.0000000000000249E-2</v>
          </cell>
          <cell r="S1360">
            <v>-1.0000000000000009E-2</v>
          </cell>
          <cell r="T1360">
            <v>0</v>
          </cell>
          <cell r="U1360">
            <v>-1.0000000000000009E-2</v>
          </cell>
          <cell r="V1360">
            <v>-1.0000000000000009E-2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-9.9999999999998979E-3</v>
          </cell>
          <cell r="AF1360">
            <v>0</v>
          </cell>
          <cell r="AG1360">
            <v>-9.9999999999999534E-3</v>
          </cell>
          <cell r="AH1360">
            <v>0</v>
          </cell>
          <cell r="AI1360">
            <v>0.01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-9.999999999999995E-3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1.779538E-2</v>
          </cell>
          <cell r="BF1360">
            <v>0</v>
          </cell>
          <cell r="BG1360">
            <v>0.02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-2.2046200000000044E-3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-1.0000000000000009E-2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-0.01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-1.0000000000000009E-2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-0.01</v>
          </cell>
          <cell r="DR1360">
            <v>0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  <cell r="EN1360">
            <v>0</v>
          </cell>
          <cell r="EO1360">
            <v>0</v>
          </cell>
          <cell r="EP1360">
            <v>0</v>
          </cell>
          <cell r="EQ1360">
            <v>0</v>
          </cell>
          <cell r="ER1360">
            <v>2.0000000000000004E-2</v>
          </cell>
          <cell r="ES1360">
            <v>0.01</v>
          </cell>
          <cell r="ET1360">
            <v>0.01</v>
          </cell>
          <cell r="EU1360">
            <v>0</v>
          </cell>
          <cell r="EV1360">
            <v>0</v>
          </cell>
          <cell r="EW1360">
            <v>0</v>
          </cell>
          <cell r="EX1360">
            <v>0</v>
          </cell>
          <cell r="EY1360">
            <v>0</v>
          </cell>
          <cell r="EZ1360">
            <v>0</v>
          </cell>
          <cell r="FA1360">
            <v>0</v>
          </cell>
          <cell r="FB1360">
            <v>0</v>
          </cell>
          <cell r="FC1360">
            <v>0</v>
          </cell>
          <cell r="FD1360">
            <v>0</v>
          </cell>
          <cell r="FE1360">
            <v>9.999999999999995E-3</v>
          </cell>
          <cell r="FF1360">
            <v>0</v>
          </cell>
          <cell r="FG1360">
            <v>0</v>
          </cell>
          <cell r="FH1360">
            <v>0</v>
          </cell>
          <cell r="FI1360">
            <v>0</v>
          </cell>
          <cell r="FJ1360">
            <v>0</v>
          </cell>
          <cell r="FK1360">
            <v>0</v>
          </cell>
          <cell r="FL1360">
            <v>0</v>
          </cell>
          <cell r="FM1360">
            <v>0</v>
          </cell>
          <cell r="FN1360">
            <v>0</v>
          </cell>
          <cell r="FO1360">
            <v>0</v>
          </cell>
          <cell r="FP1360">
            <v>0.01</v>
          </cell>
          <cell r="FQ1360">
            <v>0</v>
          </cell>
          <cell r="FR1360">
            <v>0</v>
          </cell>
          <cell r="FS1360">
            <v>0</v>
          </cell>
          <cell r="FT1360">
            <v>0</v>
          </cell>
          <cell r="FU1360">
            <v>0</v>
          </cell>
          <cell r="FV1360">
            <v>0</v>
          </cell>
          <cell r="FW1360">
            <v>0</v>
          </cell>
          <cell r="FX1360">
            <v>0</v>
          </cell>
          <cell r="FY1360">
            <v>0</v>
          </cell>
          <cell r="FZ1360">
            <v>0</v>
          </cell>
          <cell r="GA1360">
            <v>0</v>
          </cell>
          <cell r="GB1360">
            <v>0</v>
          </cell>
          <cell r="GC1360">
            <v>0</v>
          </cell>
          <cell r="GD1360">
            <v>0</v>
          </cell>
          <cell r="GE1360">
            <v>0</v>
          </cell>
          <cell r="GF1360">
            <v>0</v>
          </cell>
          <cell r="GG1360">
            <v>0</v>
          </cell>
          <cell r="GH1360">
            <v>0</v>
          </cell>
          <cell r="GI1360">
            <v>0</v>
          </cell>
          <cell r="GJ1360">
            <v>0</v>
          </cell>
          <cell r="GK1360">
            <v>0</v>
          </cell>
          <cell r="GL1360">
            <v>0</v>
          </cell>
          <cell r="GM1360">
            <v>0</v>
          </cell>
          <cell r="GN1360">
            <v>0</v>
          </cell>
          <cell r="GO1360">
            <v>0</v>
          </cell>
          <cell r="GP1360">
            <v>0</v>
          </cell>
          <cell r="GQ1360">
            <v>0</v>
          </cell>
          <cell r="GR1360">
            <v>0</v>
          </cell>
          <cell r="GS1360">
            <v>0</v>
          </cell>
          <cell r="GT1360">
            <v>0</v>
          </cell>
          <cell r="GU1360">
            <v>0</v>
          </cell>
          <cell r="GV1360">
            <v>0</v>
          </cell>
          <cell r="GW1360">
            <v>0</v>
          </cell>
          <cell r="GX1360">
            <v>0</v>
          </cell>
          <cell r="GY1360">
            <v>0</v>
          </cell>
          <cell r="GZ1360">
            <v>0</v>
          </cell>
          <cell r="HA1360">
            <v>0</v>
          </cell>
          <cell r="HB1360">
            <v>0</v>
          </cell>
          <cell r="HC1360">
            <v>0</v>
          </cell>
          <cell r="HD1360">
            <v>0</v>
          </cell>
          <cell r="HE1360">
            <v>0</v>
          </cell>
          <cell r="HF1360">
            <v>0</v>
          </cell>
          <cell r="HG1360">
            <v>0</v>
          </cell>
          <cell r="HH1360">
            <v>0</v>
          </cell>
          <cell r="HI1360">
            <v>0</v>
          </cell>
          <cell r="HJ1360">
            <v>0</v>
          </cell>
          <cell r="HK1360">
            <v>0</v>
          </cell>
          <cell r="HL1360">
            <v>0</v>
          </cell>
          <cell r="HM1360">
            <v>0</v>
          </cell>
          <cell r="HN1360">
            <v>0</v>
          </cell>
          <cell r="HO1360">
            <v>0</v>
          </cell>
          <cell r="HP1360">
            <v>0</v>
          </cell>
          <cell r="HQ1360">
            <v>0</v>
          </cell>
          <cell r="HR1360">
            <v>0</v>
          </cell>
          <cell r="HS1360">
            <v>0</v>
          </cell>
          <cell r="HT1360">
            <v>0</v>
          </cell>
          <cell r="HU1360">
            <v>0</v>
          </cell>
          <cell r="HV1360">
            <v>0</v>
          </cell>
          <cell r="HW1360">
            <v>0</v>
          </cell>
          <cell r="HX1360">
            <v>0</v>
          </cell>
          <cell r="HY1360">
            <v>0</v>
          </cell>
          <cell r="HZ1360">
            <v>0</v>
          </cell>
          <cell r="IA1360">
            <v>0</v>
          </cell>
          <cell r="IB1360">
            <v>0</v>
          </cell>
          <cell r="IC1360">
            <v>0</v>
          </cell>
          <cell r="ID1360">
            <v>0</v>
          </cell>
          <cell r="IE1360">
            <v>0</v>
          </cell>
          <cell r="IF1360">
            <v>0</v>
          </cell>
          <cell r="IG1360">
            <v>0</v>
          </cell>
          <cell r="IH1360">
            <v>0</v>
          </cell>
          <cell r="II1360">
            <v>0</v>
          </cell>
          <cell r="IJ1360">
            <v>0</v>
          </cell>
          <cell r="IK1360">
            <v>0</v>
          </cell>
          <cell r="IL1360">
            <v>0</v>
          </cell>
          <cell r="IM1360">
            <v>0</v>
          </cell>
          <cell r="IN1360">
            <v>0</v>
          </cell>
          <cell r="IO1360">
            <v>0</v>
          </cell>
          <cell r="IP1360">
            <v>0</v>
          </cell>
          <cell r="IQ1360">
            <v>0</v>
          </cell>
          <cell r="IR1360">
            <v>0</v>
          </cell>
          <cell r="IS1360">
            <v>0</v>
          </cell>
          <cell r="IT1360">
            <v>0</v>
          </cell>
          <cell r="IU1360">
            <v>0</v>
          </cell>
          <cell r="IV1360">
            <v>0</v>
          </cell>
          <cell r="IW1360">
            <v>0</v>
          </cell>
          <cell r="IX1360">
            <v>0</v>
          </cell>
          <cell r="IY1360">
            <v>0</v>
          </cell>
          <cell r="IZ1360">
            <v>0</v>
          </cell>
          <cell r="JA1360">
            <v>0</v>
          </cell>
          <cell r="JB1360">
            <v>0</v>
          </cell>
          <cell r="JC1360">
            <v>0</v>
          </cell>
          <cell r="JD1360">
            <v>0</v>
          </cell>
          <cell r="JE1360">
            <v>0</v>
          </cell>
          <cell r="JF1360">
            <v>0</v>
          </cell>
          <cell r="JG1360">
            <v>0</v>
          </cell>
          <cell r="JH1360">
            <v>0</v>
          </cell>
          <cell r="JI1360">
            <v>0</v>
          </cell>
          <cell r="JJ1360">
            <v>0</v>
          </cell>
          <cell r="JK1360">
            <v>0</v>
          </cell>
          <cell r="JL1360">
            <v>0</v>
          </cell>
          <cell r="JM1360">
            <v>0</v>
          </cell>
          <cell r="JN1360">
            <v>0</v>
          </cell>
          <cell r="JO1360">
            <v>0</v>
          </cell>
          <cell r="JP1360">
            <v>0</v>
          </cell>
          <cell r="JQ1360">
            <v>0</v>
          </cell>
        </row>
        <row r="1361">
          <cell r="D1361" t="str">
            <v>BID.PX.WYE._.___.SML_Peak</v>
          </cell>
          <cell r="F1361">
            <v>-9.9999999999999811E-3</v>
          </cell>
          <cell r="G1361">
            <v>-1.9999999999999962E-2</v>
          </cell>
          <cell r="H1361">
            <v>1.0000000000000009E-2</v>
          </cell>
          <cell r="I1361">
            <v>9.999999999999995E-3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-9.9999999999999811E-3</v>
          </cell>
          <cell r="O1361">
            <v>0</v>
          </cell>
          <cell r="P1361">
            <v>0</v>
          </cell>
          <cell r="Q1361">
            <v>0</v>
          </cell>
          <cell r="R1361">
            <v>-2.0000000000000018E-2</v>
          </cell>
          <cell r="S1361">
            <v>0</v>
          </cell>
          <cell r="T1361">
            <v>0</v>
          </cell>
          <cell r="U1361">
            <v>-1.0000000000000009E-2</v>
          </cell>
          <cell r="V1361">
            <v>-1.0000000000000009E-2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-9.9999999999998979E-3</v>
          </cell>
          <cell r="AF1361">
            <v>0</v>
          </cell>
          <cell r="AG1361">
            <v>-9.9999999999999534E-3</v>
          </cell>
          <cell r="AH1361">
            <v>0</v>
          </cell>
          <cell r="AI1361">
            <v>0.01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-9.999999999999995E-3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1.0000000000000009E-2</v>
          </cell>
          <cell r="BF1361">
            <v>0</v>
          </cell>
          <cell r="BG1361">
            <v>0.02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-9.999999999999995E-3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-1.0000000000000009E-2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-0.01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-1.0000000000000009E-2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-0.01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  <cell r="EN1361">
            <v>0</v>
          </cell>
          <cell r="EO1361">
            <v>0</v>
          </cell>
          <cell r="EP1361">
            <v>0</v>
          </cell>
          <cell r="EQ1361">
            <v>0</v>
          </cell>
          <cell r="ER1361">
            <v>1.9999999999999997E-2</v>
          </cell>
          <cell r="ES1361">
            <v>0.01</v>
          </cell>
          <cell r="ET1361">
            <v>0.01</v>
          </cell>
          <cell r="EU1361">
            <v>0</v>
          </cell>
          <cell r="EV1361">
            <v>0</v>
          </cell>
          <cell r="EW1361">
            <v>0</v>
          </cell>
          <cell r="EX1361">
            <v>0</v>
          </cell>
          <cell r="EY1361">
            <v>0</v>
          </cell>
          <cell r="EZ1361">
            <v>0</v>
          </cell>
          <cell r="FA1361">
            <v>0</v>
          </cell>
          <cell r="FB1361">
            <v>0</v>
          </cell>
          <cell r="FC1361">
            <v>0</v>
          </cell>
          <cell r="FD1361">
            <v>0</v>
          </cell>
          <cell r="FE1361">
            <v>1.0000000000000002E-2</v>
          </cell>
          <cell r="FF1361">
            <v>0</v>
          </cell>
          <cell r="FG1361">
            <v>0</v>
          </cell>
          <cell r="FH1361">
            <v>0</v>
          </cell>
          <cell r="FI1361">
            <v>0</v>
          </cell>
          <cell r="FJ1361">
            <v>0</v>
          </cell>
          <cell r="FK1361">
            <v>0</v>
          </cell>
          <cell r="FL1361">
            <v>0</v>
          </cell>
          <cell r="FM1361">
            <v>0</v>
          </cell>
          <cell r="FN1361">
            <v>0</v>
          </cell>
          <cell r="FO1361">
            <v>0</v>
          </cell>
          <cell r="FP1361">
            <v>0.01</v>
          </cell>
          <cell r="FQ1361">
            <v>0</v>
          </cell>
          <cell r="FR1361">
            <v>0</v>
          </cell>
          <cell r="FS1361">
            <v>0</v>
          </cell>
          <cell r="FT1361">
            <v>0</v>
          </cell>
          <cell r="FU1361">
            <v>0</v>
          </cell>
          <cell r="FV1361">
            <v>0</v>
          </cell>
          <cell r="FW1361">
            <v>0</v>
          </cell>
          <cell r="FX1361">
            <v>0</v>
          </cell>
          <cell r="FY1361">
            <v>0</v>
          </cell>
          <cell r="FZ1361">
            <v>0</v>
          </cell>
          <cell r="GA1361">
            <v>0</v>
          </cell>
          <cell r="GB1361">
            <v>0</v>
          </cell>
          <cell r="GC1361">
            <v>0</v>
          </cell>
          <cell r="GD1361">
            <v>0</v>
          </cell>
          <cell r="GE1361">
            <v>0</v>
          </cell>
          <cell r="GF1361">
            <v>0</v>
          </cell>
          <cell r="GG1361">
            <v>0</v>
          </cell>
          <cell r="GH1361">
            <v>0</v>
          </cell>
          <cell r="GI1361">
            <v>0</v>
          </cell>
          <cell r="GJ1361">
            <v>0</v>
          </cell>
          <cell r="GK1361">
            <v>0</v>
          </cell>
          <cell r="GL1361">
            <v>0</v>
          </cell>
          <cell r="GM1361">
            <v>0</v>
          </cell>
          <cell r="GN1361">
            <v>0</v>
          </cell>
          <cell r="GO1361">
            <v>0</v>
          </cell>
          <cell r="GP1361">
            <v>0</v>
          </cell>
          <cell r="GQ1361">
            <v>0</v>
          </cell>
          <cell r="GR1361">
            <v>0</v>
          </cell>
          <cell r="GS1361">
            <v>0</v>
          </cell>
          <cell r="GT1361">
            <v>0</v>
          </cell>
          <cell r="GU1361">
            <v>0</v>
          </cell>
          <cell r="GV1361">
            <v>0</v>
          </cell>
          <cell r="GW1361">
            <v>0</v>
          </cell>
          <cell r="GX1361">
            <v>0</v>
          </cell>
          <cell r="GY1361">
            <v>0</v>
          </cell>
          <cell r="GZ1361">
            <v>0</v>
          </cell>
          <cell r="HA1361">
            <v>0</v>
          </cell>
          <cell r="HB1361">
            <v>0</v>
          </cell>
          <cell r="HC1361">
            <v>0</v>
          </cell>
          <cell r="HD1361">
            <v>0</v>
          </cell>
          <cell r="HE1361">
            <v>0</v>
          </cell>
          <cell r="HF1361">
            <v>0</v>
          </cell>
          <cell r="HG1361">
            <v>0</v>
          </cell>
          <cell r="HH1361">
            <v>0</v>
          </cell>
          <cell r="HI1361">
            <v>0</v>
          </cell>
          <cell r="HJ1361">
            <v>0</v>
          </cell>
          <cell r="HK1361">
            <v>0</v>
          </cell>
          <cell r="HL1361">
            <v>0</v>
          </cell>
          <cell r="HM1361">
            <v>0</v>
          </cell>
          <cell r="HN1361">
            <v>0</v>
          </cell>
          <cell r="HO1361">
            <v>0</v>
          </cell>
          <cell r="HP1361">
            <v>0</v>
          </cell>
          <cell r="HQ1361">
            <v>0</v>
          </cell>
          <cell r="HR1361">
            <v>0</v>
          </cell>
          <cell r="HS1361">
            <v>0</v>
          </cell>
          <cell r="HT1361">
            <v>0</v>
          </cell>
          <cell r="HU1361">
            <v>0</v>
          </cell>
          <cell r="HV1361">
            <v>0</v>
          </cell>
          <cell r="HW1361">
            <v>0</v>
          </cell>
          <cell r="HX1361">
            <v>0</v>
          </cell>
          <cell r="HY1361">
            <v>0</v>
          </cell>
          <cell r="HZ1361">
            <v>0</v>
          </cell>
          <cell r="IA1361">
            <v>0</v>
          </cell>
          <cell r="IB1361">
            <v>0</v>
          </cell>
          <cell r="IC1361">
            <v>0</v>
          </cell>
          <cell r="ID1361">
            <v>0</v>
          </cell>
          <cell r="IE1361">
            <v>0</v>
          </cell>
          <cell r="IF1361">
            <v>0</v>
          </cell>
          <cell r="IG1361">
            <v>0</v>
          </cell>
          <cell r="IH1361">
            <v>0</v>
          </cell>
          <cell r="II1361">
            <v>0</v>
          </cell>
          <cell r="IJ1361">
            <v>0</v>
          </cell>
          <cell r="IK1361">
            <v>0</v>
          </cell>
          <cell r="IL1361">
            <v>0</v>
          </cell>
          <cell r="IM1361">
            <v>0</v>
          </cell>
          <cell r="IN1361">
            <v>0</v>
          </cell>
          <cell r="IO1361">
            <v>0</v>
          </cell>
          <cell r="IP1361">
            <v>0</v>
          </cell>
          <cell r="IQ1361">
            <v>0</v>
          </cell>
          <cell r="IR1361">
            <v>0</v>
          </cell>
          <cell r="IS1361">
            <v>0</v>
          </cell>
          <cell r="IT1361">
            <v>0</v>
          </cell>
          <cell r="IU1361">
            <v>0</v>
          </cell>
          <cell r="IV1361">
            <v>0</v>
          </cell>
          <cell r="IW1361">
            <v>0</v>
          </cell>
          <cell r="IX1361">
            <v>0</v>
          </cell>
          <cell r="IY1361">
            <v>0</v>
          </cell>
          <cell r="IZ1361">
            <v>0</v>
          </cell>
          <cell r="JA1361">
            <v>0</v>
          </cell>
          <cell r="JB1361">
            <v>0</v>
          </cell>
          <cell r="JC1361">
            <v>0</v>
          </cell>
          <cell r="JD1361">
            <v>0</v>
          </cell>
          <cell r="JE1361">
            <v>0</v>
          </cell>
          <cell r="JF1361">
            <v>0</v>
          </cell>
          <cell r="JG1361">
            <v>0</v>
          </cell>
          <cell r="JH1361">
            <v>0</v>
          </cell>
          <cell r="JI1361">
            <v>0</v>
          </cell>
          <cell r="JJ1361">
            <v>0</v>
          </cell>
          <cell r="JK1361">
            <v>0</v>
          </cell>
          <cell r="JL1361">
            <v>0</v>
          </cell>
          <cell r="JM1361">
            <v>0</v>
          </cell>
          <cell r="JN1361">
            <v>0</v>
          </cell>
          <cell r="JO1361">
            <v>0</v>
          </cell>
          <cell r="JP1361">
            <v>0</v>
          </cell>
          <cell r="JQ1361">
            <v>0</v>
          </cell>
        </row>
        <row r="1362">
          <cell r="D1362" t="str">
            <v>BID.PX.YAK._.___.SML_Peak</v>
          </cell>
          <cell r="F1362">
            <v>0</v>
          </cell>
          <cell r="G1362">
            <v>-9.9999999999999534E-3</v>
          </cell>
          <cell r="H1362">
            <v>1.0000000000000009E-2</v>
          </cell>
          <cell r="I1362">
            <v>9.999999999999995E-3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-1.0000000000000009E-2</v>
          </cell>
          <cell r="O1362">
            <v>1.999999999999999E-2</v>
          </cell>
          <cell r="P1362">
            <v>0</v>
          </cell>
          <cell r="Q1362">
            <v>1.0000000000000064E-2</v>
          </cell>
          <cell r="R1362">
            <v>-3.2803080000000318E-2</v>
          </cell>
          <cell r="S1362">
            <v>-2.0000000000000018E-2</v>
          </cell>
          <cell r="T1362">
            <v>0</v>
          </cell>
          <cell r="U1362">
            <v>-1.0000000000000064E-2</v>
          </cell>
          <cell r="V1362">
            <v>-9.9999999999999534E-3</v>
          </cell>
          <cell r="W1362">
            <v>-2.8030800000000133E-3</v>
          </cell>
          <cell r="X1362">
            <v>0</v>
          </cell>
          <cell r="Y1362">
            <v>1.0000000000000009E-2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-9.9999999999997868E-3</v>
          </cell>
          <cell r="AF1362">
            <v>0</v>
          </cell>
          <cell r="AG1362">
            <v>-9.9999999999999534E-3</v>
          </cell>
          <cell r="AH1362">
            <v>1.0000000000000002E-2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-1.0000000000000009E-2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2.0000000000000018E-2</v>
          </cell>
          <cell r="BF1362">
            <v>0</v>
          </cell>
          <cell r="BG1362">
            <v>0.02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-0.01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-0.01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  <cell r="EN1362">
            <v>0</v>
          </cell>
          <cell r="EO1362">
            <v>0</v>
          </cell>
          <cell r="EP1362">
            <v>0</v>
          </cell>
          <cell r="EQ1362">
            <v>0</v>
          </cell>
          <cell r="ER1362">
            <v>9.9999999999999985E-3</v>
          </cell>
          <cell r="ES1362">
            <v>0.01</v>
          </cell>
          <cell r="ET1362">
            <v>0</v>
          </cell>
          <cell r="EU1362">
            <v>0</v>
          </cell>
          <cell r="EV1362">
            <v>0</v>
          </cell>
          <cell r="EW1362">
            <v>0</v>
          </cell>
          <cell r="EX1362">
            <v>0</v>
          </cell>
          <cell r="EY1362">
            <v>0</v>
          </cell>
          <cell r="EZ1362">
            <v>0</v>
          </cell>
          <cell r="FA1362">
            <v>0</v>
          </cell>
          <cell r="FB1362">
            <v>0</v>
          </cell>
          <cell r="FC1362">
            <v>0</v>
          </cell>
          <cell r="FD1362">
            <v>0</v>
          </cell>
          <cell r="FE1362">
            <v>9.9999999999999985E-3</v>
          </cell>
          <cell r="FF1362">
            <v>0</v>
          </cell>
          <cell r="FG1362">
            <v>0</v>
          </cell>
          <cell r="FH1362">
            <v>0</v>
          </cell>
          <cell r="FI1362">
            <v>0</v>
          </cell>
          <cell r="FJ1362">
            <v>0</v>
          </cell>
          <cell r="FK1362">
            <v>0</v>
          </cell>
          <cell r="FL1362">
            <v>0</v>
          </cell>
          <cell r="FM1362">
            <v>0</v>
          </cell>
          <cell r="FN1362">
            <v>0</v>
          </cell>
          <cell r="FO1362">
            <v>0</v>
          </cell>
          <cell r="FP1362">
            <v>0.01</v>
          </cell>
          <cell r="FQ1362">
            <v>0</v>
          </cell>
          <cell r="FR1362">
            <v>0</v>
          </cell>
          <cell r="FS1362">
            <v>0</v>
          </cell>
          <cell r="FT1362">
            <v>0</v>
          </cell>
          <cell r="FU1362">
            <v>0</v>
          </cell>
          <cell r="FV1362">
            <v>0</v>
          </cell>
          <cell r="FW1362">
            <v>0</v>
          </cell>
          <cell r="FX1362">
            <v>0</v>
          </cell>
          <cell r="FY1362">
            <v>0</v>
          </cell>
          <cell r="FZ1362">
            <v>0</v>
          </cell>
          <cell r="GA1362">
            <v>0</v>
          </cell>
          <cell r="GB1362">
            <v>0</v>
          </cell>
          <cell r="GC1362">
            <v>0</v>
          </cell>
          <cell r="GD1362">
            <v>0</v>
          </cell>
          <cell r="GE1362">
            <v>0</v>
          </cell>
          <cell r="GF1362">
            <v>0</v>
          </cell>
          <cell r="GG1362">
            <v>0</v>
          </cell>
          <cell r="GH1362">
            <v>0</v>
          </cell>
          <cell r="GI1362">
            <v>0</v>
          </cell>
          <cell r="GJ1362">
            <v>0</v>
          </cell>
          <cell r="GK1362">
            <v>0</v>
          </cell>
          <cell r="GL1362">
            <v>0</v>
          </cell>
          <cell r="GM1362">
            <v>0</v>
          </cell>
          <cell r="GN1362">
            <v>0</v>
          </cell>
          <cell r="GO1362">
            <v>0</v>
          </cell>
          <cell r="GP1362">
            <v>0</v>
          </cell>
          <cell r="GQ1362">
            <v>0</v>
          </cell>
          <cell r="GR1362">
            <v>0</v>
          </cell>
          <cell r="GS1362">
            <v>0</v>
          </cell>
          <cell r="GT1362">
            <v>0</v>
          </cell>
          <cell r="GU1362">
            <v>0</v>
          </cell>
          <cell r="GV1362">
            <v>0</v>
          </cell>
          <cell r="GW1362">
            <v>0</v>
          </cell>
          <cell r="GX1362">
            <v>0</v>
          </cell>
          <cell r="GY1362">
            <v>0</v>
          </cell>
          <cell r="GZ1362">
            <v>0</v>
          </cell>
          <cell r="HA1362">
            <v>0</v>
          </cell>
          <cell r="HB1362">
            <v>0</v>
          </cell>
          <cell r="HC1362">
            <v>0</v>
          </cell>
          <cell r="HD1362">
            <v>0</v>
          </cell>
          <cell r="HE1362">
            <v>0</v>
          </cell>
          <cell r="HF1362">
            <v>0</v>
          </cell>
          <cell r="HG1362">
            <v>0</v>
          </cell>
          <cell r="HH1362">
            <v>0</v>
          </cell>
          <cell r="HI1362">
            <v>0</v>
          </cell>
          <cell r="HJ1362">
            <v>0</v>
          </cell>
          <cell r="HK1362">
            <v>0</v>
          </cell>
          <cell r="HL1362">
            <v>0</v>
          </cell>
          <cell r="HM1362">
            <v>0</v>
          </cell>
          <cell r="HN1362">
            <v>0</v>
          </cell>
          <cell r="HO1362">
            <v>0</v>
          </cell>
          <cell r="HP1362">
            <v>0</v>
          </cell>
          <cell r="HQ1362">
            <v>0</v>
          </cell>
          <cell r="HR1362">
            <v>0</v>
          </cell>
          <cell r="HS1362">
            <v>0</v>
          </cell>
          <cell r="HT1362">
            <v>0</v>
          </cell>
          <cell r="HU1362">
            <v>0</v>
          </cell>
          <cell r="HV1362">
            <v>0</v>
          </cell>
          <cell r="HW1362">
            <v>0</v>
          </cell>
          <cell r="HX1362">
            <v>0</v>
          </cell>
          <cell r="HY1362">
            <v>0</v>
          </cell>
          <cell r="HZ1362">
            <v>0</v>
          </cell>
          <cell r="IA1362">
            <v>0</v>
          </cell>
          <cell r="IB1362">
            <v>0</v>
          </cell>
          <cell r="IC1362">
            <v>0</v>
          </cell>
          <cell r="ID1362">
            <v>0</v>
          </cell>
          <cell r="IE1362">
            <v>0</v>
          </cell>
          <cell r="IF1362">
            <v>0</v>
          </cell>
          <cell r="IG1362">
            <v>0</v>
          </cell>
          <cell r="IH1362">
            <v>0</v>
          </cell>
          <cell r="II1362">
            <v>0</v>
          </cell>
          <cell r="IJ1362">
            <v>0</v>
          </cell>
          <cell r="IK1362">
            <v>0</v>
          </cell>
          <cell r="IL1362">
            <v>0</v>
          </cell>
          <cell r="IM1362">
            <v>0</v>
          </cell>
          <cell r="IN1362">
            <v>0</v>
          </cell>
          <cell r="IO1362">
            <v>0</v>
          </cell>
          <cell r="IP1362">
            <v>0</v>
          </cell>
          <cell r="IQ1362">
            <v>0</v>
          </cell>
          <cell r="IR1362">
            <v>0</v>
          </cell>
          <cell r="IS1362">
            <v>0</v>
          </cell>
          <cell r="IT1362">
            <v>0</v>
          </cell>
          <cell r="IU1362">
            <v>0</v>
          </cell>
          <cell r="IV1362">
            <v>0</v>
          </cell>
          <cell r="IW1362">
            <v>0</v>
          </cell>
          <cell r="IX1362">
            <v>0</v>
          </cell>
          <cell r="IY1362">
            <v>0</v>
          </cell>
          <cell r="IZ1362">
            <v>0</v>
          </cell>
          <cell r="JA1362">
            <v>0</v>
          </cell>
          <cell r="JB1362">
            <v>0</v>
          </cell>
          <cell r="JC1362">
            <v>0</v>
          </cell>
          <cell r="JD1362">
            <v>0</v>
          </cell>
          <cell r="JE1362">
            <v>0</v>
          </cell>
          <cell r="JF1362">
            <v>0</v>
          </cell>
          <cell r="JG1362">
            <v>0</v>
          </cell>
          <cell r="JH1362">
            <v>0</v>
          </cell>
          <cell r="JI1362">
            <v>0</v>
          </cell>
          <cell r="JJ1362">
            <v>0</v>
          </cell>
          <cell r="JK1362">
            <v>0</v>
          </cell>
          <cell r="JL1362">
            <v>0</v>
          </cell>
          <cell r="JM1362">
            <v>0</v>
          </cell>
          <cell r="JN1362">
            <v>0</v>
          </cell>
          <cell r="JO1362">
            <v>0</v>
          </cell>
          <cell r="JP1362">
            <v>0</v>
          </cell>
          <cell r="JQ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  <cell r="EN1363">
            <v>0</v>
          </cell>
          <cell r="EO1363">
            <v>0</v>
          </cell>
          <cell r="EP1363">
            <v>0</v>
          </cell>
          <cell r="EQ1363">
            <v>0</v>
          </cell>
          <cell r="ER1363">
            <v>0</v>
          </cell>
          <cell r="ES1363">
            <v>0</v>
          </cell>
          <cell r="ET1363">
            <v>0</v>
          </cell>
          <cell r="EU1363">
            <v>0</v>
          </cell>
          <cell r="EV1363">
            <v>0</v>
          </cell>
          <cell r="EW1363">
            <v>0</v>
          </cell>
          <cell r="EX1363">
            <v>0</v>
          </cell>
          <cell r="EY1363">
            <v>0</v>
          </cell>
          <cell r="EZ1363">
            <v>0</v>
          </cell>
          <cell r="FA1363">
            <v>0</v>
          </cell>
          <cell r="FB1363">
            <v>0</v>
          </cell>
          <cell r="FC1363">
            <v>0</v>
          </cell>
          <cell r="FD1363">
            <v>0</v>
          </cell>
          <cell r="FE1363">
            <v>0</v>
          </cell>
          <cell r="FF1363">
            <v>0</v>
          </cell>
          <cell r="FG1363">
            <v>0</v>
          </cell>
          <cell r="FH1363">
            <v>0</v>
          </cell>
          <cell r="FI1363">
            <v>0</v>
          </cell>
          <cell r="FJ1363">
            <v>0</v>
          </cell>
          <cell r="FK1363">
            <v>0</v>
          </cell>
          <cell r="FL1363">
            <v>0</v>
          </cell>
          <cell r="FM1363">
            <v>0</v>
          </cell>
          <cell r="FN1363">
            <v>0</v>
          </cell>
          <cell r="FO1363">
            <v>0</v>
          </cell>
          <cell r="FP1363">
            <v>0</v>
          </cell>
          <cell r="FQ1363">
            <v>0</v>
          </cell>
          <cell r="FR1363">
            <v>0</v>
          </cell>
          <cell r="FS1363">
            <v>0</v>
          </cell>
          <cell r="FT1363">
            <v>0</v>
          </cell>
          <cell r="FU1363">
            <v>0</v>
          </cell>
          <cell r="FV1363">
            <v>0</v>
          </cell>
          <cell r="FW1363">
            <v>0</v>
          </cell>
          <cell r="FX1363">
            <v>0</v>
          </cell>
          <cell r="FY1363">
            <v>0</v>
          </cell>
          <cell r="FZ1363">
            <v>0</v>
          </cell>
          <cell r="GA1363">
            <v>0</v>
          </cell>
          <cell r="GB1363">
            <v>0</v>
          </cell>
          <cell r="GC1363">
            <v>0</v>
          </cell>
          <cell r="GD1363">
            <v>0</v>
          </cell>
          <cell r="GE1363">
            <v>0</v>
          </cell>
          <cell r="GF1363">
            <v>0</v>
          </cell>
          <cell r="GG1363">
            <v>0</v>
          </cell>
          <cell r="GH1363">
            <v>0</v>
          </cell>
          <cell r="GI1363">
            <v>0</v>
          </cell>
          <cell r="GJ1363">
            <v>0</v>
          </cell>
          <cell r="GK1363">
            <v>0</v>
          </cell>
          <cell r="GL1363">
            <v>0</v>
          </cell>
          <cell r="GM1363">
            <v>0</v>
          </cell>
          <cell r="GN1363">
            <v>0</v>
          </cell>
          <cell r="GO1363">
            <v>0</v>
          </cell>
          <cell r="GP1363">
            <v>0</v>
          </cell>
          <cell r="GQ1363">
            <v>0</v>
          </cell>
          <cell r="GR1363">
            <v>0</v>
          </cell>
          <cell r="GS1363">
            <v>0</v>
          </cell>
          <cell r="GT1363">
            <v>0</v>
          </cell>
          <cell r="GU1363">
            <v>0</v>
          </cell>
          <cell r="GV1363">
            <v>0</v>
          </cell>
          <cell r="GW1363">
            <v>0</v>
          </cell>
          <cell r="GX1363">
            <v>0</v>
          </cell>
          <cell r="GY1363">
            <v>0</v>
          </cell>
          <cell r="GZ1363">
            <v>0</v>
          </cell>
          <cell r="HA1363">
            <v>0</v>
          </cell>
          <cell r="HB1363">
            <v>0</v>
          </cell>
          <cell r="HC1363">
            <v>0</v>
          </cell>
          <cell r="HD1363">
            <v>0</v>
          </cell>
          <cell r="HE1363">
            <v>0</v>
          </cell>
          <cell r="HF1363">
            <v>0</v>
          </cell>
          <cell r="HG1363">
            <v>0</v>
          </cell>
          <cell r="HH1363">
            <v>0</v>
          </cell>
          <cell r="HI1363">
            <v>0</v>
          </cell>
          <cell r="HJ1363">
            <v>0</v>
          </cell>
          <cell r="HK1363">
            <v>0</v>
          </cell>
          <cell r="HL1363">
            <v>0</v>
          </cell>
          <cell r="HM1363">
            <v>0</v>
          </cell>
          <cell r="HN1363">
            <v>0</v>
          </cell>
          <cell r="HO1363">
            <v>0</v>
          </cell>
          <cell r="HP1363">
            <v>0</v>
          </cell>
          <cell r="HQ1363">
            <v>0</v>
          </cell>
          <cell r="HR1363">
            <v>0</v>
          </cell>
          <cell r="HS1363">
            <v>0</v>
          </cell>
          <cell r="HT1363">
            <v>0</v>
          </cell>
          <cell r="HU1363">
            <v>0</v>
          </cell>
          <cell r="HV1363">
            <v>0</v>
          </cell>
          <cell r="HW1363">
            <v>0</v>
          </cell>
          <cell r="HX1363">
            <v>0</v>
          </cell>
          <cell r="HY1363">
            <v>0</v>
          </cell>
          <cell r="HZ1363">
            <v>0</v>
          </cell>
          <cell r="IA1363">
            <v>0</v>
          </cell>
          <cell r="IB1363">
            <v>0</v>
          </cell>
          <cell r="IC1363">
            <v>0</v>
          </cell>
          <cell r="ID1363">
            <v>0</v>
          </cell>
          <cell r="IE1363">
            <v>0</v>
          </cell>
          <cell r="IF1363">
            <v>0</v>
          </cell>
          <cell r="IG1363">
            <v>0</v>
          </cell>
          <cell r="IH1363">
            <v>0</v>
          </cell>
          <cell r="II1363">
            <v>0</v>
          </cell>
          <cell r="IJ1363">
            <v>0</v>
          </cell>
          <cell r="IK1363">
            <v>0</v>
          </cell>
          <cell r="IL1363">
            <v>0</v>
          </cell>
          <cell r="IM1363">
            <v>0</v>
          </cell>
          <cell r="IN1363">
            <v>0</v>
          </cell>
          <cell r="IO1363">
            <v>0</v>
          </cell>
          <cell r="IP1363">
            <v>0</v>
          </cell>
          <cell r="IQ1363">
            <v>0</v>
          </cell>
          <cell r="IR1363">
            <v>0</v>
          </cell>
          <cell r="IS1363">
            <v>0</v>
          </cell>
          <cell r="IT1363">
            <v>0</v>
          </cell>
          <cell r="IU1363">
            <v>0</v>
          </cell>
          <cell r="IV1363">
            <v>0</v>
          </cell>
          <cell r="IW1363">
            <v>0</v>
          </cell>
          <cell r="IX1363">
            <v>0</v>
          </cell>
          <cell r="IY1363">
            <v>0</v>
          </cell>
          <cell r="IZ1363">
            <v>0</v>
          </cell>
          <cell r="JA1363">
            <v>0</v>
          </cell>
          <cell r="JB1363">
            <v>0</v>
          </cell>
          <cell r="JC1363">
            <v>0</v>
          </cell>
          <cell r="JD1363">
            <v>0</v>
          </cell>
          <cell r="JE1363">
            <v>0</v>
          </cell>
          <cell r="JF1363">
            <v>0</v>
          </cell>
          <cell r="JG1363">
            <v>0</v>
          </cell>
          <cell r="JH1363">
            <v>0</v>
          </cell>
          <cell r="JI1363">
            <v>0</v>
          </cell>
          <cell r="JJ1363">
            <v>0</v>
          </cell>
          <cell r="JK1363">
            <v>0</v>
          </cell>
          <cell r="JL1363">
            <v>0</v>
          </cell>
          <cell r="JM1363">
            <v>0</v>
          </cell>
          <cell r="JN1363">
            <v>0</v>
          </cell>
          <cell r="JO1363">
            <v>0</v>
          </cell>
          <cell r="JP1363">
            <v>0</v>
          </cell>
          <cell r="JQ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  <cell r="EN1364">
            <v>0</v>
          </cell>
          <cell r="EO1364">
            <v>0</v>
          </cell>
          <cell r="EP1364">
            <v>0</v>
          </cell>
          <cell r="EQ1364">
            <v>0</v>
          </cell>
          <cell r="ER1364">
            <v>0</v>
          </cell>
          <cell r="ES1364">
            <v>0</v>
          </cell>
          <cell r="ET1364">
            <v>0</v>
          </cell>
          <cell r="EU1364">
            <v>0</v>
          </cell>
          <cell r="EV1364">
            <v>0</v>
          </cell>
          <cell r="EW1364">
            <v>0</v>
          </cell>
          <cell r="EX1364">
            <v>0</v>
          </cell>
          <cell r="EY1364">
            <v>0</v>
          </cell>
          <cell r="EZ1364">
            <v>0</v>
          </cell>
          <cell r="FA1364">
            <v>0</v>
          </cell>
          <cell r="FB1364">
            <v>0</v>
          </cell>
          <cell r="FC1364">
            <v>0</v>
          </cell>
          <cell r="FD1364">
            <v>0</v>
          </cell>
          <cell r="FE1364">
            <v>0</v>
          </cell>
          <cell r="FF1364">
            <v>0</v>
          </cell>
          <cell r="FG1364">
            <v>0</v>
          </cell>
          <cell r="FH1364">
            <v>0</v>
          </cell>
          <cell r="FI1364">
            <v>0</v>
          </cell>
          <cell r="FJ1364">
            <v>0</v>
          </cell>
          <cell r="FK1364">
            <v>0</v>
          </cell>
          <cell r="FL1364">
            <v>0</v>
          </cell>
          <cell r="FM1364">
            <v>0</v>
          </cell>
          <cell r="FN1364">
            <v>0</v>
          </cell>
          <cell r="FO1364">
            <v>0</v>
          </cell>
          <cell r="FP1364">
            <v>0</v>
          </cell>
          <cell r="FQ1364">
            <v>0</v>
          </cell>
          <cell r="FR1364">
            <v>0</v>
          </cell>
          <cell r="FS1364">
            <v>0</v>
          </cell>
          <cell r="FT1364">
            <v>0</v>
          </cell>
          <cell r="FU1364">
            <v>0</v>
          </cell>
          <cell r="FV1364">
            <v>0</v>
          </cell>
          <cell r="FW1364">
            <v>0</v>
          </cell>
          <cell r="FX1364">
            <v>0</v>
          </cell>
          <cell r="FY1364">
            <v>0</v>
          </cell>
          <cell r="FZ1364">
            <v>0</v>
          </cell>
          <cell r="GA1364">
            <v>0</v>
          </cell>
          <cell r="GB1364">
            <v>0</v>
          </cell>
          <cell r="GC1364">
            <v>0</v>
          </cell>
          <cell r="GD1364">
            <v>0</v>
          </cell>
          <cell r="GE1364">
            <v>0</v>
          </cell>
          <cell r="GF1364">
            <v>0</v>
          </cell>
          <cell r="GG1364">
            <v>0</v>
          </cell>
          <cell r="GH1364">
            <v>0</v>
          </cell>
          <cell r="GI1364">
            <v>0</v>
          </cell>
          <cell r="GJ1364">
            <v>0</v>
          </cell>
          <cell r="GK1364">
            <v>0</v>
          </cell>
          <cell r="GL1364">
            <v>0</v>
          </cell>
          <cell r="GM1364">
            <v>0</v>
          </cell>
          <cell r="GN1364">
            <v>0</v>
          </cell>
          <cell r="GO1364">
            <v>0</v>
          </cell>
          <cell r="GP1364">
            <v>0</v>
          </cell>
          <cell r="GQ1364">
            <v>0</v>
          </cell>
          <cell r="GR1364">
            <v>0</v>
          </cell>
          <cell r="GS1364">
            <v>0</v>
          </cell>
          <cell r="GT1364">
            <v>0</v>
          </cell>
          <cell r="GU1364">
            <v>0</v>
          </cell>
          <cell r="GV1364">
            <v>0</v>
          </cell>
          <cell r="GW1364">
            <v>0</v>
          </cell>
          <cell r="GX1364">
            <v>0</v>
          </cell>
          <cell r="GY1364">
            <v>0</v>
          </cell>
          <cell r="GZ1364">
            <v>0</v>
          </cell>
          <cell r="HA1364">
            <v>0</v>
          </cell>
          <cell r="HB1364">
            <v>0</v>
          </cell>
          <cell r="HC1364">
            <v>0</v>
          </cell>
          <cell r="HD1364">
            <v>0</v>
          </cell>
          <cell r="HE1364">
            <v>0</v>
          </cell>
          <cell r="HF1364">
            <v>0</v>
          </cell>
          <cell r="HG1364">
            <v>0</v>
          </cell>
          <cell r="HH1364">
            <v>0</v>
          </cell>
          <cell r="HI1364">
            <v>0</v>
          </cell>
          <cell r="HJ1364">
            <v>0</v>
          </cell>
          <cell r="HK1364">
            <v>0</v>
          </cell>
          <cell r="HL1364">
            <v>0</v>
          </cell>
          <cell r="HM1364">
            <v>0</v>
          </cell>
          <cell r="HN1364">
            <v>0</v>
          </cell>
          <cell r="HO1364">
            <v>0</v>
          </cell>
          <cell r="HP1364">
            <v>0</v>
          </cell>
          <cell r="HQ1364">
            <v>0</v>
          </cell>
          <cell r="HR1364">
            <v>0</v>
          </cell>
          <cell r="HS1364">
            <v>0</v>
          </cell>
          <cell r="HT1364">
            <v>0</v>
          </cell>
          <cell r="HU1364">
            <v>0</v>
          </cell>
          <cell r="HV1364">
            <v>0</v>
          </cell>
          <cell r="HW1364">
            <v>0</v>
          </cell>
          <cell r="HX1364">
            <v>0</v>
          </cell>
          <cell r="HY1364">
            <v>0</v>
          </cell>
          <cell r="HZ1364">
            <v>0</v>
          </cell>
          <cell r="IA1364">
            <v>0</v>
          </cell>
          <cell r="IB1364">
            <v>0</v>
          </cell>
          <cell r="IC1364">
            <v>0</v>
          </cell>
          <cell r="ID1364">
            <v>0</v>
          </cell>
          <cell r="IE1364">
            <v>0</v>
          </cell>
          <cell r="IF1364">
            <v>0</v>
          </cell>
          <cell r="IG1364">
            <v>0</v>
          </cell>
          <cell r="IH1364">
            <v>0</v>
          </cell>
          <cell r="II1364">
            <v>0</v>
          </cell>
          <cell r="IJ1364">
            <v>0</v>
          </cell>
          <cell r="IK1364">
            <v>0</v>
          </cell>
          <cell r="IL1364">
            <v>0</v>
          </cell>
          <cell r="IM1364">
            <v>0</v>
          </cell>
          <cell r="IN1364">
            <v>0</v>
          </cell>
          <cell r="IO1364">
            <v>0</v>
          </cell>
          <cell r="IP1364">
            <v>0</v>
          </cell>
          <cell r="IQ1364">
            <v>0</v>
          </cell>
          <cell r="IR1364">
            <v>0</v>
          </cell>
          <cell r="IS1364">
            <v>0</v>
          </cell>
          <cell r="IT1364">
            <v>0</v>
          </cell>
          <cell r="IU1364">
            <v>0</v>
          </cell>
          <cell r="IV1364">
            <v>0</v>
          </cell>
          <cell r="IW1364">
            <v>0</v>
          </cell>
          <cell r="IX1364">
            <v>0</v>
          </cell>
          <cell r="IY1364">
            <v>0</v>
          </cell>
          <cell r="IZ1364">
            <v>0</v>
          </cell>
          <cell r="JA1364">
            <v>0</v>
          </cell>
          <cell r="JB1364">
            <v>0</v>
          </cell>
          <cell r="JC1364">
            <v>0</v>
          </cell>
          <cell r="JD1364">
            <v>0</v>
          </cell>
          <cell r="JE1364">
            <v>0</v>
          </cell>
          <cell r="JF1364">
            <v>0</v>
          </cell>
          <cell r="JG1364">
            <v>0</v>
          </cell>
          <cell r="JH1364">
            <v>0</v>
          </cell>
          <cell r="JI1364">
            <v>0</v>
          </cell>
          <cell r="JJ1364">
            <v>0</v>
          </cell>
          <cell r="JK1364">
            <v>0</v>
          </cell>
          <cell r="JL1364">
            <v>0</v>
          </cell>
          <cell r="JM1364">
            <v>0</v>
          </cell>
          <cell r="JN1364">
            <v>0</v>
          </cell>
          <cell r="JO1364">
            <v>0</v>
          </cell>
          <cell r="JP1364">
            <v>0</v>
          </cell>
          <cell r="JQ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  <cell r="EN1365">
            <v>0</v>
          </cell>
          <cell r="EO1365">
            <v>0</v>
          </cell>
          <cell r="EP1365">
            <v>0</v>
          </cell>
          <cell r="EQ1365">
            <v>0</v>
          </cell>
          <cell r="ER1365">
            <v>0</v>
          </cell>
          <cell r="ES1365">
            <v>0</v>
          </cell>
          <cell r="ET1365">
            <v>0</v>
          </cell>
          <cell r="EU1365">
            <v>0</v>
          </cell>
          <cell r="EV1365">
            <v>0</v>
          </cell>
          <cell r="EW1365">
            <v>0</v>
          </cell>
          <cell r="EX1365">
            <v>0</v>
          </cell>
          <cell r="EY1365">
            <v>0</v>
          </cell>
          <cell r="EZ1365">
            <v>0</v>
          </cell>
          <cell r="FA1365">
            <v>0</v>
          </cell>
          <cell r="FB1365">
            <v>0</v>
          </cell>
          <cell r="FC1365">
            <v>0</v>
          </cell>
          <cell r="FD1365">
            <v>0</v>
          </cell>
          <cell r="FE1365">
            <v>0</v>
          </cell>
          <cell r="FF1365">
            <v>0</v>
          </cell>
          <cell r="FG1365">
            <v>0</v>
          </cell>
          <cell r="FH1365">
            <v>0</v>
          </cell>
          <cell r="FI1365">
            <v>0</v>
          </cell>
          <cell r="FJ1365">
            <v>0</v>
          </cell>
          <cell r="FK1365">
            <v>0</v>
          </cell>
          <cell r="FL1365">
            <v>0</v>
          </cell>
          <cell r="FM1365">
            <v>0</v>
          </cell>
          <cell r="FN1365">
            <v>0</v>
          </cell>
          <cell r="FO1365">
            <v>0</v>
          </cell>
          <cell r="FP1365">
            <v>0</v>
          </cell>
          <cell r="FQ1365">
            <v>0</v>
          </cell>
          <cell r="FR1365">
            <v>0</v>
          </cell>
          <cell r="FS1365">
            <v>0</v>
          </cell>
          <cell r="FT1365">
            <v>0</v>
          </cell>
          <cell r="FU1365">
            <v>0</v>
          </cell>
          <cell r="FV1365">
            <v>0</v>
          </cell>
          <cell r="FW1365">
            <v>0</v>
          </cell>
          <cell r="FX1365">
            <v>0</v>
          </cell>
          <cell r="FY1365">
            <v>0</v>
          </cell>
          <cell r="FZ1365">
            <v>0</v>
          </cell>
          <cell r="GA1365">
            <v>0</v>
          </cell>
          <cell r="GB1365">
            <v>0</v>
          </cell>
          <cell r="GC1365">
            <v>0</v>
          </cell>
          <cell r="GD1365">
            <v>0</v>
          </cell>
          <cell r="GE1365">
            <v>0</v>
          </cell>
          <cell r="GF1365">
            <v>0</v>
          </cell>
          <cell r="GG1365">
            <v>0</v>
          </cell>
          <cell r="GH1365">
            <v>0</v>
          </cell>
          <cell r="GI1365">
            <v>0</v>
          </cell>
          <cell r="GJ1365">
            <v>0</v>
          </cell>
          <cell r="GK1365">
            <v>0</v>
          </cell>
          <cell r="GL1365">
            <v>0</v>
          </cell>
          <cell r="GM1365">
            <v>0</v>
          </cell>
          <cell r="GN1365">
            <v>0</v>
          </cell>
          <cell r="GO1365">
            <v>0</v>
          </cell>
          <cell r="GP1365">
            <v>0</v>
          </cell>
          <cell r="GQ1365">
            <v>0</v>
          </cell>
          <cell r="GR1365">
            <v>0</v>
          </cell>
          <cell r="GS1365">
            <v>0</v>
          </cell>
          <cell r="GT1365">
            <v>0</v>
          </cell>
          <cell r="GU1365">
            <v>0</v>
          </cell>
          <cell r="GV1365">
            <v>0</v>
          </cell>
          <cell r="GW1365">
            <v>0</v>
          </cell>
          <cell r="GX1365">
            <v>0</v>
          </cell>
          <cell r="GY1365">
            <v>0</v>
          </cell>
          <cell r="GZ1365">
            <v>0</v>
          </cell>
          <cell r="HA1365">
            <v>0</v>
          </cell>
          <cell r="HB1365">
            <v>0</v>
          </cell>
          <cell r="HC1365">
            <v>0</v>
          </cell>
          <cell r="HD1365">
            <v>0</v>
          </cell>
          <cell r="HE1365">
            <v>0</v>
          </cell>
          <cell r="HF1365">
            <v>0</v>
          </cell>
          <cell r="HG1365">
            <v>0</v>
          </cell>
          <cell r="HH1365">
            <v>0</v>
          </cell>
          <cell r="HI1365">
            <v>0</v>
          </cell>
          <cell r="HJ1365">
            <v>0</v>
          </cell>
          <cell r="HK1365">
            <v>0</v>
          </cell>
          <cell r="HL1365">
            <v>0</v>
          </cell>
          <cell r="HM1365">
            <v>0</v>
          </cell>
          <cell r="HN1365">
            <v>0</v>
          </cell>
          <cell r="HO1365">
            <v>0</v>
          </cell>
          <cell r="HP1365">
            <v>0</v>
          </cell>
          <cell r="HQ1365">
            <v>0</v>
          </cell>
          <cell r="HR1365">
            <v>0</v>
          </cell>
          <cell r="HS1365">
            <v>0</v>
          </cell>
          <cell r="HT1365">
            <v>0</v>
          </cell>
          <cell r="HU1365">
            <v>0</v>
          </cell>
          <cell r="HV1365">
            <v>0</v>
          </cell>
          <cell r="HW1365">
            <v>0</v>
          </cell>
          <cell r="HX1365">
            <v>0</v>
          </cell>
          <cell r="HY1365">
            <v>0</v>
          </cell>
          <cell r="HZ1365">
            <v>0</v>
          </cell>
          <cell r="IA1365">
            <v>0</v>
          </cell>
          <cell r="IB1365">
            <v>0</v>
          </cell>
          <cell r="IC1365">
            <v>0</v>
          </cell>
          <cell r="ID1365">
            <v>0</v>
          </cell>
          <cell r="IE1365">
            <v>0</v>
          </cell>
          <cell r="IF1365">
            <v>0</v>
          </cell>
          <cell r="IG1365">
            <v>0</v>
          </cell>
          <cell r="IH1365">
            <v>0</v>
          </cell>
          <cell r="II1365">
            <v>0</v>
          </cell>
          <cell r="IJ1365">
            <v>0</v>
          </cell>
          <cell r="IK1365">
            <v>0</v>
          </cell>
          <cell r="IL1365">
            <v>0</v>
          </cell>
          <cell r="IM1365">
            <v>0</v>
          </cell>
          <cell r="IN1365">
            <v>0</v>
          </cell>
          <cell r="IO1365">
            <v>0</v>
          </cell>
          <cell r="IP1365">
            <v>0</v>
          </cell>
          <cell r="IQ1365">
            <v>0</v>
          </cell>
          <cell r="IR1365">
            <v>0</v>
          </cell>
          <cell r="IS1365">
            <v>0</v>
          </cell>
          <cell r="IT1365">
            <v>0</v>
          </cell>
          <cell r="IU1365">
            <v>0</v>
          </cell>
          <cell r="IV1365">
            <v>0</v>
          </cell>
          <cell r="IW1365">
            <v>0</v>
          </cell>
          <cell r="IX1365">
            <v>0</v>
          </cell>
          <cell r="IY1365">
            <v>0</v>
          </cell>
          <cell r="IZ1365">
            <v>0</v>
          </cell>
          <cell r="JA1365">
            <v>0</v>
          </cell>
          <cell r="JB1365">
            <v>0</v>
          </cell>
          <cell r="JC1365">
            <v>0</v>
          </cell>
          <cell r="JD1365">
            <v>0</v>
          </cell>
          <cell r="JE1365">
            <v>0</v>
          </cell>
          <cell r="JF1365">
            <v>0</v>
          </cell>
          <cell r="JG1365">
            <v>0</v>
          </cell>
          <cell r="JH1365">
            <v>0</v>
          </cell>
          <cell r="JI1365">
            <v>0</v>
          </cell>
          <cell r="JJ1365">
            <v>0</v>
          </cell>
          <cell r="JK1365">
            <v>0</v>
          </cell>
          <cell r="JL1365">
            <v>0</v>
          </cell>
          <cell r="JM1365">
            <v>0</v>
          </cell>
          <cell r="JN1365">
            <v>0</v>
          </cell>
          <cell r="JO1365">
            <v>0</v>
          </cell>
          <cell r="JP1365">
            <v>0</v>
          </cell>
          <cell r="JQ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  <cell r="EN1366">
            <v>0</v>
          </cell>
          <cell r="EO1366">
            <v>0</v>
          </cell>
          <cell r="EP1366">
            <v>0</v>
          </cell>
          <cell r="EQ1366">
            <v>0</v>
          </cell>
          <cell r="ER1366">
            <v>0</v>
          </cell>
          <cell r="ES1366">
            <v>0</v>
          </cell>
          <cell r="ET1366">
            <v>0</v>
          </cell>
          <cell r="EU1366">
            <v>0</v>
          </cell>
          <cell r="EV1366">
            <v>0</v>
          </cell>
          <cell r="EW1366">
            <v>0</v>
          </cell>
          <cell r="EX1366">
            <v>0</v>
          </cell>
          <cell r="EY1366">
            <v>0</v>
          </cell>
          <cell r="EZ1366">
            <v>0</v>
          </cell>
          <cell r="FA1366">
            <v>0</v>
          </cell>
          <cell r="FB1366">
            <v>0</v>
          </cell>
          <cell r="FC1366">
            <v>0</v>
          </cell>
          <cell r="FD1366">
            <v>0</v>
          </cell>
          <cell r="FE1366">
            <v>0</v>
          </cell>
          <cell r="FF1366">
            <v>0</v>
          </cell>
          <cell r="FG1366">
            <v>0</v>
          </cell>
          <cell r="FH1366">
            <v>0</v>
          </cell>
          <cell r="FI1366">
            <v>0</v>
          </cell>
          <cell r="FJ1366">
            <v>0</v>
          </cell>
          <cell r="FK1366">
            <v>0</v>
          </cell>
          <cell r="FL1366">
            <v>0</v>
          </cell>
          <cell r="FM1366">
            <v>0</v>
          </cell>
          <cell r="FN1366">
            <v>0</v>
          </cell>
          <cell r="FO1366">
            <v>0</v>
          </cell>
          <cell r="FP1366">
            <v>0</v>
          </cell>
          <cell r="FQ1366">
            <v>0</v>
          </cell>
          <cell r="FR1366">
            <v>0</v>
          </cell>
          <cell r="FS1366">
            <v>0</v>
          </cell>
          <cell r="FT1366">
            <v>0</v>
          </cell>
          <cell r="FU1366">
            <v>0</v>
          </cell>
          <cell r="FV1366">
            <v>0</v>
          </cell>
          <cell r="FW1366">
            <v>0</v>
          </cell>
          <cell r="FX1366">
            <v>0</v>
          </cell>
          <cell r="FY1366">
            <v>0</v>
          </cell>
          <cell r="FZ1366">
            <v>0</v>
          </cell>
          <cell r="GA1366">
            <v>0</v>
          </cell>
          <cell r="GB1366">
            <v>0</v>
          </cell>
          <cell r="GC1366">
            <v>0</v>
          </cell>
          <cell r="GD1366">
            <v>0</v>
          </cell>
          <cell r="GE1366">
            <v>0</v>
          </cell>
          <cell r="GF1366">
            <v>0</v>
          </cell>
          <cell r="GG1366">
            <v>0</v>
          </cell>
          <cell r="GH1366">
            <v>0</v>
          </cell>
          <cell r="GI1366">
            <v>0</v>
          </cell>
          <cell r="GJ1366">
            <v>0</v>
          </cell>
          <cell r="GK1366">
            <v>0</v>
          </cell>
          <cell r="GL1366">
            <v>0</v>
          </cell>
          <cell r="GM1366">
            <v>0</v>
          </cell>
          <cell r="GN1366">
            <v>0</v>
          </cell>
          <cell r="GO1366">
            <v>0</v>
          </cell>
          <cell r="GP1366">
            <v>0</v>
          </cell>
          <cell r="GQ1366">
            <v>0</v>
          </cell>
          <cell r="GR1366">
            <v>0</v>
          </cell>
          <cell r="GS1366">
            <v>0</v>
          </cell>
          <cell r="GT1366">
            <v>0</v>
          </cell>
          <cell r="GU1366">
            <v>0</v>
          </cell>
          <cell r="GV1366">
            <v>0</v>
          </cell>
          <cell r="GW1366">
            <v>0</v>
          </cell>
          <cell r="GX1366">
            <v>0</v>
          </cell>
          <cell r="GY1366">
            <v>0</v>
          </cell>
          <cell r="GZ1366">
            <v>0</v>
          </cell>
          <cell r="HA1366">
            <v>0</v>
          </cell>
          <cell r="HB1366">
            <v>0</v>
          </cell>
          <cell r="HC1366">
            <v>0</v>
          </cell>
          <cell r="HD1366">
            <v>0</v>
          </cell>
          <cell r="HE1366">
            <v>0</v>
          </cell>
          <cell r="HF1366">
            <v>0</v>
          </cell>
          <cell r="HG1366">
            <v>0</v>
          </cell>
          <cell r="HH1366">
            <v>0</v>
          </cell>
          <cell r="HI1366">
            <v>0</v>
          </cell>
          <cell r="HJ1366">
            <v>0</v>
          </cell>
          <cell r="HK1366">
            <v>0</v>
          </cell>
          <cell r="HL1366">
            <v>0</v>
          </cell>
          <cell r="HM1366">
            <v>0</v>
          </cell>
          <cell r="HN1366">
            <v>0</v>
          </cell>
          <cell r="HO1366">
            <v>0</v>
          </cell>
          <cell r="HP1366">
            <v>0</v>
          </cell>
          <cell r="HQ1366">
            <v>0</v>
          </cell>
          <cell r="HR1366">
            <v>0</v>
          </cell>
          <cell r="HS1366">
            <v>0</v>
          </cell>
          <cell r="HT1366">
            <v>0</v>
          </cell>
          <cell r="HU1366">
            <v>0</v>
          </cell>
          <cell r="HV1366">
            <v>0</v>
          </cell>
          <cell r="HW1366">
            <v>0</v>
          </cell>
          <cell r="HX1366">
            <v>0</v>
          </cell>
          <cell r="HY1366">
            <v>0</v>
          </cell>
          <cell r="HZ1366">
            <v>0</v>
          </cell>
          <cell r="IA1366">
            <v>0</v>
          </cell>
          <cell r="IB1366">
            <v>0</v>
          </cell>
          <cell r="IC1366">
            <v>0</v>
          </cell>
          <cell r="ID1366">
            <v>0</v>
          </cell>
          <cell r="IE1366">
            <v>0</v>
          </cell>
          <cell r="IF1366">
            <v>0</v>
          </cell>
          <cell r="IG1366">
            <v>0</v>
          </cell>
          <cell r="IH1366">
            <v>0</v>
          </cell>
          <cell r="II1366">
            <v>0</v>
          </cell>
          <cell r="IJ1366">
            <v>0</v>
          </cell>
          <cell r="IK1366">
            <v>0</v>
          </cell>
          <cell r="IL1366">
            <v>0</v>
          </cell>
          <cell r="IM1366">
            <v>0</v>
          </cell>
          <cell r="IN1366">
            <v>0</v>
          </cell>
          <cell r="IO1366">
            <v>0</v>
          </cell>
          <cell r="IP1366">
            <v>0</v>
          </cell>
          <cell r="IQ1366">
            <v>0</v>
          </cell>
          <cell r="IR1366">
            <v>0</v>
          </cell>
          <cell r="IS1366">
            <v>0</v>
          </cell>
          <cell r="IT1366">
            <v>0</v>
          </cell>
          <cell r="IU1366">
            <v>0</v>
          </cell>
          <cell r="IV1366">
            <v>0</v>
          </cell>
          <cell r="IW1366">
            <v>0</v>
          </cell>
          <cell r="IX1366">
            <v>0</v>
          </cell>
          <cell r="IY1366">
            <v>0</v>
          </cell>
          <cell r="IZ1366">
            <v>0</v>
          </cell>
          <cell r="JA1366">
            <v>0</v>
          </cell>
          <cell r="JB1366">
            <v>0</v>
          </cell>
          <cell r="JC1366">
            <v>0</v>
          </cell>
          <cell r="JD1366">
            <v>0</v>
          </cell>
          <cell r="JE1366">
            <v>0</v>
          </cell>
          <cell r="JF1366">
            <v>0</v>
          </cell>
          <cell r="JG1366">
            <v>0</v>
          </cell>
          <cell r="JH1366">
            <v>0</v>
          </cell>
          <cell r="JI1366">
            <v>0</v>
          </cell>
          <cell r="JJ1366">
            <v>0</v>
          </cell>
          <cell r="JK1366">
            <v>0</v>
          </cell>
          <cell r="JL1366">
            <v>0</v>
          </cell>
          <cell r="JM1366">
            <v>0</v>
          </cell>
          <cell r="JN1366">
            <v>0</v>
          </cell>
          <cell r="JO1366">
            <v>0</v>
          </cell>
          <cell r="JP1366">
            <v>0</v>
          </cell>
          <cell r="JQ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  <cell r="EN1367">
            <v>0</v>
          </cell>
          <cell r="EO1367">
            <v>0</v>
          </cell>
          <cell r="EP1367">
            <v>0</v>
          </cell>
          <cell r="EQ1367">
            <v>0</v>
          </cell>
          <cell r="ER1367">
            <v>0</v>
          </cell>
          <cell r="ES1367">
            <v>0</v>
          </cell>
          <cell r="ET1367">
            <v>0</v>
          </cell>
          <cell r="EU1367">
            <v>0</v>
          </cell>
          <cell r="EV1367">
            <v>0</v>
          </cell>
          <cell r="EW1367">
            <v>0</v>
          </cell>
          <cell r="EX1367">
            <v>0</v>
          </cell>
          <cell r="EY1367">
            <v>0</v>
          </cell>
          <cell r="EZ1367">
            <v>0</v>
          </cell>
          <cell r="FA1367">
            <v>0</v>
          </cell>
          <cell r="FB1367">
            <v>0</v>
          </cell>
          <cell r="FC1367">
            <v>0</v>
          </cell>
          <cell r="FD1367">
            <v>0</v>
          </cell>
          <cell r="FE1367">
            <v>0</v>
          </cell>
          <cell r="FF1367">
            <v>0</v>
          </cell>
          <cell r="FG1367">
            <v>0</v>
          </cell>
          <cell r="FH1367">
            <v>0</v>
          </cell>
          <cell r="FI1367">
            <v>0</v>
          </cell>
          <cell r="FJ1367">
            <v>0</v>
          </cell>
          <cell r="FK1367">
            <v>0</v>
          </cell>
          <cell r="FL1367">
            <v>0</v>
          </cell>
          <cell r="FM1367">
            <v>0</v>
          </cell>
          <cell r="FN1367">
            <v>0</v>
          </cell>
          <cell r="FO1367">
            <v>0</v>
          </cell>
          <cell r="FP1367">
            <v>0</v>
          </cell>
          <cell r="FQ1367">
            <v>0</v>
          </cell>
          <cell r="FR1367">
            <v>0</v>
          </cell>
          <cell r="FS1367">
            <v>0</v>
          </cell>
          <cell r="FT1367">
            <v>0</v>
          </cell>
          <cell r="FU1367">
            <v>0</v>
          </cell>
          <cell r="FV1367">
            <v>0</v>
          </cell>
          <cell r="FW1367">
            <v>0</v>
          </cell>
          <cell r="FX1367">
            <v>0</v>
          </cell>
          <cell r="FY1367">
            <v>0</v>
          </cell>
          <cell r="FZ1367">
            <v>0</v>
          </cell>
          <cell r="GA1367">
            <v>0</v>
          </cell>
          <cell r="GB1367">
            <v>0</v>
          </cell>
          <cell r="GC1367">
            <v>0</v>
          </cell>
          <cell r="GD1367">
            <v>0</v>
          </cell>
          <cell r="GE1367">
            <v>0</v>
          </cell>
          <cell r="GF1367">
            <v>0</v>
          </cell>
          <cell r="GG1367">
            <v>0</v>
          </cell>
          <cell r="GH1367">
            <v>0</v>
          </cell>
          <cell r="GI1367">
            <v>0</v>
          </cell>
          <cell r="GJ1367">
            <v>0</v>
          </cell>
          <cell r="GK1367">
            <v>0</v>
          </cell>
          <cell r="GL1367">
            <v>0</v>
          </cell>
          <cell r="GM1367">
            <v>0</v>
          </cell>
          <cell r="GN1367">
            <v>0</v>
          </cell>
          <cell r="GO1367">
            <v>0</v>
          </cell>
          <cell r="GP1367">
            <v>0</v>
          </cell>
          <cell r="GQ1367">
            <v>0</v>
          </cell>
          <cell r="GR1367">
            <v>0</v>
          </cell>
          <cell r="GS1367">
            <v>0</v>
          </cell>
          <cell r="GT1367">
            <v>0</v>
          </cell>
          <cell r="GU1367">
            <v>0</v>
          </cell>
          <cell r="GV1367">
            <v>0</v>
          </cell>
          <cell r="GW1367">
            <v>0</v>
          </cell>
          <cell r="GX1367">
            <v>0</v>
          </cell>
          <cell r="GY1367">
            <v>0</v>
          </cell>
          <cell r="GZ1367">
            <v>0</v>
          </cell>
          <cell r="HA1367">
            <v>0</v>
          </cell>
          <cell r="HB1367">
            <v>0</v>
          </cell>
          <cell r="HC1367">
            <v>0</v>
          </cell>
          <cell r="HD1367">
            <v>0</v>
          </cell>
          <cell r="HE1367">
            <v>0</v>
          </cell>
          <cell r="HF1367">
            <v>0</v>
          </cell>
          <cell r="HG1367">
            <v>0</v>
          </cell>
          <cell r="HH1367">
            <v>0</v>
          </cell>
          <cell r="HI1367">
            <v>0</v>
          </cell>
          <cell r="HJ1367">
            <v>0</v>
          </cell>
          <cell r="HK1367">
            <v>0</v>
          </cell>
          <cell r="HL1367">
            <v>0</v>
          </cell>
          <cell r="HM1367">
            <v>0</v>
          </cell>
          <cell r="HN1367">
            <v>0</v>
          </cell>
          <cell r="HO1367">
            <v>0</v>
          </cell>
          <cell r="HP1367">
            <v>0</v>
          </cell>
          <cell r="HQ1367">
            <v>0</v>
          </cell>
          <cell r="HR1367">
            <v>0</v>
          </cell>
          <cell r="HS1367">
            <v>0</v>
          </cell>
          <cell r="HT1367">
            <v>0</v>
          </cell>
          <cell r="HU1367">
            <v>0</v>
          </cell>
          <cell r="HV1367">
            <v>0</v>
          </cell>
          <cell r="HW1367">
            <v>0</v>
          </cell>
          <cell r="HX1367">
            <v>0</v>
          </cell>
          <cell r="HY1367">
            <v>0</v>
          </cell>
          <cell r="HZ1367">
            <v>0</v>
          </cell>
          <cell r="IA1367">
            <v>0</v>
          </cell>
          <cell r="IB1367">
            <v>0</v>
          </cell>
          <cell r="IC1367">
            <v>0</v>
          </cell>
          <cell r="ID1367">
            <v>0</v>
          </cell>
          <cell r="IE1367">
            <v>0</v>
          </cell>
          <cell r="IF1367">
            <v>0</v>
          </cell>
          <cell r="IG1367">
            <v>0</v>
          </cell>
          <cell r="IH1367">
            <v>0</v>
          </cell>
          <cell r="II1367">
            <v>0</v>
          </cell>
          <cell r="IJ1367">
            <v>0</v>
          </cell>
          <cell r="IK1367">
            <v>0</v>
          </cell>
          <cell r="IL1367">
            <v>0</v>
          </cell>
          <cell r="IM1367">
            <v>0</v>
          </cell>
          <cell r="IN1367">
            <v>0</v>
          </cell>
          <cell r="IO1367">
            <v>0</v>
          </cell>
          <cell r="IP1367">
            <v>0</v>
          </cell>
          <cell r="IQ1367">
            <v>0</v>
          </cell>
          <cell r="IR1367">
            <v>0</v>
          </cell>
          <cell r="IS1367">
            <v>0</v>
          </cell>
          <cell r="IT1367">
            <v>0</v>
          </cell>
          <cell r="IU1367">
            <v>0</v>
          </cell>
          <cell r="IV1367">
            <v>0</v>
          </cell>
          <cell r="IW1367">
            <v>0</v>
          </cell>
          <cell r="IX1367">
            <v>0</v>
          </cell>
          <cell r="IY1367">
            <v>0</v>
          </cell>
          <cell r="IZ1367">
            <v>0</v>
          </cell>
          <cell r="JA1367">
            <v>0</v>
          </cell>
          <cell r="JB1367">
            <v>0</v>
          </cell>
          <cell r="JC1367">
            <v>0</v>
          </cell>
          <cell r="JD1367">
            <v>0</v>
          </cell>
          <cell r="JE1367">
            <v>0</v>
          </cell>
          <cell r="JF1367">
            <v>0</v>
          </cell>
          <cell r="JG1367">
            <v>0</v>
          </cell>
          <cell r="JH1367">
            <v>0</v>
          </cell>
          <cell r="JI1367">
            <v>0</v>
          </cell>
          <cell r="JJ1367">
            <v>0</v>
          </cell>
          <cell r="JK1367">
            <v>0</v>
          </cell>
          <cell r="JL1367">
            <v>0</v>
          </cell>
          <cell r="JM1367">
            <v>0</v>
          </cell>
          <cell r="JN1367">
            <v>0</v>
          </cell>
          <cell r="JO1367">
            <v>0</v>
          </cell>
          <cell r="JP1367">
            <v>0</v>
          </cell>
          <cell r="JQ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  <cell r="EN1368">
            <v>0</v>
          </cell>
          <cell r="EO1368">
            <v>0</v>
          </cell>
          <cell r="EP1368">
            <v>0</v>
          </cell>
          <cell r="EQ1368">
            <v>0</v>
          </cell>
          <cell r="ER1368">
            <v>0</v>
          </cell>
          <cell r="ES1368">
            <v>0</v>
          </cell>
          <cell r="ET1368">
            <v>0</v>
          </cell>
          <cell r="EU1368">
            <v>0</v>
          </cell>
          <cell r="EV1368">
            <v>0</v>
          </cell>
          <cell r="EW1368">
            <v>0</v>
          </cell>
          <cell r="EX1368">
            <v>0</v>
          </cell>
          <cell r="EY1368">
            <v>0</v>
          </cell>
          <cell r="EZ1368">
            <v>0</v>
          </cell>
          <cell r="FA1368">
            <v>0</v>
          </cell>
          <cell r="FB1368">
            <v>0</v>
          </cell>
          <cell r="FC1368">
            <v>0</v>
          </cell>
          <cell r="FD1368">
            <v>0</v>
          </cell>
          <cell r="FE1368">
            <v>0</v>
          </cell>
          <cell r="FF1368">
            <v>0</v>
          </cell>
          <cell r="FG1368">
            <v>0</v>
          </cell>
          <cell r="FH1368">
            <v>0</v>
          </cell>
          <cell r="FI1368">
            <v>0</v>
          </cell>
          <cell r="FJ1368">
            <v>0</v>
          </cell>
          <cell r="FK1368">
            <v>0</v>
          </cell>
          <cell r="FL1368">
            <v>0</v>
          </cell>
          <cell r="FM1368">
            <v>0</v>
          </cell>
          <cell r="FN1368">
            <v>0</v>
          </cell>
          <cell r="FO1368">
            <v>0</v>
          </cell>
          <cell r="FP1368">
            <v>0</v>
          </cell>
          <cell r="FQ1368">
            <v>0</v>
          </cell>
          <cell r="FR1368">
            <v>0</v>
          </cell>
          <cell r="FS1368">
            <v>0</v>
          </cell>
          <cell r="FT1368">
            <v>0</v>
          </cell>
          <cell r="FU1368">
            <v>0</v>
          </cell>
          <cell r="FV1368">
            <v>0</v>
          </cell>
          <cell r="FW1368">
            <v>0</v>
          </cell>
          <cell r="FX1368">
            <v>0</v>
          </cell>
          <cell r="FY1368">
            <v>0</v>
          </cell>
          <cell r="FZ1368">
            <v>0</v>
          </cell>
          <cell r="GA1368">
            <v>0</v>
          </cell>
          <cell r="GB1368">
            <v>0</v>
          </cell>
          <cell r="GC1368">
            <v>0</v>
          </cell>
          <cell r="GD1368">
            <v>0</v>
          </cell>
          <cell r="GE1368">
            <v>0</v>
          </cell>
          <cell r="GF1368">
            <v>0</v>
          </cell>
          <cell r="GG1368">
            <v>0</v>
          </cell>
          <cell r="GH1368">
            <v>0</v>
          </cell>
          <cell r="GI1368">
            <v>0</v>
          </cell>
          <cell r="GJ1368">
            <v>0</v>
          </cell>
          <cell r="GK1368">
            <v>0</v>
          </cell>
          <cell r="GL1368">
            <v>0</v>
          </cell>
          <cell r="GM1368">
            <v>0</v>
          </cell>
          <cell r="GN1368">
            <v>0</v>
          </cell>
          <cell r="GO1368">
            <v>0</v>
          </cell>
          <cell r="GP1368">
            <v>0</v>
          </cell>
          <cell r="GQ1368">
            <v>0</v>
          </cell>
          <cell r="GR1368">
            <v>0</v>
          </cell>
          <cell r="GS1368">
            <v>0</v>
          </cell>
          <cell r="GT1368">
            <v>0</v>
          </cell>
          <cell r="GU1368">
            <v>0</v>
          </cell>
          <cell r="GV1368">
            <v>0</v>
          </cell>
          <cell r="GW1368">
            <v>0</v>
          </cell>
          <cell r="GX1368">
            <v>0</v>
          </cell>
          <cell r="GY1368">
            <v>0</v>
          </cell>
          <cell r="GZ1368">
            <v>0</v>
          </cell>
          <cell r="HA1368">
            <v>0</v>
          </cell>
          <cell r="HB1368">
            <v>0</v>
          </cell>
          <cell r="HC1368">
            <v>0</v>
          </cell>
          <cell r="HD1368">
            <v>0</v>
          </cell>
          <cell r="HE1368">
            <v>0</v>
          </cell>
          <cell r="HF1368">
            <v>0</v>
          </cell>
          <cell r="HG1368">
            <v>0</v>
          </cell>
          <cell r="HH1368">
            <v>0</v>
          </cell>
          <cell r="HI1368">
            <v>0</v>
          </cell>
          <cell r="HJ1368">
            <v>0</v>
          </cell>
          <cell r="HK1368">
            <v>0</v>
          </cell>
          <cell r="HL1368">
            <v>0</v>
          </cell>
          <cell r="HM1368">
            <v>0</v>
          </cell>
          <cell r="HN1368">
            <v>0</v>
          </cell>
          <cell r="HO1368">
            <v>0</v>
          </cell>
          <cell r="HP1368">
            <v>0</v>
          </cell>
          <cell r="HQ1368">
            <v>0</v>
          </cell>
          <cell r="HR1368">
            <v>0</v>
          </cell>
          <cell r="HS1368">
            <v>0</v>
          </cell>
          <cell r="HT1368">
            <v>0</v>
          </cell>
          <cell r="HU1368">
            <v>0</v>
          </cell>
          <cell r="HV1368">
            <v>0</v>
          </cell>
          <cell r="HW1368">
            <v>0</v>
          </cell>
          <cell r="HX1368">
            <v>0</v>
          </cell>
          <cell r="HY1368">
            <v>0</v>
          </cell>
          <cell r="HZ1368">
            <v>0</v>
          </cell>
          <cell r="IA1368">
            <v>0</v>
          </cell>
          <cell r="IB1368">
            <v>0</v>
          </cell>
          <cell r="IC1368">
            <v>0</v>
          </cell>
          <cell r="ID1368">
            <v>0</v>
          </cell>
          <cell r="IE1368">
            <v>0</v>
          </cell>
          <cell r="IF1368">
            <v>0</v>
          </cell>
          <cell r="IG1368">
            <v>0</v>
          </cell>
          <cell r="IH1368">
            <v>0</v>
          </cell>
          <cell r="II1368">
            <v>0</v>
          </cell>
          <cell r="IJ1368">
            <v>0</v>
          </cell>
          <cell r="IK1368">
            <v>0</v>
          </cell>
          <cell r="IL1368">
            <v>0</v>
          </cell>
          <cell r="IM1368">
            <v>0</v>
          </cell>
          <cell r="IN1368">
            <v>0</v>
          </cell>
          <cell r="IO1368">
            <v>0</v>
          </cell>
          <cell r="IP1368">
            <v>0</v>
          </cell>
          <cell r="IQ1368">
            <v>0</v>
          </cell>
          <cell r="IR1368">
            <v>0</v>
          </cell>
          <cell r="IS1368">
            <v>0</v>
          </cell>
          <cell r="IT1368">
            <v>0</v>
          </cell>
          <cell r="IU1368">
            <v>0</v>
          </cell>
          <cell r="IV1368">
            <v>0</v>
          </cell>
          <cell r="IW1368">
            <v>0</v>
          </cell>
          <cell r="IX1368">
            <v>0</v>
          </cell>
          <cell r="IY1368">
            <v>0</v>
          </cell>
          <cell r="IZ1368">
            <v>0</v>
          </cell>
          <cell r="JA1368">
            <v>0</v>
          </cell>
          <cell r="JB1368">
            <v>0</v>
          </cell>
          <cell r="JC1368">
            <v>0</v>
          </cell>
          <cell r="JD1368">
            <v>0</v>
          </cell>
          <cell r="JE1368">
            <v>0</v>
          </cell>
          <cell r="JF1368">
            <v>0</v>
          </cell>
          <cell r="JG1368">
            <v>0</v>
          </cell>
          <cell r="JH1368">
            <v>0</v>
          </cell>
          <cell r="JI1368">
            <v>0</v>
          </cell>
          <cell r="JJ1368">
            <v>0</v>
          </cell>
          <cell r="JK1368">
            <v>0</v>
          </cell>
          <cell r="JL1368">
            <v>0</v>
          </cell>
          <cell r="JM1368">
            <v>0</v>
          </cell>
          <cell r="JN1368">
            <v>0</v>
          </cell>
          <cell r="JO1368">
            <v>0</v>
          </cell>
          <cell r="JP1368">
            <v>0</v>
          </cell>
          <cell r="JQ1368">
            <v>0</v>
          </cell>
        </row>
        <row r="1369">
          <cell r="F1369">
            <v>-2.0000000000000018E-2</v>
          </cell>
          <cell r="G1369">
            <v>-6.5927809999999809E-2</v>
          </cell>
          <cell r="H1369">
            <v>4.0000000000000036E-2</v>
          </cell>
          <cell r="I1369">
            <v>1.9999999999999962E-2</v>
          </cell>
          <cell r="J1369">
            <v>1.0000000000000009E-2</v>
          </cell>
          <cell r="K1369">
            <v>1.0000000000000009E-2</v>
          </cell>
          <cell r="L1369">
            <v>0</v>
          </cell>
          <cell r="M1369">
            <v>0</v>
          </cell>
          <cell r="N1369">
            <v>-3.9999999999999925E-2</v>
          </cell>
          <cell r="O1369">
            <v>4.0000000000000036E-2</v>
          </cell>
          <cell r="P1369">
            <v>0</v>
          </cell>
          <cell r="Q1369">
            <v>1.000000000000012E-2</v>
          </cell>
          <cell r="R1369">
            <v>-0.11280307999999906</v>
          </cell>
          <cell r="S1369">
            <v>-4.0000000000000258E-2</v>
          </cell>
          <cell r="T1369">
            <v>0</v>
          </cell>
          <cell r="U1369">
            <v>-3.9999999999999813E-2</v>
          </cell>
          <cell r="V1369">
            <v>-4.0000000000000036E-2</v>
          </cell>
          <cell r="W1369">
            <v>-1.2803080000000078E-2</v>
          </cell>
          <cell r="X1369">
            <v>0</v>
          </cell>
          <cell r="Y1369">
            <v>2.0000000000000018E-2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-1.0000000000000009E-2</v>
          </cell>
          <cell r="AH1369">
            <v>1.999999999999999E-2</v>
          </cell>
          <cell r="AI1369">
            <v>0.02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-3.0000000000000249E-2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5.7795379999999952E-2</v>
          </cell>
          <cell r="BF1369">
            <v>0</v>
          </cell>
          <cell r="BG1369">
            <v>8.0000000000000016E-2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-1.2204619999999999E-2</v>
          </cell>
          <cell r="BN1369">
            <v>0</v>
          </cell>
          <cell r="BO1369">
            <v>0</v>
          </cell>
          <cell r="BP1369">
            <v>0</v>
          </cell>
          <cell r="BQ1369">
            <v>-0.01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-2.0000000000000018E-2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-0.02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-4.0000000000000008E-2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-4.0000000000000008E-2</v>
          </cell>
          <cell r="DR1369">
            <v>0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  <cell r="EN1369">
            <v>0</v>
          </cell>
          <cell r="EO1369">
            <v>0</v>
          </cell>
          <cell r="EP1369">
            <v>0</v>
          </cell>
          <cell r="EQ1369">
            <v>0</v>
          </cell>
          <cell r="ER1369">
            <v>0.06</v>
          </cell>
          <cell r="ES1369">
            <v>0.04</v>
          </cell>
          <cell r="ET1369">
            <v>2.0000000000000004E-2</v>
          </cell>
          <cell r="EU1369">
            <v>0</v>
          </cell>
          <cell r="EV1369">
            <v>0</v>
          </cell>
          <cell r="EW1369">
            <v>0</v>
          </cell>
          <cell r="EX1369">
            <v>0</v>
          </cell>
          <cell r="EY1369">
            <v>0</v>
          </cell>
          <cell r="EZ1369">
            <v>0</v>
          </cell>
          <cell r="FA1369">
            <v>0</v>
          </cell>
          <cell r="FB1369">
            <v>0</v>
          </cell>
          <cell r="FC1369">
            <v>0</v>
          </cell>
          <cell r="FD1369">
            <v>0</v>
          </cell>
          <cell r="FE1369">
            <v>4.0000000000000008E-2</v>
          </cell>
          <cell r="FF1369">
            <v>0</v>
          </cell>
          <cell r="FG1369">
            <v>0</v>
          </cell>
          <cell r="FH1369">
            <v>0</v>
          </cell>
          <cell r="FI1369">
            <v>0</v>
          </cell>
          <cell r="FJ1369">
            <v>0</v>
          </cell>
          <cell r="FK1369">
            <v>0</v>
          </cell>
          <cell r="FL1369">
            <v>0</v>
          </cell>
          <cell r="FM1369">
            <v>0</v>
          </cell>
          <cell r="FN1369">
            <v>0</v>
          </cell>
          <cell r="FO1369">
            <v>0</v>
          </cell>
          <cell r="FP1369">
            <v>0.04</v>
          </cell>
          <cell r="FQ1369">
            <v>0</v>
          </cell>
          <cell r="FR1369">
            <v>0</v>
          </cell>
          <cell r="FS1369">
            <v>0</v>
          </cell>
          <cell r="FT1369">
            <v>0</v>
          </cell>
          <cell r="FU1369">
            <v>0</v>
          </cell>
          <cell r="FV1369">
            <v>0</v>
          </cell>
          <cell r="FW1369">
            <v>0</v>
          </cell>
          <cell r="FX1369">
            <v>0</v>
          </cell>
          <cell r="FY1369">
            <v>0</v>
          </cell>
          <cell r="FZ1369">
            <v>0</v>
          </cell>
          <cell r="GA1369">
            <v>0</v>
          </cell>
          <cell r="GB1369">
            <v>0</v>
          </cell>
          <cell r="GC1369">
            <v>0</v>
          </cell>
          <cell r="GD1369">
            <v>0</v>
          </cell>
          <cell r="GE1369">
            <v>0</v>
          </cell>
          <cell r="GF1369">
            <v>0</v>
          </cell>
          <cell r="GG1369">
            <v>0</v>
          </cell>
          <cell r="GH1369">
            <v>0</v>
          </cell>
          <cell r="GI1369">
            <v>0</v>
          </cell>
          <cell r="GJ1369">
            <v>0</v>
          </cell>
          <cell r="GK1369">
            <v>0</v>
          </cell>
          <cell r="GL1369">
            <v>0</v>
          </cell>
          <cell r="GM1369">
            <v>0</v>
          </cell>
          <cell r="GN1369">
            <v>0</v>
          </cell>
          <cell r="GO1369">
            <v>0</v>
          </cell>
          <cell r="GP1369">
            <v>0</v>
          </cell>
          <cell r="GQ1369">
            <v>0</v>
          </cell>
          <cell r="GR1369">
            <v>0</v>
          </cell>
          <cell r="GS1369">
            <v>0</v>
          </cell>
          <cell r="GT1369">
            <v>0</v>
          </cell>
          <cell r="GU1369">
            <v>0</v>
          </cell>
          <cell r="GV1369">
            <v>0</v>
          </cell>
          <cell r="GW1369">
            <v>0</v>
          </cell>
          <cell r="GX1369">
            <v>0</v>
          </cell>
          <cell r="GY1369">
            <v>0</v>
          </cell>
          <cell r="GZ1369">
            <v>0</v>
          </cell>
          <cell r="HA1369">
            <v>0</v>
          </cell>
          <cell r="HB1369">
            <v>0</v>
          </cell>
          <cell r="HC1369">
            <v>0</v>
          </cell>
          <cell r="HD1369">
            <v>0</v>
          </cell>
          <cell r="HE1369">
            <v>0</v>
          </cell>
          <cell r="HF1369">
            <v>0</v>
          </cell>
          <cell r="HG1369">
            <v>0</v>
          </cell>
          <cell r="HH1369">
            <v>0</v>
          </cell>
          <cell r="HI1369">
            <v>0</v>
          </cell>
          <cell r="HJ1369">
            <v>0</v>
          </cell>
          <cell r="HK1369">
            <v>0</v>
          </cell>
          <cell r="HL1369">
            <v>0</v>
          </cell>
          <cell r="HM1369">
            <v>0</v>
          </cell>
          <cell r="HN1369">
            <v>0</v>
          </cell>
          <cell r="HO1369">
            <v>0</v>
          </cell>
          <cell r="HP1369">
            <v>0</v>
          </cell>
          <cell r="HQ1369">
            <v>0</v>
          </cell>
          <cell r="HR1369">
            <v>0</v>
          </cell>
          <cell r="HS1369">
            <v>0</v>
          </cell>
          <cell r="HT1369">
            <v>0</v>
          </cell>
          <cell r="HU1369">
            <v>0</v>
          </cell>
          <cell r="HV1369">
            <v>0</v>
          </cell>
          <cell r="HW1369">
            <v>0</v>
          </cell>
          <cell r="HX1369">
            <v>0</v>
          </cell>
          <cell r="HY1369">
            <v>0</v>
          </cell>
          <cell r="HZ1369">
            <v>0</v>
          </cell>
          <cell r="IA1369">
            <v>0</v>
          </cell>
          <cell r="IB1369">
            <v>0</v>
          </cell>
          <cell r="IC1369">
            <v>0</v>
          </cell>
          <cell r="ID1369">
            <v>0</v>
          </cell>
          <cell r="IE1369">
            <v>0</v>
          </cell>
          <cell r="IF1369">
            <v>0</v>
          </cell>
          <cell r="IG1369">
            <v>0</v>
          </cell>
          <cell r="IH1369">
            <v>0</v>
          </cell>
          <cell r="II1369">
            <v>0</v>
          </cell>
          <cell r="IJ1369">
            <v>0</v>
          </cell>
          <cell r="IK1369">
            <v>0</v>
          </cell>
          <cell r="IL1369">
            <v>0</v>
          </cell>
          <cell r="IM1369">
            <v>0</v>
          </cell>
          <cell r="IN1369">
            <v>0</v>
          </cell>
          <cell r="IO1369">
            <v>0</v>
          </cell>
          <cell r="IP1369">
            <v>0</v>
          </cell>
          <cell r="IQ1369">
            <v>0</v>
          </cell>
          <cell r="IR1369">
            <v>0</v>
          </cell>
          <cell r="IS1369">
            <v>0</v>
          </cell>
          <cell r="IT1369">
            <v>0</v>
          </cell>
          <cell r="IU1369">
            <v>0</v>
          </cell>
          <cell r="IV1369">
            <v>0</v>
          </cell>
          <cell r="IW1369">
            <v>0</v>
          </cell>
          <cell r="IX1369">
            <v>0</v>
          </cell>
          <cell r="IY1369">
            <v>0</v>
          </cell>
          <cell r="IZ1369">
            <v>0</v>
          </cell>
          <cell r="JA1369">
            <v>0</v>
          </cell>
          <cell r="JB1369">
            <v>0</v>
          </cell>
          <cell r="JC1369">
            <v>0</v>
          </cell>
          <cell r="JD1369">
            <v>0</v>
          </cell>
          <cell r="JE1369">
            <v>0</v>
          </cell>
          <cell r="JF1369">
            <v>0</v>
          </cell>
          <cell r="JG1369">
            <v>0</v>
          </cell>
          <cell r="JH1369">
            <v>0</v>
          </cell>
          <cell r="JI1369">
            <v>0</v>
          </cell>
          <cell r="JJ1369">
            <v>0</v>
          </cell>
          <cell r="JK1369">
            <v>0</v>
          </cell>
          <cell r="JL1369">
            <v>0</v>
          </cell>
          <cell r="JM1369">
            <v>0</v>
          </cell>
          <cell r="JN1369">
            <v>0</v>
          </cell>
          <cell r="JO1369">
            <v>0</v>
          </cell>
          <cell r="JP1369">
            <v>0</v>
          </cell>
          <cell r="JQ1369">
            <v>0</v>
          </cell>
        </row>
        <row r="1370"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0</v>
          </cell>
          <cell r="DM1370">
            <v>0</v>
          </cell>
          <cell r="DN1370">
            <v>0</v>
          </cell>
          <cell r="DO1370">
            <v>0</v>
          </cell>
          <cell r="DP1370">
            <v>0</v>
          </cell>
          <cell r="DQ1370">
            <v>0</v>
          </cell>
          <cell r="DR1370">
            <v>0</v>
          </cell>
          <cell r="DS1370">
            <v>0</v>
          </cell>
          <cell r="DT1370">
            <v>0</v>
          </cell>
          <cell r="DU1370">
            <v>0</v>
          </cell>
          <cell r="DV1370">
            <v>0</v>
          </cell>
          <cell r="DW1370">
            <v>0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  <cell r="EN1370">
            <v>0</v>
          </cell>
          <cell r="EO1370">
            <v>0</v>
          </cell>
          <cell r="EP1370">
            <v>0</v>
          </cell>
          <cell r="EQ1370">
            <v>0</v>
          </cell>
          <cell r="ER1370">
            <v>0</v>
          </cell>
          <cell r="ES1370">
            <v>0</v>
          </cell>
          <cell r="ET1370">
            <v>0</v>
          </cell>
          <cell r="EU1370">
            <v>0</v>
          </cell>
          <cell r="EV1370">
            <v>0</v>
          </cell>
          <cell r="EW1370">
            <v>0</v>
          </cell>
          <cell r="EX1370">
            <v>0</v>
          </cell>
          <cell r="EY1370">
            <v>0</v>
          </cell>
          <cell r="EZ1370">
            <v>0</v>
          </cell>
          <cell r="FA1370">
            <v>0</v>
          </cell>
          <cell r="FB1370">
            <v>0</v>
          </cell>
          <cell r="FC1370">
            <v>0</v>
          </cell>
          <cell r="FD1370">
            <v>0</v>
          </cell>
          <cell r="FE1370">
            <v>0</v>
          </cell>
          <cell r="FF1370">
            <v>0</v>
          </cell>
          <cell r="FG1370">
            <v>0</v>
          </cell>
          <cell r="FH1370">
            <v>0</v>
          </cell>
          <cell r="FI1370">
            <v>0</v>
          </cell>
          <cell r="FJ1370">
            <v>0</v>
          </cell>
          <cell r="FK1370">
            <v>0</v>
          </cell>
          <cell r="FL1370">
            <v>0</v>
          </cell>
          <cell r="FM1370">
            <v>0</v>
          </cell>
          <cell r="FN1370">
            <v>0</v>
          </cell>
          <cell r="FO1370">
            <v>0</v>
          </cell>
          <cell r="FP1370">
            <v>0</v>
          </cell>
          <cell r="FQ1370">
            <v>0</v>
          </cell>
          <cell r="FR1370">
            <v>0</v>
          </cell>
          <cell r="FS1370">
            <v>0</v>
          </cell>
          <cell r="FT1370">
            <v>0</v>
          </cell>
          <cell r="FU1370">
            <v>0</v>
          </cell>
          <cell r="FV1370">
            <v>0</v>
          </cell>
          <cell r="FW1370">
            <v>0</v>
          </cell>
          <cell r="FX1370">
            <v>0</v>
          </cell>
          <cell r="FY1370">
            <v>0</v>
          </cell>
          <cell r="FZ1370">
            <v>0</v>
          </cell>
          <cell r="GA1370">
            <v>0</v>
          </cell>
          <cell r="GB1370">
            <v>0</v>
          </cell>
          <cell r="GC1370">
            <v>0</v>
          </cell>
          <cell r="GD1370">
            <v>0</v>
          </cell>
          <cell r="GE1370">
            <v>0</v>
          </cell>
          <cell r="GF1370">
            <v>0</v>
          </cell>
          <cell r="GG1370">
            <v>0</v>
          </cell>
          <cell r="GH1370">
            <v>0</v>
          </cell>
          <cell r="GI1370">
            <v>0</v>
          </cell>
          <cell r="GJ1370">
            <v>0</v>
          </cell>
          <cell r="GK1370">
            <v>0</v>
          </cell>
          <cell r="GL1370">
            <v>0</v>
          </cell>
          <cell r="GM1370">
            <v>0</v>
          </cell>
          <cell r="GN1370">
            <v>0</v>
          </cell>
          <cell r="GO1370">
            <v>0</v>
          </cell>
          <cell r="GP1370">
            <v>0</v>
          </cell>
          <cell r="GQ1370">
            <v>0</v>
          </cell>
          <cell r="GR1370">
            <v>0</v>
          </cell>
          <cell r="GS1370">
            <v>0</v>
          </cell>
          <cell r="GT1370">
            <v>0</v>
          </cell>
          <cell r="GU1370">
            <v>0</v>
          </cell>
          <cell r="GV1370">
            <v>0</v>
          </cell>
          <cell r="GW1370">
            <v>0</v>
          </cell>
          <cell r="GX1370">
            <v>0</v>
          </cell>
          <cell r="GY1370">
            <v>0</v>
          </cell>
          <cell r="GZ1370">
            <v>0</v>
          </cell>
          <cell r="HA1370">
            <v>0</v>
          </cell>
          <cell r="HB1370">
            <v>0</v>
          </cell>
          <cell r="HC1370">
            <v>0</v>
          </cell>
          <cell r="HD1370">
            <v>0</v>
          </cell>
          <cell r="HE1370">
            <v>0</v>
          </cell>
          <cell r="HF1370">
            <v>0</v>
          </cell>
          <cell r="HG1370">
            <v>0</v>
          </cell>
          <cell r="HH1370">
            <v>0</v>
          </cell>
          <cell r="HI1370">
            <v>0</v>
          </cell>
          <cell r="HJ1370">
            <v>0</v>
          </cell>
          <cell r="HK1370">
            <v>0</v>
          </cell>
          <cell r="HL1370">
            <v>0</v>
          </cell>
          <cell r="HM1370">
            <v>0</v>
          </cell>
          <cell r="HN1370">
            <v>0</v>
          </cell>
          <cell r="HO1370">
            <v>0</v>
          </cell>
          <cell r="HP1370">
            <v>0</v>
          </cell>
          <cell r="HQ1370">
            <v>0</v>
          </cell>
          <cell r="HR1370">
            <v>0</v>
          </cell>
          <cell r="HS1370">
            <v>0</v>
          </cell>
          <cell r="HT1370">
            <v>0</v>
          </cell>
          <cell r="HU1370">
            <v>0</v>
          </cell>
          <cell r="HV1370">
            <v>0</v>
          </cell>
          <cell r="HW1370">
            <v>0</v>
          </cell>
          <cell r="HX1370">
            <v>0</v>
          </cell>
          <cell r="HY1370">
            <v>0</v>
          </cell>
          <cell r="HZ1370">
            <v>0</v>
          </cell>
          <cell r="IA1370">
            <v>0</v>
          </cell>
          <cell r="IB1370">
            <v>0</v>
          </cell>
          <cell r="IC1370">
            <v>0</v>
          </cell>
          <cell r="ID1370">
            <v>0</v>
          </cell>
          <cell r="IE1370">
            <v>0</v>
          </cell>
          <cell r="IF1370">
            <v>0</v>
          </cell>
          <cell r="IG1370">
            <v>0</v>
          </cell>
          <cell r="IH1370">
            <v>0</v>
          </cell>
          <cell r="II1370">
            <v>0</v>
          </cell>
          <cell r="IJ1370">
            <v>0</v>
          </cell>
          <cell r="IK1370">
            <v>0</v>
          </cell>
          <cell r="IL1370">
            <v>0</v>
          </cell>
          <cell r="IM1370">
            <v>0</v>
          </cell>
          <cell r="IN1370">
            <v>0</v>
          </cell>
          <cell r="IO1370">
            <v>0</v>
          </cell>
          <cell r="IP1370">
            <v>0</v>
          </cell>
          <cell r="IQ1370">
            <v>0</v>
          </cell>
          <cell r="IR1370">
            <v>0</v>
          </cell>
          <cell r="IS1370">
            <v>0</v>
          </cell>
          <cell r="IT1370">
            <v>0</v>
          </cell>
          <cell r="IU1370">
            <v>0</v>
          </cell>
          <cell r="IV1370">
            <v>0</v>
          </cell>
          <cell r="IW1370">
            <v>0</v>
          </cell>
          <cell r="IX1370">
            <v>0</v>
          </cell>
          <cell r="IY1370">
            <v>0</v>
          </cell>
          <cell r="IZ1370">
            <v>0</v>
          </cell>
          <cell r="JA1370">
            <v>0</v>
          </cell>
          <cell r="JB1370">
            <v>0</v>
          </cell>
          <cell r="JC1370">
            <v>0</v>
          </cell>
          <cell r="JD1370">
            <v>0</v>
          </cell>
          <cell r="JE1370">
            <v>0</v>
          </cell>
          <cell r="JF1370">
            <v>0</v>
          </cell>
          <cell r="JG1370">
            <v>0</v>
          </cell>
          <cell r="JH1370">
            <v>0</v>
          </cell>
          <cell r="JI1370">
            <v>0</v>
          </cell>
          <cell r="JJ1370">
            <v>0</v>
          </cell>
          <cell r="JK1370">
            <v>0</v>
          </cell>
          <cell r="JL1370">
            <v>0</v>
          </cell>
          <cell r="JM1370">
            <v>0</v>
          </cell>
          <cell r="JN1370">
            <v>0</v>
          </cell>
          <cell r="JO1370">
            <v>0</v>
          </cell>
          <cell r="JP1370">
            <v>0</v>
          </cell>
          <cell r="JQ1370">
            <v>0</v>
          </cell>
        </row>
        <row r="1371">
          <cell r="D1371" t="str">
            <v>NUC.PX.NTN._.PTC.Adv_Reactor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  <cell r="EN1371">
            <v>0</v>
          </cell>
          <cell r="EO1371">
            <v>0</v>
          </cell>
          <cell r="EP1371">
            <v>0</v>
          </cell>
          <cell r="EQ1371">
            <v>0</v>
          </cell>
          <cell r="ER1371">
            <v>0</v>
          </cell>
          <cell r="ES1371">
            <v>0</v>
          </cell>
          <cell r="ET1371">
            <v>0</v>
          </cell>
          <cell r="EU1371">
            <v>0</v>
          </cell>
          <cell r="EV1371">
            <v>0</v>
          </cell>
          <cell r="EW1371">
            <v>0</v>
          </cell>
          <cell r="EX1371">
            <v>0</v>
          </cell>
          <cell r="EY1371">
            <v>0</v>
          </cell>
          <cell r="EZ1371">
            <v>0</v>
          </cell>
          <cell r="FA1371">
            <v>0</v>
          </cell>
          <cell r="FB1371">
            <v>0</v>
          </cell>
          <cell r="FC1371">
            <v>0</v>
          </cell>
          <cell r="FD1371">
            <v>0</v>
          </cell>
          <cell r="FE1371">
            <v>0</v>
          </cell>
          <cell r="FF1371">
            <v>0</v>
          </cell>
          <cell r="FG1371">
            <v>0</v>
          </cell>
          <cell r="FH1371">
            <v>0</v>
          </cell>
          <cell r="FI1371">
            <v>0</v>
          </cell>
          <cell r="FJ1371">
            <v>0</v>
          </cell>
          <cell r="FK1371">
            <v>0</v>
          </cell>
          <cell r="FL1371">
            <v>0</v>
          </cell>
          <cell r="FM1371">
            <v>0</v>
          </cell>
          <cell r="FN1371">
            <v>0</v>
          </cell>
          <cell r="FO1371">
            <v>0</v>
          </cell>
          <cell r="FP1371">
            <v>0</v>
          </cell>
          <cell r="FQ1371">
            <v>0</v>
          </cell>
          <cell r="FR1371">
            <v>0</v>
          </cell>
          <cell r="FS1371">
            <v>0</v>
          </cell>
          <cell r="FT1371">
            <v>0</v>
          </cell>
          <cell r="FU1371">
            <v>0</v>
          </cell>
          <cell r="FV1371">
            <v>0</v>
          </cell>
          <cell r="FW1371">
            <v>0</v>
          </cell>
          <cell r="FX1371">
            <v>0</v>
          </cell>
          <cell r="FY1371">
            <v>0</v>
          </cell>
          <cell r="FZ1371">
            <v>0</v>
          </cell>
          <cell r="GA1371">
            <v>0</v>
          </cell>
          <cell r="GB1371">
            <v>0</v>
          </cell>
          <cell r="GC1371">
            <v>0</v>
          </cell>
          <cell r="GD1371">
            <v>0</v>
          </cell>
          <cell r="GE1371">
            <v>0</v>
          </cell>
          <cell r="GF1371">
            <v>0</v>
          </cell>
          <cell r="GG1371">
            <v>0</v>
          </cell>
          <cell r="GH1371">
            <v>0</v>
          </cell>
          <cell r="GI1371">
            <v>0</v>
          </cell>
          <cell r="GJ1371">
            <v>0</v>
          </cell>
          <cell r="GK1371">
            <v>0</v>
          </cell>
          <cell r="GL1371">
            <v>0</v>
          </cell>
          <cell r="GM1371">
            <v>0</v>
          </cell>
          <cell r="GN1371">
            <v>0</v>
          </cell>
          <cell r="GO1371">
            <v>0</v>
          </cell>
          <cell r="GP1371">
            <v>0</v>
          </cell>
          <cell r="GQ1371">
            <v>0</v>
          </cell>
          <cell r="GR1371">
            <v>0</v>
          </cell>
          <cell r="GS1371">
            <v>0</v>
          </cell>
          <cell r="GT1371">
            <v>0</v>
          </cell>
          <cell r="GU1371">
            <v>0</v>
          </cell>
          <cell r="GV1371">
            <v>0</v>
          </cell>
          <cell r="GW1371">
            <v>0</v>
          </cell>
          <cell r="GX1371">
            <v>0</v>
          </cell>
          <cell r="GY1371">
            <v>0</v>
          </cell>
          <cell r="GZ1371">
            <v>0</v>
          </cell>
          <cell r="HA1371">
            <v>0</v>
          </cell>
          <cell r="HB1371">
            <v>0</v>
          </cell>
          <cell r="HC1371">
            <v>0</v>
          </cell>
          <cell r="HD1371">
            <v>0</v>
          </cell>
          <cell r="HE1371">
            <v>0</v>
          </cell>
          <cell r="HF1371">
            <v>0</v>
          </cell>
          <cell r="HG1371">
            <v>0</v>
          </cell>
          <cell r="HH1371">
            <v>0</v>
          </cell>
          <cell r="HI1371">
            <v>0</v>
          </cell>
          <cell r="HJ1371">
            <v>0</v>
          </cell>
          <cell r="HK1371">
            <v>0</v>
          </cell>
          <cell r="HL1371">
            <v>0</v>
          </cell>
          <cell r="HM1371">
            <v>0</v>
          </cell>
          <cell r="HN1371">
            <v>0</v>
          </cell>
          <cell r="HO1371">
            <v>0</v>
          </cell>
          <cell r="HP1371">
            <v>0</v>
          </cell>
          <cell r="HQ1371">
            <v>0</v>
          </cell>
          <cell r="HR1371">
            <v>0</v>
          </cell>
          <cell r="HS1371">
            <v>0</v>
          </cell>
          <cell r="HT1371">
            <v>0</v>
          </cell>
          <cell r="HU1371">
            <v>0</v>
          </cell>
          <cell r="HV1371">
            <v>0</v>
          </cell>
          <cell r="HW1371">
            <v>0</v>
          </cell>
          <cell r="HX1371">
            <v>0</v>
          </cell>
          <cell r="HY1371">
            <v>0</v>
          </cell>
          <cell r="HZ1371">
            <v>0</v>
          </cell>
          <cell r="IA1371">
            <v>0</v>
          </cell>
          <cell r="IB1371">
            <v>0</v>
          </cell>
          <cell r="IC1371">
            <v>0</v>
          </cell>
          <cell r="ID1371">
            <v>0</v>
          </cell>
          <cell r="IE1371">
            <v>0</v>
          </cell>
          <cell r="IF1371">
            <v>0</v>
          </cell>
          <cell r="IG1371">
            <v>0</v>
          </cell>
          <cell r="IH1371">
            <v>0</v>
          </cell>
          <cell r="II1371">
            <v>0</v>
          </cell>
          <cell r="IJ1371">
            <v>0</v>
          </cell>
          <cell r="IK1371">
            <v>0</v>
          </cell>
          <cell r="IL1371">
            <v>0</v>
          </cell>
          <cell r="IM1371">
            <v>0</v>
          </cell>
          <cell r="IN1371">
            <v>0</v>
          </cell>
          <cell r="IO1371">
            <v>0</v>
          </cell>
          <cell r="IP1371">
            <v>0</v>
          </cell>
          <cell r="IQ1371">
            <v>0</v>
          </cell>
          <cell r="IR1371">
            <v>0</v>
          </cell>
          <cell r="IS1371">
            <v>0</v>
          </cell>
          <cell r="IT1371">
            <v>0</v>
          </cell>
          <cell r="IU1371">
            <v>0</v>
          </cell>
          <cell r="IV1371">
            <v>0</v>
          </cell>
          <cell r="IW1371">
            <v>0</v>
          </cell>
          <cell r="IX1371">
            <v>0</v>
          </cell>
          <cell r="IY1371">
            <v>0</v>
          </cell>
          <cell r="IZ1371">
            <v>0</v>
          </cell>
          <cell r="JA1371">
            <v>0</v>
          </cell>
          <cell r="JB1371">
            <v>0</v>
          </cell>
          <cell r="JC1371">
            <v>0</v>
          </cell>
          <cell r="JD1371">
            <v>0</v>
          </cell>
          <cell r="JE1371">
            <v>0</v>
          </cell>
          <cell r="JF1371">
            <v>0</v>
          </cell>
          <cell r="JG1371">
            <v>0</v>
          </cell>
          <cell r="JH1371">
            <v>0</v>
          </cell>
          <cell r="JI1371">
            <v>0</v>
          </cell>
          <cell r="JJ1371">
            <v>0</v>
          </cell>
          <cell r="JK1371">
            <v>0</v>
          </cell>
          <cell r="JL1371">
            <v>0</v>
          </cell>
          <cell r="JM1371">
            <v>0</v>
          </cell>
          <cell r="JN1371">
            <v>0</v>
          </cell>
          <cell r="JO1371">
            <v>0</v>
          </cell>
          <cell r="JP1371">
            <v>0</v>
          </cell>
          <cell r="JQ1371">
            <v>0</v>
          </cell>
        </row>
        <row r="1372">
          <cell r="D1372" t="str">
            <v>NUC.PX.BDG._.PTC.Adv_Reactor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0</v>
          </cell>
          <cell r="DM1372">
            <v>0</v>
          </cell>
          <cell r="DN1372">
            <v>0</v>
          </cell>
          <cell r="DO1372">
            <v>0</v>
          </cell>
          <cell r="DP1372">
            <v>0</v>
          </cell>
          <cell r="DQ1372">
            <v>0</v>
          </cell>
          <cell r="DR1372">
            <v>0</v>
          </cell>
          <cell r="DS1372">
            <v>0</v>
          </cell>
          <cell r="DT1372">
            <v>0</v>
          </cell>
          <cell r="DU1372">
            <v>0</v>
          </cell>
          <cell r="DV1372">
            <v>0</v>
          </cell>
          <cell r="DW1372">
            <v>0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0.10799999999994725</v>
          </cell>
          <cell r="EF1372">
            <v>0</v>
          </cell>
          <cell r="EG1372">
            <v>0</v>
          </cell>
          <cell r="EH1372">
            <v>0.10800000000000409</v>
          </cell>
          <cell r="EI1372">
            <v>0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  <cell r="EN1372">
            <v>0</v>
          </cell>
          <cell r="EO1372">
            <v>0</v>
          </cell>
          <cell r="EP1372">
            <v>0</v>
          </cell>
          <cell r="EQ1372">
            <v>0</v>
          </cell>
          <cell r="ER1372">
            <v>0</v>
          </cell>
          <cell r="ES1372">
            <v>0</v>
          </cell>
          <cell r="ET1372">
            <v>0</v>
          </cell>
          <cell r="EU1372">
            <v>0</v>
          </cell>
          <cell r="EV1372">
            <v>0</v>
          </cell>
          <cell r="EW1372">
            <v>0</v>
          </cell>
          <cell r="EX1372">
            <v>0</v>
          </cell>
          <cell r="EY1372">
            <v>0</v>
          </cell>
          <cell r="EZ1372">
            <v>0</v>
          </cell>
          <cell r="FA1372">
            <v>0</v>
          </cell>
          <cell r="FB1372">
            <v>0</v>
          </cell>
          <cell r="FC1372">
            <v>0</v>
          </cell>
          <cell r="FD1372">
            <v>0</v>
          </cell>
          <cell r="FE1372">
            <v>0</v>
          </cell>
          <cell r="FF1372">
            <v>0</v>
          </cell>
          <cell r="FG1372">
            <v>0</v>
          </cell>
          <cell r="FH1372">
            <v>0</v>
          </cell>
          <cell r="FI1372">
            <v>0</v>
          </cell>
          <cell r="FJ1372">
            <v>0</v>
          </cell>
          <cell r="FK1372">
            <v>0</v>
          </cell>
          <cell r="FL1372">
            <v>0</v>
          </cell>
          <cell r="FM1372">
            <v>0</v>
          </cell>
          <cell r="FN1372">
            <v>0</v>
          </cell>
          <cell r="FO1372">
            <v>0</v>
          </cell>
          <cell r="FP1372">
            <v>0</v>
          </cell>
          <cell r="FQ1372">
            <v>0</v>
          </cell>
          <cell r="FR1372">
            <v>0</v>
          </cell>
          <cell r="FS1372">
            <v>0</v>
          </cell>
          <cell r="FT1372">
            <v>0</v>
          </cell>
          <cell r="FU1372">
            <v>0</v>
          </cell>
          <cell r="FV1372">
            <v>0</v>
          </cell>
          <cell r="FW1372">
            <v>0</v>
          </cell>
          <cell r="FX1372">
            <v>0</v>
          </cell>
          <cell r="FY1372">
            <v>0</v>
          </cell>
          <cell r="FZ1372">
            <v>0</v>
          </cell>
          <cell r="GA1372">
            <v>0</v>
          </cell>
          <cell r="GB1372">
            <v>0</v>
          </cell>
          <cell r="GC1372">
            <v>0</v>
          </cell>
          <cell r="GD1372">
            <v>0</v>
          </cell>
          <cell r="GE1372">
            <v>0</v>
          </cell>
          <cell r="GF1372">
            <v>0</v>
          </cell>
          <cell r="GG1372">
            <v>0</v>
          </cell>
          <cell r="GH1372">
            <v>0</v>
          </cell>
          <cell r="GI1372">
            <v>0</v>
          </cell>
          <cell r="GJ1372">
            <v>0</v>
          </cell>
          <cell r="GK1372">
            <v>0</v>
          </cell>
          <cell r="GL1372">
            <v>0</v>
          </cell>
          <cell r="GM1372">
            <v>0</v>
          </cell>
          <cell r="GN1372">
            <v>0</v>
          </cell>
          <cell r="GO1372">
            <v>0</v>
          </cell>
          <cell r="GP1372">
            <v>0</v>
          </cell>
          <cell r="GQ1372">
            <v>0</v>
          </cell>
          <cell r="GR1372">
            <v>0</v>
          </cell>
          <cell r="GS1372">
            <v>0</v>
          </cell>
          <cell r="GT1372">
            <v>0</v>
          </cell>
          <cell r="GU1372">
            <v>0</v>
          </cell>
          <cell r="GV1372">
            <v>0</v>
          </cell>
          <cell r="GW1372">
            <v>0</v>
          </cell>
          <cell r="GX1372">
            <v>0</v>
          </cell>
          <cell r="GY1372">
            <v>0</v>
          </cell>
          <cell r="GZ1372">
            <v>0</v>
          </cell>
          <cell r="HA1372">
            <v>0</v>
          </cell>
          <cell r="HB1372">
            <v>0</v>
          </cell>
          <cell r="HC1372">
            <v>0</v>
          </cell>
          <cell r="HD1372">
            <v>0</v>
          </cell>
          <cell r="HE1372">
            <v>0</v>
          </cell>
          <cell r="HF1372">
            <v>0</v>
          </cell>
          <cell r="HG1372">
            <v>0</v>
          </cell>
          <cell r="HH1372">
            <v>0</v>
          </cell>
          <cell r="HI1372">
            <v>0</v>
          </cell>
          <cell r="HJ1372">
            <v>0</v>
          </cell>
          <cell r="HK1372">
            <v>0</v>
          </cell>
          <cell r="HL1372">
            <v>0</v>
          </cell>
          <cell r="HM1372">
            <v>0</v>
          </cell>
          <cell r="HN1372">
            <v>0</v>
          </cell>
          <cell r="HO1372">
            <v>0</v>
          </cell>
          <cell r="HP1372">
            <v>0</v>
          </cell>
          <cell r="HQ1372">
            <v>0</v>
          </cell>
          <cell r="HR1372">
            <v>0</v>
          </cell>
          <cell r="HS1372">
            <v>0</v>
          </cell>
          <cell r="HT1372">
            <v>0</v>
          </cell>
          <cell r="HU1372">
            <v>0</v>
          </cell>
          <cell r="HV1372">
            <v>0</v>
          </cell>
          <cell r="HW1372">
            <v>0</v>
          </cell>
          <cell r="HX1372">
            <v>0</v>
          </cell>
          <cell r="HY1372">
            <v>0</v>
          </cell>
          <cell r="HZ1372">
            <v>0</v>
          </cell>
          <cell r="IA1372">
            <v>0</v>
          </cell>
          <cell r="IB1372">
            <v>0</v>
          </cell>
          <cell r="IC1372">
            <v>0</v>
          </cell>
          <cell r="ID1372">
            <v>0</v>
          </cell>
          <cell r="IE1372">
            <v>0</v>
          </cell>
          <cell r="IF1372">
            <v>0</v>
          </cell>
          <cell r="IG1372">
            <v>0</v>
          </cell>
          <cell r="IH1372">
            <v>0</v>
          </cell>
          <cell r="II1372">
            <v>0</v>
          </cell>
          <cell r="IJ1372">
            <v>0</v>
          </cell>
          <cell r="IK1372">
            <v>0</v>
          </cell>
          <cell r="IL1372">
            <v>0</v>
          </cell>
          <cell r="IM1372">
            <v>0</v>
          </cell>
          <cell r="IN1372">
            <v>0</v>
          </cell>
          <cell r="IO1372">
            <v>0</v>
          </cell>
          <cell r="IP1372">
            <v>0</v>
          </cell>
          <cell r="IQ1372">
            <v>0</v>
          </cell>
          <cell r="IR1372">
            <v>0</v>
          </cell>
          <cell r="IS1372">
            <v>0</v>
          </cell>
          <cell r="IT1372">
            <v>0</v>
          </cell>
          <cell r="IU1372">
            <v>0</v>
          </cell>
          <cell r="IV1372">
            <v>0</v>
          </cell>
          <cell r="IW1372">
            <v>0</v>
          </cell>
          <cell r="IX1372">
            <v>0</v>
          </cell>
          <cell r="IY1372">
            <v>0</v>
          </cell>
          <cell r="IZ1372">
            <v>0</v>
          </cell>
          <cell r="JA1372">
            <v>0</v>
          </cell>
          <cell r="JB1372">
            <v>0</v>
          </cell>
          <cell r="JC1372">
            <v>0</v>
          </cell>
          <cell r="JD1372">
            <v>0</v>
          </cell>
          <cell r="JE1372">
            <v>1.4399999999999409</v>
          </cell>
          <cell r="JF1372">
            <v>0</v>
          </cell>
          <cell r="JG1372">
            <v>0</v>
          </cell>
          <cell r="JH1372">
            <v>0</v>
          </cell>
          <cell r="JI1372">
            <v>0</v>
          </cell>
          <cell r="JJ1372">
            <v>0.8399999999999892</v>
          </cell>
          <cell r="JK1372">
            <v>0.60000000000000853</v>
          </cell>
          <cell r="JL1372">
            <v>0</v>
          </cell>
          <cell r="JM1372">
            <v>0</v>
          </cell>
          <cell r="JN1372">
            <v>0</v>
          </cell>
          <cell r="JO1372">
            <v>0</v>
          </cell>
          <cell r="JP1372">
            <v>0</v>
          </cell>
          <cell r="JQ1372">
            <v>0</v>
          </cell>
        </row>
        <row r="1373">
          <cell r="D1373" t="str">
            <v>NUC.PX.DJW._.PTC.Adv_Reactor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0.10799999999994725</v>
          </cell>
          <cell r="EF1373">
            <v>0</v>
          </cell>
          <cell r="EG1373">
            <v>0</v>
          </cell>
          <cell r="EH1373">
            <v>0.10800000000000409</v>
          </cell>
          <cell r="EI1373">
            <v>0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  <cell r="EN1373">
            <v>0</v>
          </cell>
          <cell r="EO1373">
            <v>0</v>
          </cell>
          <cell r="EP1373">
            <v>0</v>
          </cell>
          <cell r="EQ1373">
            <v>0</v>
          </cell>
          <cell r="ER1373">
            <v>0</v>
          </cell>
          <cell r="ES1373">
            <v>0</v>
          </cell>
          <cell r="ET1373">
            <v>0</v>
          </cell>
          <cell r="EU1373">
            <v>0</v>
          </cell>
          <cell r="EV1373">
            <v>0</v>
          </cell>
          <cell r="EW1373">
            <v>0</v>
          </cell>
          <cell r="EX1373">
            <v>0</v>
          </cell>
          <cell r="EY1373">
            <v>0</v>
          </cell>
          <cell r="EZ1373">
            <v>0</v>
          </cell>
          <cell r="FA1373">
            <v>0</v>
          </cell>
          <cell r="FB1373">
            <v>0</v>
          </cell>
          <cell r="FC1373">
            <v>0</v>
          </cell>
          <cell r="FD1373">
            <v>0</v>
          </cell>
          <cell r="FE1373">
            <v>0</v>
          </cell>
          <cell r="FF1373">
            <v>0</v>
          </cell>
          <cell r="FG1373">
            <v>0</v>
          </cell>
          <cell r="FH1373">
            <v>0</v>
          </cell>
          <cell r="FI1373">
            <v>0</v>
          </cell>
          <cell r="FJ1373">
            <v>0</v>
          </cell>
          <cell r="FK1373">
            <v>0</v>
          </cell>
          <cell r="FL1373">
            <v>0</v>
          </cell>
          <cell r="FM1373">
            <v>0</v>
          </cell>
          <cell r="FN1373">
            <v>0</v>
          </cell>
          <cell r="FO1373">
            <v>0</v>
          </cell>
          <cell r="FP1373">
            <v>0</v>
          </cell>
          <cell r="FQ1373">
            <v>0</v>
          </cell>
          <cell r="FR1373">
            <v>0</v>
          </cell>
          <cell r="FS1373">
            <v>0</v>
          </cell>
          <cell r="FT1373">
            <v>0</v>
          </cell>
          <cell r="FU1373">
            <v>0</v>
          </cell>
          <cell r="FV1373">
            <v>0</v>
          </cell>
          <cell r="FW1373">
            <v>0</v>
          </cell>
          <cell r="FX1373">
            <v>0</v>
          </cell>
          <cell r="FY1373">
            <v>0</v>
          </cell>
          <cell r="FZ1373">
            <v>0</v>
          </cell>
          <cell r="GA1373">
            <v>0</v>
          </cell>
          <cell r="GB1373">
            <v>0</v>
          </cell>
          <cell r="GC1373">
            <v>0</v>
          </cell>
          <cell r="GD1373">
            <v>0</v>
          </cell>
          <cell r="GE1373">
            <v>0</v>
          </cell>
          <cell r="GF1373">
            <v>0</v>
          </cell>
          <cell r="GG1373">
            <v>0</v>
          </cell>
          <cell r="GH1373">
            <v>0</v>
          </cell>
          <cell r="GI1373">
            <v>0</v>
          </cell>
          <cell r="GJ1373">
            <v>0</v>
          </cell>
          <cell r="GK1373">
            <v>0</v>
          </cell>
          <cell r="GL1373">
            <v>0</v>
          </cell>
          <cell r="GM1373">
            <v>0</v>
          </cell>
          <cell r="GN1373">
            <v>0</v>
          </cell>
          <cell r="GO1373">
            <v>0</v>
          </cell>
          <cell r="GP1373">
            <v>0</v>
          </cell>
          <cell r="GQ1373">
            <v>0</v>
          </cell>
          <cell r="GR1373">
            <v>0</v>
          </cell>
          <cell r="GS1373">
            <v>0</v>
          </cell>
          <cell r="GT1373">
            <v>0</v>
          </cell>
          <cell r="GU1373">
            <v>0</v>
          </cell>
          <cell r="GV1373">
            <v>0</v>
          </cell>
          <cell r="GW1373">
            <v>0</v>
          </cell>
          <cell r="GX1373">
            <v>0</v>
          </cell>
          <cell r="GY1373">
            <v>0</v>
          </cell>
          <cell r="GZ1373">
            <v>0</v>
          </cell>
          <cell r="HA1373">
            <v>0</v>
          </cell>
          <cell r="HB1373">
            <v>0</v>
          </cell>
          <cell r="HC1373">
            <v>0</v>
          </cell>
          <cell r="HD1373">
            <v>0</v>
          </cell>
          <cell r="HE1373">
            <v>0</v>
          </cell>
          <cell r="HF1373">
            <v>0</v>
          </cell>
          <cell r="HG1373">
            <v>0</v>
          </cell>
          <cell r="HH1373">
            <v>0</v>
          </cell>
          <cell r="HI1373">
            <v>0</v>
          </cell>
          <cell r="HJ1373">
            <v>0</v>
          </cell>
          <cell r="HK1373">
            <v>0</v>
          </cell>
          <cell r="HL1373">
            <v>0</v>
          </cell>
          <cell r="HM1373">
            <v>0</v>
          </cell>
          <cell r="HN1373">
            <v>0</v>
          </cell>
          <cell r="HO1373">
            <v>0</v>
          </cell>
          <cell r="HP1373">
            <v>0</v>
          </cell>
          <cell r="HQ1373">
            <v>0</v>
          </cell>
          <cell r="HR1373">
            <v>0</v>
          </cell>
          <cell r="HS1373">
            <v>0</v>
          </cell>
          <cell r="HT1373">
            <v>0</v>
          </cell>
          <cell r="HU1373">
            <v>0</v>
          </cell>
          <cell r="HV1373">
            <v>0</v>
          </cell>
          <cell r="HW1373">
            <v>0</v>
          </cell>
          <cell r="HX1373">
            <v>0</v>
          </cell>
          <cell r="HY1373">
            <v>0</v>
          </cell>
          <cell r="HZ1373">
            <v>0</v>
          </cell>
          <cell r="IA1373">
            <v>0</v>
          </cell>
          <cell r="IB1373">
            <v>0</v>
          </cell>
          <cell r="IC1373">
            <v>0</v>
          </cell>
          <cell r="ID1373">
            <v>0</v>
          </cell>
          <cell r="IE1373">
            <v>0</v>
          </cell>
          <cell r="IF1373">
            <v>0</v>
          </cell>
          <cell r="IG1373">
            <v>0</v>
          </cell>
          <cell r="IH1373">
            <v>0</v>
          </cell>
          <cell r="II1373">
            <v>0</v>
          </cell>
          <cell r="IJ1373">
            <v>0</v>
          </cell>
          <cell r="IK1373">
            <v>0</v>
          </cell>
          <cell r="IL1373">
            <v>0</v>
          </cell>
          <cell r="IM1373">
            <v>0</v>
          </cell>
          <cell r="IN1373">
            <v>0</v>
          </cell>
          <cell r="IO1373">
            <v>0</v>
          </cell>
          <cell r="IP1373">
            <v>0</v>
          </cell>
          <cell r="IQ1373">
            <v>0</v>
          </cell>
          <cell r="IR1373">
            <v>0</v>
          </cell>
          <cell r="IS1373">
            <v>0</v>
          </cell>
          <cell r="IT1373">
            <v>0</v>
          </cell>
          <cell r="IU1373">
            <v>0</v>
          </cell>
          <cell r="IV1373">
            <v>0</v>
          </cell>
          <cell r="IW1373">
            <v>0</v>
          </cell>
          <cell r="IX1373">
            <v>0</v>
          </cell>
          <cell r="IY1373">
            <v>0</v>
          </cell>
          <cell r="IZ1373">
            <v>0</v>
          </cell>
          <cell r="JA1373">
            <v>0</v>
          </cell>
          <cell r="JB1373">
            <v>0</v>
          </cell>
          <cell r="JC1373">
            <v>0</v>
          </cell>
          <cell r="JD1373">
            <v>0</v>
          </cell>
          <cell r="JE1373">
            <v>9.1834801700000526</v>
          </cell>
          <cell r="JF1373">
            <v>0.23999999999999488</v>
          </cell>
          <cell r="JG1373">
            <v>2.8800000000000097</v>
          </cell>
          <cell r="JH1373">
            <v>0.12000000000001876</v>
          </cell>
          <cell r="JI1373">
            <v>0.18348016999999572</v>
          </cell>
          <cell r="JJ1373">
            <v>0.84000000000001762</v>
          </cell>
          <cell r="JK1373">
            <v>0.84000000000000341</v>
          </cell>
          <cell r="JL1373">
            <v>0</v>
          </cell>
          <cell r="JM1373">
            <v>0</v>
          </cell>
          <cell r="JN1373">
            <v>0.12000000000000455</v>
          </cell>
          <cell r="JO1373">
            <v>0.59999999999999432</v>
          </cell>
          <cell r="JP1373">
            <v>0.23999999999999488</v>
          </cell>
          <cell r="JQ1373">
            <v>3.1200000000000045</v>
          </cell>
        </row>
        <row r="1374">
          <cell r="D1374" t="str">
            <v>NUC.PX.GOE._.PTC.Adv_Reactor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0.10799999999994725</v>
          </cell>
          <cell r="EF1374">
            <v>0</v>
          </cell>
          <cell r="EG1374">
            <v>0</v>
          </cell>
          <cell r="EH1374">
            <v>0.10800000000000409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  <cell r="EN1374">
            <v>0</v>
          </cell>
          <cell r="EO1374">
            <v>0</v>
          </cell>
          <cell r="EP1374">
            <v>0</v>
          </cell>
          <cell r="EQ1374">
            <v>0</v>
          </cell>
          <cell r="ER1374">
            <v>0</v>
          </cell>
          <cell r="ES1374">
            <v>0</v>
          </cell>
          <cell r="ET1374">
            <v>0</v>
          </cell>
          <cell r="EU1374">
            <v>0</v>
          </cell>
          <cell r="EV1374">
            <v>0</v>
          </cell>
          <cell r="EW1374">
            <v>0</v>
          </cell>
          <cell r="EX1374">
            <v>0</v>
          </cell>
          <cell r="EY1374">
            <v>0</v>
          </cell>
          <cell r="EZ1374">
            <v>0</v>
          </cell>
          <cell r="FA1374">
            <v>0</v>
          </cell>
          <cell r="FB1374">
            <v>0</v>
          </cell>
          <cell r="FC1374">
            <v>0</v>
          </cell>
          <cell r="FD1374">
            <v>0</v>
          </cell>
          <cell r="FE1374">
            <v>0</v>
          </cell>
          <cell r="FF1374">
            <v>0</v>
          </cell>
          <cell r="FG1374">
            <v>0</v>
          </cell>
          <cell r="FH1374">
            <v>0</v>
          </cell>
          <cell r="FI1374">
            <v>0</v>
          </cell>
          <cell r="FJ1374">
            <v>0</v>
          </cell>
          <cell r="FK1374">
            <v>0</v>
          </cell>
          <cell r="FL1374">
            <v>0</v>
          </cell>
          <cell r="FM1374">
            <v>0</v>
          </cell>
          <cell r="FN1374">
            <v>0</v>
          </cell>
          <cell r="FO1374">
            <v>0</v>
          </cell>
          <cell r="FP1374">
            <v>0</v>
          </cell>
          <cell r="FQ1374">
            <v>0</v>
          </cell>
          <cell r="FR1374">
            <v>0</v>
          </cell>
          <cell r="FS1374">
            <v>0</v>
          </cell>
          <cell r="FT1374">
            <v>0</v>
          </cell>
          <cell r="FU1374">
            <v>0</v>
          </cell>
          <cell r="FV1374">
            <v>0</v>
          </cell>
          <cell r="FW1374">
            <v>0</v>
          </cell>
          <cell r="FX1374">
            <v>0</v>
          </cell>
          <cell r="FY1374">
            <v>0</v>
          </cell>
          <cell r="FZ1374">
            <v>0</v>
          </cell>
          <cell r="GA1374">
            <v>0</v>
          </cell>
          <cell r="GB1374">
            <v>0</v>
          </cell>
          <cell r="GC1374">
            <v>0</v>
          </cell>
          <cell r="GD1374">
            <v>0</v>
          </cell>
          <cell r="GE1374">
            <v>0</v>
          </cell>
          <cell r="GF1374">
            <v>0</v>
          </cell>
          <cell r="GG1374">
            <v>0</v>
          </cell>
          <cell r="GH1374">
            <v>0</v>
          </cell>
          <cell r="GI1374">
            <v>0</v>
          </cell>
          <cell r="GJ1374">
            <v>0</v>
          </cell>
          <cell r="GK1374">
            <v>0</v>
          </cell>
          <cell r="GL1374">
            <v>0</v>
          </cell>
          <cell r="GM1374">
            <v>0</v>
          </cell>
          <cell r="GN1374">
            <v>0</v>
          </cell>
          <cell r="GO1374">
            <v>0</v>
          </cell>
          <cell r="GP1374">
            <v>0</v>
          </cell>
          <cell r="GQ1374">
            <v>0</v>
          </cell>
          <cell r="GR1374">
            <v>0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C1374">
            <v>0</v>
          </cell>
          <cell r="HD1374">
            <v>0</v>
          </cell>
          <cell r="HE1374">
            <v>0</v>
          </cell>
          <cell r="HF1374">
            <v>0</v>
          </cell>
          <cell r="HG1374">
            <v>0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  <cell r="HT1374">
            <v>0</v>
          </cell>
          <cell r="HU1374">
            <v>0</v>
          </cell>
          <cell r="HV1374">
            <v>0</v>
          </cell>
          <cell r="HW1374">
            <v>0</v>
          </cell>
          <cell r="HX1374">
            <v>0</v>
          </cell>
          <cell r="HY1374">
            <v>0</v>
          </cell>
          <cell r="HZ1374">
            <v>0</v>
          </cell>
          <cell r="IA1374">
            <v>0</v>
          </cell>
          <cell r="IB1374">
            <v>0</v>
          </cell>
          <cell r="IC1374">
            <v>0</v>
          </cell>
          <cell r="ID1374">
            <v>0</v>
          </cell>
          <cell r="IE1374">
            <v>0</v>
          </cell>
          <cell r="IF1374">
            <v>0</v>
          </cell>
          <cell r="IG1374">
            <v>0</v>
          </cell>
          <cell r="IH1374">
            <v>0</v>
          </cell>
          <cell r="II1374">
            <v>0</v>
          </cell>
          <cell r="IJ1374">
            <v>0</v>
          </cell>
          <cell r="IK1374">
            <v>0</v>
          </cell>
          <cell r="IL1374">
            <v>0</v>
          </cell>
          <cell r="IM1374">
            <v>0</v>
          </cell>
          <cell r="IN1374">
            <v>0</v>
          </cell>
          <cell r="IO1374">
            <v>0</v>
          </cell>
          <cell r="IP1374">
            <v>0</v>
          </cell>
          <cell r="IQ1374">
            <v>0</v>
          </cell>
          <cell r="IR1374">
            <v>0</v>
          </cell>
          <cell r="IS1374">
            <v>0</v>
          </cell>
          <cell r="IT1374">
            <v>0</v>
          </cell>
          <cell r="IU1374">
            <v>0</v>
          </cell>
          <cell r="IV1374">
            <v>0</v>
          </cell>
          <cell r="IW1374">
            <v>0</v>
          </cell>
          <cell r="IX1374">
            <v>0</v>
          </cell>
          <cell r="IY1374">
            <v>0</v>
          </cell>
          <cell r="IZ1374">
            <v>0</v>
          </cell>
          <cell r="JA1374">
            <v>0</v>
          </cell>
          <cell r="JB1374">
            <v>0</v>
          </cell>
          <cell r="JC1374">
            <v>0</v>
          </cell>
          <cell r="JD1374">
            <v>0</v>
          </cell>
          <cell r="JE1374">
            <v>0</v>
          </cell>
          <cell r="JF1374">
            <v>0</v>
          </cell>
          <cell r="JG1374">
            <v>0</v>
          </cell>
          <cell r="JH1374">
            <v>0</v>
          </cell>
          <cell r="JI1374">
            <v>0</v>
          </cell>
          <cell r="JJ1374">
            <v>0</v>
          </cell>
          <cell r="JK1374">
            <v>0</v>
          </cell>
          <cell r="JL1374">
            <v>0</v>
          </cell>
          <cell r="JM1374">
            <v>0</v>
          </cell>
          <cell r="JN1374">
            <v>0</v>
          </cell>
          <cell r="JO1374">
            <v>0</v>
          </cell>
          <cell r="JP1374">
            <v>0</v>
          </cell>
          <cell r="JQ1374">
            <v>0</v>
          </cell>
        </row>
        <row r="1375">
          <cell r="D1375" t="str">
            <v>NUC.PX.HTG._.PTC.Adv_Reactor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0.10799999999994725</v>
          </cell>
          <cell r="EF1375">
            <v>0</v>
          </cell>
          <cell r="EG1375">
            <v>0</v>
          </cell>
          <cell r="EH1375">
            <v>0.10800000000000409</v>
          </cell>
          <cell r="EI1375">
            <v>0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  <cell r="EN1375">
            <v>0</v>
          </cell>
          <cell r="EO1375">
            <v>0</v>
          </cell>
          <cell r="EP1375">
            <v>0</v>
          </cell>
          <cell r="EQ1375">
            <v>0</v>
          </cell>
          <cell r="ER1375">
            <v>0</v>
          </cell>
          <cell r="ES1375">
            <v>0</v>
          </cell>
          <cell r="ET1375">
            <v>0</v>
          </cell>
          <cell r="EU1375">
            <v>0</v>
          </cell>
          <cell r="EV1375">
            <v>0</v>
          </cell>
          <cell r="EW1375">
            <v>0</v>
          </cell>
          <cell r="EX1375">
            <v>0</v>
          </cell>
          <cell r="EY1375">
            <v>0</v>
          </cell>
          <cell r="EZ1375">
            <v>0</v>
          </cell>
          <cell r="FA1375">
            <v>0</v>
          </cell>
          <cell r="FB1375">
            <v>0</v>
          </cell>
          <cell r="FC1375">
            <v>0</v>
          </cell>
          <cell r="FD1375">
            <v>0</v>
          </cell>
          <cell r="FE1375">
            <v>0</v>
          </cell>
          <cell r="FF1375">
            <v>0</v>
          </cell>
          <cell r="FG1375">
            <v>0</v>
          </cell>
          <cell r="FH1375">
            <v>0</v>
          </cell>
          <cell r="FI1375">
            <v>0</v>
          </cell>
          <cell r="FJ1375">
            <v>0</v>
          </cell>
          <cell r="FK1375">
            <v>0</v>
          </cell>
          <cell r="FL1375">
            <v>0</v>
          </cell>
          <cell r="FM1375">
            <v>0</v>
          </cell>
          <cell r="FN1375">
            <v>0</v>
          </cell>
          <cell r="FO1375">
            <v>0</v>
          </cell>
          <cell r="FP1375">
            <v>0</v>
          </cell>
          <cell r="FQ1375">
            <v>0</v>
          </cell>
          <cell r="FR1375">
            <v>0</v>
          </cell>
          <cell r="FS1375">
            <v>0</v>
          </cell>
          <cell r="FT1375">
            <v>0</v>
          </cell>
          <cell r="FU1375">
            <v>0</v>
          </cell>
          <cell r="FV1375">
            <v>0</v>
          </cell>
          <cell r="FW1375">
            <v>0</v>
          </cell>
          <cell r="FX1375">
            <v>0</v>
          </cell>
          <cell r="FY1375">
            <v>0</v>
          </cell>
          <cell r="FZ1375">
            <v>0</v>
          </cell>
          <cell r="GA1375">
            <v>0</v>
          </cell>
          <cell r="GB1375">
            <v>0</v>
          </cell>
          <cell r="GC1375">
            <v>0</v>
          </cell>
          <cell r="GD1375">
            <v>0</v>
          </cell>
          <cell r="GE1375">
            <v>0</v>
          </cell>
          <cell r="GF1375">
            <v>0</v>
          </cell>
          <cell r="GG1375">
            <v>0</v>
          </cell>
          <cell r="GH1375">
            <v>0</v>
          </cell>
          <cell r="GI1375">
            <v>0</v>
          </cell>
          <cell r="GJ1375">
            <v>0</v>
          </cell>
          <cell r="GK1375">
            <v>0</v>
          </cell>
          <cell r="GL1375">
            <v>0</v>
          </cell>
          <cell r="GM1375">
            <v>0</v>
          </cell>
          <cell r="GN1375">
            <v>0</v>
          </cell>
          <cell r="GO1375">
            <v>0</v>
          </cell>
          <cell r="GP1375">
            <v>0</v>
          </cell>
          <cell r="GQ1375">
            <v>0</v>
          </cell>
          <cell r="GR1375">
            <v>0</v>
          </cell>
          <cell r="GS1375">
            <v>0</v>
          </cell>
          <cell r="GT1375">
            <v>0</v>
          </cell>
          <cell r="GU1375">
            <v>0</v>
          </cell>
          <cell r="GV1375">
            <v>0</v>
          </cell>
          <cell r="GW1375">
            <v>0</v>
          </cell>
          <cell r="GX1375">
            <v>0</v>
          </cell>
          <cell r="GY1375">
            <v>0</v>
          </cell>
          <cell r="GZ1375">
            <v>0</v>
          </cell>
          <cell r="HA1375">
            <v>0</v>
          </cell>
          <cell r="HB1375">
            <v>0</v>
          </cell>
          <cell r="HC1375">
            <v>0</v>
          </cell>
          <cell r="HD1375">
            <v>0</v>
          </cell>
          <cell r="HE1375">
            <v>0</v>
          </cell>
          <cell r="HF1375">
            <v>0</v>
          </cell>
          <cell r="HG1375">
            <v>0</v>
          </cell>
          <cell r="HH1375">
            <v>0</v>
          </cell>
          <cell r="HI1375">
            <v>0</v>
          </cell>
          <cell r="HJ1375">
            <v>0</v>
          </cell>
          <cell r="HK1375">
            <v>0</v>
          </cell>
          <cell r="HL1375">
            <v>0</v>
          </cell>
          <cell r="HM1375">
            <v>0</v>
          </cell>
          <cell r="HN1375">
            <v>0</v>
          </cell>
          <cell r="HO1375">
            <v>0</v>
          </cell>
          <cell r="HP1375">
            <v>0</v>
          </cell>
          <cell r="HQ1375">
            <v>0</v>
          </cell>
          <cell r="HR1375">
            <v>0</v>
          </cell>
          <cell r="HS1375">
            <v>0</v>
          </cell>
          <cell r="HT1375">
            <v>0</v>
          </cell>
          <cell r="HU1375">
            <v>0</v>
          </cell>
          <cell r="HV1375">
            <v>0</v>
          </cell>
          <cell r="HW1375">
            <v>0</v>
          </cell>
          <cell r="HX1375">
            <v>0</v>
          </cell>
          <cell r="HY1375">
            <v>0</v>
          </cell>
          <cell r="HZ1375">
            <v>0</v>
          </cell>
          <cell r="IA1375">
            <v>0</v>
          </cell>
          <cell r="IB1375">
            <v>0</v>
          </cell>
          <cell r="IC1375">
            <v>0</v>
          </cell>
          <cell r="ID1375">
            <v>0</v>
          </cell>
          <cell r="IE1375">
            <v>0</v>
          </cell>
          <cell r="IF1375">
            <v>0</v>
          </cell>
          <cell r="IG1375">
            <v>0</v>
          </cell>
          <cell r="IH1375">
            <v>0</v>
          </cell>
          <cell r="II1375">
            <v>0</v>
          </cell>
          <cell r="IJ1375">
            <v>0</v>
          </cell>
          <cell r="IK1375">
            <v>0</v>
          </cell>
          <cell r="IL1375">
            <v>0</v>
          </cell>
          <cell r="IM1375">
            <v>0</v>
          </cell>
          <cell r="IN1375">
            <v>0</v>
          </cell>
          <cell r="IO1375">
            <v>0</v>
          </cell>
          <cell r="IP1375">
            <v>0</v>
          </cell>
          <cell r="IQ1375">
            <v>0</v>
          </cell>
          <cell r="IR1375">
            <v>0</v>
          </cell>
          <cell r="IS1375">
            <v>0</v>
          </cell>
          <cell r="IT1375">
            <v>0</v>
          </cell>
          <cell r="IU1375">
            <v>0</v>
          </cell>
          <cell r="IV1375">
            <v>0</v>
          </cell>
          <cell r="IW1375">
            <v>0</v>
          </cell>
          <cell r="IX1375">
            <v>0</v>
          </cell>
          <cell r="IY1375">
            <v>0</v>
          </cell>
          <cell r="IZ1375">
            <v>0</v>
          </cell>
          <cell r="JA1375">
            <v>0</v>
          </cell>
          <cell r="JB1375">
            <v>0</v>
          </cell>
          <cell r="JC1375">
            <v>0</v>
          </cell>
          <cell r="JD1375">
            <v>0</v>
          </cell>
          <cell r="JE1375">
            <v>0</v>
          </cell>
          <cell r="JF1375">
            <v>0</v>
          </cell>
          <cell r="JG1375">
            <v>0</v>
          </cell>
          <cell r="JH1375">
            <v>0</v>
          </cell>
          <cell r="JI1375">
            <v>0</v>
          </cell>
          <cell r="JJ1375">
            <v>0</v>
          </cell>
          <cell r="JK1375">
            <v>0</v>
          </cell>
          <cell r="JL1375">
            <v>0</v>
          </cell>
          <cell r="JM1375">
            <v>0</v>
          </cell>
          <cell r="JN1375">
            <v>0</v>
          </cell>
          <cell r="JO1375">
            <v>0</v>
          </cell>
          <cell r="JP1375">
            <v>0</v>
          </cell>
          <cell r="JQ1375">
            <v>0</v>
          </cell>
        </row>
        <row r="1376">
          <cell r="D1376" t="str">
            <v>NUC.PX.NUT._.PTC.Adv_Reactor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8.8643510000110837E-2</v>
          </cell>
          <cell r="EF1376">
            <v>0</v>
          </cell>
          <cell r="EG1376">
            <v>0</v>
          </cell>
          <cell r="EH1376">
            <v>8.864350999999715E-2</v>
          </cell>
          <cell r="EI1376">
            <v>0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  <cell r="EN1376">
            <v>0</v>
          </cell>
          <cell r="EO1376">
            <v>0</v>
          </cell>
          <cell r="EP1376">
            <v>0</v>
          </cell>
          <cell r="EQ1376">
            <v>0</v>
          </cell>
          <cell r="ER1376">
            <v>0</v>
          </cell>
          <cell r="ES1376">
            <v>0</v>
          </cell>
          <cell r="ET1376">
            <v>0</v>
          </cell>
          <cell r="EU1376">
            <v>0</v>
          </cell>
          <cell r="EV1376">
            <v>0</v>
          </cell>
          <cell r="EW1376">
            <v>0</v>
          </cell>
          <cell r="EX1376">
            <v>0</v>
          </cell>
          <cell r="EY1376">
            <v>0</v>
          </cell>
          <cell r="EZ1376">
            <v>0</v>
          </cell>
          <cell r="FA1376">
            <v>0</v>
          </cell>
          <cell r="FB1376">
            <v>0</v>
          </cell>
          <cell r="FC1376">
            <v>0</v>
          </cell>
          <cell r="FD1376">
            <v>0</v>
          </cell>
          <cell r="FE1376">
            <v>0</v>
          </cell>
          <cell r="FF1376">
            <v>0</v>
          </cell>
          <cell r="FG1376">
            <v>0</v>
          </cell>
          <cell r="FH1376">
            <v>0</v>
          </cell>
          <cell r="FI1376">
            <v>0</v>
          </cell>
          <cell r="FJ1376">
            <v>0</v>
          </cell>
          <cell r="FK1376">
            <v>0</v>
          </cell>
          <cell r="FL1376">
            <v>0</v>
          </cell>
          <cell r="FM1376">
            <v>0</v>
          </cell>
          <cell r="FN1376">
            <v>0</v>
          </cell>
          <cell r="FO1376">
            <v>0</v>
          </cell>
          <cell r="FP1376">
            <v>0</v>
          </cell>
          <cell r="FQ1376">
            <v>0</v>
          </cell>
          <cell r="FR1376">
            <v>0</v>
          </cell>
          <cell r="FS1376">
            <v>0</v>
          </cell>
          <cell r="FT1376">
            <v>0</v>
          </cell>
          <cell r="FU1376">
            <v>0</v>
          </cell>
          <cell r="FV1376">
            <v>0</v>
          </cell>
          <cell r="FW1376">
            <v>0</v>
          </cell>
          <cell r="FX1376">
            <v>0</v>
          </cell>
          <cell r="FY1376">
            <v>0</v>
          </cell>
          <cell r="FZ1376">
            <v>0</v>
          </cell>
          <cell r="GA1376">
            <v>0</v>
          </cell>
          <cell r="GB1376">
            <v>0</v>
          </cell>
          <cell r="GC1376">
            <v>0</v>
          </cell>
          <cell r="GD1376">
            <v>0</v>
          </cell>
          <cell r="GE1376">
            <v>0</v>
          </cell>
          <cell r="GF1376">
            <v>0</v>
          </cell>
          <cell r="GG1376">
            <v>0</v>
          </cell>
          <cell r="GH1376">
            <v>0</v>
          </cell>
          <cell r="GI1376">
            <v>0</v>
          </cell>
          <cell r="GJ1376">
            <v>0</v>
          </cell>
          <cell r="GK1376">
            <v>0</v>
          </cell>
          <cell r="GL1376">
            <v>0</v>
          </cell>
          <cell r="GM1376">
            <v>0</v>
          </cell>
          <cell r="GN1376">
            <v>0</v>
          </cell>
          <cell r="GO1376">
            <v>0</v>
          </cell>
          <cell r="GP1376">
            <v>0</v>
          </cell>
          <cell r="GQ1376">
            <v>0</v>
          </cell>
          <cell r="GR1376">
            <v>0</v>
          </cell>
          <cell r="GS1376">
            <v>0</v>
          </cell>
          <cell r="GT1376">
            <v>0</v>
          </cell>
          <cell r="GU1376">
            <v>0</v>
          </cell>
          <cell r="GV1376">
            <v>0</v>
          </cell>
          <cell r="GW1376">
            <v>0</v>
          </cell>
          <cell r="GX1376">
            <v>0</v>
          </cell>
          <cell r="GY1376">
            <v>0</v>
          </cell>
          <cell r="GZ1376">
            <v>0</v>
          </cell>
          <cell r="HA1376">
            <v>0</v>
          </cell>
          <cell r="HB1376">
            <v>0</v>
          </cell>
          <cell r="HC1376">
            <v>0</v>
          </cell>
          <cell r="HD1376">
            <v>0</v>
          </cell>
          <cell r="HE1376">
            <v>0</v>
          </cell>
          <cell r="HF1376">
            <v>0</v>
          </cell>
          <cell r="HG1376">
            <v>0</v>
          </cell>
          <cell r="HH1376">
            <v>0</v>
          </cell>
          <cell r="HI1376">
            <v>0</v>
          </cell>
          <cell r="HJ1376">
            <v>0</v>
          </cell>
          <cell r="HK1376">
            <v>0</v>
          </cell>
          <cell r="HL1376">
            <v>0</v>
          </cell>
          <cell r="HM1376">
            <v>0</v>
          </cell>
          <cell r="HN1376">
            <v>0</v>
          </cell>
          <cell r="HO1376">
            <v>0</v>
          </cell>
          <cell r="HP1376">
            <v>0</v>
          </cell>
          <cell r="HQ1376">
            <v>0</v>
          </cell>
          <cell r="HR1376">
            <v>0</v>
          </cell>
          <cell r="HS1376">
            <v>0</v>
          </cell>
          <cell r="HT1376">
            <v>0</v>
          </cell>
          <cell r="HU1376">
            <v>0</v>
          </cell>
          <cell r="HV1376">
            <v>0</v>
          </cell>
          <cell r="HW1376">
            <v>0</v>
          </cell>
          <cell r="HX1376">
            <v>0</v>
          </cell>
          <cell r="HY1376">
            <v>0</v>
          </cell>
          <cell r="HZ1376">
            <v>0</v>
          </cell>
          <cell r="IA1376">
            <v>0</v>
          </cell>
          <cell r="IB1376">
            <v>0</v>
          </cell>
          <cell r="IC1376">
            <v>0</v>
          </cell>
          <cell r="ID1376">
            <v>0</v>
          </cell>
          <cell r="IE1376">
            <v>0</v>
          </cell>
          <cell r="IF1376">
            <v>0</v>
          </cell>
          <cell r="IG1376">
            <v>0</v>
          </cell>
          <cell r="IH1376">
            <v>0</v>
          </cell>
          <cell r="II1376">
            <v>0</v>
          </cell>
          <cell r="IJ1376">
            <v>0</v>
          </cell>
          <cell r="IK1376">
            <v>0</v>
          </cell>
          <cell r="IL1376">
            <v>0</v>
          </cell>
          <cell r="IM1376">
            <v>0</v>
          </cell>
          <cell r="IN1376">
            <v>0</v>
          </cell>
          <cell r="IO1376">
            <v>0</v>
          </cell>
          <cell r="IP1376">
            <v>0</v>
          </cell>
          <cell r="IQ1376">
            <v>0</v>
          </cell>
          <cell r="IR1376">
            <v>0</v>
          </cell>
          <cell r="IS1376">
            <v>0</v>
          </cell>
          <cell r="IT1376">
            <v>0</v>
          </cell>
          <cell r="IU1376">
            <v>0</v>
          </cell>
          <cell r="IV1376">
            <v>0</v>
          </cell>
          <cell r="IW1376">
            <v>0</v>
          </cell>
          <cell r="IX1376">
            <v>0</v>
          </cell>
          <cell r="IY1376">
            <v>0</v>
          </cell>
          <cell r="IZ1376">
            <v>0</v>
          </cell>
          <cell r="JA1376">
            <v>0</v>
          </cell>
          <cell r="JB1376">
            <v>0</v>
          </cell>
          <cell r="JC1376">
            <v>0</v>
          </cell>
          <cell r="JD1376">
            <v>0</v>
          </cell>
          <cell r="JE1376">
            <v>0.80544074000022192</v>
          </cell>
          <cell r="JF1376">
            <v>0</v>
          </cell>
          <cell r="JG1376">
            <v>0</v>
          </cell>
          <cell r="JH1376">
            <v>0</v>
          </cell>
          <cell r="JI1376">
            <v>0</v>
          </cell>
          <cell r="JJ1376">
            <v>0.20544073999998602</v>
          </cell>
          <cell r="JK1376">
            <v>0.60000000000000853</v>
          </cell>
          <cell r="JL1376">
            <v>0</v>
          </cell>
          <cell r="JM1376">
            <v>0</v>
          </cell>
          <cell r="JN1376">
            <v>0</v>
          </cell>
          <cell r="JO1376">
            <v>0</v>
          </cell>
          <cell r="JP1376">
            <v>0</v>
          </cell>
          <cell r="JQ1376">
            <v>0</v>
          </cell>
        </row>
        <row r="1377">
          <cell r="D1377" t="str">
            <v>NUC.PX.UTS._.PTC.Adv_Reactor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0.12000000000011823</v>
          </cell>
          <cell r="EF1377">
            <v>0</v>
          </cell>
          <cell r="EG1377">
            <v>0.1080000000000183</v>
          </cell>
          <cell r="EH1377">
            <v>0</v>
          </cell>
          <cell r="EI1377">
            <v>1.2000000000000455E-2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  <cell r="EN1377">
            <v>0</v>
          </cell>
          <cell r="EO1377">
            <v>0</v>
          </cell>
          <cell r="EP1377">
            <v>0</v>
          </cell>
          <cell r="EQ1377">
            <v>0</v>
          </cell>
          <cell r="ER1377">
            <v>-1.1999999999943611E-2</v>
          </cell>
          <cell r="ES1377">
            <v>0</v>
          </cell>
          <cell r="ET1377">
            <v>1.2000000000000455E-2</v>
          </cell>
          <cell r="EU1377">
            <v>0</v>
          </cell>
          <cell r="EV1377">
            <v>-1.2000000000000455E-2</v>
          </cell>
          <cell r="EW1377">
            <v>-1.2000000000000455E-2</v>
          </cell>
          <cell r="EX1377">
            <v>0</v>
          </cell>
          <cell r="EY1377">
            <v>0</v>
          </cell>
          <cell r="EZ1377">
            <v>0</v>
          </cell>
          <cell r="FA1377">
            <v>0</v>
          </cell>
          <cell r="FB1377">
            <v>0</v>
          </cell>
          <cell r="FC1377">
            <v>0</v>
          </cell>
          <cell r="FD1377">
            <v>0</v>
          </cell>
          <cell r="FE1377">
            <v>0</v>
          </cell>
          <cell r="FF1377">
            <v>0</v>
          </cell>
          <cell r="FG1377">
            <v>0</v>
          </cell>
          <cell r="FH1377">
            <v>0</v>
          </cell>
          <cell r="FI1377">
            <v>0</v>
          </cell>
          <cell r="FJ1377">
            <v>0</v>
          </cell>
          <cell r="FK1377">
            <v>0</v>
          </cell>
          <cell r="FL1377">
            <v>0</v>
          </cell>
          <cell r="FM1377">
            <v>0</v>
          </cell>
          <cell r="FN1377">
            <v>0</v>
          </cell>
          <cell r="FO1377">
            <v>0</v>
          </cell>
          <cell r="FP1377">
            <v>0</v>
          </cell>
          <cell r="FQ1377">
            <v>0</v>
          </cell>
          <cell r="FR1377">
            <v>0</v>
          </cell>
          <cell r="FS1377">
            <v>0</v>
          </cell>
          <cell r="FT1377">
            <v>0</v>
          </cell>
          <cell r="FU1377">
            <v>0</v>
          </cell>
          <cell r="FV1377">
            <v>0</v>
          </cell>
          <cell r="FW1377">
            <v>0</v>
          </cell>
          <cell r="FX1377">
            <v>0</v>
          </cell>
          <cell r="FY1377">
            <v>0</v>
          </cell>
          <cell r="FZ1377">
            <v>0</v>
          </cell>
          <cell r="GA1377">
            <v>0</v>
          </cell>
          <cell r="GB1377">
            <v>0</v>
          </cell>
          <cell r="GC1377">
            <v>0</v>
          </cell>
          <cell r="GD1377">
            <v>0</v>
          </cell>
          <cell r="GE1377">
            <v>0</v>
          </cell>
          <cell r="GF1377">
            <v>0</v>
          </cell>
          <cell r="GG1377">
            <v>0</v>
          </cell>
          <cell r="GH1377">
            <v>0</v>
          </cell>
          <cell r="GI1377">
            <v>0</v>
          </cell>
          <cell r="GJ1377">
            <v>0</v>
          </cell>
          <cell r="GK1377">
            <v>0</v>
          </cell>
          <cell r="GL1377">
            <v>0</v>
          </cell>
          <cell r="GM1377">
            <v>0</v>
          </cell>
          <cell r="GN1377">
            <v>0</v>
          </cell>
          <cell r="GO1377">
            <v>0</v>
          </cell>
          <cell r="GP1377">
            <v>0</v>
          </cell>
          <cell r="GQ1377">
            <v>0</v>
          </cell>
          <cell r="GR1377">
            <v>0</v>
          </cell>
          <cell r="GS1377">
            <v>0</v>
          </cell>
          <cell r="GT1377">
            <v>0</v>
          </cell>
          <cell r="GU1377">
            <v>0</v>
          </cell>
          <cell r="GV1377">
            <v>0</v>
          </cell>
          <cell r="GW1377">
            <v>0</v>
          </cell>
          <cell r="GX1377">
            <v>0</v>
          </cell>
          <cell r="GY1377">
            <v>0</v>
          </cell>
          <cell r="GZ1377">
            <v>0</v>
          </cell>
          <cell r="HA1377">
            <v>0</v>
          </cell>
          <cell r="HB1377">
            <v>0</v>
          </cell>
          <cell r="HC1377">
            <v>0</v>
          </cell>
          <cell r="HD1377">
            <v>0</v>
          </cell>
          <cell r="HE1377">
            <v>0</v>
          </cell>
          <cell r="HF1377">
            <v>0</v>
          </cell>
          <cell r="HG1377">
            <v>0</v>
          </cell>
          <cell r="HH1377">
            <v>0</v>
          </cell>
          <cell r="HI1377">
            <v>0</v>
          </cell>
          <cell r="HJ1377">
            <v>0</v>
          </cell>
          <cell r="HK1377">
            <v>0</v>
          </cell>
          <cell r="HL1377">
            <v>0</v>
          </cell>
          <cell r="HM1377">
            <v>0</v>
          </cell>
          <cell r="HN1377">
            <v>0</v>
          </cell>
          <cell r="HO1377">
            <v>0</v>
          </cell>
          <cell r="HP1377">
            <v>0</v>
          </cell>
          <cell r="HQ1377">
            <v>0</v>
          </cell>
          <cell r="HR1377">
            <v>0</v>
          </cell>
          <cell r="HS1377">
            <v>0</v>
          </cell>
          <cell r="HT1377">
            <v>0</v>
          </cell>
          <cell r="HU1377">
            <v>0</v>
          </cell>
          <cell r="HV1377">
            <v>0</v>
          </cell>
          <cell r="HW1377">
            <v>0</v>
          </cell>
          <cell r="HX1377">
            <v>0</v>
          </cell>
          <cell r="HY1377">
            <v>0</v>
          </cell>
          <cell r="HZ1377">
            <v>0</v>
          </cell>
          <cell r="IA1377">
            <v>0</v>
          </cell>
          <cell r="IB1377">
            <v>0</v>
          </cell>
          <cell r="IC1377">
            <v>0</v>
          </cell>
          <cell r="ID1377">
            <v>0</v>
          </cell>
          <cell r="IE1377">
            <v>0</v>
          </cell>
          <cell r="IF1377">
            <v>0</v>
          </cell>
          <cell r="IG1377">
            <v>0</v>
          </cell>
          <cell r="IH1377">
            <v>0</v>
          </cell>
          <cell r="II1377">
            <v>0</v>
          </cell>
          <cell r="IJ1377">
            <v>0</v>
          </cell>
          <cell r="IK1377">
            <v>0</v>
          </cell>
          <cell r="IL1377">
            <v>0</v>
          </cell>
          <cell r="IM1377">
            <v>0</v>
          </cell>
          <cell r="IN1377">
            <v>0</v>
          </cell>
          <cell r="IO1377">
            <v>0</v>
          </cell>
          <cell r="IP1377">
            <v>0</v>
          </cell>
          <cell r="IQ1377">
            <v>0</v>
          </cell>
          <cell r="IR1377">
            <v>0</v>
          </cell>
          <cell r="IS1377">
            <v>0</v>
          </cell>
          <cell r="IT1377">
            <v>0</v>
          </cell>
          <cell r="IU1377">
            <v>0</v>
          </cell>
          <cell r="IV1377">
            <v>0</v>
          </cell>
          <cell r="IW1377">
            <v>0</v>
          </cell>
          <cell r="IX1377">
            <v>0</v>
          </cell>
          <cell r="IY1377">
            <v>0</v>
          </cell>
          <cell r="IZ1377">
            <v>0</v>
          </cell>
          <cell r="JA1377">
            <v>0</v>
          </cell>
          <cell r="JB1377">
            <v>0</v>
          </cell>
          <cell r="JC1377">
            <v>0</v>
          </cell>
          <cell r="JD1377">
            <v>0</v>
          </cell>
          <cell r="JE1377">
            <v>0</v>
          </cell>
          <cell r="JF1377">
            <v>0</v>
          </cell>
          <cell r="JG1377">
            <v>0</v>
          </cell>
          <cell r="JH1377">
            <v>0</v>
          </cell>
          <cell r="JI1377">
            <v>0</v>
          </cell>
          <cell r="JJ1377">
            <v>0</v>
          </cell>
          <cell r="JK1377">
            <v>0</v>
          </cell>
          <cell r="JL1377">
            <v>0</v>
          </cell>
          <cell r="JM1377">
            <v>0</v>
          </cell>
          <cell r="JN1377">
            <v>0</v>
          </cell>
          <cell r="JO1377">
            <v>0</v>
          </cell>
          <cell r="JP1377">
            <v>0</v>
          </cell>
          <cell r="JQ1377">
            <v>0</v>
          </cell>
        </row>
        <row r="1378">
          <cell r="D1378" t="str">
            <v>NUC.PX.WYE._.PTC.Adv_Reactor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  <cell r="EN1378">
            <v>0</v>
          </cell>
          <cell r="EO1378">
            <v>0</v>
          </cell>
          <cell r="EP1378">
            <v>0</v>
          </cell>
          <cell r="EQ1378">
            <v>0</v>
          </cell>
          <cell r="ER1378">
            <v>0</v>
          </cell>
          <cell r="ES1378">
            <v>0</v>
          </cell>
          <cell r="ET1378">
            <v>0</v>
          </cell>
          <cell r="EU1378">
            <v>0</v>
          </cell>
          <cell r="EV1378">
            <v>0</v>
          </cell>
          <cell r="EW1378">
            <v>0</v>
          </cell>
          <cell r="EX1378">
            <v>0</v>
          </cell>
          <cell r="EY1378">
            <v>0</v>
          </cell>
          <cell r="EZ1378">
            <v>0</v>
          </cell>
          <cell r="FA1378">
            <v>0</v>
          </cell>
          <cell r="FB1378">
            <v>0</v>
          </cell>
          <cell r="FC1378">
            <v>0</v>
          </cell>
          <cell r="FD1378">
            <v>0</v>
          </cell>
          <cell r="FE1378">
            <v>0</v>
          </cell>
          <cell r="FF1378">
            <v>0</v>
          </cell>
          <cell r="FG1378">
            <v>0</v>
          </cell>
          <cell r="FH1378">
            <v>0</v>
          </cell>
          <cell r="FI1378">
            <v>0</v>
          </cell>
          <cell r="FJ1378">
            <v>0</v>
          </cell>
          <cell r="FK1378">
            <v>0</v>
          </cell>
          <cell r="FL1378">
            <v>0</v>
          </cell>
          <cell r="FM1378">
            <v>0</v>
          </cell>
          <cell r="FN1378">
            <v>0</v>
          </cell>
          <cell r="FO1378">
            <v>0</v>
          </cell>
          <cell r="FP1378">
            <v>0</v>
          </cell>
          <cell r="FQ1378">
            <v>0</v>
          </cell>
          <cell r="FR1378">
            <v>0</v>
          </cell>
          <cell r="FS1378">
            <v>0</v>
          </cell>
          <cell r="FT1378">
            <v>0</v>
          </cell>
          <cell r="FU1378">
            <v>0</v>
          </cell>
          <cell r="FV1378">
            <v>0</v>
          </cell>
          <cell r="FW1378">
            <v>0</v>
          </cell>
          <cell r="FX1378">
            <v>0</v>
          </cell>
          <cell r="FY1378">
            <v>0</v>
          </cell>
          <cell r="FZ1378">
            <v>0</v>
          </cell>
          <cell r="GA1378">
            <v>0</v>
          </cell>
          <cell r="GB1378">
            <v>0</v>
          </cell>
          <cell r="GC1378">
            <v>0</v>
          </cell>
          <cell r="GD1378">
            <v>0</v>
          </cell>
          <cell r="GE1378">
            <v>0</v>
          </cell>
          <cell r="GF1378">
            <v>0</v>
          </cell>
          <cell r="GG1378">
            <v>0</v>
          </cell>
          <cell r="GH1378">
            <v>0</v>
          </cell>
          <cell r="GI1378">
            <v>0</v>
          </cell>
          <cell r="GJ1378">
            <v>0</v>
          </cell>
          <cell r="GK1378">
            <v>0</v>
          </cell>
          <cell r="GL1378">
            <v>0</v>
          </cell>
          <cell r="GM1378">
            <v>0</v>
          </cell>
          <cell r="GN1378">
            <v>0</v>
          </cell>
          <cell r="GO1378">
            <v>0</v>
          </cell>
          <cell r="GP1378">
            <v>0</v>
          </cell>
          <cell r="GQ1378">
            <v>0</v>
          </cell>
          <cell r="GR1378">
            <v>0</v>
          </cell>
          <cell r="GS1378">
            <v>0</v>
          </cell>
          <cell r="GT1378">
            <v>0</v>
          </cell>
          <cell r="GU1378">
            <v>0</v>
          </cell>
          <cell r="GV1378">
            <v>0</v>
          </cell>
          <cell r="GW1378">
            <v>0</v>
          </cell>
          <cell r="GX1378">
            <v>0</v>
          </cell>
          <cell r="GY1378">
            <v>0</v>
          </cell>
          <cell r="GZ1378">
            <v>0</v>
          </cell>
          <cell r="HA1378">
            <v>0</v>
          </cell>
          <cell r="HB1378">
            <v>0</v>
          </cell>
          <cell r="HC1378">
            <v>0</v>
          </cell>
          <cell r="HD1378">
            <v>0</v>
          </cell>
          <cell r="HE1378">
            <v>0</v>
          </cell>
          <cell r="HF1378">
            <v>0</v>
          </cell>
          <cell r="HG1378">
            <v>0</v>
          </cell>
          <cell r="HH1378">
            <v>0</v>
          </cell>
          <cell r="HI1378">
            <v>0</v>
          </cell>
          <cell r="HJ1378">
            <v>0</v>
          </cell>
          <cell r="HK1378">
            <v>0</v>
          </cell>
          <cell r="HL1378">
            <v>0</v>
          </cell>
          <cell r="HM1378">
            <v>0</v>
          </cell>
          <cell r="HN1378">
            <v>0</v>
          </cell>
          <cell r="HO1378">
            <v>0</v>
          </cell>
          <cell r="HP1378">
            <v>0</v>
          </cell>
          <cell r="HQ1378">
            <v>0</v>
          </cell>
          <cell r="HR1378">
            <v>0</v>
          </cell>
          <cell r="HS1378">
            <v>0</v>
          </cell>
          <cell r="HT1378">
            <v>0</v>
          </cell>
          <cell r="HU1378">
            <v>0</v>
          </cell>
          <cell r="HV1378">
            <v>0</v>
          </cell>
          <cell r="HW1378">
            <v>0</v>
          </cell>
          <cell r="HX1378">
            <v>0</v>
          </cell>
          <cell r="HY1378">
            <v>0</v>
          </cell>
          <cell r="HZ1378">
            <v>0</v>
          </cell>
          <cell r="IA1378">
            <v>0</v>
          </cell>
          <cell r="IB1378">
            <v>0</v>
          </cell>
          <cell r="IC1378">
            <v>0</v>
          </cell>
          <cell r="ID1378">
            <v>0</v>
          </cell>
          <cell r="IE1378">
            <v>0</v>
          </cell>
          <cell r="IF1378">
            <v>0</v>
          </cell>
          <cell r="IG1378">
            <v>0</v>
          </cell>
          <cell r="IH1378">
            <v>0</v>
          </cell>
          <cell r="II1378">
            <v>0</v>
          </cell>
          <cell r="IJ1378">
            <v>0</v>
          </cell>
          <cell r="IK1378">
            <v>0</v>
          </cell>
          <cell r="IL1378">
            <v>0</v>
          </cell>
          <cell r="IM1378">
            <v>0</v>
          </cell>
          <cell r="IN1378">
            <v>0</v>
          </cell>
          <cell r="IO1378">
            <v>0</v>
          </cell>
          <cell r="IP1378">
            <v>0</v>
          </cell>
          <cell r="IQ1378">
            <v>0</v>
          </cell>
          <cell r="IR1378">
            <v>0</v>
          </cell>
          <cell r="IS1378">
            <v>0</v>
          </cell>
          <cell r="IT1378">
            <v>0</v>
          </cell>
          <cell r="IU1378">
            <v>0</v>
          </cell>
          <cell r="IV1378">
            <v>0</v>
          </cell>
          <cell r="IW1378">
            <v>0</v>
          </cell>
          <cell r="IX1378">
            <v>0</v>
          </cell>
          <cell r="IY1378">
            <v>0</v>
          </cell>
          <cell r="IZ1378">
            <v>0</v>
          </cell>
          <cell r="JA1378">
            <v>0</v>
          </cell>
          <cell r="JB1378">
            <v>0</v>
          </cell>
          <cell r="JC1378">
            <v>0</v>
          </cell>
          <cell r="JD1378">
            <v>0</v>
          </cell>
          <cell r="JE1378">
            <v>8.4794748499999741</v>
          </cell>
          <cell r="JF1378">
            <v>0.59999999999999432</v>
          </cell>
          <cell r="JG1378">
            <v>3.0322807300000107</v>
          </cell>
          <cell r="JH1378">
            <v>0.11999999999999034</v>
          </cell>
          <cell r="JI1378">
            <v>0.18218938000001117</v>
          </cell>
          <cell r="JJ1378">
            <v>0.41691262999999879</v>
          </cell>
          <cell r="JK1378">
            <v>0.74944046999999614</v>
          </cell>
          <cell r="JL1378">
            <v>0</v>
          </cell>
          <cell r="JM1378">
            <v>0</v>
          </cell>
          <cell r="JN1378">
            <v>0</v>
          </cell>
          <cell r="JO1378">
            <v>0.40468336999998655</v>
          </cell>
          <cell r="JP1378">
            <v>0</v>
          </cell>
          <cell r="JQ1378">
            <v>2.9739682699999861</v>
          </cell>
        </row>
        <row r="1379">
          <cell r="D1379" t="str">
            <v>NUC.PX.BOR._.PTC.Adv_Reactor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  <cell r="EN1379">
            <v>0</v>
          </cell>
          <cell r="EO1379">
            <v>0</v>
          </cell>
          <cell r="EP1379">
            <v>0</v>
          </cell>
          <cell r="EQ1379">
            <v>0</v>
          </cell>
          <cell r="ER1379">
            <v>0</v>
          </cell>
          <cell r="ES1379">
            <v>0</v>
          </cell>
          <cell r="ET1379">
            <v>0</v>
          </cell>
          <cell r="EU1379">
            <v>0</v>
          </cell>
          <cell r="EV1379">
            <v>0</v>
          </cell>
          <cell r="EW1379">
            <v>0</v>
          </cell>
          <cell r="EX1379">
            <v>0</v>
          </cell>
          <cell r="EY1379">
            <v>0</v>
          </cell>
          <cell r="EZ1379">
            <v>0</v>
          </cell>
          <cell r="FA1379">
            <v>0</v>
          </cell>
          <cell r="FB1379">
            <v>0</v>
          </cell>
          <cell r="FC1379">
            <v>0</v>
          </cell>
          <cell r="FD1379">
            <v>0</v>
          </cell>
          <cell r="FE1379">
            <v>0</v>
          </cell>
          <cell r="FF1379">
            <v>0</v>
          </cell>
          <cell r="FG1379">
            <v>0</v>
          </cell>
          <cell r="FH1379">
            <v>0</v>
          </cell>
          <cell r="FI1379">
            <v>0</v>
          </cell>
          <cell r="FJ1379">
            <v>0</v>
          </cell>
          <cell r="FK1379">
            <v>0</v>
          </cell>
          <cell r="FL1379">
            <v>0</v>
          </cell>
          <cell r="FM1379">
            <v>0</v>
          </cell>
          <cell r="FN1379">
            <v>0</v>
          </cell>
          <cell r="FO1379">
            <v>0</v>
          </cell>
          <cell r="FP1379">
            <v>0</v>
          </cell>
          <cell r="FQ1379">
            <v>0</v>
          </cell>
          <cell r="FR1379">
            <v>0</v>
          </cell>
          <cell r="FS1379">
            <v>0</v>
          </cell>
          <cell r="FT1379">
            <v>0</v>
          </cell>
          <cell r="FU1379">
            <v>0</v>
          </cell>
          <cell r="FV1379">
            <v>0</v>
          </cell>
          <cell r="FW1379">
            <v>0</v>
          </cell>
          <cell r="FX1379">
            <v>0</v>
          </cell>
          <cell r="FY1379">
            <v>0</v>
          </cell>
          <cell r="FZ1379">
            <v>0</v>
          </cell>
          <cell r="GA1379">
            <v>0</v>
          </cell>
          <cell r="GB1379">
            <v>0</v>
          </cell>
          <cell r="GC1379">
            <v>0</v>
          </cell>
          <cell r="GD1379">
            <v>0</v>
          </cell>
          <cell r="GE1379">
            <v>0</v>
          </cell>
          <cell r="GF1379">
            <v>0</v>
          </cell>
          <cell r="GG1379">
            <v>0</v>
          </cell>
          <cell r="GH1379">
            <v>0</v>
          </cell>
          <cell r="GI1379">
            <v>0</v>
          </cell>
          <cell r="GJ1379">
            <v>0</v>
          </cell>
          <cell r="GK1379">
            <v>0</v>
          </cell>
          <cell r="GL1379">
            <v>0</v>
          </cell>
          <cell r="GM1379">
            <v>0</v>
          </cell>
          <cell r="GN1379">
            <v>0</v>
          </cell>
          <cell r="GO1379">
            <v>0</v>
          </cell>
          <cell r="GP1379">
            <v>0</v>
          </cell>
          <cell r="GQ1379">
            <v>0</v>
          </cell>
          <cell r="GR1379">
            <v>0</v>
          </cell>
          <cell r="GS1379">
            <v>0</v>
          </cell>
          <cell r="GT1379">
            <v>0</v>
          </cell>
          <cell r="GU1379">
            <v>0</v>
          </cell>
          <cell r="GV1379">
            <v>0</v>
          </cell>
          <cell r="GW1379">
            <v>0</v>
          </cell>
          <cell r="GX1379">
            <v>0</v>
          </cell>
          <cell r="GY1379">
            <v>0</v>
          </cell>
          <cell r="GZ1379">
            <v>0</v>
          </cell>
          <cell r="HA1379">
            <v>0</v>
          </cell>
          <cell r="HB1379">
            <v>0</v>
          </cell>
          <cell r="HC1379">
            <v>0</v>
          </cell>
          <cell r="HD1379">
            <v>0</v>
          </cell>
          <cell r="HE1379">
            <v>0</v>
          </cell>
          <cell r="HF1379">
            <v>0</v>
          </cell>
          <cell r="HG1379">
            <v>0</v>
          </cell>
          <cell r="HH1379">
            <v>0</v>
          </cell>
          <cell r="HI1379">
            <v>0</v>
          </cell>
          <cell r="HJ1379">
            <v>0</v>
          </cell>
          <cell r="HK1379">
            <v>0</v>
          </cell>
          <cell r="HL1379">
            <v>0</v>
          </cell>
          <cell r="HM1379">
            <v>0</v>
          </cell>
          <cell r="HN1379">
            <v>0</v>
          </cell>
          <cell r="HO1379">
            <v>0</v>
          </cell>
          <cell r="HP1379">
            <v>0</v>
          </cell>
          <cell r="HQ1379">
            <v>0</v>
          </cell>
          <cell r="HR1379">
            <v>0</v>
          </cell>
          <cell r="HS1379">
            <v>0</v>
          </cell>
          <cell r="HT1379">
            <v>0</v>
          </cell>
          <cell r="HU1379">
            <v>0</v>
          </cell>
          <cell r="HV1379">
            <v>0</v>
          </cell>
          <cell r="HW1379">
            <v>0</v>
          </cell>
          <cell r="HX1379">
            <v>0</v>
          </cell>
          <cell r="HY1379">
            <v>0</v>
          </cell>
          <cell r="HZ1379">
            <v>0</v>
          </cell>
          <cell r="IA1379">
            <v>0</v>
          </cell>
          <cell r="IB1379">
            <v>0</v>
          </cell>
          <cell r="IC1379">
            <v>0</v>
          </cell>
          <cell r="ID1379">
            <v>0</v>
          </cell>
          <cell r="IE1379">
            <v>0</v>
          </cell>
          <cell r="IF1379">
            <v>0</v>
          </cell>
          <cell r="IG1379">
            <v>0</v>
          </cell>
          <cell r="IH1379">
            <v>0</v>
          </cell>
          <cell r="II1379">
            <v>0</v>
          </cell>
          <cell r="IJ1379">
            <v>0</v>
          </cell>
          <cell r="IK1379">
            <v>0</v>
          </cell>
          <cell r="IL1379">
            <v>0</v>
          </cell>
          <cell r="IM1379">
            <v>0</v>
          </cell>
          <cell r="IN1379">
            <v>0</v>
          </cell>
          <cell r="IO1379">
            <v>0</v>
          </cell>
          <cell r="IP1379">
            <v>0</v>
          </cell>
          <cell r="IQ1379">
            <v>0</v>
          </cell>
          <cell r="IR1379">
            <v>0</v>
          </cell>
          <cell r="IS1379">
            <v>0</v>
          </cell>
          <cell r="IT1379">
            <v>0</v>
          </cell>
          <cell r="IU1379">
            <v>0</v>
          </cell>
          <cell r="IV1379">
            <v>0</v>
          </cell>
          <cell r="IW1379">
            <v>0</v>
          </cell>
          <cell r="IX1379">
            <v>0</v>
          </cell>
          <cell r="IY1379">
            <v>0</v>
          </cell>
          <cell r="IZ1379">
            <v>0</v>
          </cell>
          <cell r="JA1379">
            <v>0</v>
          </cell>
          <cell r="JB1379">
            <v>0</v>
          </cell>
          <cell r="JC1379">
            <v>0</v>
          </cell>
          <cell r="JD1379">
            <v>0</v>
          </cell>
          <cell r="JE1379">
            <v>0</v>
          </cell>
          <cell r="JF1379">
            <v>0</v>
          </cell>
          <cell r="JG1379">
            <v>0</v>
          </cell>
          <cell r="JH1379">
            <v>0</v>
          </cell>
          <cell r="JI1379">
            <v>0</v>
          </cell>
          <cell r="JJ1379">
            <v>0</v>
          </cell>
          <cell r="JK1379">
            <v>0</v>
          </cell>
          <cell r="JL1379">
            <v>0</v>
          </cell>
          <cell r="JM1379">
            <v>0</v>
          </cell>
          <cell r="JN1379">
            <v>0</v>
          </cell>
          <cell r="JO1379">
            <v>0</v>
          </cell>
          <cell r="JP1379">
            <v>0</v>
          </cell>
          <cell r="JQ1379">
            <v>0</v>
          </cell>
        </row>
        <row r="1380">
          <cell r="D1380" t="str">
            <v>NUC.PX.NTN._.NTC.Adv_Reactor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  <cell r="EN1380">
            <v>0</v>
          </cell>
          <cell r="EO1380">
            <v>0</v>
          </cell>
          <cell r="EP1380">
            <v>0</v>
          </cell>
          <cell r="EQ1380">
            <v>0</v>
          </cell>
          <cell r="ER1380">
            <v>0</v>
          </cell>
          <cell r="ES1380">
            <v>0</v>
          </cell>
          <cell r="ET1380">
            <v>0</v>
          </cell>
          <cell r="EU1380">
            <v>0</v>
          </cell>
          <cell r="EV1380">
            <v>0</v>
          </cell>
          <cell r="EW1380">
            <v>0</v>
          </cell>
          <cell r="EX1380">
            <v>0</v>
          </cell>
          <cell r="EY1380">
            <v>0</v>
          </cell>
          <cell r="EZ1380">
            <v>0</v>
          </cell>
          <cell r="FA1380">
            <v>0</v>
          </cell>
          <cell r="FB1380">
            <v>0</v>
          </cell>
          <cell r="FC1380">
            <v>0</v>
          </cell>
          <cell r="FD1380">
            <v>0</v>
          </cell>
          <cell r="FE1380">
            <v>0</v>
          </cell>
          <cell r="FF1380">
            <v>0</v>
          </cell>
          <cell r="FG1380">
            <v>0</v>
          </cell>
          <cell r="FH1380">
            <v>0</v>
          </cell>
          <cell r="FI1380">
            <v>0</v>
          </cell>
          <cell r="FJ1380">
            <v>0</v>
          </cell>
          <cell r="FK1380">
            <v>0</v>
          </cell>
          <cell r="FL1380">
            <v>0</v>
          </cell>
          <cell r="FM1380">
            <v>0</v>
          </cell>
          <cell r="FN1380">
            <v>0</v>
          </cell>
          <cell r="FO1380">
            <v>0</v>
          </cell>
          <cell r="FP1380">
            <v>0</v>
          </cell>
          <cell r="FQ1380">
            <v>0</v>
          </cell>
          <cell r="FR1380">
            <v>0</v>
          </cell>
          <cell r="FS1380">
            <v>0</v>
          </cell>
          <cell r="FT1380">
            <v>0</v>
          </cell>
          <cell r="FU1380">
            <v>0</v>
          </cell>
          <cell r="FV1380">
            <v>0</v>
          </cell>
          <cell r="FW1380">
            <v>0</v>
          </cell>
          <cell r="FX1380">
            <v>0</v>
          </cell>
          <cell r="FY1380">
            <v>0</v>
          </cell>
          <cell r="FZ1380">
            <v>0</v>
          </cell>
          <cell r="GA1380">
            <v>0</v>
          </cell>
          <cell r="GB1380">
            <v>0</v>
          </cell>
          <cell r="GC1380">
            <v>0</v>
          </cell>
          <cell r="GD1380">
            <v>0</v>
          </cell>
          <cell r="GE1380">
            <v>0</v>
          </cell>
          <cell r="GF1380">
            <v>0</v>
          </cell>
          <cell r="GG1380">
            <v>0</v>
          </cell>
          <cell r="GH1380">
            <v>0</v>
          </cell>
          <cell r="GI1380">
            <v>0</v>
          </cell>
          <cell r="GJ1380">
            <v>0</v>
          </cell>
          <cell r="GK1380">
            <v>0</v>
          </cell>
          <cell r="GL1380">
            <v>0</v>
          </cell>
          <cell r="GM1380">
            <v>0</v>
          </cell>
          <cell r="GN1380">
            <v>0</v>
          </cell>
          <cell r="GO1380">
            <v>0</v>
          </cell>
          <cell r="GP1380">
            <v>0</v>
          </cell>
          <cell r="GQ1380">
            <v>0</v>
          </cell>
          <cell r="GR1380">
            <v>0</v>
          </cell>
          <cell r="GS1380">
            <v>0</v>
          </cell>
          <cell r="GT1380">
            <v>0</v>
          </cell>
          <cell r="GU1380">
            <v>0</v>
          </cell>
          <cell r="GV1380">
            <v>0</v>
          </cell>
          <cell r="GW1380">
            <v>0</v>
          </cell>
          <cell r="GX1380">
            <v>0</v>
          </cell>
          <cell r="GY1380">
            <v>0</v>
          </cell>
          <cell r="GZ1380">
            <v>0</v>
          </cell>
          <cell r="HA1380">
            <v>0</v>
          </cell>
          <cell r="HB1380">
            <v>0</v>
          </cell>
          <cell r="HC1380">
            <v>0</v>
          </cell>
          <cell r="HD1380">
            <v>0</v>
          </cell>
          <cell r="HE1380">
            <v>0</v>
          </cell>
          <cell r="HF1380">
            <v>0</v>
          </cell>
          <cell r="HG1380">
            <v>0</v>
          </cell>
          <cell r="HH1380">
            <v>0</v>
          </cell>
          <cell r="HI1380">
            <v>0</v>
          </cell>
          <cell r="HJ1380">
            <v>0</v>
          </cell>
          <cell r="HK1380">
            <v>0</v>
          </cell>
          <cell r="HL1380">
            <v>0</v>
          </cell>
          <cell r="HM1380">
            <v>0</v>
          </cell>
          <cell r="HN1380">
            <v>0</v>
          </cell>
          <cell r="HO1380">
            <v>0</v>
          </cell>
          <cell r="HP1380">
            <v>0</v>
          </cell>
          <cell r="HQ1380">
            <v>0</v>
          </cell>
          <cell r="HR1380">
            <v>474.30633880058303</v>
          </cell>
          <cell r="HS1380">
            <v>0</v>
          </cell>
          <cell r="HT1380">
            <v>0</v>
          </cell>
          <cell r="HU1380">
            <v>-196.92695694998838</v>
          </cell>
          <cell r="HV1380">
            <v>175.79281168003217</v>
          </cell>
          <cell r="HW1380">
            <v>495.44048407001537</v>
          </cell>
          <cell r="HX1380">
            <v>0</v>
          </cell>
          <cell r="HY1380">
            <v>0</v>
          </cell>
          <cell r="HZ1380">
            <v>0</v>
          </cell>
          <cell r="IA1380">
            <v>0</v>
          </cell>
          <cell r="IB1380">
            <v>0</v>
          </cell>
          <cell r="IC1380">
            <v>0</v>
          </cell>
          <cell r="ID1380">
            <v>0</v>
          </cell>
          <cell r="IE1380">
            <v>0</v>
          </cell>
          <cell r="IF1380">
            <v>0</v>
          </cell>
          <cell r="IG1380">
            <v>0</v>
          </cell>
          <cell r="IH1380">
            <v>0</v>
          </cell>
          <cell r="II1380">
            <v>0</v>
          </cell>
          <cell r="IJ1380">
            <v>0</v>
          </cell>
          <cell r="IK1380">
            <v>0</v>
          </cell>
          <cell r="IL1380">
            <v>0</v>
          </cell>
          <cell r="IM1380">
            <v>0</v>
          </cell>
          <cell r="IN1380">
            <v>0</v>
          </cell>
          <cell r="IO1380">
            <v>0</v>
          </cell>
          <cell r="IP1380">
            <v>0</v>
          </cell>
          <cell r="IQ1380">
            <v>0</v>
          </cell>
          <cell r="IR1380">
            <v>0</v>
          </cell>
          <cell r="IS1380">
            <v>0</v>
          </cell>
          <cell r="IT1380">
            <v>0</v>
          </cell>
          <cell r="IU1380">
            <v>0</v>
          </cell>
          <cell r="IV1380">
            <v>0</v>
          </cell>
          <cell r="IW1380">
            <v>0</v>
          </cell>
          <cell r="IX1380">
            <v>0</v>
          </cell>
          <cell r="IY1380">
            <v>0</v>
          </cell>
          <cell r="IZ1380">
            <v>0</v>
          </cell>
          <cell r="JA1380">
            <v>0</v>
          </cell>
          <cell r="JB1380">
            <v>0</v>
          </cell>
          <cell r="JC1380">
            <v>0</v>
          </cell>
          <cell r="JD1380">
            <v>0</v>
          </cell>
          <cell r="JE1380">
            <v>0</v>
          </cell>
          <cell r="JF1380">
            <v>0</v>
          </cell>
          <cell r="JG1380">
            <v>0</v>
          </cell>
          <cell r="JH1380">
            <v>0</v>
          </cell>
          <cell r="JI1380">
            <v>0</v>
          </cell>
          <cell r="JJ1380">
            <v>0</v>
          </cell>
          <cell r="JK1380">
            <v>0</v>
          </cell>
          <cell r="JL1380">
            <v>0</v>
          </cell>
          <cell r="JM1380">
            <v>0</v>
          </cell>
          <cell r="JN1380">
            <v>0</v>
          </cell>
          <cell r="JO1380">
            <v>0</v>
          </cell>
          <cell r="JP1380">
            <v>0</v>
          </cell>
          <cell r="JQ1380">
            <v>0</v>
          </cell>
        </row>
        <row r="1381">
          <cell r="D1381" t="str">
            <v>NUC.PX.BDG._.NTC.Adv_Reactor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  <cell r="EN1381">
            <v>0</v>
          </cell>
          <cell r="EO1381">
            <v>0</v>
          </cell>
          <cell r="EP1381">
            <v>0</v>
          </cell>
          <cell r="EQ1381">
            <v>0</v>
          </cell>
          <cell r="ER1381">
            <v>0</v>
          </cell>
          <cell r="ES1381">
            <v>0</v>
          </cell>
          <cell r="ET1381">
            <v>0</v>
          </cell>
          <cell r="EU1381">
            <v>0</v>
          </cell>
          <cell r="EV1381">
            <v>0</v>
          </cell>
          <cell r="EW1381">
            <v>0</v>
          </cell>
          <cell r="EX1381">
            <v>0</v>
          </cell>
          <cell r="EY1381">
            <v>0</v>
          </cell>
          <cell r="EZ1381">
            <v>0</v>
          </cell>
          <cell r="FA1381">
            <v>0</v>
          </cell>
          <cell r="FB1381">
            <v>0</v>
          </cell>
          <cell r="FC1381">
            <v>0</v>
          </cell>
          <cell r="FD1381">
            <v>0</v>
          </cell>
          <cell r="FE1381">
            <v>0</v>
          </cell>
          <cell r="FF1381">
            <v>0</v>
          </cell>
          <cell r="FG1381">
            <v>0</v>
          </cell>
          <cell r="FH1381">
            <v>0</v>
          </cell>
          <cell r="FI1381">
            <v>0</v>
          </cell>
          <cell r="FJ1381">
            <v>0</v>
          </cell>
          <cell r="FK1381">
            <v>0</v>
          </cell>
          <cell r="FL1381">
            <v>0</v>
          </cell>
          <cell r="FM1381">
            <v>0</v>
          </cell>
          <cell r="FN1381">
            <v>0</v>
          </cell>
          <cell r="FO1381">
            <v>0</v>
          </cell>
          <cell r="FP1381">
            <v>0</v>
          </cell>
          <cell r="FQ1381">
            <v>0</v>
          </cell>
          <cell r="FR1381">
            <v>0</v>
          </cell>
          <cell r="FS1381">
            <v>0</v>
          </cell>
          <cell r="FT1381">
            <v>0</v>
          </cell>
          <cell r="FU1381">
            <v>0</v>
          </cell>
          <cell r="FV1381">
            <v>0</v>
          </cell>
          <cell r="FW1381">
            <v>0</v>
          </cell>
          <cell r="FX1381">
            <v>0</v>
          </cell>
          <cell r="FY1381">
            <v>0</v>
          </cell>
          <cell r="FZ1381">
            <v>0</v>
          </cell>
          <cell r="GA1381">
            <v>0</v>
          </cell>
          <cell r="GB1381">
            <v>0</v>
          </cell>
          <cell r="GC1381">
            <v>0</v>
          </cell>
          <cell r="GD1381">
            <v>0</v>
          </cell>
          <cell r="GE1381">
            <v>0</v>
          </cell>
          <cell r="GF1381">
            <v>0</v>
          </cell>
          <cell r="GG1381">
            <v>0</v>
          </cell>
          <cell r="GH1381">
            <v>0</v>
          </cell>
          <cell r="GI1381">
            <v>0</v>
          </cell>
          <cell r="GJ1381">
            <v>0</v>
          </cell>
          <cell r="GK1381">
            <v>0</v>
          </cell>
          <cell r="GL1381">
            <v>0</v>
          </cell>
          <cell r="GM1381">
            <v>0</v>
          </cell>
          <cell r="GN1381">
            <v>0</v>
          </cell>
          <cell r="GO1381">
            <v>0</v>
          </cell>
          <cell r="GP1381">
            <v>0</v>
          </cell>
          <cell r="GQ1381">
            <v>0</v>
          </cell>
          <cell r="GR1381">
            <v>0</v>
          </cell>
          <cell r="GS1381">
            <v>0</v>
          </cell>
          <cell r="GT1381">
            <v>0</v>
          </cell>
          <cell r="GU1381">
            <v>0</v>
          </cell>
          <cell r="GV1381">
            <v>0</v>
          </cell>
          <cell r="GW1381">
            <v>0</v>
          </cell>
          <cell r="GX1381">
            <v>0</v>
          </cell>
          <cell r="GY1381">
            <v>0</v>
          </cell>
          <cell r="GZ1381">
            <v>0</v>
          </cell>
          <cell r="HA1381">
            <v>0</v>
          </cell>
          <cell r="HB1381">
            <v>0</v>
          </cell>
          <cell r="HC1381">
            <v>0</v>
          </cell>
          <cell r="HD1381">
            <v>0</v>
          </cell>
          <cell r="HE1381">
            <v>0</v>
          </cell>
          <cell r="HF1381">
            <v>0</v>
          </cell>
          <cell r="HG1381">
            <v>0</v>
          </cell>
          <cell r="HH1381">
            <v>0</v>
          </cell>
          <cell r="HI1381">
            <v>0</v>
          </cell>
          <cell r="HJ1381">
            <v>0</v>
          </cell>
          <cell r="HK1381">
            <v>0</v>
          </cell>
          <cell r="HL1381">
            <v>0</v>
          </cell>
          <cell r="HM1381">
            <v>0</v>
          </cell>
          <cell r="HN1381">
            <v>0</v>
          </cell>
          <cell r="HO1381">
            <v>0</v>
          </cell>
          <cell r="HP1381">
            <v>0</v>
          </cell>
          <cell r="HQ1381">
            <v>0</v>
          </cell>
          <cell r="HR1381">
            <v>0</v>
          </cell>
          <cell r="HS1381">
            <v>0</v>
          </cell>
          <cell r="HT1381">
            <v>0</v>
          </cell>
          <cell r="HU1381">
            <v>0</v>
          </cell>
          <cell r="HV1381">
            <v>0</v>
          </cell>
          <cell r="HW1381">
            <v>0</v>
          </cell>
          <cell r="HX1381">
            <v>0</v>
          </cell>
          <cell r="HY1381">
            <v>0</v>
          </cell>
          <cell r="HZ1381">
            <v>0</v>
          </cell>
          <cell r="IA1381">
            <v>0</v>
          </cell>
          <cell r="IB1381">
            <v>0</v>
          </cell>
          <cell r="IC1381">
            <v>0</v>
          </cell>
          <cell r="ID1381">
            <v>0</v>
          </cell>
          <cell r="IE1381">
            <v>0</v>
          </cell>
          <cell r="IF1381">
            <v>0</v>
          </cell>
          <cell r="IG1381">
            <v>0</v>
          </cell>
          <cell r="IH1381">
            <v>0</v>
          </cell>
          <cell r="II1381">
            <v>0</v>
          </cell>
          <cell r="IJ1381">
            <v>0</v>
          </cell>
          <cell r="IK1381">
            <v>0</v>
          </cell>
          <cell r="IL1381">
            <v>0</v>
          </cell>
          <cell r="IM1381">
            <v>0</v>
          </cell>
          <cell r="IN1381">
            <v>0</v>
          </cell>
          <cell r="IO1381">
            <v>0</v>
          </cell>
          <cell r="IP1381">
            <v>0</v>
          </cell>
          <cell r="IQ1381">
            <v>0</v>
          </cell>
          <cell r="IR1381">
            <v>0</v>
          </cell>
          <cell r="IS1381">
            <v>0</v>
          </cell>
          <cell r="IT1381">
            <v>0</v>
          </cell>
          <cell r="IU1381">
            <v>0</v>
          </cell>
          <cell r="IV1381">
            <v>0</v>
          </cell>
          <cell r="IW1381">
            <v>0</v>
          </cell>
          <cell r="IX1381">
            <v>0</v>
          </cell>
          <cell r="IY1381">
            <v>0</v>
          </cell>
          <cell r="IZ1381">
            <v>0</v>
          </cell>
          <cell r="JA1381">
            <v>0</v>
          </cell>
          <cell r="JB1381">
            <v>0</v>
          </cell>
          <cell r="JC1381">
            <v>0</v>
          </cell>
          <cell r="JD1381">
            <v>0</v>
          </cell>
          <cell r="JE1381">
            <v>0.74400000000002819</v>
          </cell>
          <cell r="JF1381">
            <v>0</v>
          </cell>
          <cell r="JG1381">
            <v>0</v>
          </cell>
          <cell r="JH1381">
            <v>-0.10799999999998988</v>
          </cell>
          <cell r="JI1381">
            <v>0.132000000000005</v>
          </cell>
          <cell r="JJ1381">
            <v>0.12000000000001876</v>
          </cell>
          <cell r="JK1381">
            <v>0.60000000000000853</v>
          </cell>
          <cell r="JL1381">
            <v>0</v>
          </cell>
          <cell r="JM1381">
            <v>0</v>
          </cell>
          <cell r="JN1381">
            <v>0</v>
          </cell>
          <cell r="JO1381">
            <v>0</v>
          </cell>
          <cell r="JP1381">
            <v>0</v>
          </cell>
          <cell r="JQ1381">
            <v>0</v>
          </cell>
        </row>
        <row r="1382">
          <cell r="D1382" t="str">
            <v>NUC.PX.BOR._.NTC.Adv_Reactor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  <cell r="EN1382">
            <v>0</v>
          </cell>
          <cell r="EO1382">
            <v>0</v>
          </cell>
          <cell r="EP1382">
            <v>0</v>
          </cell>
          <cell r="EQ1382">
            <v>0</v>
          </cell>
          <cell r="ER1382">
            <v>0</v>
          </cell>
          <cell r="ES1382">
            <v>0</v>
          </cell>
          <cell r="ET1382">
            <v>0</v>
          </cell>
          <cell r="EU1382">
            <v>0</v>
          </cell>
          <cell r="EV1382">
            <v>0</v>
          </cell>
          <cell r="EW1382">
            <v>0</v>
          </cell>
          <cell r="EX1382">
            <v>0</v>
          </cell>
          <cell r="EY1382">
            <v>0</v>
          </cell>
          <cell r="EZ1382">
            <v>0</v>
          </cell>
          <cell r="FA1382">
            <v>0</v>
          </cell>
          <cell r="FB1382">
            <v>0</v>
          </cell>
          <cell r="FC1382">
            <v>0</v>
          </cell>
          <cell r="FD1382">
            <v>0</v>
          </cell>
          <cell r="FE1382">
            <v>0</v>
          </cell>
          <cell r="FF1382">
            <v>0</v>
          </cell>
          <cell r="FG1382">
            <v>0</v>
          </cell>
          <cell r="FH1382">
            <v>0</v>
          </cell>
          <cell r="FI1382">
            <v>0</v>
          </cell>
          <cell r="FJ1382">
            <v>0</v>
          </cell>
          <cell r="FK1382">
            <v>0</v>
          </cell>
          <cell r="FL1382">
            <v>0</v>
          </cell>
          <cell r="FM1382">
            <v>0</v>
          </cell>
          <cell r="FN1382">
            <v>0</v>
          </cell>
          <cell r="FO1382">
            <v>0</v>
          </cell>
          <cell r="FP1382">
            <v>0</v>
          </cell>
          <cell r="FQ1382">
            <v>0</v>
          </cell>
          <cell r="FR1382">
            <v>0</v>
          </cell>
          <cell r="FS1382">
            <v>0</v>
          </cell>
          <cell r="FT1382">
            <v>0</v>
          </cell>
          <cell r="FU1382">
            <v>0</v>
          </cell>
          <cell r="FV1382">
            <v>0</v>
          </cell>
          <cell r="FW1382">
            <v>0</v>
          </cell>
          <cell r="FX1382">
            <v>0</v>
          </cell>
          <cell r="FY1382">
            <v>0</v>
          </cell>
          <cell r="FZ1382">
            <v>0</v>
          </cell>
          <cell r="GA1382">
            <v>0</v>
          </cell>
          <cell r="GB1382">
            <v>0</v>
          </cell>
          <cell r="GC1382">
            <v>0</v>
          </cell>
          <cell r="GD1382">
            <v>0</v>
          </cell>
          <cell r="GE1382">
            <v>0</v>
          </cell>
          <cell r="GF1382">
            <v>0</v>
          </cell>
          <cell r="GG1382">
            <v>0</v>
          </cell>
          <cell r="GH1382">
            <v>0</v>
          </cell>
          <cell r="GI1382">
            <v>0</v>
          </cell>
          <cell r="GJ1382">
            <v>0</v>
          </cell>
          <cell r="GK1382">
            <v>0</v>
          </cell>
          <cell r="GL1382">
            <v>0</v>
          </cell>
          <cell r="GM1382">
            <v>0</v>
          </cell>
          <cell r="GN1382">
            <v>0</v>
          </cell>
          <cell r="GO1382">
            <v>0</v>
          </cell>
          <cell r="GP1382">
            <v>0</v>
          </cell>
          <cell r="GQ1382">
            <v>0</v>
          </cell>
          <cell r="GR1382">
            <v>0</v>
          </cell>
          <cell r="GS1382">
            <v>0</v>
          </cell>
          <cell r="GT1382">
            <v>0</v>
          </cell>
          <cell r="GU1382">
            <v>0</v>
          </cell>
          <cell r="GV1382">
            <v>0</v>
          </cell>
          <cell r="GW1382">
            <v>0</v>
          </cell>
          <cell r="GX1382">
            <v>0</v>
          </cell>
          <cell r="GY1382">
            <v>0</v>
          </cell>
          <cell r="GZ1382">
            <v>0</v>
          </cell>
          <cell r="HA1382">
            <v>0</v>
          </cell>
          <cell r="HB1382">
            <v>0</v>
          </cell>
          <cell r="HC1382">
            <v>0</v>
          </cell>
          <cell r="HD1382">
            <v>0</v>
          </cell>
          <cell r="HE1382">
            <v>0</v>
          </cell>
          <cell r="HF1382">
            <v>0</v>
          </cell>
          <cell r="HG1382">
            <v>0</v>
          </cell>
          <cell r="HH1382">
            <v>0</v>
          </cell>
          <cell r="HI1382">
            <v>0</v>
          </cell>
          <cell r="HJ1382">
            <v>0</v>
          </cell>
          <cell r="HK1382">
            <v>0</v>
          </cell>
          <cell r="HL1382">
            <v>0</v>
          </cell>
          <cell r="HM1382">
            <v>0</v>
          </cell>
          <cell r="HN1382">
            <v>0</v>
          </cell>
          <cell r="HO1382">
            <v>0</v>
          </cell>
          <cell r="HP1382">
            <v>0</v>
          </cell>
          <cell r="HQ1382">
            <v>0</v>
          </cell>
          <cell r="HR1382">
            <v>0</v>
          </cell>
          <cell r="HS1382">
            <v>0</v>
          </cell>
          <cell r="HT1382">
            <v>0</v>
          </cell>
          <cell r="HU1382">
            <v>0</v>
          </cell>
          <cell r="HV1382">
            <v>0</v>
          </cell>
          <cell r="HW1382">
            <v>0</v>
          </cell>
          <cell r="HX1382">
            <v>0</v>
          </cell>
          <cell r="HY1382">
            <v>0</v>
          </cell>
          <cell r="HZ1382">
            <v>0</v>
          </cell>
          <cell r="IA1382">
            <v>0</v>
          </cell>
          <cell r="IB1382">
            <v>0</v>
          </cell>
          <cell r="IC1382">
            <v>0</v>
          </cell>
          <cell r="ID1382">
            <v>0</v>
          </cell>
          <cell r="IE1382">
            <v>0</v>
          </cell>
          <cell r="IF1382">
            <v>0</v>
          </cell>
          <cell r="IG1382">
            <v>0</v>
          </cell>
          <cell r="IH1382">
            <v>0</v>
          </cell>
          <cell r="II1382">
            <v>0</v>
          </cell>
          <cell r="IJ1382">
            <v>0</v>
          </cell>
          <cell r="IK1382">
            <v>0</v>
          </cell>
          <cell r="IL1382">
            <v>0</v>
          </cell>
          <cell r="IM1382">
            <v>0</v>
          </cell>
          <cell r="IN1382">
            <v>0</v>
          </cell>
          <cell r="IO1382">
            <v>0</v>
          </cell>
          <cell r="IP1382">
            <v>0</v>
          </cell>
          <cell r="IQ1382">
            <v>0</v>
          </cell>
          <cell r="IR1382">
            <v>0</v>
          </cell>
          <cell r="IS1382">
            <v>0</v>
          </cell>
          <cell r="IT1382">
            <v>0</v>
          </cell>
          <cell r="IU1382">
            <v>0</v>
          </cell>
          <cell r="IV1382">
            <v>0</v>
          </cell>
          <cell r="IW1382">
            <v>0</v>
          </cell>
          <cell r="IX1382">
            <v>0</v>
          </cell>
          <cell r="IY1382">
            <v>0</v>
          </cell>
          <cell r="IZ1382">
            <v>0</v>
          </cell>
          <cell r="JA1382">
            <v>0</v>
          </cell>
          <cell r="JB1382">
            <v>0</v>
          </cell>
          <cell r="JC1382">
            <v>0</v>
          </cell>
          <cell r="JD1382">
            <v>0</v>
          </cell>
          <cell r="JE1382">
            <v>1.9829130600001008</v>
          </cell>
          <cell r="JF1382">
            <v>0</v>
          </cell>
          <cell r="JG1382">
            <v>0</v>
          </cell>
          <cell r="JH1382">
            <v>0</v>
          </cell>
          <cell r="JI1382">
            <v>0</v>
          </cell>
          <cell r="JJ1382">
            <v>0</v>
          </cell>
          <cell r="JK1382">
            <v>1.9829130600000013</v>
          </cell>
          <cell r="JL1382">
            <v>0</v>
          </cell>
          <cell r="JM1382">
            <v>0</v>
          </cell>
          <cell r="JN1382">
            <v>0</v>
          </cell>
          <cell r="JO1382">
            <v>0</v>
          </cell>
          <cell r="JP1382">
            <v>0</v>
          </cell>
          <cell r="JQ1382">
            <v>0</v>
          </cell>
        </row>
        <row r="1383">
          <cell r="D1383" t="str">
            <v>NUC.PX.DJW._.NTC.Adv_Reactor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  <cell r="EN1383">
            <v>0</v>
          </cell>
          <cell r="EO1383">
            <v>0</v>
          </cell>
          <cell r="EP1383">
            <v>0</v>
          </cell>
          <cell r="EQ1383">
            <v>0</v>
          </cell>
          <cell r="ER1383">
            <v>0</v>
          </cell>
          <cell r="ES1383">
            <v>0</v>
          </cell>
          <cell r="ET1383">
            <v>0</v>
          </cell>
          <cell r="EU1383">
            <v>0</v>
          </cell>
          <cell r="EV1383">
            <v>0</v>
          </cell>
          <cell r="EW1383">
            <v>0</v>
          </cell>
          <cell r="EX1383">
            <v>0</v>
          </cell>
          <cell r="EY1383">
            <v>0</v>
          </cell>
          <cell r="EZ1383">
            <v>0</v>
          </cell>
          <cell r="FA1383">
            <v>0</v>
          </cell>
          <cell r="FB1383">
            <v>0</v>
          </cell>
          <cell r="FC1383">
            <v>0</v>
          </cell>
          <cell r="FD1383">
            <v>0</v>
          </cell>
          <cell r="FE1383">
            <v>0</v>
          </cell>
          <cell r="FF1383">
            <v>0</v>
          </cell>
          <cell r="FG1383">
            <v>0</v>
          </cell>
          <cell r="FH1383">
            <v>0</v>
          </cell>
          <cell r="FI1383">
            <v>0</v>
          </cell>
          <cell r="FJ1383">
            <v>0</v>
          </cell>
          <cell r="FK1383">
            <v>0</v>
          </cell>
          <cell r="FL1383">
            <v>0</v>
          </cell>
          <cell r="FM1383">
            <v>0</v>
          </cell>
          <cell r="FN1383">
            <v>0</v>
          </cell>
          <cell r="FO1383">
            <v>0</v>
          </cell>
          <cell r="FP1383">
            <v>0</v>
          </cell>
          <cell r="FQ1383">
            <v>0</v>
          </cell>
          <cell r="FR1383">
            <v>0</v>
          </cell>
          <cell r="FS1383">
            <v>0</v>
          </cell>
          <cell r="FT1383">
            <v>0</v>
          </cell>
          <cell r="FU1383">
            <v>0</v>
          </cell>
          <cell r="FV1383">
            <v>0</v>
          </cell>
          <cell r="FW1383">
            <v>0</v>
          </cell>
          <cell r="FX1383">
            <v>0</v>
          </cell>
          <cell r="FY1383">
            <v>0</v>
          </cell>
          <cell r="FZ1383">
            <v>0</v>
          </cell>
          <cell r="GA1383">
            <v>0</v>
          </cell>
          <cell r="GB1383">
            <v>0</v>
          </cell>
          <cell r="GC1383">
            <v>0</v>
          </cell>
          <cell r="GD1383">
            <v>0</v>
          </cell>
          <cell r="GE1383">
            <v>0</v>
          </cell>
          <cell r="GF1383">
            <v>0</v>
          </cell>
          <cell r="GG1383">
            <v>0</v>
          </cell>
          <cell r="GH1383">
            <v>0</v>
          </cell>
          <cell r="GI1383">
            <v>0</v>
          </cell>
          <cell r="GJ1383">
            <v>0</v>
          </cell>
          <cell r="GK1383">
            <v>0</v>
          </cell>
          <cell r="GL1383">
            <v>0</v>
          </cell>
          <cell r="GM1383">
            <v>0</v>
          </cell>
          <cell r="GN1383">
            <v>0</v>
          </cell>
          <cell r="GO1383">
            <v>0</v>
          </cell>
          <cell r="GP1383">
            <v>0</v>
          </cell>
          <cell r="GQ1383">
            <v>0</v>
          </cell>
          <cell r="GR1383">
            <v>0</v>
          </cell>
          <cell r="GS1383">
            <v>0</v>
          </cell>
          <cell r="GT1383">
            <v>0</v>
          </cell>
          <cell r="GU1383">
            <v>0</v>
          </cell>
          <cell r="GV1383">
            <v>0</v>
          </cell>
          <cell r="GW1383">
            <v>0</v>
          </cell>
          <cell r="GX1383">
            <v>0</v>
          </cell>
          <cell r="GY1383">
            <v>0</v>
          </cell>
          <cell r="GZ1383">
            <v>0</v>
          </cell>
          <cell r="HA1383">
            <v>0</v>
          </cell>
          <cell r="HB1383">
            <v>0</v>
          </cell>
          <cell r="HC1383">
            <v>0</v>
          </cell>
          <cell r="HD1383">
            <v>0</v>
          </cell>
          <cell r="HE1383">
            <v>0</v>
          </cell>
          <cell r="HF1383">
            <v>0</v>
          </cell>
          <cell r="HG1383">
            <v>0</v>
          </cell>
          <cell r="HH1383">
            <v>0</v>
          </cell>
          <cell r="HI1383">
            <v>0</v>
          </cell>
          <cell r="HJ1383">
            <v>0</v>
          </cell>
          <cell r="HK1383">
            <v>0</v>
          </cell>
          <cell r="HL1383">
            <v>0</v>
          </cell>
          <cell r="HM1383">
            <v>0</v>
          </cell>
          <cell r="HN1383">
            <v>0</v>
          </cell>
          <cell r="HO1383">
            <v>0</v>
          </cell>
          <cell r="HP1383">
            <v>0</v>
          </cell>
          <cell r="HQ1383">
            <v>0</v>
          </cell>
          <cell r="HR1383">
            <v>0</v>
          </cell>
          <cell r="HS1383">
            <v>0</v>
          </cell>
          <cell r="HT1383">
            <v>0</v>
          </cell>
          <cell r="HU1383">
            <v>0</v>
          </cell>
          <cell r="HV1383">
            <v>0</v>
          </cell>
          <cell r="HW1383">
            <v>0</v>
          </cell>
          <cell r="HX1383">
            <v>0</v>
          </cell>
          <cell r="HY1383">
            <v>0</v>
          </cell>
          <cell r="HZ1383">
            <v>0</v>
          </cell>
          <cell r="IA1383">
            <v>0</v>
          </cell>
          <cell r="IB1383">
            <v>0</v>
          </cell>
          <cell r="IC1383">
            <v>0</v>
          </cell>
          <cell r="ID1383">
            <v>0</v>
          </cell>
          <cell r="IE1383">
            <v>0</v>
          </cell>
          <cell r="IF1383">
            <v>0</v>
          </cell>
          <cell r="IG1383">
            <v>0</v>
          </cell>
          <cell r="IH1383">
            <v>0</v>
          </cell>
          <cell r="II1383">
            <v>0</v>
          </cell>
          <cell r="IJ1383">
            <v>0</v>
          </cell>
          <cell r="IK1383">
            <v>0</v>
          </cell>
          <cell r="IL1383">
            <v>0</v>
          </cell>
          <cell r="IM1383">
            <v>0</v>
          </cell>
          <cell r="IN1383">
            <v>0</v>
          </cell>
          <cell r="IO1383">
            <v>0</v>
          </cell>
          <cell r="IP1383">
            <v>0</v>
          </cell>
          <cell r="IQ1383">
            <v>0</v>
          </cell>
          <cell r="IR1383">
            <v>0</v>
          </cell>
          <cell r="IS1383">
            <v>0</v>
          </cell>
          <cell r="IT1383">
            <v>0</v>
          </cell>
          <cell r="IU1383">
            <v>0</v>
          </cell>
          <cell r="IV1383">
            <v>0</v>
          </cell>
          <cell r="IW1383">
            <v>0</v>
          </cell>
          <cell r="IX1383">
            <v>0</v>
          </cell>
          <cell r="IY1383">
            <v>0</v>
          </cell>
          <cell r="IZ1383">
            <v>0</v>
          </cell>
          <cell r="JA1383">
            <v>0</v>
          </cell>
          <cell r="JB1383">
            <v>0</v>
          </cell>
          <cell r="JC1383">
            <v>0</v>
          </cell>
          <cell r="JD1383">
            <v>0</v>
          </cell>
          <cell r="JE1383">
            <v>5.2919999999999163</v>
          </cell>
          <cell r="JF1383">
            <v>1.3199999999999932</v>
          </cell>
          <cell r="JG1383">
            <v>0.35999999999999943</v>
          </cell>
          <cell r="JH1383">
            <v>-0.10800000000000409</v>
          </cell>
          <cell r="JI1383">
            <v>0.35999999999999943</v>
          </cell>
          <cell r="JJ1383">
            <v>0.24000000000000909</v>
          </cell>
          <cell r="JK1383">
            <v>0.84000000000001762</v>
          </cell>
          <cell r="JL1383">
            <v>0</v>
          </cell>
          <cell r="JM1383">
            <v>0</v>
          </cell>
          <cell r="JN1383">
            <v>0.12000000000000455</v>
          </cell>
          <cell r="JO1383">
            <v>0.59999999999999432</v>
          </cell>
          <cell r="JP1383">
            <v>0.23999999999999488</v>
          </cell>
          <cell r="JQ1383">
            <v>1.3200000000000074</v>
          </cell>
        </row>
        <row r="1384">
          <cell r="D1384" t="str">
            <v>NUC.PX.GOE._.NTC.Adv_Reactor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  <cell r="EN1384">
            <v>0</v>
          </cell>
          <cell r="EO1384">
            <v>0</v>
          </cell>
          <cell r="EP1384">
            <v>0</v>
          </cell>
          <cell r="EQ1384">
            <v>0</v>
          </cell>
          <cell r="ER1384">
            <v>0</v>
          </cell>
          <cell r="ES1384">
            <v>0</v>
          </cell>
          <cell r="ET1384">
            <v>0</v>
          </cell>
          <cell r="EU1384">
            <v>0</v>
          </cell>
          <cell r="EV1384">
            <v>0</v>
          </cell>
          <cell r="EW1384">
            <v>0</v>
          </cell>
          <cell r="EX1384">
            <v>0</v>
          </cell>
          <cell r="EY1384">
            <v>0</v>
          </cell>
          <cell r="EZ1384">
            <v>0</v>
          </cell>
          <cell r="FA1384">
            <v>0</v>
          </cell>
          <cell r="FB1384">
            <v>0</v>
          </cell>
          <cell r="FC1384">
            <v>0</v>
          </cell>
          <cell r="FD1384">
            <v>0</v>
          </cell>
          <cell r="FE1384">
            <v>0</v>
          </cell>
          <cell r="FF1384">
            <v>0</v>
          </cell>
          <cell r="FG1384">
            <v>0</v>
          </cell>
          <cell r="FH1384">
            <v>0</v>
          </cell>
          <cell r="FI1384">
            <v>0</v>
          </cell>
          <cell r="FJ1384">
            <v>0</v>
          </cell>
          <cell r="FK1384">
            <v>0</v>
          </cell>
          <cell r="FL1384">
            <v>0</v>
          </cell>
          <cell r="FM1384">
            <v>0</v>
          </cell>
          <cell r="FN1384">
            <v>0</v>
          </cell>
          <cell r="FO1384">
            <v>0</v>
          </cell>
          <cell r="FP1384">
            <v>0</v>
          </cell>
          <cell r="FQ1384">
            <v>0</v>
          </cell>
          <cell r="FR1384">
            <v>0</v>
          </cell>
          <cell r="FS1384">
            <v>0</v>
          </cell>
          <cell r="FT1384">
            <v>0</v>
          </cell>
          <cell r="FU1384">
            <v>0</v>
          </cell>
          <cell r="FV1384">
            <v>0</v>
          </cell>
          <cell r="FW1384">
            <v>0</v>
          </cell>
          <cell r="FX1384">
            <v>0</v>
          </cell>
          <cell r="FY1384">
            <v>0</v>
          </cell>
          <cell r="FZ1384">
            <v>0</v>
          </cell>
          <cell r="GA1384">
            <v>0</v>
          </cell>
          <cell r="GB1384">
            <v>0</v>
          </cell>
          <cell r="GC1384">
            <v>0</v>
          </cell>
          <cell r="GD1384">
            <v>0</v>
          </cell>
          <cell r="GE1384">
            <v>0</v>
          </cell>
          <cell r="GF1384">
            <v>0</v>
          </cell>
          <cell r="GG1384">
            <v>0</v>
          </cell>
          <cell r="GH1384">
            <v>0</v>
          </cell>
          <cell r="GI1384">
            <v>0</v>
          </cell>
          <cell r="GJ1384">
            <v>0</v>
          </cell>
          <cell r="GK1384">
            <v>0</v>
          </cell>
          <cell r="GL1384">
            <v>0</v>
          </cell>
          <cell r="GM1384">
            <v>0</v>
          </cell>
          <cell r="GN1384">
            <v>0</v>
          </cell>
          <cell r="GO1384">
            <v>0</v>
          </cell>
          <cell r="GP1384">
            <v>0</v>
          </cell>
          <cell r="GQ1384">
            <v>0</v>
          </cell>
          <cell r="GR1384">
            <v>0</v>
          </cell>
          <cell r="GS1384">
            <v>0</v>
          </cell>
          <cell r="GT1384">
            <v>0</v>
          </cell>
          <cell r="GU1384">
            <v>0</v>
          </cell>
          <cell r="GV1384">
            <v>0</v>
          </cell>
          <cell r="GW1384">
            <v>0</v>
          </cell>
          <cell r="GX1384">
            <v>0</v>
          </cell>
          <cell r="GY1384">
            <v>0</v>
          </cell>
          <cell r="GZ1384">
            <v>0</v>
          </cell>
          <cell r="HA1384">
            <v>0</v>
          </cell>
          <cell r="HB1384">
            <v>0</v>
          </cell>
          <cell r="HC1384">
            <v>0</v>
          </cell>
          <cell r="HD1384">
            <v>0</v>
          </cell>
          <cell r="HE1384">
            <v>0</v>
          </cell>
          <cell r="HF1384">
            <v>0</v>
          </cell>
          <cell r="HG1384">
            <v>0</v>
          </cell>
          <cell r="HH1384">
            <v>0</v>
          </cell>
          <cell r="HI1384">
            <v>0</v>
          </cell>
          <cell r="HJ1384">
            <v>0</v>
          </cell>
          <cell r="HK1384">
            <v>0</v>
          </cell>
          <cell r="HL1384">
            <v>0</v>
          </cell>
          <cell r="HM1384">
            <v>0</v>
          </cell>
          <cell r="HN1384">
            <v>0</v>
          </cell>
          <cell r="HO1384">
            <v>0</v>
          </cell>
          <cell r="HP1384">
            <v>0</v>
          </cell>
          <cell r="HQ1384">
            <v>0</v>
          </cell>
          <cell r="HR1384">
            <v>0</v>
          </cell>
          <cell r="HS1384">
            <v>0</v>
          </cell>
          <cell r="HT1384">
            <v>0</v>
          </cell>
          <cell r="HU1384">
            <v>0</v>
          </cell>
          <cell r="HV1384">
            <v>0</v>
          </cell>
          <cell r="HW1384">
            <v>0</v>
          </cell>
          <cell r="HX1384">
            <v>0</v>
          </cell>
          <cell r="HY1384">
            <v>0</v>
          </cell>
          <cell r="HZ1384">
            <v>0</v>
          </cell>
          <cell r="IA1384">
            <v>0</v>
          </cell>
          <cell r="IB1384">
            <v>0</v>
          </cell>
          <cell r="IC1384">
            <v>0</v>
          </cell>
          <cell r="ID1384">
            <v>0</v>
          </cell>
          <cell r="IE1384">
            <v>0</v>
          </cell>
          <cell r="IF1384">
            <v>0</v>
          </cell>
          <cell r="IG1384">
            <v>0</v>
          </cell>
          <cell r="IH1384">
            <v>0</v>
          </cell>
          <cell r="II1384">
            <v>0</v>
          </cell>
          <cell r="IJ1384">
            <v>0</v>
          </cell>
          <cell r="IK1384">
            <v>0</v>
          </cell>
          <cell r="IL1384">
            <v>0</v>
          </cell>
          <cell r="IM1384">
            <v>0</v>
          </cell>
          <cell r="IN1384">
            <v>0</v>
          </cell>
          <cell r="IO1384">
            <v>0</v>
          </cell>
          <cell r="IP1384">
            <v>0</v>
          </cell>
          <cell r="IQ1384">
            <v>0</v>
          </cell>
          <cell r="IR1384">
            <v>0</v>
          </cell>
          <cell r="IS1384">
            <v>0</v>
          </cell>
          <cell r="IT1384">
            <v>0</v>
          </cell>
          <cell r="IU1384">
            <v>0</v>
          </cell>
          <cell r="IV1384">
            <v>0</v>
          </cell>
          <cell r="IW1384">
            <v>0</v>
          </cell>
          <cell r="IX1384">
            <v>0</v>
          </cell>
          <cell r="IY1384">
            <v>0</v>
          </cell>
          <cell r="IZ1384">
            <v>0</v>
          </cell>
          <cell r="JA1384">
            <v>0</v>
          </cell>
          <cell r="JB1384">
            <v>0</v>
          </cell>
          <cell r="JC1384">
            <v>0</v>
          </cell>
          <cell r="JD1384">
            <v>0</v>
          </cell>
          <cell r="JE1384">
            <v>0</v>
          </cell>
          <cell r="JF1384">
            <v>0</v>
          </cell>
          <cell r="JG1384">
            <v>0</v>
          </cell>
          <cell r="JH1384">
            <v>0</v>
          </cell>
          <cell r="JI1384">
            <v>0</v>
          </cell>
          <cell r="JJ1384">
            <v>0</v>
          </cell>
          <cell r="JK1384">
            <v>0</v>
          </cell>
          <cell r="JL1384">
            <v>0</v>
          </cell>
          <cell r="JM1384">
            <v>0</v>
          </cell>
          <cell r="JN1384">
            <v>0</v>
          </cell>
          <cell r="JO1384">
            <v>0</v>
          </cell>
          <cell r="JP1384">
            <v>0</v>
          </cell>
          <cell r="JQ1384">
            <v>0</v>
          </cell>
        </row>
        <row r="1385">
          <cell r="D1385" t="str">
            <v>NUC.PX.HTG._.NTC.Adv_Reactor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  <cell r="EN1385">
            <v>0</v>
          </cell>
          <cell r="EO1385">
            <v>0</v>
          </cell>
          <cell r="EP1385">
            <v>0</v>
          </cell>
          <cell r="EQ1385">
            <v>0</v>
          </cell>
          <cell r="ER1385">
            <v>0</v>
          </cell>
          <cell r="ES1385">
            <v>0</v>
          </cell>
          <cell r="ET1385">
            <v>0</v>
          </cell>
          <cell r="EU1385">
            <v>0</v>
          </cell>
          <cell r="EV1385">
            <v>0</v>
          </cell>
          <cell r="EW1385">
            <v>0</v>
          </cell>
          <cell r="EX1385">
            <v>0</v>
          </cell>
          <cell r="EY1385">
            <v>0</v>
          </cell>
          <cell r="EZ1385">
            <v>0</v>
          </cell>
          <cell r="FA1385">
            <v>0</v>
          </cell>
          <cell r="FB1385">
            <v>0</v>
          </cell>
          <cell r="FC1385">
            <v>0</v>
          </cell>
          <cell r="FD1385">
            <v>0</v>
          </cell>
          <cell r="FE1385">
            <v>0</v>
          </cell>
          <cell r="FF1385">
            <v>0</v>
          </cell>
          <cell r="FG1385">
            <v>0</v>
          </cell>
          <cell r="FH1385">
            <v>0</v>
          </cell>
          <cell r="FI1385">
            <v>0</v>
          </cell>
          <cell r="FJ1385">
            <v>0</v>
          </cell>
          <cell r="FK1385">
            <v>0</v>
          </cell>
          <cell r="FL1385">
            <v>0</v>
          </cell>
          <cell r="FM1385">
            <v>0</v>
          </cell>
          <cell r="FN1385">
            <v>0</v>
          </cell>
          <cell r="FO1385">
            <v>0</v>
          </cell>
          <cell r="FP1385">
            <v>0</v>
          </cell>
          <cell r="FQ1385">
            <v>0</v>
          </cell>
          <cell r="FR1385">
            <v>0</v>
          </cell>
          <cell r="FS1385">
            <v>0</v>
          </cell>
          <cell r="FT1385">
            <v>0</v>
          </cell>
          <cell r="FU1385">
            <v>0</v>
          </cell>
          <cell r="FV1385">
            <v>0</v>
          </cell>
          <cell r="FW1385">
            <v>0</v>
          </cell>
          <cell r="FX1385">
            <v>0</v>
          </cell>
          <cell r="FY1385">
            <v>0</v>
          </cell>
          <cell r="FZ1385">
            <v>0</v>
          </cell>
          <cell r="GA1385">
            <v>0</v>
          </cell>
          <cell r="GB1385">
            <v>0</v>
          </cell>
          <cell r="GC1385">
            <v>0</v>
          </cell>
          <cell r="GD1385">
            <v>0</v>
          </cell>
          <cell r="GE1385">
            <v>0</v>
          </cell>
          <cell r="GF1385">
            <v>0</v>
          </cell>
          <cell r="GG1385">
            <v>0</v>
          </cell>
          <cell r="GH1385">
            <v>0</v>
          </cell>
          <cell r="GI1385">
            <v>0</v>
          </cell>
          <cell r="GJ1385">
            <v>0</v>
          </cell>
          <cell r="GK1385">
            <v>0</v>
          </cell>
          <cell r="GL1385">
            <v>0</v>
          </cell>
          <cell r="GM1385">
            <v>0</v>
          </cell>
          <cell r="GN1385">
            <v>0</v>
          </cell>
          <cell r="GO1385">
            <v>0</v>
          </cell>
          <cell r="GP1385">
            <v>0</v>
          </cell>
          <cell r="GQ1385">
            <v>0</v>
          </cell>
          <cell r="GR1385">
            <v>0</v>
          </cell>
          <cell r="GS1385">
            <v>0</v>
          </cell>
          <cell r="GT1385">
            <v>0</v>
          </cell>
          <cell r="GU1385">
            <v>0</v>
          </cell>
          <cell r="GV1385">
            <v>0</v>
          </cell>
          <cell r="GW1385">
            <v>0</v>
          </cell>
          <cell r="GX1385">
            <v>0</v>
          </cell>
          <cell r="GY1385">
            <v>0</v>
          </cell>
          <cell r="GZ1385">
            <v>0</v>
          </cell>
          <cell r="HA1385">
            <v>0</v>
          </cell>
          <cell r="HB1385">
            <v>0</v>
          </cell>
          <cell r="HC1385">
            <v>0</v>
          </cell>
          <cell r="HD1385">
            <v>0</v>
          </cell>
          <cell r="HE1385">
            <v>0</v>
          </cell>
          <cell r="HF1385">
            <v>0</v>
          </cell>
          <cell r="HG1385">
            <v>0</v>
          </cell>
          <cell r="HH1385">
            <v>0</v>
          </cell>
          <cell r="HI1385">
            <v>0</v>
          </cell>
          <cell r="HJ1385">
            <v>0</v>
          </cell>
          <cell r="HK1385">
            <v>0</v>
          </cell>
          <cell r="HL1385">
            <v>0</v>
          </cell>
          <cell r="HM1385">
            <v>0</v>
          </cell>
          <cell r="HN1385">
            <v>0</v>
          </cell>
          <cell r="HO1385">
            <v>0</v>
          </cell>
          <cell r="HP1385">
            <v>0</v>
          </cell>
          <cell r="HQ1385">
            <v>0</v>
          </cell>
          <cell r="HR1385">
            <v>0</v>
          </cell>
          <cell r="HS1385">
            <v>0</v>
          </cell>
          <cell r="HT1385">
            <v>0</v>
          </cell>
          <cell r="HU1385">
            <v>0</v>
          </cell>
          <cell r="HV1385">
            <v>0</v>
          </cell>
          <cell r="HW1385">
            <v>0</v>
          </cell>
          <cell r="HX1385">
            <v>0</v>
          </cell>
          <cell r="HY1385">
            <v>0</v>
          </cell>
          <cell r="HZ1385">
            <v>0</v>
          </cell>
          <cell r="IA1385">
            <v>0</v>
          </cell>
          <cell r="IB1385">
            <v>0</v>
          </cell>
          <cell r="IC1385">
            <v>0</v>
          </cell>
          <cell r="ID1385">
            <v>0</v>
          </cell>
          <cell r="IE1385">
            <v>0</v>
          </cell>
          <cell r="IF1385">
            <v>0</v>
          </cell>
          <cell r="IG1385">
            <v>0</v>
          </cell>
          <cell r="IH1385">
            <v>0</v>
          </cell>
          <cell r="II1385">
            <v>0</v>
          </cell>
          <cell r="IJ1385">
            <v>0</v>
          </cell>
          <cell r="IK1385">
            <v>0</v>
          </cell>
          <cell r="IL1385">
            <v>0</v>
          </cell>
          <cell r="IM1385">
            <v>0</v>
          </cell>
          <cell r="IN1385">
            <v>0</v>
          </cell>
          <cell r="IO1385">
            <v>0</v>
          </cell>
          <cell r="IP1385">
            <v>0</v>
          </cell>
          <cell r="IQ1385">
            <v>0</v>
          </cell>
          <cell r="IR1385">
            <v>0</v>
          </cell>
          <cell r="IS1385">
            <v>0</v>
          </cell>
          <cell r="IT1385">
            <v>0</v>
          </cell>
          <cell r="IU1385">
            <v>0</v>
          </cell>
          <cell r="IV1385">
            <v>0</v>
          </cell>
          <cell r="IW1385">
            <v>0</v>
          </cell>
          <cell r="IX1385">
            <v>0</v>
          </cell>
          <cell r="IY1385">
            <v>0</v>
          </cell>
          <cell r="IZ1385">
            <v>0</v>
          </cell>
          <cell r="JA1385">
            <v>0</v>
          </cell>
          <cell r="JB1385">
            <v>0</v>
          </cell>
          <cell r="JC1385">
            <v>0</v>
          </cell>
          <cell r="JD1385">
            <v>0</v>
          </cell>
          <cell r="JE1385">
            <v>1.2000000000170985E-2</v>
          </cell>
          <cell r="JF1385">
            <v>0</v>
          </cell>
          <cell r="JG1385">
            <v>0</v>
          </cell>
          <cell r="JH1385">
            <v>-0.10799999999998988</v>
          </cell>
          <cell r="JI1385">
            <v>0.11999999999999034</v>
          </cell>
          <cell r="JJ1385">
            <v>0</v>
          </cell>
          <cell r="JK1385">
            <v>0</v>
          </cell>
          <cell r="JL1385">
            <v>0</v>
          </cell>
          <cell r="JM1385">
            <v>0</v>
          </cell>
          <cell r="JN1385">
            <v>0</v>
          </cell>
          <cell r="JO1385">
            <v>0</v>
          </cell>
          <cell r="JP1385">
            <v>0</v>
          </cell>
          <cell r="JQ1385">
            <v>0</v>
          </cell>
        </row>
        <row r="1386">
          <cell r="D1386" t="str">
            <v>NUC.PX.NUT._.NTC.Adv_Reactor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  <cell r="EN1386">
            <v>0</v>
          </cell>
          <cell r="EO1386">
            <v>0</v>
          </cell>
          <cell r="EP1386">
            <v>0</v>
          </cell>
          <cell r="EQ1386">
            <v>0</v>
          </cell>
          <cell r="ER1386">
            <v>0</v>
          </cell>
          <cell r="ES1386">
            <v>0</v>
          </cell>
          <cell r="ET1386">
            <v>0</v>
          </cell>
          <cell r="EU1386">
            <v>0</v>
          </cell>
          <cell r="EV1386">
            <v>0</v>
          </cell>
          <cell r="EW1386">
            <v>0</v>
          </cell>
          <cell r="EX1386">
            <v>0</v>
          </cell>
          <cell r="EY1386">
            <v>0</v>
          </cell>
          <cell r="EZ1386">
            <v>0</v>
          </cell>
          <cell r="FA1386">
            <v>0</v>
          </cell>
          <cell r="FB1386">
            <v>0</v>
          </cell>
          <cell r="FC1386">
            <v>0</v>
          </cell>
          <cell r="FD1386">
            <v>0</v>
          </cell>
          <cell r="FE1386">
            <v>0</v>
          </cell>
          <cell r="FF1386">
            <v>0</v>
          </cell>
          <cell r="FG1386">
            <v>0</v>
          </cell>
          <cell r="FH1386">
            <v>0</v>
          </cell>
          <cell r="FI1386">
            <v>0</v>
          </cell>
          <cell r="FJ1386">
            <v>0</v>
          </cell>
          <cell r="FK1386">
            <v>0</v>
          </cell>
          <cell r="FL1386">
            <v>0</v>
          </cell>
          <cell r="FM1386">
            <v>0</v>
          </cell>
          <cell r="FN1386">
            <v>0</v>
          </cell>
          <cell r="FO1386">
            <v>0</v>
          </cell>
          <cell r="FP1386">
            <v>0</v>
          </cell>
          <cell r="FQ1386">
            <v>0</v>
          </cell>
          <cell r="FR1386">
            <v>0</v>
          </cell>
          <cell r="FS1386">
            <v>0</v>
          </cell>
          <cell r="FT1386">
            <v>0</v>
          </cell>
          <cell r="FU1386">
            <v>0</v>
          </cell>
          <cell r="FV1386">
            <v>0</v>
          </cell>
          <cell r="FW1386">
            <v>0</v>
          </cell>
          <cell r="FX1386">
            <v>0</v>
          </cell>
          <cell r="FY1386">
            <v>0</v>
          </cell>
          <cell r="FZ1386">
            <v>0</v>
          </cell>
          <cell r="GA1386">
            <v>0</v>
          </cell>
          <cell r="GB1386">
            <v>0</v>
          </cell>
          <cell r="GC1386">
            <v>0</v>
          </cell>
          <cell r="GD1386">
            <v>0</v>
          </cell>
          <cell r="GE1386">
            <v>0</v>
          </cell>
          <cell r="GF1386">
            <v>0</v>
          </cell>
          <cell r="GG1386">
            <v>0</v>
          </cell>
          <cell r="GH1386">
            <v>0</v>
          </cell>
          <cell r="GI1386">
            <v>0</v>
          </cell>
          <cell r="GJ1386">
            <v>0</v>
          </cell>
          <cell r="GK1386">
            <v>0</v>
          </cell>
          <cell r="GL1386">
            <v>0</v>
          </cell>
          <cell r="GM1386">
            <v>0</v>
          </cell>
          <cell r="GN1386">
            <v>0</v>
          </cell>
          <cell r="GO1386">
            <v>0</v>
          </cell>
          <cell r="GP1386">
            <v>0</v>
          </cell>
          <cell r="GQ1386">
            <v>0</v>
          </cell>
          <cell r="GR1386">
            <v>0</v>
          </cell>
          <cell r="GS1386">
            <v>0</v>
          </cell>
          <cell r="GT1386">
            <v>0</v>
          </cell>
          <cell r="GU1386">
            <v>0</v>
          </cell>
          <cell r="GV1386">
            <v>0</v>
          </cell>
          <cell r="GW1386">
            <v>0</v>
          </cell>
          <cell r="GX1386">
            <v>0</v>
          </cell>
          <cell r="GY1386">
            <v>0</v>
          </cell>
          <cell r="GZ1386">
            <v>0</v>
          </cell>
          <cell r="HA1386">
            <v>0</v>
          </cell>
          <cell r="HB1386">
            <v>0</v>
          </cell>
          <cell r="HC1386">
            <v>0</v>
          </cell>
          <cell r="HD1386">
            <v>0</v>
          </cell>
          <cell r="HE1386">
            <v>0</v>
          </cell>
          <cell r="HF1386">
            <v>0</v>
          </cell>
          <cell r="HG1386">
            <v>0</v>
          </cell>
          <cell r="HH1386">
            <v>0</v>
          </cell>
          <cell r="HI1386">
            <v>0</v>
          </cell>
          <cell r="HJ1386">
            <v>0</v>
          </cell>
          <cell r="HK1386">
            <v>0</v>
          </cell>
          <cell r="HL1386">
            <v>0</v>
          </cell>
          <cell r="HM1386">
            <v>0</v>
          </cell>
          <cell r="HN1386">
            <v>0</v>
          </cell>
          <cell r="HO1386">
            <v>0</v>
          </cell>
          <cell r="HP1386">
            <v>0</v>
          </cell>
          <cell r="HQ1386">
            <v>0</v>
          </cell>
          <cell r="HR1386">
            <v>0</v>
          </cell>
          <cell r="HS1386">
            <v>0</v>
          </cell>
          <cell r="HT1386">
            <v>0</v>
          </cell>
          <cell r="HU1386">
            <v>0</v>
          </cell>
          <cell r="HV1386">
            <v>0</v>
          </cell>
          <cell r="HW1386">
            <v>0</v>
          </cell>
          <cell r="HX1386">
            <v>0</v>
          </cell>
          <cell r="HY1386">
            <v>0</v>
          </cell>
          <cell r="HZ1386">
            <v>0</v>
          </cell>
          <cell r="IA1386">
            <v>0</v>
          </cell>
          <cell r="IB1386">
            <v>0</v>
          </cell>
          <cell r="IC1386">
            <v>0</v>
          </cell>
          <cell r="ID1386">
            <v>0</v>
          </cell>
          <cell r="IE1386">
            <v>0</v>
          </cell>
          <cell r="IF1386">
            <v>0</v>
          </cell>
          <cell r="IG1386">
            <v>0</v>
          </cell>
          <cell r="IH1386">
            <v>0</v>
          </cell>
          <cell r="II1386">
            <v>0</v>
          </cell>
          <cell r="IJ1386">
            <v>0</v>
          </cell>
          <cell r="IK1386">
            <v>0</v>
          </cell>
          <cell r="IL1386">
            <v>0</v>
          </cell>
          <cell r="IM1386">
            <v>0</v>
          </cell>
          <cell r="IN1386">
            <v>0</v>
          </cell>
          <cell r="IO1386">
            <v>0</v>
          </cell>
          <cell r="IP1386">
            <v>0</v>
          </cell>
          <cell r="IQ1386">
            <v>0</v>
          </cell>
          <cell r="IR1386">
            <v>0</v>
          </cell>
          <cell r="IS1386">
            <v>0</v>
          </cell>
          <cell r="IT1386">
            <v>0</v>
          </cell>
          <cell r="IU1386">
            <v>0</v>
          </cell>
          <cell r="IV1386">
            <v>0</v>
          </cell>
          <cell r="IW1386">
            <v>0</v>
          </cell>
          <cell r="IX1386">
            <v>0</v>
          </cell>
          <cell r="IY1386">
            <v>0</v>
          </cell>
          <cell r="IZ1386">
            <v>0</v>
          </cell>
          <cell r="JA1386">
            <v>0</v>
          </cell>
          <cell r="JB1386">
            <v>0</v>
          </cell>
          <cell r="JC1386">
            <v>0</v>
          </cell>
          <cell r="JD1386">
            <v>0</v>
          </cell>
          <cell r="JE1386">
            <v>0.74399999999991451</v>
          </cell>
          <cell r="JF1386">
            <v>0</v>
          </cell>
          <cell r="JG1386">
            <v>0</v>
          </cell>
          <cell r="JH1386">
            <v>-0.10799999999998988</v>
          </cell>
          <cell r="JI1386">
            <v>0.132000000000005</v>
          </cell>
          <cell r="JJ1386">
            <v>0.11999999999999034</v>
          </cell>
          <cell r="JK1386">
            <v>0.60000000000000853</v>
          </cell>
          <cell r="JL1386">
            <v>0</v>
          </cell>
          <cell r="JM1386">
            <v>0</v>
          </cell>
          <cell r="JN1386">
            <v>0</v>
          </cell>
          <cell r="JO1386">
            <v>0</v>
          </cell>
          <cell r="JP1386">
            <v>0</v>
          </cell>
          <cell r="JQ1386">
            <v>0</v>
          </cell>
        </row>
        <row r="1387">
          <cell r="D1387" t="str">
            <v>NUC.PX.UTS._.NTC.Adv_Reactor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  <cell r="EN1387">
            <v>0</v>
          </cell>
          <cell r="EO1387">
            <v>0</v>
          </cell>
          <cell r="EP1387">
            <v>0</v>
          </cell>
          <cell r="EQ1387">
            <v>0</v>
          </cell>
          <cell r="ER1387">
            <v>0</v>
          </cell>
          <cell r="ES1387">
            <v>0</v>
          </cell>
          <cell r="ET1387">
            <v>0</v>
          </cell>
          <cell r="EU1387">
            <v>0</v>
          </cell>
          <cell r="EV1387">
            <v>0</v>
          </cell>
          <cell r="EW1387">
            <v>0</v>
          </cell>
          <cell r="EX1387">
            <v>0</v>
          </cell>
          <cell r="EY1387">
            <v>0</v>
          </cell>
          <cell r="EZ1387">
            <v>0</v>
          </cell>
          <cell r="FA1387">
            <v>0</v>
          </cell>
          <cell r="FB1387">
            <v>0</v>
          </cell>
          <cell r="FC1387">
            <v>0</v>
          </cell>
          <cell r="FD1387">
            <v>0</v>
          </cell>
          <cell r="FE1387">
            <v>0</v>
          </cell>
          <cell r="FF1387">
            <v>0</v>
          </cell>
          <cell r="FG1387">
            <v>0</v>
          </cell>
          <cell r="FH1387">
            <v>0</v>
          </cell>
          <cell r="FI1387">
            <v>0</v>
          </cell>
          <cell r="FJ1387">
            <v>0</v>
          </cell>
          <cell r="FK1387">
            <v>0</v>
          </cell>
          <cell r="FL1387">
            <v>0</v>
          </cell>
          <cell r="FM1387">
            <v>0</v>
          </cell>
          <cell r="FN1387">
            <v>0</v>
          </cell>
          <cell r="FO1387">
            <v>0</v>
          </cell>
          <cell r="FP1387">
            <v>0</v>
          </cell>
          <cell r="FQ1387">
            <v>0</v>
          </cell>
          <cell r="FR1387">
            <v>0</v>
          </cell>
          <cell r="FS1387">
            <v>0</v>
          </cell>
          <cell r="FT1387">
            <v>0</v>
          </cell>
          <cell r="FU1387">
            <v>0</v>
          </cell>
          <cell r="FV1387">
            <v>0</v>
          </cell>
          <cell r="FW1387">
            <v>0</v>
          </cell>
          <cell r="FX1387">
            <v>0</v>
          </cell>
          <cell r="FY1387">
            <v>0</v>
          </cell>
          <cell r="FZ1387">
            <v>0</v>
          </cell>
          <cell r="GA1387">
            <v>0</v>
          </cell>
          <cell r="GB1387">
            <v>0</v>
          </cell>
          <cell r="GC1387">
            <v>0</v>
          </cell>
          <cell r="GD1387">
            <v>0</v>
          </cell>
          <cell r="GE1387">
            <v>0</v>
          </cell>
          <cell r="GF1387">
            <v>0</v>
          </cell>
          <cell r="GG1387">
            <v>0</v>
          </cell>
          <cell r="GH1387">
            <v>0</v>
          </cell>
          <cell r="GI1387">
            <v>0</v>
          </cell>
          <cell r="GJ1387">
            <v>0</v>
          </cell>
          <cell r="GK1387">
            <v>0</v>
          </cell>
          <cell r="GL1387">
            <v>0</v>
          </cell>
          <cell r="GM1387">
            <v>0</v>
          </cell>
          <cell r="GN1387">
            <v>0</v>
          </cell>
          <cell r="GO1387">
            <v>0</v>
          </cell>
          <cell r="GP1387">
            <v>0</v>
          </cell>
          <cell r="GQ1387">
            <v>0</v>
          </cell>
          <cell r="GR1387">
            <v>0</v>
          </cell>
          <cell r="GS1387">
            <v>0</v>
          </cell>
          <cell r="GT1387">
            <v>0</v>
          </cell>
          <cell r="GU1387">
            <v>0</v>
          </cell>
          <cell r="GV1387">
            <v>0</v>
          </cell>
          <cell r="GW1387">
            <v>0</v>
          </cell>
          <cell r="GX1387">
            <v>0</v>
          </cell>
          <cell r="GY1387">
            <v>0</v>
          </cell>
          <cell r="GZ1387">
            <v>0</v>
          </cell>
          <cell r="HA1387">
            <v>0</v>
          </cell>
          <cell r="HB1387">
            <v>0</v>
          </cell>
          <cell r="HC1387">
            <v>0</v>
          </cell>
          <cell r="HD1387">
            <v>0</v>
          </cell>
          <cell r="HE1387">
            <v>0</v>
          </cell>
          <cell r="HF1387">
            <v>0</v>
          </cell>
          <cell r="HG1387">
            <v>0</v>
          </cell>
          <cell r="HH1387">
            <v>0</v>
          </cell>
          <cell r="HI1387">
            <v>0</v>
          </cell>
          <cell r="HJ1387">
            <v>0</v>
          </cell>
          <cell r="HK1387">
            <v>0</v>
          </cell>
          <cell r="HL1387">
            <v>0</v>
          </cell>
          <cell r="HM1387">
            <v>0</v>
          </cell>
          <cell r="HN1387">
            <v>0</v>
          </cell>
          <cell r="HO1387">
            <v>0</v>
          </cell>
          <cell r="HP1387">
            <v>0</v>
          </cell>
          <cell r="HQ1387">
            <v>0</v>
          </cell>
          <cell r="HR1387">
            <v>0</v>
          </cell>
          <cell r="HS1387">
            <v>0</v>
          </cell>
          <cell r="HT1387">
            <v>0</v>
          </cell>
          <cell r="HU1387">
            <v>0</v>
          </cell>
          <cell r="HV1387">
            <v>0</v>
          </cell>
          <cell r="HW1387">
            <v>0</v>
          </cell>
          <cell r="HX1387">
            <v>0</v>
          </cell>
          <cell r="HY1387">
            <v>0</v>
          </cell>
          <cell r="HZ1387">
            <v>0</v>
          </cell>
          <cell r="IA1387">
            <v>0</v>
          </cell>
          <cell r="IB1387">
            <v>0</v>
          </cell>
          <cell r="IC1387">
            <v>0</v>
          </cell>
          <cell r="ID1387">
            <v>0</v>
          </cell>
          <cell r="IE1387">
            <v>0</v>
          </cell>
          <cell r="IF1387">
            <v>0</v>
          </cell>
          <cell r="IG1387">
            <v>0</v>
          </cell>
          <cell r="IH1387">
            <v>0</v>
          </cell>
          <cell r="II1387">
            <v>0</v>
          </cell>
          <cell r="IJ1387">
            <v>0</v>
          </cell>
          <cell r="IK1387">
            <v>0</v>
          </cell>
          <cell r="IL1387">
            <v>0</v>
          </cell>
          <cell r="IM1387">
            <v>0</v>
          </cell>
          <cell r="IN1387">
            <v>0</v>
          </cell>
          <cell r="IO1387">
            <v>0</v>
          </cell>
          <cell r="IP1387">
            <v>0</v>
          </cell>
          <cell r="IQ1387">
            <v>0</v>
          </cell>
          <cell r="IR1387">
            <v>0</v>
          </cell>
          <cell r="IS1387">
            <v>0</v>
          </cell>
          <cell r="IT1387">
            <v>0</v>
          </cell>
          <cell r="IU1387">
            <v>0</v>
          </cell>
          <cell r="IV1387">
            <v>0</v>
          </cell>
          <cell r="IW1387">
            <v>0</v>
          </cell>
          <cell r="IX1387">
            <v>0</v>
          </cell>
          <cell r="IY1387">
            <v>0</v>
          </cell>
          <cell r="IZ1387">
            <v>0</v>
          </cell>
          <cell r="JA1387">
            <v>0</v>
          </cell>
          <cell r="JB1387">
            <v>0</v>
          </cell>
          <cell r="JC1387">
            <v>0</v>
          </cell>
          <cell r="JD1387">
            <v>0</v>
          </cell>
          <cell r="JE1387">
            <v>1.2000000000057298E-2</v>
          </cell>
          <cell r="JF1387">
            <v>0</v>
          </cell>
          <cell r="JG1387">
            <v>0</v>
          </cell>
          <cell r="JH1387">
            <v>-0.1080000000000183</v>
          </cell>
          <cell r="JI1387">
            <v>0.12000000000000455</v>
          </cell>
          <cell r="JJ1387">
            <v>0</v>
          </cell>
          <cell r="JK1387">
            <v>0</v>
          </cell>
          <cell r="JL1387">
            <v>0</v>
          </cell>
          <cell r="JM1387">
            <v>0</v>
          </cell>
          <cell r="JN1387">
            <v>0</v>
          </cell>
          <cell r="JO1387">
            <v>0</v>
          </cell>
          <cell r="JP1387">
            <v>0</v>
          </cell>
          <cell r="JQ1387">
            <v>0</v>
          </cell>
        </row>
        <row r="1388">
          <cell r="D1388" t="str">
            <v>NUC.PX.WYE._.NTC.Adv_Reactor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  <cell r="EN1388">
            <v>0</v>
          </cell>
          <cell r="EO1388">
            <v>0</v>
          </cell>
          <cell r="EP1388">
            <v>0</v>
          </cell>
          <cell r="EQ1388">
            <v>0</v>
          </cell>
          <cell r="ER1388">
            <v>0</v>
          </cell>
          <cell r="ES1388">
            <v>0</v>
          </cell>
          <cell r="ET1388">
            <v>0</v>
          </cell>
          <cell r="EU1388">
            <v>0</v>
          </cell>
          <cell r="EV1388">
            <v>0</v>
          </cell>
          <cell r="EW1388">
            <v>0</v>
          </cell>
          <cell r="EX1388">
            <v>0</v>
          </cell>
          <cell r="EY1388">
            <v>0</v>
          </cell>
          <cell r="EZ1388">
            <v>0</v>
          </cell>
          <cell r="FA1388">
            <v>0</v>
          </cell>
          <cell r="FB1388">
            <v>0</v>
          </cell>
          <cell r="FC1388">
            <v>0</v>
          </cell>
          <cell r="FD1388">
            <v>0</v>
          </cell>
          <cell r="FE1388">
            <v>0</v>
          </cell>
          <cell r="FF1388">
            <v>0</v>
          </cell>
          <cell r="FG1388">
            <v>0</v>
          </cell>
          <cell r="FH1388">
            <v>0</v>
          </cell>
          <cell r="FI1388">
            <v>0</v>
          </cell>
          <cell r="FJ1388">
            <v>0</v>
          </cell>
          <cell r="FK1388">
            <v>0</v>
          </cell>
          <cell r="FL1388">
            <v>0</v>
          </cell>
          <cell r="FM1388">
            <v>0</v>
          </cell>
          <cell r="FN1388">
            <v>0</v>
          </cell>
          <cell r="FO1388">
            <v>0</v>
          </cell>
          <cell r="FP1388">
            <v>0</v>
          </cell>
          <cell r="FQ1388">
            <v>0</v>
          </cell>
          <cell r="FR1388">
            <v>0</v>
          </cell>
          <cell r="FS1388">
            <v>0</v>
          </cell>
          <cell r="FT1388">
            <v>0</v>
          </cell>
          <cell r="FU1388">
            <v>0</v>
          </cell>
          <cell r="FV1388">
            <v>0</v>
          </cell>
          <cell r="FW1388">
            <v>0</v>
          </cell>
          <cell r="FX1388">
            <v>0</v>
          </cell>
          <cell r="FY1388">
            <v>0</v>
          </cell>
          <cell r="FZ1388">
            <v>0</v>
          </cell>
          <cell r="GA1388">
            <v>0</v>
          </cell>
          <cell r="GB1388">
            <v>0</v>
          </cell>
          <cell r="GC1388">
            <v>0</v>
          </cell>
          <cell r="GD1388">
            <v>0</v>
          </cell>
          <cell r="GE1388">
            <v>0</v>
          </cell>
          <cell r="GF1388">
            <v>0</v>
          </cell>
          <cell r="GG1388">
            <v>0</v>
          </cell>
          <cell r="GH1388">
            <v>0</v>
          </cell>
          <cell r="GI1388">
            <v>0</v>
          </cell>
          <cell r="GJ1388">
            <v>0</v>
          </cell>
          <cell r="GK1388">
            <v>0</v>
          </cell>
          <cell r="GL1388">
            <v>0</v>
          </cell>
          <cell r="GM1388">
            <v>0</v>
          </cell>
          <cell r="GN1388">
            <v>0</v>
          </cell>
          <cell r="GO1388">
            <v>0</v>
          </cell>
          <cell r="GP1388">
            <v>0</v>
          </cell>
          <cell r="GQ1388">
            <v>0</v>
          </cell>
          <cell r="GR1388">
            <v>0</v>
          </cell>
          <cell r="GS1388">
            <v>0</v>
          </cell>
          <cell r="GT1388">
            <v>0</v>
          </cell>
          <cell r="GU1388">
            <v>0</v>
          </cell>
          <cell r="GV1388">
            <v>0</v>
          </cell>
          <cell r="GW1388">
            <v>0</v>
          </cell>
          <cell r="GX1388">
            <v>0</v>
          </cell>
          <cell r="GY1388">
            <v>0</v>
          </cell>
          <cell r="GZ1388">
            <v>0</v>
          </cell>
          <cell r="HA1388">
            <v>0</v>
          </cell>
          <cell r="HB1388">
            <v>0</v>
          </cell>
          <cell r="HC1388">
            <v>0</v>
          </cell>
          <cell r="HD1388">
            <v>0</v>
          </cell>
          <cell r="HE1388">
            <v>0</v>
          </cell>
          <cell r="HF1388">
            <v>0</v>
          </cell>
          <cell r="HG1388">
            <v>0</v>
          </cell>
          <cell r="HH1388">
            <v>0</v>
          </cell>
          <cell r="HI1388">
            <v>0</v>
          </cell>
          <cell r="HJ1388">
            <v>0</v>
          </cell>
          <cell r="HK1388">
            <v>0</v>
          </cell>
          <cell r="HL1388">
            <v>0</v>
          </cell>
          <cell r="HM1388">
            <v>0</v>
          </cell>
          <cell r="HN1388">
            <v>0</v>
          </cell>
          <cell r="HO1388">
            <v>0</v>
          </cell>
          <cell r="HP1388">
            <v>0</v>
          </cell>
          <cell r="HQ1388">
            <v>0</v>
          </cell>
          <cell r="HR1388">
            <v>0</v>
          </cell>
          <cell r="HS1388">
            <v>0</v>
          </cell>
          <cell r="HT1388">
            <v>0</v>
          </cell>
          <cell r="HU1388">
            <v>0</v>
          </cell>
          <cell r="HV1388">
            <v>0</v>
          </cell>
          <cell r="HW1388">
            <v>0</v>
          </cell>
          <cell r="HX1388">
            <v>0</v>
          </cell>
          <cell r="HY1388">
            <v>0</v>
          </cell>
          <cell r="HZ1388">
            <v>0</v>
          </cell>
          <cell r="IA1388">
            <v>0</v>
          </cell>
          <cell r="IB1388">
            <v>0</v>
          </cell>
          <cell r="IC1388">
            <v>0</v>
          </cell>
          <cell r="ID1388">
            <v>0</v>
          </cell>
          <cell r="IE1388">
            <v>0</v>
          </cell>
          <cell r="IF1388">
            <v>0</v>
          </cell>
          <cell r="IG1388">
            <v>0</v>
          </cell>
          <cell r="IH1388">
            <v>0</v>
          </cell>
          <cell r="II1388">
            <v>0</v>
          </cell>
          <cell r="IJ1388">
            <v>0</v>
          </cell>
          <cell r="IK1388">
            <v>0</v>
          </cell>
          <cell r="IL1388">
            <v>0</v>
          </cell>
          <cell r="IM1388">
            <v>0</v>
          </cell>
          <cell r="IN1388">
            <v>0</v>
          </cell>
          <cell r="IO1388">
            <v>0</v>
          </cell>
          <cell r="IP1388">
            <v>0</v>
          </cell>
          <cell r="IQ1388">
            <v>0</v>
          </cell>
          <cell r="IR1388">
            <v>0</v>
          </cell>
          <cell r="IS1388">
            <v>0</v>
          </cell>
          <cell r="IT1388">
            <v>0</v>
          </cell>
          <cell r="IU1388">
            <v>0</v>
          </cell>
          <cell r="IV1388">
            <v>0</v>
          </cell>
          <cell r="IW1388">
            <v>0</v>
          </cell>
          <cell r="IX1388">
            <v>0</v>
          </cell>
          <cell r="IY1388">
            <v>0</v>
          </cell>
          <cell r="IZ1388">
            <v>0</v>
          </cell>
          <cell r="JA1388">
            <v>0</v>
          </cell>
          <cell r="JB1388">
            <v>0</v>
          </cell>
          <cell r="JC1388">
            <v>0</v>
          </cell>
          <cell r="JD1388">
            <v>0</v>
          </cell>
          <cell r="JE1388">
            <v>4.8254881599998498</v>
          </cell>
          <cell r="JF1388">
            <v>1.3199999999999932</v>
          </cell>
          <cell r="JG1388">
            <v>0.23999999999999488</v>
          </cell>
          <cell r="JH1388">
            <v>-0.10800000000000409</v>
          </cell>
          <cell r="JI1388">
            <v>0.35999999999999943</v>
          </cell>
          <cell r="JJ1388">
            <v>0.22096114999999372</v>
          </cell>
          <cell r="JK1388">
            <v>0.8399999999999892</v>
          </cell>
          <cell r="JL1388">
            <v>0</v>
          </cell>
          <cell r="JM1388">
            <v>0</v>
          </cell>
          <cell r="JN1388">
            <v>3.2527009999995471E-2</v>
          </cell>
          <cell r="JO1388">
            <v>0.59999999999996589</v>
          </cell>
          <cell r="JP1388">
            <v>0</v>
          </cell>
          <cell r="JQ1388">
            <v>1.3199999999999932</v>
          </cell>
        </row>
        <row r="1389">
          <cell r="D1389" t="str">
            <v>GEO.PX.COR._.PTC.NF-EGS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7.0699999999987995E-2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7.0700000000002206E-2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0</v>
          </cell>
          <cell r="EK1389">
            <v>0</v>
          </cell>
          <cell r="EL1389">
            <v>0</v>
          </cell>
          <cell r="EM1389">
            <v>0</v>
          </cell>
          <cell r="EN1389">
            <v>0</v>
          </cell>
          <cell r="EO1389">
            <v>0</v>
          </cell>
          <cell r="EP1389">
            <v>0</v>
          </cell>
          <cell r="EQ1389">
            <v>0</v>
          </cell>
          <cell r="ER1389">
            <v>0</v>
          </cell>
          <cell r="ES1389">
            <v>0</v>
          </cell>
          <cell r="ET1389">
            <v>0</v>
          </cell>
          <cell r="EU1389">
            <v>0</v>
          </cell>
          <cell r="EV1389">
            <v>0</v>
          </cell>
          <cell r="EW1389">
            <v>0</v>
          </cell>
          <cell r="EX1389">
            <v>0</v>
          </cell>
          <cell r="EY1389">
            <v>0</v>
          </cell>
          <cell r="EZ1389">
            <v>0</v>
          </cell>
          <cell r="FA1389">
            <v>0</v>
          </cell>
          <cell r="FB1389">
            <v>0</v>
          </cell>
          <cell r="FC1389">
            <v>0</v>
          </cell>
          <cell r="FD1389">
            <v>0</v>
          </cell>
          <cell r="FE1389">
            <v>-0.14139999999997599</v>
          </cell>
          <cell r="FF1389">
            <v>0</v>
          </cell>
          <cell r="FG1389">
            <v>0</v>
          </cell>
          <cell r="FH1389">
            <v>0</v>
          </cell>
          <cell r="FI1389">
            <v>-0.14139999999999731</v>
          </cell>
          <cell r="FJ1389">
            <v>0</v>
          </cell>
          <cell r="FK1389">
            <v>0</v>
          </cell>
          <cell r="FL1389">
            <v>0</v>
          </cell>
          <cell r="FM1389">
            <v>0</v>
          </cell>
          <cell r="FN1389">
            <v>0</v>
          </cell>
          <cell r="FO1389">
            <v>0</v>
          </cell>
          <cell r="FP1389">
            <v>0</v>
          </cell>
          <cell r="FQ1389">
            <v>0</v>
          </cell>
          <cell r="FR1389">
            <v>-0.49490000000002965</v>
          </cell>
          <cell r="FS1389">
            <v>0</v>
          </cell>
          <cell r="FT1389">
            <v>0</v>
          </cell>
          <cell r="FU1389">
            <v>7.0700000000002206E-2</v>
          </cell>
          <cell r="FV1389">
            <v>-0.56560000000000343</v>
          </cell>
          <cell r="FW1389">
            <v>7.0700000000002206E-2</v>
          </cell>
          <cell r="FX1389">
            <v>-7.06999999999951E-2</v>
          </cell>
          <cell r="FY1389">
            <v>0</v>
          </cell>
          <cell r="FZ1389">
            <v>0</v>
          </cell>
          <cell r="GA1389">
            <v>0</v>
          </cell>
          <cell r="GB1389">
            <v>0</v>
          </cell>
          <cell r="GC1389">
            <v>0</v>
          </cell>
          <cell r="GD1389">
            <v>0</v>
          </cell>
          <cell r="GE1389">
            <v>0</v>
          </cell>
          <cell r="GF1389">
            <v>0</v>
          </cell>
          <cell r="GG1389">
            <v>0</v>
          </cell>
          <cell r="GH1389">
            <v>0</v>
          </cell>
          <cell r="GI1389">
            <v>0</v>
          </cell>
          <cell r="GJ1389">
            <v>0</v>
          </cell>
          <cell r="GK1389">
            <v>0</v>
          </cell>
          <cell r="GL1389">
            <v>0</v>
          </cell>
          <cell r="GM1389">
            <v>0</v>
          </cell>
          <cell r="GN1389">
            <v>0</v>
          </cell>
          <cell r="GO1389">
            <v>0</v>
          </cell>
          <cell r="GP1389">
            <v>0</v>
          </cell>
          <cell r="GQ1389">
            <v>0</v>
          </cell>
          <cell r="GR1389">
            <v>0.35349999999993997</v>
          </cell>
          <cell r="GS1389">
            <v>0</v>
          </cell>
          <cell r="GT1389">
            <v>0</v>
          </cell>
          <cell r="GU1389">
            <v>7.06999999999951E-2</v>
          </cell>
          <cell r="GV1389">
            <v>0.14139999999999731</v>
          </cell>
          <cell r="GW1389">
            <v>7.0700000000002206E-2</v>
          </cell>
          <cell r="GX1389">
            <v>7.06999999999951E-2</v>
          </cell>
          <cell r="GY1389">
            <v>7.0700000000002206E-2</v>
          </cell>
          <cell r="GZ1389">
            <v>-7.0700000000002206E-2</v>
          </cell>
          <cell r="HA1389">
            <v>0</v>
          </cell>
          <cell r="HB1389">
            <v>0</v>
          </cell>
          <cell r="HC1389">
            <v>0</v>
          </cell>
          <cell r="HD1389">
            <v>0</v>
          </cell>
          <cell r="HE1389">
            <v>7.0699999999987995E-2</v>
          </cell>
          <cell r="HF1389">
            <v>0</v>
          </cell>
          <cell r="HG1389">
            <v>0</v>
          </cell>
          <cell r="HH1389">
            <v>7.0700000000002206E-2</v>
          </cell>
          <cell r="HI1389">
            <v>0</v>
          </cell>
          <cell r="HJ1389">
            <v>0.14139999999999731</v>
          </cell>
          <cell r="HK1389">
            <v>0</v>
          </cell>
          <cell r="HL1389">
            <v>-7.0700000000002206E-2</v>
          </cell>
          <cell r="HM1389">
            <v>-7.0700000000002206E-2</v>
          </cell>
          <cell r="HN1389">
            <v>0</v>
          </cell>
          <cell r="HO1389">
            <v>0</v>
          </cell>
          <cell r="HP1389">
            <v>0</v>
          </cell>
          <cell r="HQ1389">
            <v>0</v>
          </cell>
          <cell r="HR1389">
            <v>0.42420000000004165</v>
          </cell>
          <cell r="HS1389">
            <v>0</v>
          </cell>
          <cell r="HT1389">
            <v>0</v>
          </cell>
          <cell r="HU1389">
            <v>0.42419999999999902</v>
          </cell>
          <cell r="HV1389">
            <v>-7.06999999999951E-2</v>
          </cell>
          <cell r="HW1389">
            <v>-0.14139999999999731</v>
          </cell>
          <cell r="HX1389">
            <v>0</v>
          </cell>
          <cell r="HY1389">
            <v>0.14140000000000441</v>
          </cell>
          <cell r="HZ1389">
            <v>0</v>
          </cell>
          <cell r="IA1389">
            <v>0</v>
          </cell>
          <cell r="IB1389">
            <v>7.06999999999951E-2</v>
          </cell>
          <cell r="IC1389">
            <v>0</v>
          </cell>
          <cell r="ID1389">
            <v>0</v>
          </cell>
          <cell r="IE1389">
            <v>0</v>
          </cell>
          <cell r="IF1389">
            <v>0</v>
          </cell>
          <cell r="IG1389">
            <v>0</v>
          </cell>
          <cell r="IH1389">
            <v>0</v>
          </cell>
          <cell r="II1389">
            <v>0</v>
          </cell>
          <cell r="IJ1389">
            <v>0</v>
          </cell>
          <cell r="IK1389">
            <v>0</v>
          </cell>
          <cell r="IL1389">
            <v>0</v>
          </cell>
          <cell r="IM1389">
            <v>0</v>
          </cell>
          <cell r="IN1389">
            <v>0</v>
          </cell>
          <cell r="IO1389">
            <v>0</v>
          </cell>
          <cell r="IP1389">
            <v>0</v>
          </cell>
          <cell r="IQ1389">
            <v>0</v>
          </cell>
          <cell r="IR1389">
            <v>0</v>
          </cell>
          <cell r="IS1389">
            <v>0</v>
          </cell>
          <cell r="IT1389">
            <v>0</v>
          </cell>
          <cell r="IU1389">
            <v>0</v>
          </cell>
          <cell r="IV1389">
            <v>0</v>
          </cell>
          <cell r="IW1389">
            <v>0</v>
          </cell>
          <cell r="IX1389">
            <v>0</v>
          </cell>
          <cell r="IY1389">
            <v>0</v>
          </cell>
          <cell r="IZ1389">
            <v>0</v>
          </cell>
          <cell r="JA1389">
            <v>0</v>
          </cell>
          <cell r="JB1389">
            <v>0</v>
          </cell>
          <cell r="JC1389">
            <v>0</v>
          </cell>
          <cell r="JD1389">
            <v>0</v>
          </cell>
          <cell r="JE1389">
            <v>0.42420000000004165</v>
          </cell>
          <cell r="JF1389">
            <v>0</v>
          </cell>
          <cell r="JG1389">
            <v>0</v>
          </cell>
          <cell r="JH1389">
            <v>0</v>
          </cell>
          <cell r="JI1389">
            <v>0.14139999999999731</v>
          </cell>
          <cell r="JJ1389">
            <v>-7.06999999999951E-2</v>
          </cell>
          <cell r="JK1389">
            <v>7.06999999999951E-2</v>
          </cell>
          <cell r="JL1389">
            <v>-0.21209999999999951</v>
          </cell>
          <cell r="JM1389">
            <v>7.0700000000002206E-2</v>
          </cell>
          <cell r="JN1389">
            <v>0</v>
          </cell>
          <cell r="JO1389">
            <v>0.28280000000000172</v>
          </cell>
          <cell r="JP1389">
            <v>0.14139999999999731</v>
          </cell>
          <cell r="JQ1389">
            <v>0</v>
          </cell>
        </row>
        <row r="1390">
          <cell r="D1390" t="str">
            <v>GEO.PX.UTS._.PTC.NF-EGS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-0.35350000000005366</v>
          </cell>
          <cell r="AF1390">
            <v>-7.0700000000002206E-2</v>
          </cell>
          <cell r="AG1390">
            <v>7.0700000000002206E-2</v>
          </cell>
          <cell r="AH1390">
            <v>0.14139999999999731</v>
          </cell>
          <cell r="AI1390">
            <v>0</v>
          </cell>
          <cell r="AJ1390">
            <v>-7.0700000000002206E-2</v>
          </cell>
          <cell r="AK1390">
            <v>7.06999999999951E-2</v>
          </cell>
          <cell r="AL1390">
            <v>-0.14139999999999731</v>
          </cell>
          <cell r="AM1390">
            <v>-0.21209999999999951</v>
          </cell>
          <cell r="AN1390">
            <v>-7.0700000000002206E-2</v>
          </cell>
          <cell r="AO1390">
            <v>-7.0700000000002206E-2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-0.21209999999996398</v>
          </cell>
          <cell r="CF1390">
            <v>0</v>
          </cell>
          <cell r="CG1390">
            <v>0</v>
          </cell>
          <cell r="CH1390">
            <v>-7.06999999999951E-2</v>
          </cell>
          <cell r="CI1390">
            <v>7.0700000000002206E-2</v>
          </cell>
          <cell r="CJ1390">
            <v>7.0700000000002206E-2</v>
          </cell>
          <cell r="CK1390">
            <v>0.14139999999999731</v>
          </cell>
          <cell r="CL1390">
            <v>-0.35349999999999682</v>
          </cell>
          <cell r="CM1390">
            <v>-0.35349999999999682</v>
          </cell>
          <cell r="CN1390">
            <v>0.21209999999999241</v>
          </cell>
          <cell r="CO1390">
            <v>7.06999999999951E-2</v>
          </cell>
          <cell r="CP1390">
            <v>0</v>
          </cell>
          <cell r="CQ1390">
            <v>0</v>
          </cell>
          <cell r="CR1390">
            <v>-1.2725999999998976</v>
          </cell>
          <cell r="CS1390">
            <v>0</v>
          </cell>
          <cell r="CT1390">
            <v>0</v>
          </cell>
          <cell r="CU1390">
            <v>0.14139999999999731</v>
          </cell>
          <cell r="CV1390">
            <v>-7.0700000000002206E-2</v>
          </cell>
          <cell r="CW1390">
            <v>-0.21209999999999951</v>
          </cell>
          <cell r="CX1390">
            <v>-0.70700000000000074</v>
          </cell>
          <cell r="CY1390">
            <v>-0.21209999999999951</v>
          </cell>
          <cell r="CZ1390">
            <v>-7.0700000000002206E-2</v>
          </cell>
          <cell r="DA1390">
            <v>-0.21209999999999951</v>
          </cell>
          <cell r="DB1390">
            <v>7.0700000000002206E-2</v>
          </cell>
          <cell r="DC1390">
            <v>0</v>
          </cell>
          <cell r="DD1390">
            <v>0</v>
          </cell>
          <cell r="DE1390">
            <v>-0.14139999999997599</v>
          </cell>
          <cell r="DF1390">
            <v>0</v>
          </cell>
          <cell r="DG1390">
            <v>-7.0700000000002206E-2</v>
          </cell>
          <cell r="DH1390">
            <v>-0.14139999999999731</v>
          </cell>
          <cell r="DI1390">
            <v>0</v>
          </cell>
          <cell r="DJ1390">
            <v>0.28280000000000172</v>
          </cell>
          <cell r="DK1390">
            <v>-0.35349999999999682</v>
          </cell>
          <cell r="DL1390">
            <v>0</v>
          </cell>
          <cell r="DM1390">
            <v>0.14140000000000441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1.4139999999998736</v>
          </cell>
          <cell r="DS1390">
            <v>0</v>
          </cell>
          <cell r="DT1390">
            <v>7.0700000000002206E-2</v>
          </cell>
          <cell r="DU1390">
            <v>0</v>
          </cell>
          <cell r="DV1390">
            <v>-0.42419999999999902</v>
          </cell>
          <cell r="DW1390">
            <v>-0.28279999999999461</v>
          </cell>
          <cell r="DX1390">
            <v>0.49489999999999412</v>
          </cell>
          <cell r="DY1390">
            <v>0.77769999999999584</v>
          </cell>
          <cell r="DZ1390">
            <v>0.63629999999999853</v>
          </cell>
          <cell r="EA1390">
            <v>7.06999999999951E-2</v>
          </cell>
          <cell r="EB1390">
            <v>7.06999999999951E-2</v>
          </cell>
          <cell r="EC1390">
            <v>0</v>
          </cell>
          <cell r="ED1390">
            <v>0</v>
          </cell>
          <cell r="EE1390">
            <v>0.35350000000005366</v>
          </cell>
          <cell r="EF1390">
            <v>0</v>
          </cell>
          <cell r="EG1390">
            <v>7.0700000000002206E-2</v>
          </cell>
          <cell r="EH1390">
            <v>-0.21209999999999951</v>
          </cell>
          <cell r="EI1390">
            <v>0.35349999999999682</v>
          </cell>
          <cell r="EJ1390">
            <v>-0.14139999999999731</v>
          </cell>
          <cell r="EK1390">
            <v>7.0700000000002206E-2</v>
          </cell>
          <cell r="EL1390">
            <v>0.28280000000000172</v>
          </cell>
          <cell r="EM1390">
            <v>7.06999999999951E-2</v>
          </cell>
          <cell r="EN1390">
            <v>-0.14139999999999731</v>
          </cell>
          <cell r="EO1390">
            <v>0</v>
          </cell>
          <cell r="EP1390">
            <v>0</v>
          </cell>
          <cell r="EQ1390">
            <v>0</v>
          </cell>
          <cell r="ER1390">
            <v>1.1312000000000353</v>
          </cell>
          <cell r="ES1390">
            <v>0</v>
          </cell>
          <cell r="ET1390">
            <v>0</v>
          </cell>
          <cell r="EU1390">
            <v>7.0700000000002206E-2</v>
          </cell>
          <cell r="EV1390">
            <v>-0.21209999999999951</v>
          </cell>
          <cell r="EW1390">
            <v>1.2725999999999971</v>
          </cell>
          <cell r="EX1390">
            <v>0</v>
          </cell>
          <cell r="EY1390">
            <v>0</v>
          </cell>
          <cell r="EZ1390">
            <v>0</v>
          </cell>
          <cell r="FA1390">
            <v>0</v>
          </cell>
          <cell r="FB1390">
            <v>0</v>
          </cell>
          <cell r="FC1390">
            <v>0</v>
          </cell>
          <cell r="FD1390">
            <v>0</v>
          </cell>
          <cell r="FE1390">
            <v>0</v>
          </cell>
          <cell r="FF1390">
            <v>0</v>
          </cell>
          <cell r="FG1390">
            <v>0</v>
          </cell>
          <cell r="FH1390">
            <v>0</v>
          </cell>
          <cell r="FI1390">
            <v>0</v>
          </cell>
          <cell r="FJ1390">
            <v>0</v>
          </cell>
          <cell r="FK1390">
            <v>0</v>
          </cell>
          <cell r="FL1390">
            <v>0</v>
          </cell>
          <cell r="FM1390">
            <v>0</v>
          </cell>
          <cell r="FN1390">
            <v>0</v>
          </cell>
          <cell r="FO1390">
            <v>0</v>
          </cell>
          <cell r="FP1390">
            <v>0</v>
          </cell>
          <cell r="FQ1390">
            <v>0</v>
          </cell>
          <cell r="FR1390">
            <v>0</v>
          </cell>
          <cell r="FS1390">
            <v>0</v>
          </cell>
          <cell r="FT1390">
            <v>0</v>
          </cell>
          <cell r="FU1390">
            <v>0</v>
          </cell>
          <cell r="FV1390">
            <v>0</v>
          </cell>
          <cell r="FW1390">
            <v>0</v>
          </cell>
          <cell r="FX1390">
            <v>0</v>
          </cell>
          <cell r="FY1390">
            <v>0</v>
          </cell>
          <cell r="FZ1390">
            <v>0</v>
          </cell>
          <cell r="GA1390">
            <v>0</v>
          </cell>
          <cell r="GB1390">
            <v>0</v>
          </cell>
          <cell r="GC1390">
            <v>0</v>
          </cell>
          <cell r="GD1390">
            <v>0</v>
          </cell>
          <cell r="GE1390">
            <v>0</v>
          </cell>
          <cell r="GF1390">
            <v>0</v>
          </cell>
          <cell r="GG1390">
            <v>0</v>
          </cell>
          <cell r="GH1390">
            <v>0</v>
          </cell>
          <cell r="GI1390">
            <v>0</v>
          </cell>
          <cell r="GJ1390">
            <v>0</v>
          </cell>
          <cell r="GK1390">
            <v>0</v>
          </cell>
          <cell r="GL1390">
            <v>0</v>
          </cell>
          <cell r="GM1390">
            <v>0</v>
          </cell>
          <cell r="GN1390">
            <v>0</v>
          </cell>
          <cell r="GO1390">
            <v>0</v>
          </cell>
          <cell r="GP1390">
            <v>0</v>
          </cell>
          <cell r="GQ1390">
            <v>0</v>
          </cell>
          <cell r="GR1390">
            <v>0</v>
          </cell>
          <cell r="GS1390">
            <v>0</v>
          </cell>
          <cell r="GT1390">
            <v>0</v>
          </cell>
          <cell r="GU1390">
            <v>0</v>
          </cell>
          <cell r="GV1390">
            <v>0</v>
          </cell>
          <cell r="GW1390">
            <v>0</v>
          </cell>
          <cell r="GX1390">
            <v>0</v>
          </cell>
          <cell r="GY1390">
            <v>0</v>
          </cell>
          <cell r="GZ1390">
            <v>0</v>
          </cell>
          <cell r="HA1390">
            <v>0</v>
          </cell>
          <cell r="HB1390">
            <v>0</v>
          </cell>
          <cell r="HC1390">
            <v>0</v>
          </cell>
          <cell r="HD1390">
            <v>0</v>
          </cell>
          <cell r="HE1390">
            <v>0</v>
          </cell>
          <cell r="HF1390">
            <v>0</v>
          </cell>
          <cell r="HG1390">
            <v>0</v>
          </cell>
          <cell r="HH1390">
            <v>0</v>
          </cell>
          <cell r="HI1390">
            <v>0</v>
          </cell>
          <cell r="HJ1390">
            <v>0</v>
          </cell>
          <cell r="HK1390">
            <v>0</v>
          </cell>
          <cell r="HL1390">
            <v>0</v>
          </cell>
          <cell r="HM1390">
            <v>0</v>
          </cell>
          <cell r="HN1390">
            <v>0</v>
          </cell>
          <cell r="HO1390">
            <v>0</v>
          </cell>
          <cell r="HP1390">
            <v>0</v>
          </cell>
          <cell r="HQ1390">
            <v>0</v>
          </cell>
          <cell r="HR1390">
            <v>0</v>
          </cell>
          <cell r="HS1390">
            <v>0</v>
          </cell>
          <cell r="HT1390">
            <v>0</v>
          </cell>
          <cell r="HU1390">
            <v>0</v>
          </cell>
          <cell r="HV1390">
            <v>0</v>
          </cell>
          <cell r="HW1390">
            <v>0</v>
          </cell>
          <cell r="HX1390">
            <v>0</v>
          </cell>
          <cell r="HY1390">
            <v>0</v>
          </cell>
          <cell r="HZ1390">
            <v>0</v>
          </cell>
          <cell r="IA1390">
            <v>0</v>
          </cell>
          <cell r="IB1390">
            <v>0</v>
          </cell>
          <cell r="IC1390">
            <v>0</v>
          </cell>
          <cell r="ID1390">
            <v>0</v>
          </cell>
          <cell r="IE1390">
            <v>0</v>
          </cell>
          <cell r="IF1390">
            <v>0</v>
          </cell>
          <cell r="IG1390">
            <v>0</v>
          </cell>
          <cell r="IH1390">
            <v>0</v>
          </cell>
          <cell r="II1390">
            <v>0</v>
          </cell>
          <cell r="IJ1390">
            <v>0</v>
          </cell>
          <cell r="IK1390">
            <v>0</v>
          </cell>
          <cell r="IL1390">
            <v>0</v>
          </cell>
          <cell r="IM1390">
            <v>0</v>
          </cell>
          <cell r="IN1390">
            <v>0</v>
          </cell>
          <cell r="IO1390">
            <v>0</v>
          </cell>
          <cell r="IP1390">
            <v>0</v>
          </cell>
          <cell r="IQ1390">
            <v>0</v>
          </cell>
          <cell r="IR1390">
            <v>0</v>
          </cell>
          <cell r="IS1390">
            <v>0</v>
          </cell>
          <cell r="IT1390">
            <v>0</v>
          </cell>
          <cell r="IU1390">
            <v>0</v>
          </cell>
          <cell r="IV1390">
            <v>0</v>
          </cell>
          <cell r="IW1390">
            <v>0</v>
          </cell>
          <cell r="IX1390">
            <v>0</v>
          </cell>
          <cell r="IY1390">
            <v>0</v>
          </cell>
          <cell r="IZ1390">
            <v>0</v>
          </cell>
          <cell r="JA1390">
            <v>0</v>
          </cell>
          <cell r="JB1390">
            <v>0</v>
          </cell>
          <cell r="JC1390">
            <v>0</v>
          </cell>
          <cell r="JD1390">
            <v>0</v>
          </cell>
          <cell r="JE1390">
            <v>7.0699999999987995E-2</v>
          </cell>
          <cell r="JF1390">
            <v>0</v>
          </cell>
          <cell r="JG1390">
            <v>0</v>
          </cell>
          <cell r="JH1390">
            <v>0</v>
          </cell>
          <cell r="JI1390">
            <v>7.06999999999951E-2</v>
          </cell>
          <cell r="JJ1390">
            <v>0</v>
          </cell>
          <cell r="JK1390">
            <v>0</v>
          </cell>
          <cell r="JL1390">
            <v>0</v>
          </cell>
          <cell r="JM1390">
            <v>0</v>
          </cell>
          <cell r="JN1390">
            <v>0</v>
          </cell>
          <cell r="JO1390">
            <v>0</v>
          </cell>
          <cell r="JP1390">
            <v>0</v>
          </cell>
          <cell r="JQ1390">
            <v>0</v>
          </cell>
        </row>
        <row r="1391">
          <cell r="D1391" t="str">
            <v>GEO.PX.COR._.NTC.NF-EGS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  <cell r="EN1391">
            <v>0</v>
          </cell>
          <cell r="EO1391">
            <v>0</v>
          </cell>
          <cell r="EP1391">
            <v>0</v>
          </cell>
          <cell r="EQ1391">
            <v>0</v>
          </cell>
          <cell r="ER1391">
            <v>0</v>
          </cell>
          <cell r="ES1391">
            <v>0</v>
          </cell>
          <cell r="ET1391">
            <v>0</v>
          </cell>
          <cell r="EU1391">
            <v>0</v>
          </cell>
          <cell r="EV1391">
            <v>0</v>
          </cell>
          <cell r="EW1391">
            <v>0</v>
          </cell>
          <cell r="EX1391">
            <v>0</v>
          </cell>
          <cell r="EY1391">
            <v>0</v>
          </cell>
          <cell r="EZ1391">
            <v>0</v>
          </cell>
          <cell r="FA1391">
            <v>0</v>
          </cell>
          <cell r="FB1391">
            <v>0</v>
          </cell>
          <cell r="FC1391">
            <v>0</v>
          </cell>
          <cell r="FD1391">
            <v>0</v>
          </cell>
          <cell r="FE1391">
            <v>-0.28279999999995198</v>
          </cell>
          <cell r="FF1391">
            <v>0</v>
          </cell>
          <cell r="FG1391">
            <v>-0.28279999999999461</v>
          </cell>
          <cell r="FH1391">
            <v>-0.21209999999999951</v>
          </cell>
          <cell r="FI1391">
            <v>7.06999999999951E-2</v>
          </cell>
          <cell r="FJ1391">
            <v>0</v>
          </cell>
          <cell r="FK1391">
            <v>-0.28279999999999461</v>
          </cell>
          <cell r="FL1391">
            <v>0</v>
          </cell>
          <cell r="FM1391">
            <v>0.42419999999999902</v>
          </cell>
          <cell r="FN1391">
            <v>0</v>
          </cell>
          <cell r="FO1391">
            <v>0</v>
          </cell>
          <cell r="FP1391">
            <v>0</v>
          </cell>
          <cell r="FQ1391">
            <v>0</v>
          </cell>
          <cell r="FR1391">
            <v>-0.21209999999996398</v>
          </cell>
          <cell r="FS1391">
            <v>0</v>
          </cell>
          <cell r="FT1391">
            <v>7.0700000000002206E-2</v>
          </cell>
          <cell r="FU1391">
            <v>0.21209999999999951</v>
          </cell>
          <cell r="FV1391">
            <v>0</v>
          </cell>
          <cell r="FW1391">
            <v>-0.14139999999999731</v>
          </cell>
          <cell r="FX1391">
            <v>-7.0700000000002206E-2</v>
          </cell>
          <cell r="FY1391">
            <v>-0.21209999999999951</v>
          </cell>
          <cell r="FZ1391">
            <v>0</v>
          </cell>
          <cell r="GA1391">
            <v>0</v>
          </cell>
          <cell r="GB1391">
            <v>-7.0700000000002206E-2</v>
          </cell>
          <cell r="GC1391">
            <v>0</v>
          </cell>
          <cell r="GD1391">
            <v>0</v>
          </cell>
          <cell r="GE1391">
            <v>0.28279999999983829</v>
          </cell>
          <cell r="GF1391">
            <v>0</v>
          </cell>
          <cell r="GG1391">
            <v>-7.0700000000002206E-2</v>
          </cell>
          <cell r="GH1391">
            <v>0.21209999999999951</v>
          </cell>
          <cell r="GI1391">
            <v>7.06999999999951E-2</v>
          </cell>
          <cell r="GJ1391">
            <v>0</v>
          </cell>
          <cell r="GK1391">
            <v>0.14139999999999731</v>
          </cell>
          <cell r="GL1391">
            <v>7.0700000000002206E-2</v>
          </cell>
          <cell r="GM1391">
            <v>0</v>
          </cell>
          <cell r="GN1391">
            <v>0</v>
          </cell>
          <cell r="GO1391">
            <v>-0.14140000000000441</v>
          </cell>
          <cell r="GP1391">
            <v>0</v>
          </cell>
          <cell r="GQ1391">
            <v>0</v>
          </cell>
          <cell r="GR1391">
            <v>7.0699999999987995E-2</v>
          </cell>
          <cell r="GS1391">
            <v>0</v>
          </cell>
          <cell r="GT1391">
            <v>0</v>
          </cell>
          <cell r="GU1391">
            <v>7.0700000000002206E-2</v>
          </cell>
          <cell r="GV1391">
            <v>-7.06999999999951E-2</v>
          </cell>
          <cell r="GW1391">
            <v>0.14139999999999731</v>
          </cell>
          <cell r="GX1391">
            <v>-7.06999999999951E-2</v>
          </cell>
          <cell r="GY1391">
            <v>0</v>
          </cell>
          <cell r="GZ1391">
            <v>0</v>
          </cell>
          <cell r="HA1391">
            <v>0</v>
          </cell>
          <cell r="HB1391">
            <v>0</v>
          </cell>
          <cell r="HC1391">
            <v>0</v>
          </cell>
          <cell r="HD1391">
            <v>0</v>
          </cell>
          <cell r="HE1391">
            <v>0.42419999999992797</v>
          </cell>
          <cell r="HF1391">
            <v>0</v>
          </cell>
          <cell r="HG1391">
            <v>0</v>
          </cell>
          <cell r="HH1391">
            <v>-7.0700000000009311E-2</v>
          </cell>
          <cell r="HI1391">
            <v>0.14139999999999731</v>
          </cell>
          <cell r="HJ1391">
            <v>0.42419999999999902</v>
          </cell>
          <cell r="HK1391">
            <v>0</v>
          </cell>
          <cell r="HL1391">
            <v>7.06999999999951E-2</v>
          </cell>
          <cell r="HM1391">
            <v>0</v>
          </cell>
          <cell r="HN1391">
            <v>-0.14139999999999731</v>
          </cell>
          <cell r="HO1391">
            <v>0</v>
          </cell>
          <cell r="HP1391">
            <v>0</v>
          </cell>
          <cell r="HQ1391">
            <v>0</v>
          </cell>
          <cell r="HR1391">
            <v>-0.28279999999995198</v>
          </cell>
          <cell r="HS1391">
            <v>0</v>
          </cell>
          <cell r="HT1391">
            <v>0</v>
          </cell>
          <cell r="HU1391">
            <v>0</v>
          </cell>
          <cell r="HV1391">
            <v>0</v>
          </cell>
          <cell r="HW1391">
            <v>-7.0700000000002206E-2</v>
          </cell>
          <cell r="HX1391">
            <v>7.0700000000002206E-2</v>
          </cell>
          <cell r="HY1391">
            <v>-0.28280000000000172</v>
          </cell>
          <cell r="HZ1391">
            <v>0</v>
          </cell>
          <cell r="IA1391">
            <v>0</v>
          </cell>
          <cell r="IB1391">
            <v>0</v>
          </cell>
          <cell r="IC1391">
            <v>0</v>
          </cell>
          <cell r="ID1391">
            <v>0</v>
          </cell>
          <cell r="IE1391">
            <v>-0.56559999999990396</v>
          </cell>
          <cell r="IF1391">
            <v>0</v>
          </cell>
          <cell r="IG1391">
            <v>0</v>
          </cell>
          <cell r="IH1391">
            <v>0</v>
          </cell>
          <cell r="II1391">
            <v>-0.14139999999999731</v>
          </cell>
          <cell r="IJ1391">
            <v>7.0700000000002206E-2</v>
          </cell>
          <cell r="IK1391">
            <v>-0.35349999999999682</v>
          </cell>
          <cell r="IL1391">
            <v>-0.14139999999999731</v>
          </cell>
          <cell r="IM1391">
            <v>0</v>
          </cell>
          <cell r="IN1391">
            <v>0</v>
          </cell>
          <cell r="IO1391">
            <v>0</v>
          </cell>
          <cell r="IP1391">
            <v>0</v>
          </cell>
          <cell r="IQ1391">
            <v>0</v>
          </cell>
          <cell r="IR1391">
            <v>-0.35350000000005366</v>
          </cell>
          <cell r="IS1391">
            <v>0</v>
          </cell>
          <cell r="IT1391">
            <v>7.06999999999951E-2</v>
          </cell>
          <cell r="IU1391">
            <v>7.0700000000002206E-2</v>
          </cell>
          <cell r="IV1391">
            <v>-0.21209999999999951</v>
          </cell>
          <cell r="IW1391">
            <v>0</v>
          </cell>
          <cell r="IX1391">
            <v>-0.42419999999999902</v>
          </cell>
          <cell r="IY1391">
            <v>0.14140000000000441</v>
          </cell>
          <cell r="IZ1391">
            <v>0</v>
          </cell>
          <cell r="JA1391">
            <v>0</v>
          </cell>
          <cell r="JB1391">
            <v>0</v>
          </cell>
          <cell r="JC1391">
            <v>0</v>
          </cell>
          <cell r="JD1391">
            <v>0</v>
          </cell>
          <cell r="JE1391">
            <v>0.21210000000019136</v>
          </cell>
          <cell r="JF1391">
            <v>0</v>
          </cell>
          <cell r="JG1391">
            <v>7.0700000000002206E-2</v>
          </cell>
          <cell r="JH1391">
            <v>0</v>
          </cell>
          <cell r="JI1391">
            <v>0.49489999999999412</v>
          </cell>
          <cell r="JJ1391">
            <v>-0.1413999999999902</v>
          </cell>
          <cell r="JK1391">
            <v>-0.49490000000000123</v>
          </cell>
          <cell r="JL1391">
            <v>0.28279999999999461</v>
          </cell>
          <cell r="JM1391">
            <v>0</v>
          </cell>
          <cell r="JN1391">
            <v>0</v>
          </cell>
          <cell r="JO1391">
            <v>0</v>
          </cell>
          <cell r="JP1391">
            <v>0</v>
          </cell>
          <cell r="JQ1391">
            <v>0</v>
          </cell>
        </row>
        <row r="1392">
          <cell r="D1392" t="str">
            <v>GEO.PX.UTS._.NTC.NF-EGS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  <cell r="EN1392">
            <v>0</v>
          </cell>
          <cell r="EO1392">
            <v>0</v>
          </cell>
          <cell r="EP1392">
            <v>0</v>
          </cell>
          <cell r="EQ1392">
            <v>0</v>
          </cell>
          <cell r="ER1392">
            <v>0</v>
          </cell>
          <cell r="ES1392">
            <v>0</v>
          </cell>
          <cell r="ET1392">
            <v>0</v>
          </cell>
          <cell r="EU1392">
            <v>0</v>
          </cell>
          <cell r="EV1392">
            <v>0</v>
          </cell>
          <cell r="EW1392">
            <v>0</v>
          </cell>
          <cell r="EX1392">
            <v>0</v>
          </cell>
          <cell r="EY1392">
            <v>0</v>
          </cell>
          <cell r="EZ1392">
            <v>0</v>
          </cell>
          <cell r="FA1392">
            <v>0</v>
          </cell>
          <cell r="FB1392">
            <v>0</v>
          </cell>
          <cell r="FC1392">
            <v>0</v>
          </cell>
          <cell r="FD1392">
            <v>0</v>
          </cell>
          <cell r="FE1392">
            <v>0.35350000000005366</v>
          </cell>
          <cell r="FF1392">
            <v>0</v>
          </cell>
          <cell r="FG1392">
            <v>7.0700000000002206E-2</v>
          </cell>
          <cell r="FH1392">
            <v>0.21209999999999951</v>
          </cell>
          <cell r="FI1392">
            <v>0.14139999999999731</v>
          </cell>
          <cell r="FJ1392">
            <v>0</v>
          </cell>
          <cell r="FK1392">
            <v>0</v>
          </cell>
          <cell r="FL1392">
            <v>0</v>
          </cell>
          <cell r="FM1392">
            <v>0</v>
          </cell>
          <cell r="FN1392">
            <v>0</v>
          </cell>
          <cell r="FO1392">
            <v>-7.0700000000002206E-2</v>
          </cell>
          <cell r="FP1392">
            <v>0</v>
          </cell>
          <cell r="FQ1392">
            <v>0</v>
          </cell>
          <cell r="FR1392">
            <v>0.55237078000004658</v>
          </cell>
          <cell r="FS1392">
            <v>0</v>
          </cell>
          <cell r="FT1392">
            <v>6.9124809999998149E-2</v>
          </cell>
          <cell r="FU1392">
            <v>7.0700000000002206E-2</v>
          </cell>
          <cell r="FV1392">
            <v>0.21209999999999951</v>
          </cell>
          <cell r="FW1392">
            <v>0.14139999999999731</v>
          </cell>
          <cell r="FX1392">
            <v>0</v>
          </cell>
          <cell r="FY1392">
            <v>0</v>
          </cell>
          <cell r="FZ1392">
            <v>-1.1654030000002535E-2</v>
          </cell>
          <cell r="GA1392">
            <v>0</v>
          </cell>
          <cell r="GB1392">
            <v>7.0700000000002206E-2</v>
          </cell>
          <cell r="GC1392">
            <v>0</v>
          </cell>
          <cell r="GD1392">
            <v>0</v>
          </cell>
          <cell r="GE1392">
            <v>0.78552901000000475</v>
          </cell>
          <cell r="GF1392">
            <v>0</v>
          </cell>
          <cell r="GG1392">
            <v>7.8529010000004007E-2</v>
          </cell>
          <cell r="GH1392">
            <v>0.49489999999999412</v>
          </cell>
          <cell r="GI1392">
            <v>0.28279999999999461</v>
          </cell>
          <cell r="GJ1392">
            <v>-7.0700000000002206E-2</v>
          </cell>
          <cell r="GK1392">
            <v>0</v>
          </cell>
          <cell r="GL1392">
            <v>0</v>
          </cell>
          <cell r="GM1392">
            <v>0</v>
          </cell>
          <cell r="GN1392">
            <v>0</v>
          </cell>
          <cell r="GO1392">
            <v>0</v>
          </cell>
          <cell r="GP1392">
            <v>0</v>
          </cell>
          <cell r="GQ1392">
            <v>0</v>
          </cell>
          <cell r="GR1392">
            <v>-0.56559999999990396</v>
          </cell>
          <cell r="GS1392">
            <v>0</v>
          </cell>
          <cell r="GT1392">
            <v>-7.06999999999951E-2</v>
          </cell>
          <cell r="GU1392">
            <v>-0.14139999999999731</v>
          </cell>
          <cell r="GV1392">
            <v>-0.14139999999999731</v>
          </cell>
          <cell r="GW1392">
            <v>-0.21209999999999951</v>
          </cell>
          <cell r="GX1392">
            <v>0</v>
          </cell>
          <cell r="GY1392">
            <v>0</v>
          </cell>
          <cell r="GZ1392">
            <v>0</v>
          </cell>
          <cell r="HA1392">
            <v>0</v>
          </cell>
          <cell r="HB1392">
            <v>0</v>
          </cell>
          <cell r="HC1392">
            <v>0</v>
          </cell>
          <cell r="HD1392">
            <v>0</v>
          </cell>
          <cell r="HE1392">
            <v>5.044345000010253E-2</v>
          </cell>
          <cell r="HF1392">
            <v>0</v>
          </cell>
          <cell r="HG1392">
            <v>-0.14140000000000441</v>
          </cell>
          <cell r="HH1392">
            <v>7.06999999999951E-2</v>
          </cell>
          <cell r="HI1392">
            <v>7.06999999999951E-2</v>
          </cell>
          <cell r="HJ1392">
            <v>0</v>
          </cell>
          <cell r="HK1392">
            <v>-0.21209999999999951</v>
          </cell>
          <cell r="HL1392">
            <v>-9.0956550000001357E-2</v>
          </cell>
          <cell r="HM1392">
            <v>0.56560000000000343</v>
          </cell>
          <cell r="HN1392">
            <v>-0.28280000000000172</v>
          </cell>
          <cell r="HO1392">
            <v>7.0700000000002206E-2</v>
          </cell>
          <cell r="HP1392">
            <v>0</v>
          </cell>
          <cell r="HQ1392">
            <v>0</v>
          </cell>
          <cell r="HR1392">
            <v>0</v>
          </cell>
          <cell r="HS1392">
            <v>0</v>
          </cell>
          <cell r="HT1392">
            <v>0</v>
          </cell>
          <cell r="HU1392">
            <v>7.0700000000002206E-2</v>
          </cell>
          <cell r="HV1392">
            <v>-0.14139999999999731</v>
          </cell>
          <cell r="HW1392">
            <v>7.0700000000002206E-2</v>
          </cell>
          <cell r="HX1392">
            <v>0</v>
          </cell>
          <cell r="HY1392">
            <v>0</v>
          </cell>
          <cell r="HZ1392">
            <v>0</v>
          </cell>
          <cell r="IA1392">
            <v>0</v>
          </cell>
          <cell r="IB1392">
            <v>0</v>
          </cell>
          <cell r="IC1392">
            <v>0</v>
          </cell>
          <cell r="ID1392">
            <v>0</v>
          </cell>
          <cell r="IE1392">
            <v>7.0699999999987995E-2</v>
          </cell>
          <cell r="IF1392">
            <v>0</v>
          </cell>
          <cell r="IG1392">
            <v>0</v>
          </cell>
          <cell r="IH1392">
            <v>7.0700000000002206E-2</v>
          </cell>
          <cell r="II1392">
            <v>0</v>
          </cell>
          <cell r="IJ1392">
            <v>0</v>
          </cell>
          <cell r="IK1392">
            <v>0</v>
          </cell>
          <cell r="IL1392">
            <v>0</v>
          </cell>
          <cell r="IM1392">
            <v>0</v>
          </cell>
          <cell r="IN1392">
            <v>0</v>
          </cell>
          <cell r="IO1392">
            <v>0</v>
          </cell>
          <cell r="IP1392">
            <v>0</v>
          </cell>
          <cell r="IQ1392">
            <v>0</v>
          </cell>
          <cell r="IR1392">
            <v>-7.0699999999987995E-2</v>
          </cell>
          <cell r="IS1392">
            <v>0</v>
          </cell>
          <cell r="IT1392">
            <v>0</v>
          </cell>
          <cell r="IU1392">
            <v>-7.0700000000002206E-2</v>
          </cell>
          <cell r="IV1392">
            <v>0</v>
          </cell>
          <cell r="IW1392">
            <v>0</v>
          </cell>
          <cell r="IX1392">
            <v>0</v>
          </cell>
          <cell r="IY1392">
            <v>0</v>
          </cell>
          <cell r="IZ1392">
            <v>0</v>
          </cell>
          <cell r="JA1392">
            <v>0</v>
          </cell>
          <cell r="JB1392">
            <v>0</v>
          </cell>
          <cell r="JC1392">
            <v>0</v>
          </cell>
          <cell r="JD1392">
            <v>0</v>
          </cell>
          <cell r="JE1392">
            <v>7.0699999999987995E-2</v>
          </cell>
          <cell r="JF1392">
            <v>0</v>
          </cell>
          <cell r="JG1392">
            <v>0</v>
          </cell>
          <cell r="JH1392">
            <v>0</v>
          </cell>
          <cell r="JI1392">
            <v>7.06999999999951E-2</v>
          </cell>
          <cell r="JJ1392">
            <v>0</v>
          </cell>
          <cell r="JK1392">
            <v>0</v>
          </cell>
          <cell r="JL1392">
            <v>0</v>
          </cell>
          <cell r="JM1392">
            <v>0</v>
          </cell>
          <cell r="JN1392">
            <v>0</v>
          </cell>
          <cell r="JO1392">
            <v>0</v>
          </cell>
          <cell r="JP1392">
            <v>0</v>
          </cell>
          <cell r="JQ1392">
            <v>0</v>
          </cell>
        </row>
        <row r="1393">
          <cell r="D1393" t="str">
            <v>GSC.PX.BDG._.___.Frame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  <cell r="EN1393">
            <v>0</v>
          </cell>
          <cell r="EO1393">
            <v>0</v>
          </cell>
          <cell r="EP1393">
            <v>0</v>
          </cell>
          <cell r="EQ1393">
            <v>0</v>
          </cell>
          <cell r="ER1393">
            <v>0</v>
          </cell>
          <cell r="ES1393">
            <v>0</v>
          </cell>
          <cell r="ET1393">
            <v>0</v>
          </cell>
          <cell r="EU1393">
            <v>0</v>
          </cell>
          <cell r="EV1393">
            <v>0</v>
          </cell>
          <cell r="EW1393">
            <v>0</v>
          </cell>
          <cell r="EX1393">
            <v>0</v>
          </cell>
          <cell r="EY1393">
            <v>0</v>
          </cell>
          <cell r="EZ1393">
            <v>0</v>
          </cell>
          <cell r="FA1393">
            <v>0</v>
          </cell>
          <cell r="FB1393">
            <v>0</v>
          </cell>
          <cell r="FC1393">
            <v>0</v>
          </cell>
          <cell r="FD1393">
            <v>0</v>
          </cell>
          <cell r="FE1393">
            <v>0</v>
          </cell>
          <cell r="FF1393">
            <v>0</v>
          </cell>
          <cell r="FG1393">
            <v>0</v>
          </cell>
          <cell r="FH1393">
            <v>0</v>
          </cell>
          <cell r="FI1393">
            <v>0</v>
          </cell>
          <cell r="FJ1393">
            <v>0</v>
          </cell>
          <cell r="FK1393">
            <v>0</v>
          </cell>
          <cell r="FL1393">
            <v>0</v>
          </cell>
          <cell r="FM1393">
            <v>0</v>
          </cell>
          <cell r="FN1393">
            <v>0</v>
          </cell>
          <cell r="FO1393">
            <v>0</v>
          </cell>
          <cell r="FP1393">
            <v>0</v>
          </cell>
          <cell r="FQ1393">
            <v>0</v>
          </cell>
          <cell r="FR1393">
            <v>0</v>
          </cell>
          <cell r="FS1393">
            <v>0</v>
          </cell>
          <cell r="FT1393">
            <v>0</v>
          </cell>
          <cell r="FU1393">
            <v>0</v>
          </cell>
          <cell r="FV1393">
            <v>0</v>
          </cell>
          <cell r="FW1393">
            <v>0</v>
          </cell>
          <cell r="FX1393">
            <v>0</v>
          </cell>
          <cell r="FY1393">
            <v>0</v>
          </cell>
          <cell r="FZ1393">
            <v>0</v>
          </cell>
          <cell r="GA1393">
            <v>0</v>
          </cell>
          <cell r="GB1393">
            <v>0</v>
          </cell>
          <cell r="GC1393">
            <v>0</v>
          </cell>
          <cell r="GD1393">
            <v>0</v>
          </cell>
          <cell r="GE1393">
            <v>0</v>
          </cell>
          <cell r="GF1393">
            <v>0</v>
          </cell>
          <cell r="GG1393">
            <v>0</v>
          </cell>
          <cell r="GH1393">
            <v>0</v>
          </cell>
          <cell r="GI1393">
            <v>0</v>
          </cell>
          <cell r="GJ1393">
            <v>0</v>
          </cell>
          <cell r="GK1393">
            <v>0</v>
          </cell>
          <cell r="GL1393">
            <v>0</v>
          </cell>
          <cell r="GM1393">
            <v>0</v>
          </cell>
          <cell r="GN1393">
            <v>0</v>
          </cell>
          <cell r="GO1393">
            <v>0</v>
          </cell>
          <cell r="GP1393">
            <v>0</v>
          </cell>
          <cell r="GQ1393">
            <v>0</v>
          </cell>
          <cell r="GR1393">
            <v>0</v>
          </cell>
          <cell r="GS1393">
            <v>0</v>
          </cell>
          <cell r="GT1393">
            <v>0</v>
          </cell>
          <cell r="GU1393">
            <v>0</v>
          </cell>
          <cell r="GV1393">
            <v>0</v>
          </cell>
          <cell r="GW1393">
            <v>0</v>
          </cell>
          <cell r="GX1393">
            <v>0</v>
          </cell>
          <cell r="GY1393">
            <v>0</v>
          </cell>
          <cell r="GZ1393">
            <v>0</v>
          </cell>
          <cell r="HA1393">
            <v>0</v>
          </cell>
          <cell r="HB1393">
            <v>0</v>
          </cell>
          <cell r="HC1393">
            <v>0</v>
          </cell>
          <cell r="HD1393">
            <v>0</v>
          </cell>
          <cell r="HE1393">
            <v>0</v>
          </cell>
          <cell r="HF1393">
            <v>0</v>
          </cell>
          <cell r="HG1393">
            <v>0</v>
          </cell>
          <cell r="HH1393">
            <v>0</v>
          </cell>
          <cell r="HI1393">
            <v>0</v>
          </cell>
          <cell r="HJ1393">
            <v>0</v>
          </cell>
          <cell r="HK1393">
            <v>0</v>
          </cell>
          <cell r="HL1393">
            <v>0</v>
          </cell>
          <cell r="HM1393">
            <v>0</v>
          </cell>
          <cell r="HN1393">
            <v>0</v>
          </cell>
          <cell r="HO1393">
            <v>0</v>
          </cell>
          <cell r="HP1393">
            <v>0</v>
          </cell>
          <cell r="HQ1393">
            <v>0</v>
          </cell>
          <cell r="HR1393">
            <v>0</v>
          </cell>
          <cell r="HS1393">
            <v>0</v>
          </cell>
          <cell r="HT1393">
            <v>0</v>
          </cell>
          <cell r="HU1393">
            <v>0</v>
          </cell>
          <cell r="HV1393">
            <v>0</v>
          </cell>
          <cell r="HW1393">
            <v>0</v>
          </cell>
          <cell r="HX1393">
            <v>0</v>
          </cell>
          <cell r="HY1393">
            <v>0</v>
          </cell>
          <cell r="HZ1393">
            <v>0</v>
          </cell>
          <cell r="IA1393">
            <v>0</v>
          </cell>
          <cell r="IB1393">
            <v>0</v>
          </cell>
          <cell r="IC1393">
            <v>0</v>
          </cell>
          <cell r="ID1393">
            <v>0</v>
          </cell>
          <cell r="IE1393">
            <v>0</v>
          </cell>
          <cell r="IF1393">
            <v>0</v>
          </cell>
          <cell r="IG1393">
            <v>0</v>
          </cell>
          <cell r="IH1393">
            <v>0</v>
          </cell>
          <cell r="II1393">
            <v>0</v>
          </cell>
          <cell r="IJ1393">
            <v>0</v>
          </cell>
          <cell r="IK1393">
            <v>0</v>
          </cell>
          <cell r="IL1393">
            <v>0</v>
          </cell>
          <cell r="IM1393">
            <v>0</v>
          </cell>
          <cell r="IN1393">
            <v>0</v>
          </cell>
          <cell r="IO1393">
            <v>0</v>
          </cell>
          <cell r="IP1393">
            <v>0</v>
          </cell>
          <cell r="IQ1393">
            <v>0</v>
          </cell>
          <cell r="IR1393">
            <v>0</v>
          </cell>
          <cell r="IS1393">
            <v>0</v>
          </cell>
          <cell r="IT1393">
            <v>0</v>
          </cell>
          <cell r="IU1393">
            <v>0</v>
          </cell>
          <cell r="IV1393">
            <v>0</v>
          </cell>
          <cell r="IW1393">
            <v>0</v>
          </cell>
          <cell r="IX1393">
            <v>0</v>
          </cell>
          <cell r="IY1393">
            <v>0</v>
          </cell>
          <cell r="IZ1393">
            <v>0</v>
          </cell>
          <cell r="JA1393">
            <v>0</v>
          </cell>
          <cell r="JB1393">
            <v>0</v>
          </cell>
          <cell r="JC1393">
            <v>0</v>
          </cell>
          <cell r="JD1393">
            <v>0</v>
          </cell>
          <cell r="JE1393">
            <v>0</v>
          </cell>
          <cell r="JF1393">
            <v>0</v>
          </cell>
          <cell r="JG1393">
            <v>0</v>
          </cell>
          <cell r="JH1393">
            <v>0</v>
          </cell>
          <cell r="JI1393">
            <v>0</v>
          </cell>
          <cell r="JJ1393">
            <v>0</v>
          </cell>
          <cell r="JK1393">
            <v>0</v>
          </cell>
          <cell r="JL1393">
            <v>0</v>
          </cell>
          <cell r="JM1393">
            <v>0</v>
          </cell>
          <cell r="JN1393">
            <v>0</v>
          </cell>
          <cell r="JO1393">
            <v>0</v>
          </cell>
          <cell r="JP1393">
            <v>0</v>
          </cell>
          <cell r="JQ1393">
            <v>0</v>
          </cell>
        </row>
        <row r="1394">
          <cell r="D1394" t="str">
            <v>GSC.PX.DJW._.___.Frame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  <cell r="EN1394">
            <v>0</v>
          </cell>
          <cell r="EO1394">
            <v>0</v>
          </cell>
          <cell r="EP1394">
            <v>0</v>
          </cell>
          <cell r="EQ1394">
            <v>0</v>
          </cell>
          <cell r="ER1394">
            <v>0</v>
          </cell>
          <cell r="ES1394">
            <v>0</v>
          </cell>
          <cell r="ET1394">
            <v>0</v>
          </cell>
          <cell r="EU1394">
            <v>0</v>
          </cell>
          <cell r="EV1394">
            <v>0</v>
          </cell>
          <cell r="EW1394">
            <v>0</v>
          </cell>
          <cell r="EX1394">
            <v>0</v>
          </cell>
          <cell r="EY1394">
            <v>0</v>
          </cell>
          <cell r="EZ1394">
            <v>0</v>
          </cell>
          <cell r="FA1394">
            <v>0</v>
          </cell>
          <cell r="FB1394">
            <v>0</v>
          </cell>
          <cell r="FC1394">
            <v>0</v>
          </cell>
          <cell r="FD1394">
            <v>0</v>
          </cell>
          <cell r="FE1394">
            <v>0</v>
          </cell>
          <cell r="FF1394">
            <v>0</v>
          </cell>
          <cell r="FG1394">
            <v>0</v>
          </cell>
          <cell r="FH1394">
            <v>0</v>
          </cell>
          <cell r="FI1394">
            <v>0</v>
          </cell>
          <cell r="FJ1394">
            <v>0</v>
          </cell>
          <cell r="FK1394">
            <v>0</v>
          </cell>
          <cell r="FL1394">
            <v>0</v>
          </cell>
          <cell r="FM1394">
            <v>0</v>
          </cell>
          <cell r="FN1394">
            <v>0</v>
          </cell>
          <cell r="FO1394">
            <v>0</v>
          </cell>
          <cell r="FP1394">
            <v>0</v>
          </cell>
          <cell r="FQ1394">
            <v>0</v>
          </cell>
          <cell r="FR1394">
            <v>0</v>
          </cell>
          <cell r="FS1394">
            <v>0</v>
          </cell>
          <cell r="FT1394">
            <v>0</v>
          </cell>
          <cell r="FU1394">
            <v>0</v>
          </cell>
          <cell r="FV1394">
            <v>0</v>
          </cell>
          <cell r="FW1394">
            <v>0</v>
          </cell>
          <cell r="FX1394">
            <v>0</v>
          </cell>
          <cell r="FY1394">
            <v>0</v>
          </cell>
          <cell r="FZ1394">
            <v>0</v>
          </cell>
          <cell r="GA1394">
            <v>0</v>
          </cell>
          <cell r="GB1394">
            <v>0</v>
          </cell>
          <cell r="GC1394">
            <v>0</v>
          </cell>
          <cell r="GD1394">
            <v>0</v>
          </cell>
          <cell r="GE1394">
            <v>0</v>
          </cell>
          <cell r="GF1394">
            <v>0</v>
          </cell>
          <cell r="GG1394">
            <v>0</v>
          </cell>
          <cell r="GH1394">
            <v>0</v>
          </cell>
          <cell r="GI1394">
            <v>0</v>
          </cell>
          <cell r="GJ1394">
            <v>0</v>
          </cell>
          <cell r="GK1394">
            <v>0</v>
          </cell>
          <cell r="GL1394">
            <v>0</v>
          </cell>
          <cell r="GM1394">
            <v>0</v>
          </cell>
          <cell r="GN1394">
            <v>0</v>
          </cell>
          <cell r="GO1394">
            <v>0</v>
          </cell>
          <cell r="GP1394">
            <v>0</v>
          </cell>
          <cell r="GQ1394">
            <v>0</v>
          </cell>
          <cell r="GR1394">
            <v>0</v>
          </cell>
          <cell r="GS1394">
            <v>0</v>
          </cell>
          <cell r="GT1394">
            <v>0</v>
          </cell>
          <cell r="GU1394">
            <v>0</v>
          </cell>
          <cell r="GV1394">
            <v>0</v>
          </cell>
          <cell r="GW1394">
            <v>0</v>
          </cell>
          <cell r="GX1394">
            <v>0</v>
          </cell>
          <cell r="GY1394">
            <v>0</v>
          </cell>
          <cell r="GZ1394">
            <v>0</v>
          </cell>
          <cell r="HA1394">
            <v>0</v>
          </cell>
          <cell r="HB1394">
            <v>0</v>
          </cell>
          <cell r="HC1394">
            <v>0</v>
          </cell>
          <cell r="HD1394">
            <v>0</v>
          </cell>
          <cell r="HE1394">
            <v>0</v>
          </cell>
          <cell r="HF1394">
            <v>0</v>
          </cell>
          <cell r="HG1394">
            <v>0</v>
          </cell>
          <cell r="HH1394">
            <v>0</v>
          </cell>
          <cell r="HI1394">
            <v>0</v>
          </cell>
          <cell r="HJ1394">
            <v>0</v>
          </cell>
          <cell r="HK1394">
            <v>0</v>
          </cell>
          <cell r="HL1394">
            <v>0</v>
          </cell>
          <cell r="HM1394">
            <v>0</v>
          </cell>
          <cell r="HN1394">
            <v>0</v>
          </cell>
          <cell r="HO1394">
            <v>0</v>
          </cell>
          <cell r="HP1394">
            <v>0</v>
          </cell>
          <cell r="HQ1394">
            <v>0</v>
          </cell>
          <cell r="HR1394">
            <v>0</v>
          </cell>
          <cell r="HS1394">
            <v>0</v>
          </cell>
          <cell r="HT1394">
            <v>0</v>
          </cell>
          <cell r="HU1394">
            <v>0</v>
          </cell>
          <cell r="HV1394">
            <v>0</v>
          </cell>
          <cell r="HW1394">
            <v>0</v>
          </cell>
          <cell r="HX1394">
            <v>0</v>
          </cell>
          <cell r="HY1394">
            <v>0</v>
          </cell>
          <cell r="HZ1394">
            <v>0</v>
          </cell>
          <cell r="IA1394">
            <v>0</v>
          </cell>
          <cell r="IB1394">
            <v>0</v>
          </cell>
          <cell r="IC1394">
            <v>0</v>
          </cell>
          <cell r="ID1394">
            <v>0</v>
          </cell>
          <cell r="IE1394">
            <v>0</v>
          </cell>
          <cell r="IF1394">
            <v>0</v>
          </cell>
          <cell r="IG1394">
            <v>0</v>
          </cell>
          <cell r="IH1394">
            <v>0</v>
          </cell>
          <cell r="II1394">
            <v>0</v>
          </cell>
          <cell r="IJ1394">
            <v>0</v>
          </cell>
          <cell r="IK1394">
            <v>0</v>
          </cell>
          <cell r="IL1394">
            <v>0</v>
          </cell>
          <cell r="IM1394">
            <v>0</v>
          </cell>
          <cell r="IN1394">
            <v>0</v>
          </cell>
          <cell r="IO1394">
            <v>0</v>
          </cell>
          <cell r="IP1394">
            <v>0</v>
          </cell>
          <cell r="IQ1394">
            <v>0</v>
          </cell>
          <cell r="IR1394">
            <v>0</v>
          </cell>
          <cell r="IS1394">
            <v>0</v>
          </cell>
          <cell r="IT1394">
            <v>0</v>
          </cell>
          <cell r="IU1394">
            <v>0</v>
          </cell>
          <cell r="IV1394">
            <v>0</v>
          </cell>
          <cell r="IW1394">
            <v>0</v>
          </cell>
          <cell r="IX1394">
            <v>0</v>
          </cell>
          <cell r="IY1394">
            <v>0</v>
          </cell>
          <cell r="IZ1394">
            <v>0</v>
          </cell>
          <cell r="JA1394">
            <v>0</v>
          </cell>
          <cell r="JB1394">
            <v>0</v>
          </cell>
          <cell r="JC1394">
            <v>0</v>
          </cell>
          <cell r="JD1394">
            <v>0</v>
          </cell>
          <cell r="JE1394">
            <v>0</v>
          </cell>
          <cell r="JF1394">
            <v>0</v>
          </cell>
          <cell r="JG1394">
            <v>0</v>
          </cell>
          <cell r="JH1394">
            <v>0</v>
          </cell>
          <cell r="JI1394">
            <v>0</v>
          </cell>
          <cell r="JJ1394">
            <v>0</v>
          </cell>
          <cell r="JK1394">
            <v>0</v>
          </cell>
          <cell r="JL1394">
            <v>0</v>
          </cell>
          <cell r="JM1394">
            <v>0</v>
          </cell>
          <cell r="JN1394">
            <v>0</v>
          </cell>
          <cell r="JO1394">
            <v>0</v>
          </cell>
          <cell r="JP1394">
            <v>0</v>
          </cell>
          <cell r="JQ1394">
            <v>0</v>
          </cell>
        </row>
        <row r="1395">
          <cell r="D1395" t="str">
            <v>GSC.PX.HTG._.___.Frame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  <cell r="EN1395">
            <v>0</v>
          </cell>
          <cell r="EO1395">
            <v>0</v>
          </cell>
          <cell r="EP1395">
            <v>0</v>
          </cell>
          <cell r="EQ1395">
            <v>0</v>
          </cell>
          <cell r="ER1395">
            <v>0</v>
          </cell>
          <cell r="ES1395">
            <v>0</v>
          </cell>
          <cell r="ET1395">
            <v>0</v>
          </cell>
          <cell r="EU1395">
            <v>0</v>
          </cell>
          <cell r="EV1395">
            <v>0</v>
          </cell>
          <cell r="EW1395">
            <v>0</v>
          </cell>
          <cell r="EX1395">
            <v>0</v>
          </cell>
          <cell r="EY1395">
            <v>0</v>
          </cell>
          <cell r="EZ1395">
            <v>0</v>
          </cell>
          <cell r="FA1395">
            <v>0</v>
          </cell>
          <cell r="FB1395">
            <v>0</v>
          </cell>
          <cell r="FC1395">
            <v>0</v>
          </cell>
          <cell r="FD1395">
            <v>0</v>
          </cell>
          <cell r="FE1395">
            <v>0</v>
          </cell>
          <cell r="FF1395">
            <v>0</v>
          </cell>
          <cell r="FG1395">
            <v>0</v>
          </cell>
          <cell r="FH1395">
            <v>0</v>
          </cell>
          <cell r="FI1395">
            <v>0</v>
          </cell>
          <cell r="FJ1395">
            <v>0</v>
          </cell>
          <cell r="FK1395">
            <v>0</v>
          </cell>
          <cell r="FL1395">
            <v>0</v>
          </cell>
          <cell r="FM1395">
            <v>0</v>
          </cell>
          <cell r="FN1395">
            <v>0</v>
          </cell>
          <cell r="FO1395">
            <v>0</v>
          </cell>
          <cell r="FP1395">
            <v>0</v>
          </cell>
          <cell r="FQ1395">
            <v>0</v>
          </cell>
          <cell r="FR1395">
            <v>0</v>
          </cell>
          <cell r="FS1395">
            <v>0</v>
          </cell>
          <cell r="FT1395">
            <v>0</v>
          </cell>
          <cell r="FU1395">
            <v>0</v>
          </cell>
          <cell r="FV1395">
            <v>0</v>
          </cell>
          <cell r="FW1395">
            <v>0</v>
          </cell>
          <cell r="FX1395">
            <v>0</v>
          </cell>
          <cell r="FY1395">
            <v>0</v>
          </cell>
          <cell r="FZ1395">
            <v>0</v>
          </cell>
          <cell r="GA1395">
            <v>0</v>
          </cell>
          <cell r="GB1395">
            <v>0</v>
          </cell>
          <cell r="GC1395">
            <v>0</v>
          </cell>
          <cell r="GD1395">
            <v>0</v>
          </cell>
          <cell r="GE1395">
            <v>0</v>
          </cell>
          <cell r="GF1395">
            <v>0</v>
          </cell>
          <cell r="GG1395">
            <v>0</v>
          </cell>
          <cell r="GH1395">
            <v>0</v>
          </cell>
          <cell r="GI1395">
            <v>0</v>
          </cell>
          <cell r="GJ1395">
            <v>0</v>
          </cell>
          <cell r="GK1395">
            <v>0</v>
          </cell>
          <cell r="GL1395">
            <v>0</v>
          </cell>
          <cell r="GM1395">
            <v>0</v>
          </cell>
          <cell r="GN1395">
            <v>0</v>
          </cell>
          <cell r="GO1395">
            <v>0</v>
          </cell>
          <cell r="GP1395">
            <v>0</v>
          </cell>
          <cell r="GQ1395">
            <v>0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C1395">
            <v>0</v>
          </cell>
          <cell r="HD1395">
            <v>0</v>
          </cell>
          <cell r="HE1395">
            <v>0</v>
          </cell>
          <cell r="HF1395">
            <v>0</v>
          </cell>
          <cell r="HG1395">
            <v>0</v>
          </cell>
          <cell r="HH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  <cell r="HT1395">
            <v>0</v>
          </cell>
          <cell r="HU1395">
            <v>0</v>
          </cell>
          <cell r="HV1395">
            <v>0</v>
          </cell>
          <cell r="HW1395">
            <v>0</v>
          </cell>
          <cell r="HX1395">
            <v>0</v>
          </cell>
          <cell r="HY1395">
            <v>0</v>
          </cell>
          <cell r="HZ1395">
            <v>0</v>
          </cell>
          <cell r="IA1395">
            <v>0</v>
          </cell>
          <cell r="IB1395">
            <v>0</v>
          </cell>
          <cell r="IC1395">
            <v>0</v>
          </cell>
          <cell r="ID1395">
            <v>0</v>
          </cell>
          <cell r="IE1395">
            <v>0</v>
          </cell>
          <cell r="IF1395">
            <v>0</v>
          </cell>
          <cell r="IG1395">
            <v>0</v>
          </cell>
          <cell r="IH1395">
            <v>0</v>
          </cell>
          <cell r="II1395">
            <v>0</v>
          </cell>
          <cell r="IJ1395">
            <v>0</v>
          </cell>
          <cell r="IK1395">
            <v>0</v>
          </cell>
          <cell r="IL1395">
            <v>0</v>
          </cell>
          <cell r="IM1395">
            <v>0</v>
          </cell>
          <cell r="IN1395">
            <v>0</v>
          </cell>
          <cell r="IO1395">
            <v>0</v>
          </cell>
          <cell r="IP1395">
            <v>0</v>
          </cell>
          <cell r="IQ1395">
            <v>0</v>
          </cell>
          <cell r="IR1395">
            <v>0</v>
          </cell>
          <cell r="IS1395">
            <v>0</v>
          </cell>
          <cell r="IT1395">
            <v>0</v>
          </cell>
          <cell r="IU1395">
            <v>0</v>
          </cell>
          <cell r="IV1395">
            <v>0</v>
          </cell>
          <cell r="IW1395">
            <v>0</v>
          </cell>
          <cell r="IX1395">
            <v>0</v>
          </cell>
          <cell r="IY1395">
            <v>0</v>
          </cell>
          <cell r="IZ1395">
            <v>0</v>
          </cell>
          <cell r="JA1395">
            <v>0</v>
          </cell>
          <cell r="JB1395">
            <v>0</v>
          </cell>
          <cell r="JC1395">
            <v>0</v>
          </cell>
          <cell r="JD1395">
            <v>0</v>
          </cell>
          <cell r="JE1395">
            <v>0</v>
          </cell>
          <cell r="JF1395">
            <v>0</v>
          </cell>
          <cell r="JG1395">
            <v>0</v>
          </cell>
          <cell r="JH1395">
            <v>0</v>
          </cell>
          <cell r="JI1395">
            <v>0</v>
          </cell>
          <cell r="JJ1395">
            <v>0</v>
          </cell>
          <cell r="JK1395">
            <v>0</v>
          </cell>
          <cell r="JL1395">
            <v>0</v>
          </cell>
          <cell r="JM1395">
            <v>0</v>
          </cell>
          <cell r="JN1395">
            <v>0</v>
          </cell>
          <cell r="JO1395">
            <v>0</v>
          </cell>
          <cell r="JP1395">
            <v>0</v>
          </cell>
          <cell r="JQ1395">
            <v>0</v>
          </cell>
        </row>
        <row r="1396">
          <cell r="D1396" t="str">
            <v>GSC.PX.NTN._.___.Frame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  <cell r="EN1396">
            <v>0</v>
          </cell>
          <cell r="EO1396">
            <v>0</v>
          </cell>
          <cell r="EP1396">
            <v>0</v>
          </cell>
          <cell r="EQ1396">
            <v>0</v>
          </cell>
          <cell r="ER1396">
            <v>0</v>
          </cell>
          <cell r="ES1396">
            <v>0</v>
          </cell>
          <cell r="ET1396">
            <v>0</v>
          </cell>
          <cell r="EU1396">
            <v>0</v>
          </cell>
          <cell r="EV1396">
            <v>0</v>
          </cell>
          <cell r="EW1396">
            <v>0</v>
          </cell>
          <cell r="EX1396">
            <v>0</v>
          </cell>
          <cell r="EY1396">
            <v>0</v>
          </cell>
          <cell r="EZ1396">
            <v>0</v>
          </cell>
          <cell r="FA1396">
            <v>0</v>
          </cell>
          <cell r="FB1396">
            <v>0</v>
          </cell>
          <cell r="FC1396">
            <v>0</v>
          </cell>
          <cell r="FD1396">
            <v>0</v>
          </cell>
          <cell r="FE1396">
            <v>0</v>
          </cell>
          <cell r="FF1396">
            <v>0</v>
          </cell>
          <cell r="FG1396">
            <v>0</v>
          </cell>
          <cell r="FH1396">
            <v>0</v>
          </cell>
          <cell r="FI1396">
            <v>0</v>
          </cell>
          <cell r="FJ1396">
            <v>0</v>
          </cell>
          <cell r="FK1396">
            <v>0</v>
          </cell>
          <cell r="FL1396">
            <v>0</v>
          </cell>
          <cell r="FM1396">
            <v>0</v>
          </cell>
          <cell r="FN1396">
            <v>0</v>
          </cell>
          <cell r="FO1396">
            <v>0</v>
          </cell>
          <cell r="FP1396">
            <v>0</v>
          </cell>
          <cell r="FQ1396">
            <v>0</v>
          </cell>
          <cell r="FR1396">
            <v>0</v>
          </cell>
          <cell r="FS1396">
            <v>0</v>
          </cell>
          <cell r="FT1396">
            <v>0</v>
          </cell>
          <cell r="FU1396">
            <v>0</v>
          </cell>
          <cell r="FV1396">
            <v>0</v>
          </cell>
          <cell r="FW1396">
            <v>0</v>
          </cell>
          <cell r="FX1396">
            <v>0</v>
          </cell>
          <cell r="FY1396">
            <v>0</v>
          </cell>
          <cell r="FZ1396">
            <v>0</v>
          </cell>
          <cell r="GA1396">
            <v>0</v>
          </cell>
          <cell r="GB1396">
            <v>0</v>
          </cell>
          <cell r="GC1396">
            <v>0</v>
          </cell>
          <cell r="GD1396">
            <v>0</v>
          </cell>
          <cell r="GE1396">
            <v>0</v>
          </cell>
          <cell r="GF1396">
            <v>0</v>
          </cell>
          <cell r="GG1396">
            <v>0</v>
          </cell>
          <cell r="GH1396">
            <v>0</v>
          </cell>
          <cell r="GI1396">
            <v>0</v>
          </cell>
          <cell r="GJ1396">
            <v>0</v>
          </cell>
          <cell r="GK1396">
            <v>0</v>
          </cell>
          <cell r="GL1396">
            <v>0</v>
          </cell>
          <cell r="GM1396">
            <v>0</v>
          </cell>
          <cell r="GN1396">
            <v>0</v>
          </cell>
          <cell r="GO1396">
            <v>0</v>
          </cell>
          <cell r="GP1396">
            <v>0</v>
          </cell>
          <cell r="GQ1396">
            <v>0</v>
          </cell>
          <cell r="GR1396">
            <v>0</v>
          </cell>
          <cell r="GS1396">
            <v>0</v>
          </cell>
          <cell r="GT1396">
            <v>0</v>
          </cell>
          <cell r="GU1396">
            <v>0</v>
          </cell>
          <cell r="GV1396">
            <v>0</v>
          </cell>
          <cell r="GW1396">
            <v>0</v>
          </cell>
          <cell r="GX1396">
            <v>0</v>
          </cell>
          <cell r="GY1396">
            <v>0</v>
          </cell>
          <cell r="GZ1396">
            <v>0</v>
          </cell>
          <cell r="HA1396">
            <v>0</v>
          </cell>
          <cell r="HB1396">
            <v>0</v>
          </cell>
          <cell r="HC1396">
            <v>0</v>
          </cell>
          <cell r="HD1396">
            <v>0</v>
          </cell>
          <cell r="HE1396">
            <v>0</v>
          </cell>
          <cell r="HF1396">
            <v>0</v>
          </cell>
          <cell r="HG1396">
            <v>0</v>
          </cell>
          <cell r="HH1396">
            <v>0</v>
          </cell>
          <cell r="HI1396">
            <v>0</v>
          </cell>
          <cell r="HJ1396">
            <v>0</v>
          </cell>
          <cell r="HK1396">
            <v>0</v>
          </cell>
          <cell r="HL1396">
            <v>0</v>
          </cell>
          <cell r="HM1396">
            <v>0</v>
          </cell>
          <cell r="HN1396">
            <v>0</v>
          </cell>
          <cell r="HO1396">
            <v>0</v>
          </cell>
          <cell r="HP1396">
            <v>0</v>
          </cell>
          <cell r="HQ1396">
            <v>0</v>
          </cell>
          <cell r="HR1396">
            <v>0</v>
          </cell>
          <cell r="HS1396">
            <v>0</v>
          </cell>
          <cell r="HT1396">
            <v>0</v>
          </cell>
          <cell r="HU1396">
            <v>0</v>
          </cell>
          <cell r="HV1396">
            <v>0</v>
          </cell>
          <cell r="HW1396">
            <v>0</v>
          </cell>
          <cell r="HX1396">
            <v>0</v>
          </cell>
          <cell r="HY1396">
            <v>0</v>
          </cell>
          <cell r="HZ1396">
            <v>0</v>
          </cell>
          <cell r="IA1396">
            <v>0</v>
          </cell>
          <cell r="IB1396">
            <v>0</v>
          </cell>
          <cell r="IC1396">
            <v>0</v>
          </cell>
          <cell r="ID1396">
            <v>0</v>
          </cell>
          <cell r="IE1396">
            <v>0</v>
          </cell>
          <cell r="IF1396">
            <v>0</v>
          </cell>
          <cell r="IG1396">
            <v>0</v>
          </cell>
          <cell r="IH1396">
            <v>0</v>
          </cell>
          <cell r="II1396">
            <v>0</v>
          </cell>
          <cell r="IJ1396">
            <v>0</v>
          </cell>
          <cell r="IK1396">
            <v>0</v>
          </cell>
          <cell r="IL1396">
            <v>0</v>
          </cell>
          <cell r="IM1396">
            <v>0</v>
          </cell>
          <cell r="IN1396">
            <v>0</v>
          </cell>
          <cell r="IO1396">
            <v>0</v>
          </cell>
          <cell r="IP1396">
            <v>0</v>
          </cell>
          <cell r="IQ1396">
            <v>0</v>
          </cell>
          <cell r="IR1396">
            <v>0</v>
          </cell>
          <cell r="IS1396">
            <v>0</v>
          </cell>
          <cell r="IT1396">
            <v>0</v>
          </cell>
          <cell r="IU1396">
            <v>0</v>
          </cell>
          <cell r="IV1396">
            <v>0</v>
          </cell>
          <cell r="IW1396">
            <v>0</v>
          </cell>
          <cell r="IX1396">
            <v>0</v>
          </cell>
          <cell r="IY1396">
            <v>0</v>
          </cell>
          <cell r="IZ1396">
            <v>0</v>
          </cell>
          <cell r="JA1396">
            <v>0</v>
          </cell>
          <cell r="JB1396">
            <v>0</v>
          </cell>
          <cell r="JC1396">
            <v>0</v>
          </cell>
          <cell r="JD1396">
            <v>0</v>
          </cell>
          <cell r="JE1396">
            <v>0</v>
          </cell>
          <cell r="JF1396">
            <v>0</v>
          </cell>
          <cell r="JG1396">
            <v>0</v>
          </cell>
          <cell r="JH1396">
            <v>0</v>
          </cell>
          <cell r="JI1396">
            <v>0</v>
          </cell>
          <cell r="JJ1396">
            <v>0</v>
          </cell>
          <cell r="JK1396">
            <v>0</v>
          </cell>
          <cell r="JL1396">
            <v>0</v>
          </cell>
          <cell r="JM1396">
            <v>0</v>
          </cell>
          <cell r="JN1396">
            <v>0</v>
          </cell>
          <cell r="JO1396">
            <v>0</v>
          </cell>
          <cell r="JP1396">
            <v>0</v>
          </cell>
          <cell r="JQ1396">
            <v>0</v>
          </cell>
        </row>
        <row r="1397">
          <cell r="D1397" t="str">
            <v>GSC.PX.NUT._.___.Frame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  <cell r="EN1397">
            <v>0</v>
          </cell>
          <cell r="EO1397">
            <v>0</v>
          </cell>
          <cell r="EP1397">
            <v>0</v>
          </cell>
          <cell r="EQ1397">
            <v>0</v>
          </cell>
          <cell r="ER1397">
            <v>0</v>
          </cell>
          <cell r="ES1397">
            <v>0</v>
          </cell>
          <cell r="ET1397">
            <v>0</v>
          </cell>
          <cell r="EU1397">
            <v>0</v>
          </cell>
          <cell r="EV1397">
            <v>0</v>
          </cell>
          <cell r="EW1397">
            <v>0</v>
          </cell>
          <cell r="EX1397">
            <v>0</v>
          </cell>
          <cell r="EY1397">
            <v>0</v>
          </cell>
          <cell r="EZ1397">
            <v>0</v>
          </cell>
          <cell r="FA1397">
            <v>0</v>
          </cell>
          <cell r="FB1397">
            <v>0</v>
          </cell>
          <cell r="FC1397">
            <v>0</v>
          </cell>
          <cell r="FD1397">
            <v>0</v>
          </cell>
          <cell r="FE1397">
            <v>0</v>
          </cell>
          <cell r="FF1397">
            <v>0</v>
          </cell>
          <cell r="FG1397">
            <v>0</v>
          </cell>
          <cell r="FH1397">
            <v>0</v>
          </cell>
          <cell r="FI1397">
            <v>0</v>
          </cell>
          <cell r="FJ1397">
            <v>0</v>
          </cell>
          <cell r="FK1397">
            <v>0</v>
          </cell>
          <cell r="FL1397">
            <v>0</v>
          </cell>
          <cell r="FM1397">
            <v>0</v>
          </cell>
          <cell r="FN1397">
            <v>0</v>
          </cell>
          <cell r="FO1397">
            <v>0</v>
          </cell>
          <cell r="FP1397">
            <v>0</v>
          </cell>
          <cell r="FQ1397">
            <v>0</v>
          </cell>
          <cell r="FR1397">
            <v>0</v>
          </cell>
          <cell r="FS1397">
            <v>0</v>
          </cell>
          <cell r="FT1397">
            <v>0</v>
          </cell>
          <cell r="FU1397">
            <v>0</v>
          </cell>
          <cell r="FV1397">
            <v>0</v>
          </cell>
          <cell r="FW1397">
            <v>0</v>
          </cell>
          <cell r="FX1397">
            <v>0</v>
          </cell>
          <cell r="FY1397">
            <v>0</v>
          </cell>
          <cell r="FZ1397">
            <v>0</v>
          </cell>
          <cell r="GA1397">
            <v>0</v>
          </cell>
          <cell r="GB1397">
            <v>0</v>
          </cell>
          <cell r="GC1397">
            <v>0</v>
          </cell>
          <cell r="GD1397">
            <v>0</v>
          </cell>
          <cell r="GE1397">
            <v>0</v>
          </cell>
          <cell r="GF1397">
            <v>0</v>
          </cell>
          <cell r="GG1397">
            <v>0</v>
          </cell>
          <cell r="GH1397">
            <v>0</v>
          </cell>
          <cell r="GI1397">
            <v>0</v>
          </cell>
          <cell r="GJ1397">
            <v>0</v>
          </cell>
          <cell r="GK1397">
            <v>0</v>
          </cell>
          <cell r="GL1397">
            <v>0</v>
          </cell>
          <cell r="GM1397">
            <v>0</v>
          </cell>
          <cell r="GN1397">
            <v>0</v>
          </cell>
          <cell r="GO1397">
            <v>0</v>
          </cell>
          <cell r="GP1397">
            <v>0</v>
          </cell>
          <cell r="GQ1397">
            <v>0</v>
          </cell>
          <cell r="GR1397">
            <v>0</v>
          </cell>
          <cell r="GS1397">
            <v>0</v>
          </cell>
          <cell r="GT1397">
            <v>0</v>
          </cell>
          <cell r="GU1397">
            <v>0</v>
          </cell>
          <cell r="GV1397">
            <v>0</v>
          </cell>
          <cell r="GW1397">
            <v>0</v>
          </cell>
          <cell r="GX1397">
            <v>0</v>
          </cell>
          <cell r="GY1397">
            <v>0</v>
          </cell>
          <cell r="GZ1397">
            <v>0</v>
          </cell>
          <cell r="HA1397">
            <v>0</v>
          </cell>
          <cell r="HB1397">
            <v>0</v>
          </cell>
          <cell r="HC1397">
            <v>0</v>
          </cell>
          <cell r="HD1397">
            <v>0</v>
          </cell>
          <cell r="HE1397">
            <v>0</v>
          </cell>
          <cell r="HF1397">
            <v>0</v>
          </cell>
          <cell r="HG1397">
            <v>0</v>
          </cell>
          <cell r="HH1397">
            <v>0</v>
          </cell>
          <cell r="HI1397">
            <v>0</v>
          </cell>
          <cell r="HJ1397">
            <v>0</v>
          </cell>
          <cell r="HK1397">
            <v>0</v>
          </cell>
          <cell r="HL1397">
            <v>0</v>
          </cell>
          <cell r="HM1397">
            <v>0</v>
          </cell>
          <cell r="HN1397">
            <v>0</v>
          </cell>
          <cell r="HO1397">
            <v>0</v>
          </cell>
          <cell r="HP1397">
            <v>0</v>
          </cell>
          <cell r="HQ1397">
            <v>0</v>
          </cell>
          <cell r="HR1397">
            <v>0</v>
          </cell>
          <cell r="HS1397">
            <v>0</v>
          </cell>
          <cell r="HT1397">
            <v>0</v>
          </cell>
          <cell r="HU1397">
            <v>0</v>
          </cell>
          <cell r="HV1397">
            <v>0</v>
          </cell>
          <cell r="HW1397">
            <v>0</v>
          </cell>
          <cell r="HX1397">
            <v>0</v>
          </cell>
          <cell r="HY1397">
            <v>0</v>
          </cell>
          <cell r="HZ1397">
            <v>0</v>
          </cell>
          <cell r="IA1397">
            <v>0</v>
          </cell>
          <cell r="IB1397">
            <v>0</v>
          </cell>
          <cell r="IC1397">
            <v>0</v>
          </cell>
          <cell r="ID1397">
            <v>0</v>
          </cell>
          <cell r="IE1397">
            <v>0</v>
          </cell>
          <cell r="IF1397">
            <v>0</v>
          </cell>
          <cell r="IG1397">
            <v>0</v>
          </cell>
          <cell r="IH1397">
            <v>0</v>
          </cell>
          <cell r="II1397">
            <v>0</v>
          </cell>
          <cell r="IJ1397">
            <v>0</v>
          </cell>
          <cell r="IK1397">
            <v>0</v>
          </cell>
          <cell r="IL1397">
            <v>0</v>
          </cell>
          <cell r="IM1397">
            <v>0</v>
          </cell>
          <cell r="IN1397">
            <v>0</v>
          </cell>
          <cell r="IO1397">
            <v>0</v>
          </cell>
          <cell r="IP1397">
            <v>0</v>
          </cell>
          <cell r="IQ1397">
            <v>0</v>
          </cell>
          <cell r="IR1397">
            <v>0</v>
          </cell>
          <cell r="IS1397">
            <v>0</v>
          </cell>
          <cell r="IT1397">
            <v>0</v>
          </cell>
          <cell r="IU1397">
            <v>0</v>
          </cell>
          <cell r="IV1397">
            <v>0</v>
          </cell>
          <cell r="IW1397">
            <v>0</v>
          </cell>
          <cell r="IX1397">
            <v>0</v>
          </cell>
          <cell r="IY1397">
            <v>0</v>
          </cell>
          <cell r="IZ1397">
            <v>0</v>
          </cell>
          <cell r="JA1397">
            <v>0</v>
          </cell>
          <cell r="JB1397">
            <v>0</v>
          </cell>
          <cell r="JC1397">
            <v>0</v>
          </cell>
          <cell r="JD1397">
            <v>0</v>
          </cell>
          <cell r="JE1397">
            <v>0</v>
          </cell>
          <cell r="JF1397">
            <v>0</v>
          </cell>
          <cell r="JG1397">
            <v>0</v>
          </cell>
          <cell r="JH1397">
            <v>0</v>
          </cell>
          <cell r="JI1397">
            <v>0</v>
          </cell>
          <cell r="JJ1397">
            <v>0</v>
          </cell>
          <cell r="JK1397">
            <v>0</v>
          </cell>
          <cell r="JL1397">
            <v>0</v>
          </cell>
          <cell r="JM1397">
            <v>0</v>
          </cell>
          <cell r="JN1397">
            <v>0</v>
          </cell>
          <cell r="JO1397">
            <v>0</v>
          </cell>
          <cell r="JP1397">
            <v>0</v>
          </cell>
          <cell r="JQ1397">
            <v>0</v>
          </cell>
        </row>
        <row r="1398">
          <cell r="D1398" t="str">
            <v>GSC.PX.UTS._.___.Frame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  <cell r="EN1398">
            <v>0</v>
          </cell>
          <cell r="EO1398">
            <v>0</v>
          </cell>
          <cell r="EP1398">
            <v>0</v>
          </cell>
          <cell r="EQ1398">
            <v>0</v>
          </cell>
          <cell r="ER1398">
            <v>0</v>
          </cell>
          <cell r="ES1398">
            <v>0</v>
          </cell>
          <cell r="ET1398">
            <v>0</v>
          </cell>
          <cell r="EU1398">
            <v>0</v>
          </cell>
          <cell r="EV1398">
            <v>0</v>
          </cell>
          <cell r="EW1398">
            <v>0</v>
          </cell>
          <cell r="EX1398">
            <v>0</v>
          </cell>
          <cell r="EY1398">
            <v>0</v>
          </cell>
          <cell r="EZ1398">
            <v>0</v>
          </cell>
          <cell r="FA1398">
            <v>0</v>
          </cell>
          <cell r="FB1398">
            <v>0</v>
          </cell>
          <cell r="FC1398">
            <v>0</v>
          </cell>
          <cell r="FD1398">
            <v>0</v>
          </cell>
          <cell r="FE1398">
            <v>0</v>
          </cell>
          <cell r="FF1398">
            <v>0</v>
          </cell>
          <cell r="FG1398">
            <v>0</v>
          </cell>
          <cell r="FH1398">
            <v>0</v>
          </cell>
          <cell r="FI1398">
            <v>0</v>
          </cell>
          <cell r="FJ1398">
            <v>0</v>
          </cell>
          <cell r="FK1398">
            <v>0</v>
          </cell>
          <cell r="FL1398">
            <v>0</v>
          </cell>
          <cell r="FM1398">
            <v>0</v>
          </cell>
          <cell r="FN1398">
            <v>0</v>
          </cell>
          <cell r="FO1398">
            <v>0</v>
          </cell>
          <cell r="FP1398">
            <v>0</v>
          </cell>
          <cell r="FQ1398">
            <v>0</v>
          </cell>
          <cell r="FR1398">
            <v>0</v>
          </cell>
          <cell r="FS1398">
            <v>0</v>
          </cell>
          <cell r="FT1398">
            <v>0</v>
          </cell>
          <cell r="FU1398">
            <v>0</v>
          </cell>
          <cell r="FV1398">
            <v>0</v>
          </cell>
          <cell r="FW1398">
            <v>0</v>
          </cell>
          <cell r="FX1398">
            <v>0</v>
          </cell>
          <cell r="FY1398">
            <v>0</v>
          </cell>
          <cell r="FZ1398">
            <v>0</v>
          </cell>
          <cell r="GA1398">
            <v>0</v>
          </cell>
          <cell r="GB1398">
            <v>0</v>
          </cell>
          <cell r="GC1398">
            <v>0</v>
          </cell>
          <cell r="GD1398">
            <v>0</v>
          </cell>
          <cell r="GE1398">
            <v>0</v>
          </cell>
          <cell r="GF1398">
            <v>0</v>
          </cell>
          <cell r="GG1398">
            <v>0</v>
          </cell>
          <cell r="GH1398">
            <v>0</v>
          </cell>
          <cell r="GI1398">
            <v>0</v>
          </cell>
          <cell r="GJ1398">
            <v>0</v>
          </cell>
          <cell r="GK1398">
            <v>0</v>
          </cell>
          <cell r="GL1398">
            <v>0</v>
          </cell>
          <cell r="GM1398">
            <v>0</v>
          </cell>
          <cell r="GN1398">
            <v>0</v>
          </cell>
          <cell r="GO1398">
            <v>0</v>
          </cell>
          <cell r="GP1398">
            <v>0</v>
          </cell>
          <cell r="GQ1398">
            <v>0</v>
          </cell>
          <cell r="GR1398">
            <v>0</v>
          </cell>
          <cell r="GS1398">
            <v>0</v>
          </cell>
          <cell r="GT1398">
            <v>0</v>
          </cell>
          <cell r="GU1398">
            <v>0</v>
          </cell>
          <cell r="GV1398">
            <v>0</v>
          </cell>
          <cell r="GW1398">
            <v>0</v>
          </cell>
          <cell r="GX1398">
            <v>0</v>
          </cell>
          <cell r="GY1398">
            <v>0</v>
          </cell>
          <cell r="GZ1398">
            <v>0</v>
          </cell>
          <cell r="HA1398">
            <v>0</v>
          </cell>
          <cell r="HB1398">
            <v>0</v>
          </cell>
          <cell r="HC1398">
            <v>0</v>
          </cell>
          <cell r="HD1398">
            <v>0</v>
          </cell>
          <cell r="HE1398">
            <v>0</v>
          </cell>
          <cell r="HF1398">
            <v>0</v>
          </cell>
          <cell r="HG1398">
            <v>0</v>
          </cell>
          <cell r="HH1398">
            <v>0</v>
          </cell>
          <cell r="HI1398">
            <v>0</v>
          </cell>
          <cell r="HJ1398">
            <v>0</v>
          </cell>
          <cell r="HK1398">
            <v>0</v>
          </cell>
          <cell r="HL1398">
            <v>0</v>
          </cell>
          <cell r="HM1398">
            <v>0</v>
          </cell>
          <cell r="HN1398">
            <v>0</v>
          </cell>
          <cell r="HO1398">
            <v>0</v>
          </cell>
          <cell r="HP1398">
            <v>0</v>
          </cell>
          <cell r="HQ1398">
            <v>0</v>
          </cell>
          <cell r="HR1398">
            <v>0</v>
          </cell>
          <cell r="HS1398">
            <v>0</v>
          </cell>
          <cell r="HT1398">
            <v>0</v>
          </cell>
          <cell r="HU1398">
            <v>0</v>
          </cell>
          <cell r="HV1398">
            <v>0</v>
          </cell>
          <cell r="HW1398">
            <v>0</v>
          </cell>
          <cell r="HX1398">
            <v>0</v>
          </cell>
          <cell r="HY1398">
            <v>0</v>
          </cell>
          <cell r="HZ1398">
            <v>0</v>
          </cell>
          <cell r="IA1398">
            <v>0</v>
          </cell>
          <cell r="IB1398">
            <v>0</v>
          </cell>
          <cell r="IC1398">
            <v>0</v>
          </cell>
          <cell r="ID1398">
            <v>0</v>
          </cell>
          <cell r="IE1398">
            <v>0</v>
          </cell>
          <cell r="IF1398">
            <v>0</v>
          </cell>
          <cell r="IG1398">
            <v>0</v>
          </cell>
          <cell r="IH1398">
            <v>0</v>
          </cell>
          <cell r="II1398">
            <v>0</v>
          </cell>
          <cell r="IJ1398">
            <v>0</v>
          </cell>
          <cell r="IK1398">
            <v>0</v>
          </cell>
          <cell r="IL1398">
            <v>0</v>
          </cell>
          <cell r="IM1398">
            <v>0</v>
          </cell>
          <cell r="IN1398">
            <v>0</v>
          </cell>
          <cell r="IO1398">
            <v>0</v>
          </cell>
          <cell r="IP1398">
            <v>0</v>
          </cell>
          <cell r="IQ1398">
            <v>0</v>
          </cell>
          <cell r="IR1398">
            <v>0</v>
          </cell>
          <cell r="IS1398">
            <v>0</v>
          </cell>
          <cell r="IT1398">
            <v>0</v>
          </cell>
          <cell r="IU1398">
            <v>0</v>
          </cell>
          <cell r="IV1398">
            <v>0</v>
          </cell>
          <cell r="IW1398">
            <v>0</v>
          </cell>
          <cell r="IX1398">
            <v>0</v>
          </cell>
          <cell r="IY1398">
            <v>0</v>
          </cell>
          <cell r="IZ1398">
            <v>0</v>
          </cell>
          <cell r="JA1398">
            <v>0</v>
          </cell>
          <cell r="JB1398">
            <v>0</v>
          </cell>
          <cell r="JC1398">
            <v>0</v>
          </cell>
          <cell r="JD1398">
            <v>0</v>
          </cell>
          <cell r="JE1398">
            <v>0</v>
          </cell>
          <cell r="JF1398">
            <v>0</v>
          </cell>
          <cell r="JG1398">
            <v>0</v>
          </cell>
          <cell r="JH1398">
            <v>0</v>
          </cell>
          <cell r="JI1398">
            <v>0</v>
          </cell>
          <cell r="JJ1398">
            <v>0</v>
          </cell>
          <cell r="JK1398">
            <v>0</v>
          </cell>
          <cell r="JL1398">
            <v>0</v>
          </cell>
          <cell r="JM1398">
            <v>0</v>
          </cell>
          <cell r="JN1398">
            <v>0</v>
          </cell>
          <cell r="JO1398">
            <v>0</v>
          </cell>
          <cell r="JP1398">
            <v>0</v>
          </cell>
          <cell r="JQ1398">
            <v>0</v>
          </cell>
        </row>
        <row r="1399">
          <cell r="D1399" t="str">
            <v>GSC.PX.GOE._.___.Frame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  <cell r="EN1399">
            <v>0</v>
          </cell>
          <cell r="EO1399">
            <v>0</v>
          </cell>
          <cell r="EP1399">
            <v>0</v>
          </cell>
          <cell r="EQ1399">
            <v>0</v>
          </cell>
          <cell r="ER1399">
            <v>0</v>
          </cell>
          <cell r="ES1399">
            <v>0</v>
          </cell>
          <cell r="ET1399">
            <v>0</v>
          </cell>
          <cell r="EU1399">
            <v>0</v>
          </cell>
          <cell r="EV1399">
            <v>0</v>
          </cell>
          <cell r="EW1399">
            <v>0</v>
          </cell>
          <cell r="EX1399">
            <v>0</v>
          </cell>
          <cell r="EY1399">
            <v>0</v>
          </cell>
          <cell r="EZ1399">
            <v>0</v>
          </cell>
          <cell r="FA1399">
            <v>0</v>
          </cell>
          <cell r="FB1399">
            <v>0</v>
          </cell>
          <cell r="FC1399">
            <v>0</v>
          </cell>
          <cell r="FD1399">
            <v>0</v>
          </cell>
          <cell r="FE1399">
            <v>0</v>
          </cell>
          <cell r="FF1399">
            <v>0</v>
          </cell>
          <cell r="FG1399">
            <v>0</v>
          </cell>
          <cell r="FH1399">
            <v>0</v>
          </cell>
          <cell r="FI1399">
            <v>0</v>
          </cell>
          <cell r="FJ1399">
            <v>0</v>
          </cell>
          <cell r="FK1399">
            <v>0</v>
          </cell>
          <cell r="FL1399">
            <v>0</v>
          </cell>
          <cell r="FM1399">
            <v>0</v>
          </cell>
          <cell r="FN1399">
            <v>0</v>
          </cell>
          <cell r="FO1399">
            <v>0</v>
          </cell>
          <cell r="FP1399">
            <v>0</v>
          </cell>
          <cell r="FQ1399">
            <v>0</v>
          </cell>
          <cell r="FR1399">
            <v>0</v>
          </cell>
          <cell r="FS1399">
            <v>0</v>
          </cell>
          <cell r="FT1399">
            <v>0</v>
          </cell>
          <cell r="FU1399">
            <v>0</v>
          </cell>
          <cell r="FV1399">
            <v>0</v>
          </cell>
          <cell r="FW1399">
            <v>0</v>
          </cell>
          <cell r="FX1399">
            <v>0</v>
          </cell>
          <cell r="FY1399">
            <v>0</v>
          </cell>
          <cell r="FZ1399">
            <v>0</v>
          </cell>
          <cell r="GA1399">
            <v>0</v>
          </cell>
          <cell r="GB1399">
            <v>0</v>
          </cell>
          <cell r="GC1399">
            <v>0</v>
          </cell>
          <cell r="GD1399">
            <v>0</v>
          </cell>
          <cell r="GE1399">
            <v>0</v>
          </cell>
          <cell r="GF1399">
            <v>0</v>
          </cell>
          <cell r="GG1399">
            <v>0</v>
          </cell>
          <cell r="GH1399">
            <v>0</v>
          </cell>
          <cell r="GI1399">
            <v>0</v>
          </cell>
          <cell r="GJ1399">
            <v>0</v>
          </cell>
          <cell r="GK1399">
            <v>0</v>
          </cell>
          <cell r="GL1399">
            <v>0</v>
          </cell>
          <cell r="GM1399">
            <v>0</v>
          </cell>
          <cell r="GN1399">
            <v>0</v>
          </cell>
          <cell r="GO1399">
            <v>0</v>
          </cell>
          <cell r="GP1399">
            <v>0</v>
          </cell>
          <cell r="GQ1399">
            <v>0</v>
          </cell>
          <cell r="GR1399">
            <v>0</v>
          </cell>
          <cell r="GS1399">
            <v>0</v>
          </cell>
          <cell r="GT1399">
            <v>0</v>
          </cell>
          <cell r="GU1399">
            <v>0</v>
          </cell>
          <cell r="GV1399">
            <v>0</v>
          </cell>
          <cell r="GW1399">
            <v>0</v>
          </cell>
          <cell r="GX1399">
            <v>0</v>
          </cell>
          <cell r="GY1399">
            <v>0</v>
          </cell>
          <cell r="GZ1399">
            <v>0</v>
          </cell>
          <cell r="HA1399">
            <v>0</v>
          </cell>
          <cell r="HB1399">
            <v>0</v>
          </cell>
          <cell r="HC1399">
            <v>0</v>
          </cell>
          <cell r="HD1399">
            <v>0</v>
          </cell>
          <cell r="HE1399">
            <v>0</v>
          </cell>
          <cell r="HF1399">
            <v>0</v>
          </cell>
          <cell r="HG1399">
            <v>0</v>
          </cell>
          <cell r="HH1399">
            <v>0</v>
          </cell>
          <cell r="HI1399">
            <v>0</v>
          </cell>
          <cell r="HJ1399">
            <v>0</v>
          </cell>
          <cell r="HK1399">
            <v>0</v>
          </cell>
          <cell r="HL1399">
            <v>0</v>
          </cell>
          <cell r="HM1399">
            <v>0</v>
          </cell>
          <cell r="HN1399">
            <v>0</v>
          </cell>
          <cell r="HO1399">
            <v>0</v>
          </cell>
          <cell r="HP1399">
            <v>0</v>
          </cell>
          <cell r="HQ1399">
            <v>0</v>
          </cell>
          <cell r="HR1399">
            <v>0</v>
          </cell>
          <cell r="HS1399">
            <v>0</v>
          </cell>
          <cell r="HT1399">
            <v>0</v>
          </cell>
          <cell r="HU1399">
            <v>0</v>
          </cell>
          <cell r="HV1399">
            <v>0</v>
          </cell>
          <cell r="HW1399">
            <v>0</v>
          </cell>
          <cell r="HX1399">
            <v>0</v>
          </cell>
          <cell r="HY1399">
            <v>0</v>
          </cell>
          <cell r="HZ1399">
            <v>0</v>
          </cell>
          <cell r="IA1399">
            <v>0</v>
          </cell>
          <cell r="IB1399">
            <v>0</v>
          </cell>
          <cell r="IC1399">
            <v>0</v>
          </cell>
          <cell r="ID1399">
            <v>0</v>
          </cell>
          <cell r="IE1399">
            <v>0</v>
          </cell>
          <cell r="IF1399">
            <v>0</v>
          </cell>
          <cell r="IG1399">
            <v>0</v>
          </cell>
          <cell r="IH1399">
            <v>0</v>
          </cell>
          <cell r="II1399">
            <v>0</v>
          </cell>
          <cell r="IJ1399">
            <v>0</v>
          </cell>
          <cell r="IK1399">
            <v>0</v>
          </cell>
          <cell r="IL1399">
            <v>0</v>
          </cell>
          <cell r="IM1399">
            <v>0</v>
          </cell>
          <cell r="IN1399">
            <v>0</v>
          </cell>
          <cell r="IO1399">
            <v>0</v>
          </cell>
          <cell r="IP1399">
            <v>0</v>
          </cell>
          <cell r="IQ1399">
            <v>0</v>
          </cell>
          <cell r="IR1399">
            <v>0</v>
          </cell>
          <cell r="IS1399">
            <v>0</v>
          </cell>
          <cell r="IT1399">
            <v>0</v>
          </cell>
          <cell r="IU1399">
            <v>0</v>
          </cell>
          <cell r="IV1399">
            <v>0</v>
          </cell>
          <cell r="IW1399">
            <v>0</v>
          </cell>
          <cell r="IX1399">
            <v>0</v>
          </cell>
          <cell r="IY1399">
            <v>0</v>
          </cell>
          <cell r="IZ1399">
            <v>0</v>
          </cell>
          <cell r="JA1399">
            <v>0</v>
          </cell>
          <cell r="JB1399">
            <v>0</v>
          </cell>
          <cell r="JC1399">
            <v>0</v>
          </cell>
          <cell r="JD1399">
            <v>0</v>
          </cell>
          <cell r="JE1399">
            <v>0</v>
          </cell>
          <cell r="JF1399">
            <v>0</v>
          </cell>
          <cell r="JG1399">
            <v>0</v>
          </cell>
          <cell r="JH1399">
            <v>0</v>
          </cell>
          <cell r="JI1399">
            <v>0</v>
          </cell>
          <cell r="JJ1399">
            <v>0</v>
          </cell>
          <cell r="JK1399">
            <v>0</v>
          </cell>
          <cell r="JL1399">
            <v>0</v>
          </cell>
          <cell r="JM1399">
            <v>0</v>
          </cell>
          <cell r="JN1399">
            <v>0</v>
          </cell>
          <cell r="JO1399">
            <v>0</v>
          </cell>
          <cell r="JP1399">
            <v>0</v>
          </cell>
          <cell r="JQ1399">
            <v>0</v>
          </cell>
        </row>
        <row r="1400">
          <cell r="D1400" t="str">
            <v>GSC.PX.BOR._.___.Frame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  <cell r="EN1400">
            <v>0</v>
          </cell>
          <cell r="EO1400">
            <v>0</v>
          </cell>
          <cell r="EP1400">
            <v>0</v>
          </cell>
          <cell r="EQ1400">
            <v>0</v>
          </cell>
          <cell r="ER1400">
            <v>0</v>
          </cell>
          <cell r="ES1400">
            <v>0</v>
          </cell>
          <cell r="ET1400">
            <v>0</v>
          </cell>
          <cell r="EU1400">
            <v>0</v>
          </cell>
          <cell r="EV1400">
            <v>0</v>
          </cell>
          <cell r="EW1400">
            <v>0</v>
          </cell>
          <cell r="EX1400">
            <v>0</v>
          </cell>
          <cell r="EY1400">
            <v>0</v>
          </cell>
          <cell r="EZ1400">
            <v>0</v>
          </cell>
          <cell r="FA1400">
            <v>0</v>
          </cell>
          <cell r="FB1400">
            <v>0</v>
          </cell>
          <cell r="FC1400">
            <v>0</v>
          </cell>
          <cell r="FD1400">
            <v>0</v>
          </cell>
          <cell r="FE1400">
            <v>0</v>
          </cell>
          <cell r="FF1400">
            <v>0</v>
          </cell>
          <cell r="FG1400">
            <v>0</v>
          </cell>
          <cell r="FH1400">
            <v>0</v>
          </cell>
          <cell r="FI1400">
            <v>0</v>
          </cell>
          <cell r="FJ1400">
            <v>0</v>
          </cell>
          <cell r="FK1400">
            <v>0</v>
          </cell>
          <cell r="FL1400">
            <v>0</v>
          </cell>
          <cell r="FM1400">
            <v>0</v>
          </cell>
          <cell r="FN1400">
            <v>0</v>
          </cell>
          <cell r="FO1400">
            <v>0</v>
          </cell>
          <cell r="FP1400">
            <v>0</v>
          </cell>
          <cell r="FQ1400">
            <v>0</v>
          </cell>
          <cell r="FR1400">
            <v>0</v>
          </cell>
          <cell r="FS1400">
            <v>0</v>
          </cell>
          <cell r="FT1400">
            <v>0</v>
          </cell>
          <cell r="FU1400">
            <v>0</v>
          </cell>
          <cell r="FV1400">
            <v>0</v>
          </cell>
          <cell r="FW1400">
            <v>0</v>
          </cell>
          <cell r="FX1400">
            <v>0</v>
          </cell>
          <cell r="FY1400">
            <v>0</v>
          </cell>
          <cell r="FZ1400">
            <v>0</v>
          </cell>
          <cell r="GA1400">
            <v>0</v>
          </cell>
          <cell r="GB1400">
            <v>0</v>
          </cell>
          <cell r="GC1400">
            <v>0</v>
          </cell>
          <cell r="GD1400">
            <v>0</v>
          </cell>
          <cell r="GE1400">
            <v>0</v>
          </cell>
          <cell r="GF1400">
            <v>0</v>
          </cell>
          <cell r="GG1400">
            <v>0</v>
          </cell>
          <cell r="GH1400">
            <v>0</v>
          </cell>
          <cell r="GI1400">
            <v>0</v>
          </cell>
          <cell r="GJ1400">
            <v>0</v>
          </cell>
          <cell r="GK1400">
            <v>0</v>
          </cell>
          <cell r="GL1400">
            <v>0</v>
          </cell>
          <cell r="GM1400">
            <v>0</v>
          </cell>
          <cell r="GN1400">
            <v>0</v>
          </cell>
          <cell r="GO1400">
            <v>0</v>
          </cell>
          <cell r="GP1400">
            <v>0</v>
          </cell>
          <cell r="GQ1400">
            <v>0</v>
          </cell>
          <cell r="GR1400">
            <v>0</v>
          </cell>
          <cell r="GS1400">
            <v>0</v>
          </cell>
          <cell r="GT1400">
            <v>0</v>
          </cell>
          <cell r="GU1400">
            <v>0</v>
          </cell>
          <cell r="GV1400">
            <v>0</v>
          </cell>
          <cell r="GW1400">
            <v>0</v>
          </cell>
          <cell r="GX1400">
            <v>0</v>
          </cell>
          <cell r="GY1400">
            <v>0</v>
          </cell>
          <cell r="GZ1400">
            <v>0</v>
          </cell>
          <cell r="HA1400">
            <v>0</v>
          </cell>
          <cell r="HB1400">
            <v>0</v>
          </cell>
          <cell r="HC1400">
            <v>0</v>
          </cell>
          <cell r="HD1400">
            <v>0</v>
          </cell>
          <cell r="HE1400">
            <v>0</v>
          </cell>
          <cell r="HF1400">
            <v>0</v>
          </cell>
          <cell r="HG1400">
            <v>0</v>
          </cell>
          <cell r="HH1400">
            <v>0</v>
          </cell>
          <cell r="HI1400">
            <v>0</v>
          </cell>
          <cell r="HJ1400">
            <v>0</v>
          </cell>
          <cell r="HK1400">
            <v>0</v>
          </cell>
          <cell r="HL1400">
            <v>0</v>
          </cell>
          <cell r="HM1400">
            <v>0</v>
          </cell>
          <cell r="HN1400">
            <v>0</v>
          </cell>
          <cell r="HO1400">
            <v>0</v>
          </cell>
          <cell r="HP1400">
            <v>0</v>
          </cell>
          <cell r="HQ1400">
            <v>0</v>
          </cell>
          <cell r="HR1400">
            <v>0</v>
          </cell>
          <cell r="HS1400">
            <v>0</v>
          </cell>
          <cell r="HT1400">
            <v>0</v>
          </cell>
          <cell r="HU1400">
            <v>0</v>
          </cell>
          <cell r="HV1400">
            <v>0</v>
          </cell>
          <cell r="HW1400">
            <v>0</v>
          </cell>
          <cell r="HX1400">
            <v>0</v>
          </cell>
          <cell r="HY1400">
            <v>0</v>
          </cell>
          <cell r="HZ1400">
            <v>0</v>
          </cell>
          <cell r="IA1400">
            <v>0</v>
          </cell>
          <cell r="IB1400">
            <v>0</v>
          </cell>
          <cell r="IC1400">
            <v>0</v>
          </cell>
          <cell r="ID1400">
            <v>0</v>
          </cell>
          <cell r="IE1400">
            <v>0</v>
          </cell>
          <cell r="IF1400">
            <v>0</v>
          </cell>
          <cell r="IG1400">
            <v>0</v>
          </cell>
          <cell r="IH1400">
            <v>0</v>
          </cell>
          <cell r="II1400">
            <v>0</v>
          </cell>
          <cell r="IJ1400">
            <v>0</v>
          </cell>
          <cell r="IK1400">
            <v>0</v>
          </cell>
          <cell r="IL1400">
            <v>0</v>
          </cell>
          <cell r="IM1400">
            <v>0</v>
          </cell>
          <cell r="IN1400">
            <v>0</v>
          </cell>
          <cell r="IO1400">
            <v>0</v>
          </cell>
          <cell r="IP1400">
            <v>0</v>
          </cell>
          <cell r="IQ1400">
            <v>0</v>
          </cell>
          <cell r="IR1400">
            <v>0</v>
          </cell>
          <cell r="IS1400">
            <v>0</v>
          </cell>
          <cell r="IT1400">
            <v>0</v>
          </cell>
          <cell r="IU1400">
            <v>0</v>
          </cell>
          <cell r="IV1400">
            <v>0</v>
          </cell>
          <cell r="IW1400">
            <v>0</v>
          </cell>
          <cell r="IX1400">
            <v>0</v>
          </cell>
          <cell r="IY1400">
            <v>0</v>
          </cell>
          <cell r="IZ1400">
            <v>0</v>
          </cell>
          <cell r="JA1400">
            <v>0</v>
          </cell>
          <cell r="JB1400">
            <v>0</v>
          </cell>
          <cell r="JC1400">
            <v>0</v>
          </cell>
          <cell r="JD1400">
            <v>0</v>
          </cell>
          <cell r="JE1400">
            <v>0</v>
          </cell>
          <cell r="JF1400">
            <v>0</v>
          </cell>
          <cell r="JG1400">
            <v>0</v>
          </cell>
          <cell r="JH1400">
            <v>0</v>
          </cell>
          <cell r="JI1400">
            <v>0</v>
          </cell>
          <cell r="JJ1400">
            <v>0</v>
          </cell>
          <cell r="JK1400">
            <v>0</v>
          </cell>
          <cell r="JL1400">
            <v>0</v>
          </cell>
          <cell r="JM1400">
            <v>0</v>
          </cell>
          <cell r="JN1400">
            <v>0</v>
          </cell>
          <cell r="JO1400">
            <v>0</v>
          </cell>
          <cell r="JP1400">
            <v>0</v>
          </cell>
          <cell r="JQ1400">
            <v>0</v>
          </cell>
        </row>
        <row r="1401">
          <cell r="D1401" t="str">
            <v>GSC.PX.WYE._.___.Frame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  <cell r="EN1401">
            <v>0</v>
          </cell>
          <cell r="EO1401">
            <v>0</v>
          </cell>
          <cell r="EP1401">
            <v>0</v>
          </cell>
          <cell r="EQ1401">
            <v>0</v>
          </cell>
          <cell r="ER1401">
            <v>0</v>
          </cell>
          <cell r="ES1401">
            <v>0</v>
          </cell>
          <cell r="ET1401">
            <v>0</v>
          </cell>
          <cell r="EU1401">
            <v>0</v>
          </cell>
          <cell r="EV1401">
            <v>0</v>
          </cell>
          <cell r="EW1401">
            <v>0</v>
          </cell>
          <cell r="EX1401">
            <v>0</v>
          </cell>
          <cell r="EY1401">
            <v>0</v>
          </cell>
          <cell r="EZ1401">
            <v>0</v>
          </cell>
          <cell r="FA1401">
            <v>0</v>
          </cell>
          <cell r="FB1401">
            <v>0</v>
          </cell>
          <cell r="FC1401">
            <v>0</v>
          </cell>
          <cell r="FD1401">
            <v>0</v>
          </cell>
          <cell r="FE1401">
            <v>0</v>
          </cell>
          <cell r="FF1401">
            <v>0</v>
          </cell>
          <cell r="FG1401">
            <v>0</v>
          </cell>
          <cell r="FH1401">
            <v>0</v>
          </cell>
          <cell r="FI1401">
            <v>0</v>
          </cell>
          <cell r="FJ1401">
            <v>0</v>
          </cell>
          <cell r="FK1401">
            <v>0</v>
          </cell>
          <cell r="FL1401">
            <v>0</v>
          </cell>
          <cell r="FM1401">
            <v>0</v>
          </cell>
          <cell r="FN1401">
            <v>0</v>
          </cell>
          <cell r="FO1401">
            <v>0</v>
          </cell>
          <cell r="FP1401">
            <v>0</v>
          </cell>
          <cell r="FQ1401">
            <v>0</v>
          </cell>
          <cell r="FR1401">
            <v>0</v>
          </cell>
          <cell r="FS1401">
            <v>0</v>
          </cell>
          <cell r="FT1401">
            <v>0</v>
          </cell>
          <cell r="FU1401">
            <v>0</v>
          </cell>
          <cell r="FV1401">
            <v>0</v>
          </cell>
          <cell r="FW1401">
            <v>0</v>
          </cell>
          <cell r="FX1401">
            <v>0</v>
          </cell>
          <cell r="FY1401">
            <v>0</v>
          </cell>
          <cell r="FZ1401">
            <v>0</v>
          </cell>
          <cell r="GA1401">
            <v>0</v>
          </cell>
          <cell r="GB1401">
            <v>0</v>
          </cell>
          <cell r="GC1401">
            <v>0</v>
          </cell>
          <cell r="GD1401">
            <v>0</v>
          </cell>
          <cell r="GE1401">
            <v>0</v>
          </cell>
          <cell r="GF1401">
            <v>0</v>
          </cell>
          <cell r="GG1401">
            <v>0</v>
          </cell>
          <cell r="GH1401">
            <v>0</v>
          </cell>
          <cell r="GI1401">
            <v>0</v>
          </cell>
          <cell r="GJ1401">
            <v>0</v>
          </cell>
          <cell r="GK1401">
            <v>0</v>
          </cell>
          <cell r="GL1401">
            <v>0</v>
          </cell>
          <cell r="GM1401">
            <v>0</v>
          </cell>
          <cell r="GN1401">
            <v>0</v>
          </cell>
          <cell r="GO1401">
            <v>0</v>
          </cell>
          <cell r="GP1401">
            <v>0</v>
          </cell>
          <cell r="GQ1401">
            <v>0</v>
          </cell>
          <cell r="GR1401">
            <v>0</v>
          </cell>
          <cell r="GS1401">
            <v>0</v>
          </cell>
          <cell r="GT1401">
            <v>0</v>
          </cell>
          <cell r="GU1401">
            <v>0</v>
          </cell>
          <cell r="GV1401">
            <v>0</v>
          </cell>
          <cell r="GW1401">
            <v>0</v>
          </cell>
          <cell r="GX1401">
            <v>0</v>
          </cell>
          <cell r="GY1401">
            <v>0</v>
          </cell>
          <cell r="GZ1401">
            <v>0</v>
          </cell>
          <cell r="HA1401">
            <v>0</v>
          </cell>
          <cell r="HB1401">
            <v>0</v>
          </cell>
          <cell r="HC1401">
            <v>0</v>
          </cell>
          <cell r="HD1401">
            <v>0</v>
          </cell>
          <cell r="HE1401">
            <v>0</v>
          </cell>
          <cell r="HF1401">
            <v>0</v>
          </cell>
          <cell r="HG1401">
            <v>0</v>
          </cell>
          <cell r="HH1401">
            <v>0</v>
          </cell>
          <cell r="HI1401">
            <v>0</v>
          </cell>
          <cell r="HJ1401">
            <v>0</v>
          </cell>
          <cell r="HK1401">
            <v>0</v>
          </cell>
          <cell r="HL1401">
            <v>0</v>
          </cell>
          <cell r="HM1401">
            <v>0</v>
          </cell>
          <cell r="HN1401">
            <v>0</v>
          </cell>
          <cell r="HO1401">
            <v>0</v>
          </cell>
          <cell r="HP1401">
            <v>0</v>
          </cell>
          <cell r="HQ1401">
            <v>0</v>
          </cell>
          <cell r="HR1401">
            <v>0</v>
          </cell>
          <cell r="HS1401">
            <v>0</v>
          </cell>
          <cell r="HT1401">
            <v>0</v>
          </cell>
          <cell r="HU1401">
            <v>0</v>
          </cell>
          <cell r="HV1401">
            <v>0</v>
          </cell>
          <cell r="HW1401">
            <v>0</v>
          </cell>
          <cell r="HX1401">
            <v>0</v>
          </cell>
          <cell r="HY1401">
            <v>0</v>
          </cell>
          <cell r="HZ1401">
            <v>0</v>
          </cell>
          <cell r="IA1401">
            <v>0</v>
          </cell>
          <cell r="IB1401">
            <v>0</v>
          </cell>
          <cell r="IC1401">
            <v>0</v>
          </cell>
          <cell r="ID1401">
            <v>0</v>
          </cell>
          <cell r="IE1401">
            <v>0</v>
          </cell>
          <cell r="IF1401">
            <v>0</v>
          </cell>
          <cell r="IG1401">
            <v>0</v>
          </cell>
          <cell r="IH1401">
            <v>0</v>
          </cell>
          <cell r="II1401">
            <v>0</v>
          </cell>
          <cell r="IJ1401">
            <v>0</v>
          </cell>
          <cell r="IK1401">
            <v>0</v>
          </cell>
          <cell r="IL1401">
            <v>0</v>
          </cell>
          <cell r="IM1401">
            <v>0</v>
          </cell>
          <cell r="IN1401">
            <v>0</v>
          </cell>
          <cell r="IO1401">
            <v>0</v>
          </cell>
          <cell r="IP1401">
            <v>0</v>
          </cell>
          <cell r="IQ1401">
            <v>0</v>
          </cell>
          <cell r="IR1401">
            <v>0</v>
          </cell>
          <cell r="IS1401">
            <v>0</v>
          </cell>
          <cell r="IT1401">
            <v>0</v>
          </cell>
          <cell r="IU1401">
            <v>0</v>
          </cell>
          <cell r="IV1401">
            <v>0</v>
          </cell>
          <cell r="IW1401">
            <v>0</v>
          </cell>
          <cell r="IX1401">
            <v>0</v>
          </cell>
          <cell r="IY1401">
            <v>0</v>
          </cell>
          <cell r="IZ1401">
            <v>0</v>
          </cell>
          <cell r="JA1401">
            <v>0</v>
          </cell>
          <cell r="JB1401">
            <v>0</v>
          </cell>
          <cell r="JC1401">
            <v>0</v>
          </cell>
          <cell r="JD1401">
            <v>0</v>
          </cell>
          <cell r="JE1401">
            <v>0</v>
          </cell>
          <cell r="JF1401">
            <v>0</v>
          </cell>
          <cell r="JG1401">
            <v>0</v>
          </cell>
          <cell r="JH1401">
            <v>0</v>
          </cell>
          <cell r="JI1401">
            <v>0</v>
          </cell>
          <cell r="JJ1401">
            <v>0</v>
          </cell>
          <cell r="JK1401">
            <v>0</v>
          </cell>
          <cell r="JL1401">
            <v>0</v>
          </cell>
          <cell r="JM1401">
            <v>0</v>
          </cell>
          <cell r="JN1401">
            <v>0</v>
          </cell>
          <cell r="JO1401">
            <v>0</v>
          </cell>
          <cell r="JP1401">
            <v>0</v>
          </cell>
          <cell r="JQ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  <cell r="EN1402">
            <v>0</v>
          </cell>
          <cell r="EO1402">
            <v>0</v>
          </cell>
          <cell r="EP1402">
            <v>0</v>
          </cell>
          <cell r="EQ1402">
            <v>0</v>
          </cell>
          <cell r="ER1402">
            <v>0</v>
          </cell>
          <cell r="ES1402">
            <v>0</v>
          </cell>
          <cell r="ET1402">
            <v>0</v>
          </cell>
          <cell r="EU1402">
            <v>0</v>
          </cell>
          <cell r="EV1402">
            <v>0</v>
          </cell>
          <cell r="EW1402">
            <v>0</v>
          </cell>
          <cell r="EX1402">
            <v>0</v>
          </cell>
          <cell r="EY1402">
            <v>0</v>
          </cell>
          <cell r="EZ1402">
            <v>0</v>
          </cell>
          <cell r="FA1402">
            <v>0</v>
          </cell>
          <cell r="FB1402">
            <v>0</v>
          </cell>
          <cell r="FC1402">
            <v>0</v>
          </cell>
          <cell r="FD1402">
            <v>0</v>
          </cell>
          <cell r="FE1402">
            <v>0</v>
          </cell>
          <cell r="FF1402">
            <v>0</v>
          </cell>
          <cell r="FG1402">
            <v>0</v>
          </cell>
          <cell r="FH1402">
            <v>0</v>
          </cell>
          <cell r="FI1402">
            <v>0</v>
          </cell>
          <cell r="FJ1402">
            <v>0</v>
          </cell>
          <cell r="FK1402">
            <v>0</v>
          </cell>
          <cell r="FL1402">
            <v>0</v>
          </cell>
          <cell r="FM1402">
            <v>0</v>
          </cell>
          <cell r="FN1402">
            <v>0</v>
          </cell>
          <cell r="FO1402">
            <v>0</v>
          </cell>
          <cell r="FP1402">
            <v>0</v>
          </cell>
          <cell r="FQ1402">
            <v>0</v>
          </cell>
          <cell r="FR1402">
            <v>0</v>
          </cell>
          <cell r="FS1402">
            <v>0</v>
          </cell>
          <cell r="FT1402">
            <v>0</v>
          </cell>
          <cell r="FU1402">
            <v>0</v>
          </cell>
          <cell r="FV1402">
            <v>0</v>
          </cell>
          <cell r="FW1402">
            <v>0</v>
          </cell>
          <cell r="FX1402">
            <v>0</v>
          </cell>
          <cell r="FY1402">
            <v>0</v>
          </cell>
          <cell r="FZ1402">
            <v>0</v>
          </cell>
          <cell r="GA1402">
            <v>0</v>
          </cell>
          <cell r="GB1402">
            <v>0</v>
          </cell>
          <cell r="GC1402">
            <v>0</v>
          </cell>
          <cell r="GD1402">
            <v>0</v>
          </cell>
          <cell r="GE1402">
            <v>0</v>
          </cell>
          <cell r="GF1402">
            <v>0</v>
          </cell>
          <cell r="GG1402">
            <v>0</v>
          </cell>
          <cell r="GH1402">
            <v>0</v>
          </cell>
          <cell r="GI1402">
            <v>0</v>
          </cell>
          <cell r="GJ1402">
            <v>0</v>
          </cell>
          <cell r="GK1402">
            <v>0</v>
          </cell>
          <cell r="GL1402">
            <v>0</v>
          </cell>
          <cell r="GM1402">
            <v>0</v>
          </cell>
          <cell r="GN1402">
            <v>0</v>
          </cell>
          <cell r="GO1402">
            <v>0</v>
          </cell>
          <cell r="GP1402">
            <v>0</v>
          </cell>
          <cell r="GQ1402">
            <v>0</v>
          </cell>
          <cell r="GR1402">
            <v>0</v>
          </cell>
          <cell r="GS1402">
            <v>0</v>
          </cell>
          <cell r="GT1402">
            <v>0</v>
          </cell>
          <cell r="GU1402">
            <v>0</v>
          </cell>
          <cell r="GV1402">
            <v>0</v>
          </cell>
          <cell r="GW1402">
            <v>0</v>
          </cell>
          <cell r="GX1402">
            <v>0</v>
          </cell>
          <cell r="GY1402">
            <v>0</v>
          </cell>
          <cell r="GZ1402">
            <v>0</v>
          </cell>
          <cell r="HA1402">
            <v>0</v>
          </cell>
          <cell r="HB1402">
            <v>0</v>
          </cell>
          <cell r="HC1402">
            <v>0</v>
          </cell>
          <cell r="HD1402">
            <v>0</v>
          </cell>
          <cell r="HE1402">
            <v>0</v>
          </cell>
          <cell r="HF1402">
            <v>0</v>
          </cell>
          <cell r="HG1402">
            <v>0</v>
          </cell>
          <cell r="HH1402">
            <v>0</v>
          </cell>
          <cell r="HI1402">
            <v>0</v>
          </cell>
          <cell r="HJ1402">
            <v>0</v>
          </cell>
          <cell r="HK1402">
            <v>0</v>
          </cell>
          <cell r="HL1402">
            <v>0</v>
          </cell>
          <cell r="HM1402">
            <v>0</v>
          </cell>
          <cell r="HN1402">
            <v>0</v>
          </cell>
          <cell r="HO1402">
            <v>0</v>
          </cell>
          <cell r="HP1402">
            <v>0</v>
          </cell>
          <cell r="HQ1402">
            <v>0</v>
          </cell>
          <cell r="HR1402">
            <v>0</v>
          </cell>
          <cell r="HS1402">
            <v>0</v>
          </cell>
          <cell r="HT1402">
            <v>0</v>
          </cell>
          <cell r="HU1402">
            <v>0</v>
          </cell>
          <cell r="HV1402">
            <v>0</v>
          </cell>
          <cell r="HW1402">
            <v>0</v>
          </cell>
          <cell r="HX1402">
            <v>0</v>
          </cell>
          <cell r="HY1402">
            <v>0</v>
          </cell>
          <cell r="HZ1402">
            <v>0</v>
          </cell>
          <cell r="IA1402">
            <v>0</v>
          </cell>
          <cell r="IB1402">
            <v>0</v>
          </cell>
          <cell r="IC1402">
            <v>0</v>
          </cell>
          <cell r="ID1402">
            <v>0</v>
          </cell>
          <cell r="IE1402">
            <v>0</v>
          </cell>
          <cell r="IF1402">
            <v>0</v>
          </cell>
          <cell r="IG1402">
            <v>0</v>
          </cell>
          <cell r="IH1402">
            <v>0</v>
          </cell>
          <cell r="II1402">
            <v>0</v>
          </cell>
          <cell r="IJ1402">
            <v>0</v>
          </cell>
          <cell r="IK1402">
            <v>0</v>
          </cell>
          <cell r="IL1402">
            <v>0</v>
          </cell>
          <cell r="IM1402">
            <v>0</v>
          </cell>
          <cell r="IN1402">
            <v>0</v>
          </cell>
          <cell r="IO1402">
            <v>0</v>
          </cell>
          <cell r="IP1402">
            <v>0</v>
          </cell>
          <cell r="IQ1402">
            <v>0</v>
          </cell>
          <cell r="IR1402">
            <v>0</v>
          </cell>
          <cell r="IS1402">
            <v>0</v>
          </cell>
          <cell r="IT1402">
            <v>0</v>
          </cell>
          <cell r="IU1402">
            <v>0</v>
          </cell>
          <cell r="IV1402">
            <v>0</v>
          </cell>
          <cell r="IW1402">
            <v>0</v>
          </cell>
          <cell r="IX1402">
            <v>0</v>
          </cell>
          <cell r="IY1402">
            <v>0</v>
          </cell>
          <cell r="IZ1402">
            <v>0</v>
          </cell>
          <cell r="JA1402">
            <v>0</v>
          </cell>
          <cell r="JB1402">
            <v>0</v>
          </cell>
          <cell r="JC1402">
            <v>0</v>
          </cell>
          <cell r="JD1402">
            <v>0</v>
          </cell>
          <cell r="JE1402">
            <v>0</v>
          </cell>
          <cell r="JF1402">
            <v>0</v>
          </cell>
          <cell r="JG1402">
            <v>0</v>
          </cell>
          <cell r="JH1402">
            <v>0</v>
          </cell>
          <cell r="JI1402">
            <v>0</v>
          </cell>
          <cell r="JJ1402">
            <v>0</v>
          </cell>
          <cell r="JK1402">
            <v>0</v>
          </cell>
          <cell r="JL1402">
            <v>0</v>
          </cell>
          <cell r="JM1402">
            <v>0</v>
          </cell>
          <cell r="JN1402">
            <v>0</v>
          </cell>
          <cell r="JO1402">
            <v>0</v>
          </cell>
          <cell r="JP1402">
            <v>0</v>
          </cell>
          <cell r="JQ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  <cell r="EN1403">
            <v>0</v>
          </cell>
          <cell r="EO1403">
            <v>0</v>
          </cell>
          <cell r="EP1403">
            <v>0</v>
          </cell>
          <cell r="EQ1403">
            <v>0</v>
          </cell>
          <cell r="ER1403">
            <v>0</v>
          </cell>
          <cell r="ES1403">
            <v>0</v>
          </cell>
          <cell r="ET1403">
            <v>0</v>
          </cell>
          <cell r="EU1403">
            <v>0</v>
          </cell>
          <cell r="EV1403">
            <v>0</v>
          </cell>
          <cell r="EW1403">
            <v>0</v>
          </cell>
          <cell r="EX1403">
            <v>0</v>
          </cell>
          <cell r="EY1403">
            <v>0</v>
          </cell>
          <cell r="EZ1403">
            <v>0</v>
          </cell>
          <cell r="FA1403">
            <v>0</v>
          </cell>
          <cell r="FB1403">
            <v>0</v>
          </cell>
          <cell r="FC1403">
            <v>0</v>
          </cell>
          <cell r="FD1403">
            <v>0</v>
          </cell>
          <cell r="FE1403">
            <v>0</v>
          </cell>
          <cell r="FF1403">
            <v>0</v>
          </cell>
          <cell r="FG1403">
            <v>0</v>
          </cell>
          <cell r="FH1403">
            <v>0</v>
          </cell>
          <cell r="FI1403">
            <v>0</v>
          </cell>
          <cell r="FJ1403">
            <v>0</v>
          </cell>
          <cell r="FK1403">
            <v>0</v>
          </cell>
          <cell r="FL1403">
            <v>0</v>
          </cell>
          <cell r="FM1403">
            <v>0</v>
          </cell>
          <cell r="FN1403">
            <v>0</v>
          </cell>
          <cell r="FO1403">
            <v>0</v>
          </cell>
          <cell r="FP1403">
            <v>0</v>
          </cell>
          <cell r="FQ1403">
            <v>0</v>
          </cell>
          <cell r="FR1403">
            <v>0</v>
          </cell>
          <cell r="FS1403">
            <v>0</v>
          </cell>
          <cell r="FT1403">
            <v>0</v>
          </cell>
          <cell r="FU1403">
            <v>0</v>
          </cell>
          <cell r="FV1403">
            <v>0</v>
          </cell>
          <cell r="FW1403">
            <v>0</v>
          </cell>
          <cell r="FX1403">
            <v>0</v>
          </cell>
          <cell r="FY1403">
            <v>0</v>
          </cell>
          <cell r="FZ1403">
            <v>0</v>
          </cell>
          <cell r="GA1403">
            <v>0</v>
          </cell>
          <cell r="GB1403">
            <v>0</v>
          </cell>
          <cell r="GC1403">
            <v>0</v>
          </cell>
          <cell r="GD1403">
            <v>0</v>
          </cell>
          <cell r="GE1403">
            <v>0</v>
          </cell>
          <cell r="GF1403">
            <v>0</v>
          </cell>
          <cell r="GG1403">
            <v>0</v>
          </cell>
          <cell r="GH1403">
            <v>0</v>
          </cell>
          <cell r="GI1403">
            <v>0</v>
          </cell>
          <cell r="GJ1403">
            <v>0</v>
          </cell>
          <cell r="GK1403">
            <v>0</v>
          </cell>
          <cell r="GL1403">
            <v>0</v>
          </cell>
          <cell r="GM1403">
            <v>0</v>
          </cell>
          <cell r="GN1403">
            <v>0</v>
          </cell>
          <cell r="GO1403">
            <v>0</v>
          </cell>
          <cell r="GP1403">
            <v>0</v>
          </cell>
          <cell r="GQ1403">
            <v>0</v>
          </cell>
          <cell r="GR1403">
            <v>0</v>
          </cell>
          <cell r="GS1403">
            <v>0</v>
          </cell>
          <cell r="GT1403">
            <v>0</v>
          </cell>
          <cell r="GU1403">
            <v>0</v>
          </cell>
          <cell r="GV1403">
            <v>0</v>
          </cell>
          <cell r="GW1403">
            <v>0</v>
          </cell>
          <cell r="GX1403">
            <v>0</v>
          </cell>
          <cell r="GY1403">
            <v>0</v>
          </cell>
          <cell r="GZ1403">
            <v>0</v>
          </cell>
          <cell r="HA1403">
            <v>0</v>
          </cell>
          <cell r="HB1403">
            <v>0</v>
          </cell>
          <cell r="HC1403">
            <v>0</v>
          </cell>
          <cell r="HD1403">
            <v>0</v>
          </cell>
          <cell r="HE1403">
            <v>0</v>
          </cell>
          <cell r="HF1403">
            <v>0</v>
          </cell>
          <cell r="HG1403">
            <v>0</v>
          </cell>
          <cell r="HH1403">
            <v>0</v>
          </cell>
          <cell r="HI1403">
            <v>0</v>
          </cell>
          <cell r="HJ1403">
            <v>0</v>
          </cell>
          <cell r="HK1403">
            <v>0</v>
          </cell>
          <cell r="HL1403">
            <v>0</v>
          </cell>
          <cell r="HM1403">
            <v>0</v>
          </cell>
          <cell r="HN1403">
            <v>0</v>
          </cell>
          <cell r="HO1403">
            <v>0</v>
          </cell>
          <cell r="HP1403">
            <v>0</v>
          </cell>
          <cell r="HQ1403">
            <v>0</v>
          </cell>
          <cell r="HR1403">
            <v>0</v>
          </cell>
          <cell r="HS1403">
            <v>0</v>
          </cell>
          <cell r="HT1403">
            <v>0</v>
          </cell>
          <cell r="HU1403">
            <v>0</v>
          </cell>
          <cell r="HV1403">
            <v>0</v>
          </cell>
          <cell r="HW1403">
            <v>0</v>
          </cell>
          <cell r="HX1403">
            <v>0</v>
          </cell>
          <cell r="HY1403">
            <v>0</v>
          </cell>
          <cell r="HZ1403">
            <v>0</v>
          </cell>
          <cell r="IA1403">
            <v>0</v>
          </cell>
          <cell r="IB1403">
            <v>0</v>
          </cell>
          <cell r="IC1403">
            <v>0</v>
          </cell>
          <cell r="ID1403">
            <v>0</v>
          </cell>
          <cell r="IE1403">
            <v>0</v>
          </cell>
          <cell r="IF1403">
            <v>0</v>
          </cell>
          <cell r="IG1403">
            <v>0</v>
          </cell>
          <cell r="IH1403">
            <v>0</v>
          </cell>
          <cell r="II1403">
            <v>0</v>
          </cell>
          <cell r="IJ1403">
            <v>0</v>
          </cell>
          <cell r="IK1403">
            <v>0</v>
          </cell>
          <cell r="IL1403">
            <v>0</v>
          </cell>
          <cell r="IM1403">
            <v>0</v>
          </cell>
          <cell r="IN1403">
            <v>0</v>
          </cell>
          <cell r="IO1403">
            <v>0</v>
          </cell>
          <cell r="IP1403">
            <v>0</v>
          </cell>
          <cell r="IQ1403">
            <v>0</v>
          </cell>
          <cell r="IR1403">
            <v>0</v>
          </cell>
          <cell r="IS1403">
            <v>0</v>
          </cell>
          <cell r="IT1403">
            <v>0</v>
          </cell>
          <cell r="IU1403">
            <v>0</v>
          </cell>
          <cell r="IV1403">
            <v>0</v>
          </cell>
          <cell r="IW1403">
            <v>0</v>
          </cell>
          <cell r="IX1403">
            <v>0</v>
          </cell>
          <cell r="IY1403">
            <v>0</v>
          </cell>
          <cell r="IZ1403">
            <v>0</v>
          </cell>
          <cell r="JA1403">
            <v>0</v>
          </cell>
          <cell r="JB1403">
            <v>0</v>
          </cell>
          <cell r="JC1403">
            <v>0</v>
          </cell>
          <cell r="JD1403">
            <v>0</v>
          </cell>
          <cell r="JE1403">
            <v>0</v>
          </cell>
          <cell r="JF1403">
            <v>0</v>
          </cell>
          <cell r="JG1403">
            <v>0</v>
          </cell>
          <cell r="JH1403">
            <v>0</v>
          </cell>
          <cell r="JI1403">
            <v>0</v>
          </cell>
          <cell r="JJ1403">
            <v>0</v>
          </cell>
          <cell r="JK1403">
            <v>0</v>
          </cell>
          <cell r="JL1403">
            <v>0</v>
          </cell>
          <cell r="JM1403">
            <v>0</v>
          </cell>
          <cell r="JN1403">
            <v>0</v>
          </cell>
          <cell r="JO1403">
            <v>0</v>
          </cell>
          <cell r="JP1403">
            <v>0</v>
          </cell>
          <cell r="JQ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  <cell r="EN1404">
            <v>0</v>
          </cell>
          <cell r="EO1404">
            <v>0</v>
          </cell>
          <cell r="EP1404">
            <v>0</v>
          </cell>
          <cell r="EQ1404">
            <v>0</v>
          </cell>
          <cell r="ER1404">
            <v>0</v>
          </cell>
          <cell r="ES1404">
            <v>0</v>
          </cell>
          <cell r="ET1404">
            <v>0</v>
          </cell>
          <cell r="EU1404">
            <v>0</v>
          </cell>
          <cell r="EV1404">
            <v>0</v>
          </cell>
          <cell r="EW1404">
            <v>0</v>
          </cell>
          <cell r="EX1404">
            <v>0</v>
          </cell>
          <cell r="EY1404">
            <v>0</v>
          </cell>
          <cell r="EZ1404">
            <v>0</v>
          </cell>
          <cell r="FA1404">
            <v>0</v>
          </cell>
          <cell r="FB1404">
            <v>0</v>
          </cell>
          <cell r="FC1404">
            <v>0</v>
          </cell>
          <cell r="FD1404">
            <v>0</v>
          </cell>
          <cell r="FE1404">
            <v>0</v>
          </cell>
          <cell r="FF1404">
            <v>0</v>
          </cell>
          <cell r="FG1404">
            <v>0</v>
          </cell>
          <cell r="FH1404">
            <v>0</v>
          </cell>
          <cell r="FI1404">
            <v>0</v>
          </cell>
          <cell r="FJ1404">
            <v>0</v>
          </cell>
          <cell r="FK1404">
            <v>0</v>
          </cell>
          <cell r="FL1404">
            <v>0</v>
          </cell>
          <cell r="FM1404">
            <v>0</v>
          </cell>
          <cell r="FN1404">
            <v>0</v>
          </cell>
          <cell r="FO1404">
            <v>0</v>
          </cell>
          <cell r="FP1404">
            <v>0</v>
          </cell>
          <cell r="FQ1404">
            <v>0</v>
          </cell>
          <cell r="FR1404">
            <v>0</v>
          </cell>
          <cell r="FS1404">
            <v>0</v>
          </cell>
          <cell r="FT1404">
            <v>0</v>
          </cell>
          <cell r="FU1404">
            <v>0</v>
          </cell>
          <cell r="FV1404">
            <v>0</v>
          </cell>
          <cell r="FW1404">
            <v>0</v>
          </cell>
          <cell r="FX1404">
            <v>0</v>
          </cell>
          <cell r="FY1404">
            <v>0</v>
          </cell>
          <cell r="FZ1404">
            <v>0</v>
          </cell>
          <cell r="GA1404">
            <v>0</v>
          </cell>
          <cell r="GB1404">
            <v>0</v>
          </cell>
          <cell r="GC1404">
            <v>0</v>
          </cell>
          <cell r="GD1404">
            <v>0</v>
          </cell>
          <cell r="GE1404">
            <v>0</v>
          </cell>
          <cell r="GF1404">
            <v>0</v>
          </cell>
          <cell r="GG1404">
            <v>0</v>
          </cell>
          <cell r="GH1404">
            <v>0</v>
          </cell>
          <cell r="GI1404">
            <v>0</v>
          </cell>
          <cell r="GJ1404">
            <v>0</v>
          </cell>
          <cell r="GK1404">
            <v>0</v>
          </cell>
          <cell r="GL1404">
            <v>0</v>
          </cell>
          <cell r="GM1404">
            <v>0</v>
          </cell>
          <cell r="GN1404">
            <v>0</v>
          </cell>
          <cell r="GO1404">
            <v>0</v>
          </cell>
          <cell r="GP1404">
            <v>0</v>
          </cell>
          <cell r="GQ1404">
            <v>0</v>
          </cell>
          <cell r="GR1404">
            <v>0</v>
          </cell>
          <cell r="GS1404">
            <v>0</v>
          </cell>
          <cell r="GT1404">
            <v>0</v>
          </cell>
          <cell r="GU1404">
            <v>0</v>
          </cell>
          <cell r="GV1404">
            <v>0</v>
          </cell>
          <cell r="GW1404">
            <v>0</v>
          </cell>
          <cell r="GX1404">
            <v>0</v>
          </cell>
          <cell r="GY1404">
            <v>0</v>
          </cell>
          <cell r="GZ1404">
            <v>0</v>
          </cell>
          <cell r="HA1404">
            <v>0</v>
          </cell>
          <cell r="HB1404">
            <v>0</v>
          </cell>
          <cell r="HC1404">
            <v>0</v>
          </cell>
          <cell r="HD1404">
            <v>0</v>
          </cell>
          <cell r="HE1404">
            <v>0</v>
          </cell>
          <cell r="HF1404">
            <v>0</v>
          </cell>
          <cell r="HG1404">
            <v>0</v>
          </cell>
          <cell r="HH1404">
            <v>0</v>
          </cell>
          <cell r="HI1404">
            <v>0</v>
          </cell>
          <cell r="HJ1404">
            <v>0</v>
          </cell>
          <cell r="HK1404">
            <v>0</v>
          </cell>
          <cell r="HL1404">
            <v>0</v>
          </cell>
          <cell r="HM1404">
            <v>0</v>
          </cell>
          <cell r="HN1404">
            <v>0</v>
          </cell>
          <cell r="HO1404">
            <v>0</v>
          </cell>
          <cell r="HP1404">
            <v>0</v>
          </cell>
          <cell r="HQ1404">
            <v>0</v>
          </cell>
          <cell r="HR1404">
            <v>0</v>
          </cell>
          <cell r="HS1404">
            <v>0</v>
          </cell>
          <cell r="HT1404">
            <v>0</v>
          </cell>
          <cell r="HU1404">
            <v>0</v>
          </cell>
          <cell r="HV1404">
            <v>0</v>
          </cell>
          <cell r="HW1404">
            <v>0</v>
          </cell>
          <cell r="HX1404">
            <v>0</v>
          </cell>
          <cell r="HY1404">
            <v>0</v>
          </cell>
          <cell r="HZ1404">
            <v>0</v>
          </cell>
          <cell r="IA1404">
            <v>0</v>
          </cell>
          <cell r="IB1404">
            <v>0</v>
          </cell>
          <cell r="IC1404">
            <v>0</v>
          </cell>
          <cell r="ID1404">
            <v>0</v>
          </cell>
          <cell r="IE1404">
            <v>0</v>
          </cell>
          <cell r="IF1404">
            <v>0</v>
          </cell>
          <cell r="IG1404">
            <v>0</v>
          </cell>
          <cell r="IH1404">
            <v>0</v>
          </cell>
          <cell r="II1404">
            <v>0</v>
          </cell>
          <cell r="IJ1404">
            <v>0</v>
          </cell>
          <cell r="IK1404">
            <v>0</v>
          </cell>
          <cell r="IL1404">
            <v>0</v>
          </cell>
          <cell r="IM1404">
            <v>0</v>
          </cell>
          <cell r="IN1404">
            <v>0</v>
          </cell>
          <cell r="IO1404">
            <v>0</v>
          </cell>
          <cell r="IP1404">
            <v>0</v>
          </cell>
          <cell r="IQ1404">
            <v>0</v>
          </cell>
          <cell r="IR1404">
            <v>0</v>
          </cell>
          <cell r="IS1404">
            <v>0</v>
          </cell>
          <cell r="IT1404">
            <v>0</v>
          </cell>
          <cell r="IU1404">
            <v>0</v>
          </cell>
          <cell r="IV1404">
            <v>0</v>
          </cell>
          <cell r="IW1404">
            <v>0</v>
          </cell>
          <cell r="IX1404">
            <v>0</v>
          </cell>
          <cell r="IY1404">
            <v>0</v>
          </cell>
          <cell r="IZ1404">
            <v>0</v>
          </cell>
          <cell r="JA1404">
            <v>0</v>
          </cell>
          <cell r="JB1404">
            <v>0</v>
          </cell>
          <cell r="JC1404">
            <v>0</v>
          </cell>
          <cell r="JD1404">
            <v>0</v>
          </cell>
          <cell r="JE1404">
            <v>0</v>
          </cell>
          <cell r="JF1404">
            <v>0</v>
          </cell>
          <cell r="JG1404">
            <v>0</v>
          </cell>
          <cell r="JH1404">
            <v>0</v>
          </cell>
          <cell r="JI1404">
            <v>0</v>
          </cell>
          <cell r="JJ1404">
            <v>0</v>
          </cell>
          <cell r="JK1404">
            <v>0</v>
          </cell>
          <cell r="JL1404">
            <v>0</v>
          </cell>
          <cell r="JM1404">
            <v>0</v>
          </cell>
          <cell r="JN1404">
            <v>0</v>
          </cell>
          <cell r="JO1404">
            <v>0</v>
          </cell>
          <cell r="JP1404">
            <v>0</v>
          </cell>
          <cell r="JQ1404">
            <v>0</v>
          </cell>
        </row>
        <row r="1405"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-0.35349999999993997</v>
          </cell>
          <cell r="AF1405">
            <v>-7.0700000000016416E-2</v>
          </cell>
          <cell r="AG1405">
            <v>7.0699999999987995E-2</v>
          </cell>
          <cell r="AH1405">
            <v>0.1413999999999902</v>
          </cell>
          <cell r="AI1405">
            <v>0</v>
          </cell>
          <cell r="AJ1405">
            <v>-7.0700000000016416E-2</v>
          </cell>
          <cell r="AK1405">
            <v>7.0699999999987995E-2</v>
          </cell>
          <cell r="AL1405">
            <v>-0.14140000000000441</v>
          </cell>
          <cell r="AM1405">
            <v>-0.21209999999999241</v>
          </cell>
          <cell r="AN1405">
            <v>-7.0699999999987995E-2</v>
          </cell>
          <cell r="AO1405">
            <v>-7.0700000000016416E-2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-0.21209999999996398</v>
          </cell>
          <cell r="CF1405">
            <v>0</v>
          </cell>
          <cell r="CG1405">
            <v>0</v>
          </cell>
          <cell r="CH1405">
            <v>-7.0699999999987995E-2</v>
          </cell>
          <cell r="CI1405">
            <v>7.0699999999987995E-2</v>
          </cell>
          <cell r="CJ1405">
            <v>7.0699999999987995E-2</v>
          </cell>
          <cell r="CK1405">
            <v>0.14140000000000441</v>
          </cell>
          <cell r="CL1405">
            <v>-0.35349999999999682</v>
          </cell>
          <cell r="CM1405">
            <v>-0.35349999999999682</v>
          </cell>
          <cell r="CN1405">
            <v>0.21209999999999241</v>
          </cell>
          <cell r="CO1405">
            <v>7.0699999999987995E-2</v>
          </cell>
          <cell r="CP1405">
            <v>0</v>
          </cell>
          <cell r="CQ1405">
            <v>0</v>
          </cell>
          <cell r="CR1405">
            <v>-1.2725999997928739</v>
          </cell>
          <cell r="CS1405">
            <v>0</v>
          </cell>
          <cell r="CT1405">
            <v>0</v>
          </cell>
          <cell r="CU1405">
            <v>0.14139999999315478</v>
          </cell>
          <cell r="CV1405">
            <v>-7.0700000011129305E-2</v>
          </cell>
          <cell r="CW1405">
            <v>-0.21210000000428408</v>
          </cell>
          <cell r="CX1405">
            <v>-0.70699999999487773</v>
          </cell>
          <cell r="CY1405">
            <v>-0.21209999997518025</v>
          </cell>
          <cell r="CZ1405">
            <v>-7.0699999982025474E-2</v>
          </cell>
          <cell r="DA1405">
            <v>-0.21210000000428408</v>
          </cell>
          <cell r="DB1405">
            <v>7.0700000011129305E-2</v>
          </cell>
          <cell r="DC1405">
            <v>0</v>
          </cell>
          <cell r="DD1405">
            <v>0</v>
          </cell>
          <cell r="DE1405">
            <v>-0.14139999961480498</v>
          </cell>
          <cell r="DF1405">
            <v>0</v>
          </cell>
          <cell r="DG1405">
            <v>-7.0699999982025474E-2</v>
          </cell>
          <cell r="DH1405">
            <v>-0.14139999999315478</v>
          </cell>
          <cell r="DI1405">
            <v>0</v>
          </cell>
          <cell r="DJ1405">
            <v>0.28280000001541339</v>
          </cell>
          <cell r="DK1405">
            <v>-0.35349999999743886</v>
          </cell>
          <cell r="DL1405">
            <v>0</v>
          </cell>
          <cell r="DM1405">
            <v>0.14140000002225861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1.484699999447912</v>
          </cell>
          <cell r="DS1405">
            <v>0</v>
          </cell>
          <cell r="DT1405">
            <v>7.0699999982025474E-2</v>
          </cell>
          <cell r="DU1405">
            <v>0</v>
          </cell>
          <cell r="DV1405">
            <v>-0.42420000000856817</v>
          </cell>
          <cell r="DW1405">
            <v>-0.21210000000428408</v>
          </cell>
          <cell r="DX1405">
            <v>0.49490000001969747</v>
          </cell>
          <cell r="DY1405">
            <v>0.77770000000600703</v>
          </cell>
          <cell r="DZ1405">
            <v>0.63629999998374842</v>
          </cell>
          <cell r="EA1405">
            <v>7.0700000011129305E-2</v>
          </cell>
          <cell r="EB1405">
            <v>7.0699999982025474E-2</v>
          </cell>
          <cell r="EC1405">
            <v>0</v>
          </cell>
          <cell r="ED1405">
            <v>0</v>
          </cell>
          <cell r="EE1405">
            <v>0.99414350977167487</v>
          </cell>
          <cell r="EF1405">
            <v>0</v>
          </cell>
          <cell r="EG1405">
            <v>0.17870000001857989</v>
          </cell>
          <cell r="EH1405">
            <v>0.30854351003654301</v>
          </cell>
          <cell r="EI1405">
            <v>0.36549999998533167</v>
          </cell>
          <cell r="EJ1405">
            <v>-0.14139999999315478</v>
          </cell>
          <cell r="EK1405">
            <v>7.0700000011129305E-2</v>
          </cell>
          <cell r="EL1405">
            <v>0.28280000001541339</v>
          </cell>
          <cell r="EM1405">
            <v>7.0699999982025474E-2</v>
          </cell>
          <cell r="EN1405">
            <v>-0.14140000002225861</v>
          </cell>
          <cell r="EO1405">
            <v>0</v>
          </cell>
          <cell r="EP1405">
            <v>0</v>
          </cell>
          <cell r="EQ1405">
            <v>0</v>
          </cell>
          <cell r="ER1405">
            <v>1.1191999996080995</v>
          </cell>
          <cell r="ES1405">
            <v>0</v>
          </cell>
          <cell r="ET1405">
            <v>1.2000000016996637E-2</v>
          </cell>
          <cell r="EU1405">
            <v>7.0699999982025474E-2</v>
          </cell>
          <cell r="EV1405">
            <v>-0.22410000002128072</v>
          </cell>
          <cell r="EW1405">
            <v>1.260599999979604</v>
          </cell>
          <cell r="EX1405">
            <v>0</v>
          </cell>
          <cell r="EY1405">
            <v>0</v>
          </cell>
          <cell r="EZ1405">
            <v>0</v>
          </cell>
          <cell r="FA1405">
            <v>0</v>
          </cell>
          <cell r="FB1405">
            <v>0</v>
          </cell>
          <cell r="FC1405">
            <v>0</v>
          </cell>
          <cell r="FD1405">
            <v>0</v>
          </cell>
          <cell r="FE1405">
            <v>-7.0700000040233135E-2</v>
          </cell>
          <cell r="FF1405">
            <v>0</v>
          </cell>
          <cell r="FG1405">
            <v>-0.21210000003338791</v>
          </cell>
          <cell r="FH1405">
            <v>0</v>
          </cell>
          <cell r="FI1405">
            <v>7.0699999952921644E-2</v>
          </cell>
          <cell r="FJ1405">
            <v>0</v>
          </cell>
          <cell r="FK1405">
            <v>-0.28279999998630956</v>
          </cell>
          <cell r="FL1405">
            <v>0</v>
          </cell>
          <cell r="FM1405">
            <v>0.42419999997946434</v>
          </cell>
          <cell r="FN1405">
            <v>0</v>
          </cell>
          <cell r="FO1405">
            <v>-7.0700000011129305E-2</v>
          </cell>
          <cell r="FP1405">
            <v>0</v>
          </cell>
          <cell r="FQ1405">
            <v>0</v>
          </cell>
          <cell r="FR1405">
            <v>-0.15462921978905797</v>
          </cell>
          <cell r="FS1405">
            <v>0</v>
          </cell>
          <cell r="FT1405">
            <v>0.13982480997219682</v>
          </cell>
          <cell r="FU1405">
            <v>0.35349999996833503</v>
          </cell>
          <cell r="FV1405">
            <v>-0.35349999999743886</v>
          </cell>
          <cell r="FW1405">
            <v>7.0699999982025474E-2</v>
          </cell>
          <cell r="FX1405">
            <v>-0.14139999999315478</v>
          </cell>
          <cell r="FY1405">
            <v>-0.21210000000428408</v>
          </cell>
          <cell r="FZ1405">
            <v>-1.1654030007775873E-2</v>
          </cell>
          <cell r="GA1405">
            <v>0</v>
          </cell>
          <cell r="GB1405">
            <v>0</v>
          </cell>
          <cell r="GC1405">
            <v>0</v>
          </cell>
          <cell r="GD1405">
            <v>0</v>
          </cell>
          <cell r="GE1405">
            <v>1.0683290096931159</v>
          </cell>
          <cell r="GF1405">
            <v>0</v>
          </cell>
          <cell r="GG1405">
            <v>7.8290100209414959E-3</v>
          </cell>
          <cell r="GH1405">
            <v>0.70699999999487773</v>
          </cell>
          <cell r="GI1405">
            <v>0.35349999999743886</v>
          </cell>
          <cell r="GJ1405">
            <v>-7.0700000011129305E-2</v>
          </cell>
          <cell r="GK1405">
            <v>0.14140000002225861</v>
          </cell>
          <cell r="GL1405">
            <v>7.0699999982025474E-2</v>
          </cell>
          <cell r="GM1405">
            <v>0</v>
          </cell>
          <cell r="GN1405">
            <v>0</v>
          </cell>
          <cell r="GO1405">
            <v>-0.14139999999315478</v>
          </cell>
          <cell r="GP1405">
            <v>0</v>
          </cell>
          <cell r="GQ1405">
            <v>0</v>
          </cell>
          <cell r="GR1405">
            <v>-0.14140000054612756</v>
          </cell>
          <cell r="GS1405">
            <v>0</v>
          </cell>
          <cell r="GT1405">
            <v>-7.0699999982025474E-2</v>
          </cell>
          <cell r="GU1405">
            <v>0</v>
          </cell>
          <cell r="GV1405">
            <v>-7.0699999982025474E-2</v>
          </cell>
          <cell r="GW1405">
            <v>0</v>
          </cell>
          <cell r="GX1405">
            <v>0</v>
          </cell>
          <cell r="GY1405">
            <v>7.0699999982025474E-2</v>
          </cell>
          <cell r="GZ1405">
            <v>-7.0699999982025474E-2</v>
          </cell>
          <cell r="HA1405">
            <v>0</v>
          </cell>
          <cell r="HB1405">
            <v>0</v>
          </cell>
          <cell r="HC1405">
            <v>0</v>
          </cell>
          <cell r="HD1405">
            <v>0</v>
          </cell>
          <cell r="HE1405">
            <v>0.54534345027059317</v>
          </cell>
          <cell r="HF1405">
            <v>0</v>
          </cell>
          <cell r="HG1405">
            <v>-0.14139999999315478</v>
          </cell>
          <cell r="HH1405">
            <v>7.0699999982025474E-2</v>
          </cell>
          <cell r="HI1405">
            <v>0.21210000000428408</v>
          </cell>
          <cell r="HJ1405">
            <v>0.56559999997261912</v>
          </cell>
          <cell r="HK1405">
            <v>-0.21209999997518025</v>
          </cell>
          <cell r="HL1405">
            <v>-9.095655003329739E-2</v>
          </cell>
          <cell r="HM1405">
            <v>0.49489999999059364</v>
          </cell>
          <cell r="HN1405">
            <v>-0.42419999997946434</v>
          </cell>
          <cell r="HO1405">
            <v>7.0699999982025474E-2</v>
          </cell>
          <cell r="HP1405">
            <v>0</v>
          </cell>
          <cell r="HQ1405">
            <v>0</v>
          </cell>
          <cell r="HR1405">
            <v>474.44773880019784</v>
          </cell>
          <cell r="HS1405">
            <v>0</v>
          </cell>
          <cell r="HT1405">
            <v>0</v>
          </cell>
          <cell r="HU1405">
            <v>-196.43205694996868</v>
          </cell>
          <cell r="HV1405">
            <v>175.58071168002789</v>
          </cell>
          <cell r="HW1405">
            <v>495.29908407002222</v>
          </cell>
          <cell r="HX1405">
            <v>7.0699999982025474E-2</v>
          </cell>
          <cell r="HY1405">
            <v>-0.14140000002225861</v>
          </cell>
          <cell r="HZ1405">
            <v>0</v>
          </cell>
          <cell r="IA1405">
            <v>0</v>
          </cell>
          <cell r="IB1405">
            <v>7.0699999982025474E-2</v>
          </cell>
          <cell r="IC1405">
            <v>0</v>
          </cell>
          <cell r="ID1405">
            <v>0</v>
          </cell>
          <cell r="IE1405">
            <v>-0.49489999981597066</v>
          </cell>
          <cell r="IF1405">
            <v>0</v>
          </cell>
          <cell r="IG1405">
            <v>0</v>
          </cell>
          <cell r="IH1405">
            <v>7.0699999982025474E-2</v>
          </cell>
          <cell r="II1405">
            <v>-0.14139999999315478</v>
          </cell>
          <cell r="IJ1405">
            <v>7.0699999982025474E-2</v>
          </cell>
          <cell r="IK1405">
            <v>-0.35349999999743886</v>
          </cell>
          <cell r="IL1405">
            <v>-0.14139999999315478</v>
          </cell>
          <cell r="IM1405">
            <v>0</v>
          </cell>
          <cell r="IN1405">
            <v>0</v>
          </cell>
          <cell r="IO1405">
            <v>0</v>
          </cell>
          <cell r="IP1405">
            <v>0</v>
          </cell>
          <cell r="IQ1405">
            <v>0</v>
          </cell>
          <cell r="IR1405">
            <v>-0.42420000024139881</v>
          </cell>
          <cell r="IS1405">
            <v>0</v>
          </cell>
          <cell r="IT1405">
            <v>7.0699999982025474E-2</v>
          </cell>
          <cell r="IU1405">
            <v>0</v>
          </cell>
          <cell r="IV1405">
            <v>-0.21209999997518025</v>
          </cell>
          <cell r="IW1405">
            <v>0</v>
          </cell>
          <cell r="IX1405">
            <v>-0.42419999997946434</v>
          </cell>
          <cell r="IY1405">
            <v>0.14139999999315478</v>
          </cell>
          <cell r="IZ1405">
            <v>0</v>
          </cell>
          <cell r="JA1405">
            <v>0</v>
          </cell>
          <cell r="JB1405">
            <v>0</v>
          </cell>
          <cell r="JC1405">
            <v>0</v>
          </cell>
          <cell r="JD1405">
            <v>0</v>
          </cell>
          <cell r="JE1405">
            <v>34.298496980220079</v>
          </cell>
          <cell r="JF1405">
            <v>3.4799999999813735</v>
          </cell>
          <cell r="JG1405">
            <v>6.58298073001788</v>
          </cell>
          <cell r="JH1405">
            <v>-0.40799999993760139</v>
          </cell>
          <cell r="JI1405">
            <v>2.3673695499601308</v>
          </cell>
          <cell r="JJ1405">
            <v>2.7912145199661609</v>
          </cell>
          <cell r="JK1405">
            <v>7.2281535299262032</v>
          </cell>
          <cell r="JL1405">
            <v>7.0700000011129305E-2</v>
          </cell>
          <cell r="JM1405">
            <v>7.0699999982025474E-2</v>
          </cell>
          <cell r="JN1405">
            <v>0.27252700997632928</v>
          </cell>
          <cell r="JO1405">
            <v>2.4874833700014278</v>
          </cell>
          <cell r="JP1405">
            <v>0.62140000003273599</v>
          </cell>
          <cell r="JQ1405">
            <v>8.73396827004035</v>
          </cell>
        </row>
        <row r="1406"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  <cell r="EN1406">
            <v>0</v>
          </cell>
          <cell r="EO1406">
            <v>0</v>
          </cell>
          <cell r="EP1406">
            <v>0</v>
          </cell>
          <cell r="EQ1406">
            <v>0</v>
          </cell>
          <cell r="ER1406">
            <v>0</v>
          </cell>
          <cell r="ES1406">
            <v>0</v>
          </cell>
          <cell r="ET1406">
            <v>0</v>
          </cell>
          <cell r="EU1406">
            <v>0</v>
          </cell>
          <cell r="EV1406">
            <v>0</v>
          </cell>
          <cell r="EW1406">
            <v>0</v>
          </cell>
          <cell r="EX1406">
            <v>0</v>
          </cell>
          <cell r="EY1406">
            <v>0</v>
          </cell>
          <cell r="EZ1406">
            <v>0</v>
          </cell>
          <cell r="FA1406">
            <v>0</v>
          </cell>
          <cell r="FB1406">
            <v>0</v>
          </cell>
          <cell r="FC1406">
            <v>0</v>
          </cell>
          <cell r="FD1406">
            <v>0</v>
          </cell>
          <cell r="FE1406">
            <v>0</v>
          </cell>
          <cell r="FF1406">
            <v>0</v>
          </cell>
          <cell r="FG1406">
            <v>0</v>
          </cell>
          <cell r="FH1406">
            <v>0</v>
          </cell>
          <cell r="FI1406">
            <v>0</v>
          </cell>
          <cell r="FJ1406">
            <v>0</v>
          </cell>
          <cell r="FK1406">
            <v>0</v>
          </cell>
          <cell r="FL1406">
            <v>0</v>
          </cell>
          <cell r="FM1406">
            <v>0</v>
          </cell>
          <cell r="FN1406">
            <v>0</v>
          </cell>
          <cell r="FO1406">
            <v>0</v>
          </cell>
          <cell r="FP1406">
            <v>0</v>
          </cell>
          <cell r="FQ1406">
            <v>0</v>
          </cell>
          <cell r="FR1406">
            <v>0</v>
          </cell>
          <cell r="FS1406">
            <v>0</v>
          </cell>
          <cell r="FT1406">
            <v>0</v>
          </cell>
          <cell r="FU1406">
            <v>0</v>
          </cell>
          <cell r="FV1406">
            <v>0</v>
          </cell>
          <cell r="FW1406">
            <v>0</v>
          </cell>
          <cell r="FX1406">
            <v>0</v>
          </cell>
          <cell r="FY1406">
            <v>0</v>
          </cell>
          <cell r="FZ1406">
            <v>0</v>
          </cell>
          <cell r="GA1406">
            <v>0</v>
          </cell>
          <cell r="GB1406">
            <v>0</v>
          </cell>
          <cell r="GC1406">
            <v>0</v>
          </cell>
          <cell r="GD1406">
            <v>0</v>
          </cell>
          <cell r="GE1406">
            <v>0</v>
          </cell>
          <cell r="GF1406">
            <v>0</v>
          </cell>
          <cell r="GG1406">
            <v>0</v>
          </cell>
          <cell r="GH1406">
            <v>0</v>
          </cell>
          <cell r="GI1406">
            <v>0</v>
          </cell>
          <cell r="GJ1406">
            <v>0</v>
          </cell>
          <cell r="GK1406">
            <v>0</v>
          </cell>
          <cell r="GL1406">
            <v>0</v>
          </cell>
          <cell r="GM1406">
            <v>0</v>
          </cell>
          <cell r="GN1406">
            <v>0</v>
          </cell>
          <cell r="GO1406">
            <v>0</v>
          </cell>
          <cell r="GP1406">
            <v>0</v>
          </cell>
          <cell r="GQ1406">
            <v>0</v>
          </cell>
          <cell r="GR1406">
            <v>0</v>
          </cell>
          <cell r="GS1406">
            <v>0</v>
          </cell>
          <cell r="GT1406">
            <v>0</v>
          </cell>
          <cell r="GU1406">
            <v>0</v>
          </cell>
          <cell r="GV1406">
            <v>0</v>
          </cell>
          <cell r="GW1406">
            <v>0</v>
          </cell>
          <cell r="GX1406">
            <v>0</v>
          </cell>
          <cell r="GY1406">
            <v>0</v>
          </cell>
          <cell r="GZ1406">
            <v>0</v>
          </cell>
          <cell r="HA1406">
            <v>0</v>
          </cell>
          <cell r="HB1406">
            <v>0</v>
          </cell>
          <cell r="HC1406">
            <v>0</v>
          </cell>
          <cell r="HD1406">
            <v>0</v>
          </cell>
          <cell r="HE1406">
            <v>0</v>
          </cell>
          <cell r="HF1406">
            <v>0</v>
          </cell>
          <cell r="HG1406">
            <v>0</v>
          </cell>
          <cell r="HH1406">
            <v>0</v>
          </cell>
          <cell r="HI1406">
            <v>0</v>
          </cell>
          <cell r="HJ1406">
            <v>0</v>
          </cell>
          <cell r="HK1406">
            <v>0</v>
          </cell>
          <cell r="HL1406">
            <v>0</v>
          </cell>
          <cell r="HM1406">
            <v>0</v>
          </cell>
          <cell r="HN1406">
            <v>0</v>
          </cell>
          <cell r="HO1406">
            <v>0</v>
          </cell>
          <cell r="HP1406">
            <v>0</v>
          </cell>
          <cell r="HQ1406">
            <v>0</v>
          </cell>
          <cell r="HR1406">
            <v>0</v>
          </cell>
          <cell r="HS1406">
            <v>0</v>
          </cell>
          <cell r="HT1406">
            <v>0</v>
          </cell>
          <cell r="HU1406">
            <v>0</v>
          </cell>
          <cell r="HV1406">
            <v>0</v>
          </cell>
          <cell r="HW1406">
            <v>0</v>
          </cell>
          <cell r="HX1406">
            <v>0</v>
          </cell>
          <cell r="HY1406">
            <v>0</v>
          </cell>
          <cell r="HZ1406">
            <v>0</v>
          </cell>
          <cell r="IA1406">
            <v>0</v>
          </cell>
          <cell r="IB1406">
            <v>0</v>
          </cell>
          <cell r="IC1406">
            <v>0</v>
          </cell>
          <cell r="ID1406">
            <v>0</v>
          </cell>
          <cell r="IE1406">
            <v>0</v>
          </cell>
          <cell r="IF1406">
            <v>0</v>
          </cell>
          <cell r="IG1406">
            <v>0</v>
          </cell>
          <cell r="IH1406">
            <v>0</v>
          </cell>
          <cell r="II1406">
            <v>0</v>
          </cell>
          <cell r="IJ1406">
            <v>0</v>
          </cell>
          <cell r="IK1406">
            <v>0</v>
          </cell>
          <cell r="IL1406">
            <v>0</v>
          </cell>
          <cell r="IM1406">
            <v>0</v>
          </cell>
          <cell r="IN1406">
            <v>0</v>
          </cell>
          <cell r="IO1406">
            <v>0</v>
          </cell>
          <cell r="IP1406">
            <v>0</v>
          </cell>
          <cell r="IQ1406">
            <v>0</v>
          </cell>
          <cell r="IR1406">
            <v>0</v>
          </cell>
          <cell r="IS1406">
            <v>0</v>
          </cell>
          <cell r="IT1406">
            <v>0</v>
          </cell>
          <cell r="IU1406">
            <v>0</v>
          </cell>
          <cell r="IV1406">
            <v>0</v>
          </cell>
          <cell r="IW1406">
            <v>0</v>
          </cell>
          <cell r="IX1406">
            <v>0</v>
          </cell>
          <cell r="IY1406">
            <v>0</v>
          </cell>
          <cell r="IZ1406">
            <v>0</v>
          </cell>
          <cell r="JA1406">
            <v>0</v>
          </cell>
          <cell r="JB1406">
            <v>0</v>
          </cell>
          <cell r="JC1406">
            <v>0</v>
          </cell>
          <cell r="JD1406">
            <v>0</v>
          </cell>
          <cell r="JE1406">
            <v>0</v>
          </cell>
          <cell r="JF1406">
            <v>0</v>
          </cell>
          <cell r="JG1406">
            <v>0</v>
          </cell>
          <cell r="JH1406">
            <v>0</v>
          </cell>
          <cell r="JI1406">
            <v>0</v>
          </cell>
          <cell r="JJ1406">
            <v>0</v>
          </cell>
          <cell r="JK1406">
            <v>0</v>
          </cell>
          <cell r="JL1406">
            <v>0</v>
          </cell>
          <cell r="JM1406">
            <v>0</v>
          </cell>
          <cell r="JN1406">
            <v>0</v>
          </cell>
          <cell r="JO1406">
            <v>0</v>
          </cell>
          <cell r="JP1406">
            <v>0</v>
          </cell>
          <cell r="JQ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  <cell r="EN1407">
            <v>0</v>
          </cell>
          <cell r="EO1407">
            <v>0</v>
          </cell>
          <cell r="EP1407">
            <v>0</v>
          </cell>
          <cell r="EQ1407">
            <v>0</v>
          </cell>
          <cell r="ER1407">
            <v>0</v>
          </cell>
          <cell r="ES1407">
            <v>0</v>
          </cell>
          <cell r="ET1407">
            <v>0</v>
          </cell>
          <cell r="EU1407">
            <v>0</v>
          </cell>
          <cell r="EV1407">
            <v>0</v>
          </cell>
          <cell r="EW1407">
            <v>0</v>
          </cell>
          <cell r="EX1407">
            <v>0</v>
          </cell>
          <cell r="EY1407">
            <v>0</v>
          </cell>
          <cell r="EZ1407">
            <v>0</v>
          </cell>
          <cell r="FA1407">
            <v>0</v>
          </cell>
          <cell r="FB1407">
            <v>0</v>
          </cell>
          <cell r="FC1407">
            <v>0</v>
          </cell>
          <cell r="FD1407">
            <v>0</v>
          </cell>
          <cell r="FE1407">
            <v>0</v>
          </cell>
          <cell r="FF1407">
            <v>0</v>
          </cell>
          <cell r="FG1407">
            <v>0</v>
          </cell>
          <cell r="FH1407">
            <v>0</v>
          </cell>
          <cell r="FI1407">
            <v>0</v>
          </cell>
          <cell r="FJ1407">
            <v>0</v>
          </cell>
          <cell r="FK1407">
            <v>0</v>
          </cell>
          <cell r="FL1407">
            <v>0</v>
          </cell>
          <cell r="FM1407">
            <v>0</v>
          </cell>
          <cell r="FN1407">
            <v>0</v>
          </cell>
          <cell r="FO1407">
            <v>0</v>
          </cell>
          <cell r="FP1407">
            <v>0</v>
          </cell>
          <cell r="FQ1407">
            <v>0</v>
          </cell>
          <cell r="FR1407">
            <v>0</v>
          </cell>
          <cell r="FS1407">
            <v>0</v>
          </cell>
          <cell r="FT1407">
            <v>0</v>
          </cell>
          <cell r="FU1407">
            <v>0</v>
          </cell>
          <cell r="FV1407">
            <v>0</v>
          </cell>
          <cell r="FW1407">
            <v>0</v>
          </cell>
          <cell r="FX1407">
            <v>0</v>
          </cell>
          <cell r="FY1407">
            <v>0</v>
          </cell>
          <cell r="FZ1407">
            <v>0</v>
          </cell>
          <cell r="GA1407">
            <v>0</v>
          </cell>
          <cell r="GB1407">
            <v>0</v>
          </cell>
          <cell r="GC1407">
            <v>0</v>
          </cell>
          <cell r="GD1407">
            <v>0</v>
          </cell>
          <cell r="GE1407">
            <v>0</v>
          </cell>
          <cell r="GF1407">
            <v>0</v>
          </cell>
          <cell r="GG1407">
            <v>0</v>
          </cell>
          <cell r="GH1407">
            <v>0</v>
          </cell>
          <cell r="GI1407">
            <v>0</v>
          </cell>
          <cell r="GJ1407">
            <v>0</v>
          </cell>
          <cell r="GK1407">
            <v>0</v>
          </cell>
          <cell r="GL1407">
            <v>0</v>
          </cell>
          <cell r="GM1407">
            <v>0</v>
          </cell>
          <cell r="GN1407">
            <v>0</v>
          </cell>
          <cell r="GO1407">
            <v>0</v>
          </cell>
          <cell r="GP1407">
            <v>0</v>
          </cell>
          <cell r="GQ1407">
            <v>0</v>
          </cell>
          <cell r="GR1407">
            <v>0</v>
          </cell>
          <cell r="GS1407">
            <v>0</v>
          </cell>
          <cell r="GT1407">
            <v>0</v>
          </cell>
          <cell r="GU1407">
            <v>0</v>
          </cell>
          <cell r="GV1407">
            <v>0</v>
          </cell>
          <cell r="GW1407">
            <v>0</v>
          </cell>
          <cell r="GX1407">
            <v>0</v>
          </cell>
          <cell r="GY1407">
            <v>0</v>
          </cell>
          <cell r="GZ1407">
            <v>0</v>
          </cell>
          <cell r="HA1407">
            <v>0</v>
          </cell>
          <cell r="HB1407">
            <v>0</v>
          </cell>
          <cell r="HC1407">
            <v>0</v>
          </cell>
          <cell r="HD1407">
            <v>0</v>
          </cell>
          <cell r="HE1407">
            <v>0</v>
          </cell>
          <cell r="HF1407">
            <v>0</v>
          </cell>
          <cell r="HG1407">
            <v>0</v>
          </cell>
          <cell r="HH1407">
            <v>0</v>
          </cell>
          <cell r="HI1407">
            <v>0</v>
          </cell>
          <cell r="HJ1407">
            <v>0</v>
          </cell>
          <cell r="HK1407">
            <v>0</v>
          </cell>
          <cell r="HL1407">
            <v>0</v>
          </cell>
          <cell r="HM1407">
            <v>0</v>
          </cell>
          <cell r="HN1407">
            <v>0</v>
          </cell>
          <cell r="HO1407">
            <v>0</v>
          </cell>
          <cell r="HP1407">
            <v>0</v>
          </cell>
          <cell r="HQ1407">
            <v>0</v>
          </cell>
          <cell r="HR1407">
            <v>0</v>
          </cell>
          <cell r="HS1407">
            <v>0</v>
          </cell>
          <cell r="HT1407">
            <v>0</v>
          </cell>
          <cell r="HU1407">
            <v>0</v>
          </cell>
          <cell r="HV1407">
            <v>0</v>
          </cell>
          <cell r="HW1407">
            <v>0</v>
          </cell>
          <cell r="HX1407">
            <v>0</v>
          </cell>
          <cell r="HY1407">
            <v>0</v>
          </cell>
          <cell r="HZ1407">
            <v>0</v>
          </cell>
          <cell r="IA1407">
            <v>0</v>
          </cell>
          <cell r="IB1407">
            <v>0</v>
          </cell>
          <cell r="IC1407">
            <v>0</v>
          </cell>
          <cell r="ID1407">
            <v>0</v>
          </cell>
          <cell r="IE1407">
            <v>0</v>
          </cell>
          <cell r="IF1407">
            <v>0</v>
          </cell>
          <cell r="IG1407">
            <v>0</v>
          </cell>
          <cell r="IH1407">
            <v>0</v>
          </cell>
          <cell r="II1407">
            <v>0</v>
          </cell>
          <cell r="IJ1407">
            <v>0</v>
          </cell>
          <cell r="IK1407">
            <v>0</v>
          </cell>
          <cell r="IL1407">
            <v>0</v>
          </cell>
          <cell r="IM1407">
            <v>0</v>
          </cell>
          <cell r="IN1407">
            <v>0</v>
          </cell>
          <cell r="IO1407">
            <v>0</v>
          </cell>
          <cell r="IP1407">
            <v>0</v>
          </cell>
          <cell r="IQ1407">
            <v>0</v>
          </cell>
          <cell r="IR1407">
            <v>0</v>
          </cell>
          <cell r="IS1407">
            <v>0</v>
          </cell>
          <cell r="IT1407">
            <v>0</v>
          </cell>
          <cell r="IU1407">
            <v>0</v>
          </cell>
          <cell r="IV1407">
            <v>0</v>
          </cell>
          <cell r="IW1407">
            <v>0</v>
          </cell>
          <cell r="IX1407">
            <v>0</v>
          </cell>
          <cell r="IY1407">
            <v>0</v>
          </cell>
          <cell r="IZ1407">
            <v>0</v>
          </cell>
          <cell r="JA1407">
            <v>0</v>
          </cell>
          <cell r="JB1407">
            <v>0</v>
          </cell>
          <cell r="JC1407">
            <v>0</v>
          </cell>
          <cell r="JD1407">
            <v>0</v>
          </cell>
          <cell r="JE1407">
            <v>0</v>
          </cell>
          <cell r="JF1407">
            <v>0</v>
          </cell>
          <cell r="JG1407">
            <v>0</v>
          </cell>
          <cell r="JH1407">
            <v>0</v>
          </cell>
          <cell r="JI1407">
            <v>0</v>
          </cell>
          <cell r="JJ1407">
            <v>0</v>
          </cell>
          <cell r="JK1407">
            <v>0</v>
          </cell>
          <cell r="JL1407">
            <v>0</v>
          </cell>
          <cell r="JM1407">
            <v>0</v>
          </cell>
          <cell r="JN1407">
            <v>0</v>
          </cell>
          <cell r="JO1407">
            <v>0</v>
          </cell>
          <cell r="JP1407">
            <v>0</v>
          </cell>
          <cell r="JQ1407">
            <v>0</v>
          </cell>
        </row>
        <row r="1408">
          <cell r="D1408" t="str">
            <v>PV_.PX.BDG._.PTC.Small_Scale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  <cell r="EN1408">
            <v>0</v>
          </cell>
          <cell r="EO1408">
            <v>0</v>
          </cell>
          <cell r="EP1408">
            <v>0</v>
          </cell>
          <cell r="EQ1408">
            <v>0</v>
          </cell>
          <cell r="ER1408">
            <v>0</v>
          </cell>
          <cell r="ES1408">
            <v>0</v>
          </cell>
          <cell r="ET1408">
            <v>0</v>
          </cell>
          <cell r="EU1408">
            <v>0</v>
          </cell>
          <cell r="EV1408">
            <v>0</v>
          </cell>
          <cell r="EW1408">
            <v>0</v>
          </cell>
          <cell r="EX1408">
            <v>0</v>
          </cell>
          <cell r="EY1408">
            <v>0</v>
          </cell>
          <cell r="EZ1408">
            <v>0</v>
          </cell>
          <cell r="FA1408">
            <v>0</v>
          </cell>
          <cell r="FB1408">
            <v>0</v>
          </cell>
          <cell r="FC1408">
            <v>0</v>
          </cell>
          <cell r="FD1408">
            <v>0</v>
          </cell>
          <cell r="FE1408">
            <v>0</v>
          </cell>
          <cell r="FF1408">
            <v>0</v>
          </cell>
          <cell r="FG1408">
            <v>0</v>
          </cell>
          <cell r="FH1408">
            <v>0</v>
          </cell>
          <cell r="FI1408">
            <v>0</v>
          </cell>
          <cell r="FJ1408">
            <v>0</v>
          </cell>
          <cell r="FK1408">
            <v>0</v>
          </cell>
          <cell r="FL1408">
            <v>0</v>
          </cell>
          <cell r="FM1408">
            <v>0</v>
          </cell>
          <cell r="FN1408">
            <v>0</v>
          </cell>
          <cell r="FO1408">
            <v>0</v>
          </cell>
          <cell r="FP1408">
            <v>0</v>
          </cell>
          <cell r="FQ1408">
            <v>0</v>
          </cell>
          <cell r="FR1408">
            <v>0</v>
          </cell>
          <cell r="FS1408">
            <v>0</v>
          </cell>
          <cell r="FT1408">
            <v>0</v>
          </cell>
          <cell r="FU1408">
            <v>0</v>
          </cell>
          <cell r="FV1408">
            <v>0</v>
          </cell>
          <cell r="FW1408">
            <v>0</v>
          </cell>
          <cell r="FX1408">
            <v>0</v>
          </cell>
          <cell r="FY1408">
            <v>0</v>
          </cell>
          <cell r="FZ1408">
            <v>0</v>
          </cell>
          <cell r="GA1408">
            <v>0</v>
          </cell>
          <cell r="GB1408">
            <v>0</v>
          </cell>
          <cell r="GC1408">
            <v>0</v>
          </cell>
          <cell r="GD1408">
            <v>0</v>
          </cell>
          <cell r="GE1408">
            <v>0</v>
          </cell>
          <cell r="GF1408">
            <v>0</v>
          </cell>
          <cell r="GG1408">
            <v>0</v>
          </cell>
          <cell r="GH1408">
            <v>0</v>
          </cell>
          <cell r="GI1408">
            <v>0</v>
          </cell>
          <cell r="GJ1408">
            <v>0</v>
          </cell>
          <cell r="GK1408">
            <v>0</v>
          </cell>
          <cell r="GL1408">
            <v>0</v>
          </cell>
          <cell r="GM1408">
            <v>0</v>
          </cell>
          <cell r="GN1408">
            <v>0</v>
          </cell>
          <cell r="GO1408">
            <v>0</v>
          </cell>
          <cell r="GP1408">
            <v>0</v>
          </cell>
          <cell r="GQ1408">
            <v>0</v>
          </cell>
          <cell r="GR1408">
            <v>0</v>
          </cell>
          <cell r="GS1408">
            <v>0</v>
          </cell>
          <cell r="GT1408">
            <v>0</v>
          </cell>
          <cell r="GU1408">
            <v>0</v>
          </cell>
          <cell r="GV1408">
            <v>0</v>
          </cell>
          <cell r="GW1408">
            <v>0</v>
          </cell>
          <cell r="GX1408">
            <v>0</v>
          </cell>
          <cell r="GY1408">
            <v>0</v>
          </cell>
          <cell r="GZ1408">
            <v>0</v>
          </cell>
          <cell r="HA1408">
            <v>0</v>
          </cell>
          <cell r="HB1408">
            <v>0</v>
          </cell>
          <cell r="HC1408">
            <v>0</v>
          </cell>
          <cell r="HD1408">
            <v>0</v>
          </cell>
          <cell r="HE1408">
            <v>0</v>
          </cell>
          <cell r="HF1408">
            <v>0</v>
          </cell>
          <cell r="HG1408">
            <v>0</v>
          </cell>
          <cell r="HH1408">
            <v>0</v>
          </cell>
          <cell r="HI1408">
            <v>0</v>
          </cell>
          <cell r="HJ1408">
            <v>0</v>
          </cell>
          <cell r="HK1408">
            <v>0</v>
          </cell>
          <cell r="HL1408">
            <v>0</v>
          </cell>
          <cell r="HM1408">
            <v>0</v>
          </cell>
          <cell r="HN1408">
            <v>0</v>
          </cell>
          <cell r="HO1408">
            <v>0</v>
          </cell>
          <cell r="HP1408">
            <v>0</v>
          </cell>
          <cell r="HQ1408">
            <v>0</v>
          </cell>
          <cell r="HR1408">
            <v>0</v>
          </cell>
          <cell r="HS1408">
            <v>0</v>
          </cell>
          <cell r="HT1408">
            <v>0</v>
          </cell>
          <cell r="HU1408">
            <v>0</v>
          </cell>
          <cell r="HV1408">
            <v>0</v>
          </cell>
          <cell r="HW1408">
            <v>0</v>
          </cell>
          <cell r="HX1408">
            <v>0</v>
          </cell>
          <cell r="HY1408">
            <v>0</v>
          </cell>
          <cell r="HZ1408">
            <v>0</v>
          </cell>
          <cell r="IA1408">
            <v>0</v>
          </cell>
          <cell r="IB1408">
            <v>0</v>
          </cell>
          <cell r="IC1408">
            <v>0</v>
          </cell>
          <cell r="ID1408">
            <v>0</v>
          </cell>
          <cell r="IE1408">
            <v>0</v>
          </cell>
          <cell r="IF1408">
            <v>0</v>
          </cell>
          <cell r="IG1408">
            <v>0</v>
          </cell>
          <cell r="IH1408">
            <v>0</v>
          </cell>
          <cell r="II1408">
            <v>0</v>
          </cell>
          <cell r="IJ1408">
            <v>0</v>
          </cell>
          <cell r="IK1408">
            <v>0</v>
          </cell>
          <cell r="IL1408">
            <v>0</v>
          </cell>
          <cell r="IM1408">
            <v>0</v>
          </cell>
          <cell r="IN1408">
            <v>0</v>
          </cell>
          <cell r="IO1408">
            <v>0</v>
          </cell>
          <cell r="IP1408">
            <v>0</v>
          </cell>
          <cell r="IQ1408">
            <v>0</v>
          </cell>
          <cell r="IR1408">
            <v>0</v>
          </cell>
          <cell r="IS1408">
            <v>0</v>
          </cell>
          <cell r="IT1408">
            <v>0</v>
          </cell>
          <cell r="IU1408">
            <v>0</v>
          </cell>
          <cell r="IV1408">
            <v>0</v>
          </cell>
          <cell r="IW1408">
            <v>0</v>
          </cell>
          <cell r="IX1408">
            <v>0</v>
          </cell>
          <cell r="IY1408">
            <v>0</v>
          </cell>
          <cell r="IZ1408">
            <v>0</v>
          </cell>
          <cell r="JA1408">
            <v>0</v>
          </cell>
          <cell r="JB1408">
            <v>0</v>
          </cell>
          <cell r="JC1408">
            <v>0</v>
          </cell>
          <cell r="JD1408">
            <v>0</v>
          </cell>
          <cell r="JE1408">
            <v>0</v>
          </cell>
          <cell r="JF1408">
            <v>0</v>
          </cell>
          <cell r="JG1408">
            <v>0</v>
          </cell>
          <cell r="JH1408">
            <v>0</v>
          </cell>
          <cell r="JI1408">
            <v>0</v>
          </cell>
          <cell r="JJ1408">
            <v>0</v>
          </cell>
          <cell r="JK1408">
            <v>0</v>
          </cell>
          <cell r="JL1408">
            <v>0</v>
          </cell>
          <cell r="JM1408">
            <v>0</v>
          </cell>
          <cell r="JN1408">
            <v>0</v>
          </cell>
          <cell r="JO1408">
            <v>0</v>
          </cell>
          <cell r="JP1408">
            <v>0</v>
          </cell>
          <cell r="JQ1408">
            <v>0</v>
          </cell>
        </row>
        <row r="1409">
          <cell r="D1409" t="str">
            <v>PV_.PX.BDG._.PTC.Utility_Scale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  <cell r="EN1409">
            <v>0</v>
          </cell>
          <cell r="EO1409">
            <v>0</v>
          </cell>
          <cell r="EP1409">
            <v>0</v>
          </cell>
          <cell r="EQ1409">
            <v>0</v>
          </cell>
          <cell r="ER1409">
            <v>0</v>
          </cell>
          <cell r="ES1409">
            <v>0</v>
          </cell>
          <cell r="ET1409">
            <v>0</v>
          </cell>
          <cell r="EU1409">
            <v>0</v>
          </cell>
          <cell r="EV1409">
            <v>0</v>
          </cell>
          <cell r="EW1409">
            <v>0</v>
          </cell>
          <cell r="EX1409">
            <v>0</v>
          </cell>
          <cell r="EY1409">
            <v>0</v>
          </cell>
          <cell r="EZ1409">
            <v>0</v>
          </cell>
          <cell r="FA1409">
            <v>0</v>
          </cell>
          <cell r="FB1409">
            <v>0</v>
          </cell>
          <cell r="FC1409">
            <v>0</v>
          </cell>
          <cell r="FD1409">
            <v>0</v>
          </cell>
          <cell r="FE1409">
            <v>0</v>
          </cell>
          <cell r="FF1409">
            <v>0</v>
          </cell>
          <cell r="FG1409">
            <v>0</v>
          </cell>
          <cell r="FH1409">
            <v>0</v>
          </cell>
          <cell r="FI1409">
            <v>0</v>
          </cell>
          <cell r="FJ1409">
            <v>0</v>
          </cell>
          <cell r="FK1409">
            <v>0</v>
          </cell>
          <cell r="FL1409">
            <v>0</v>
          </cell>
          <cell r="FM1409">
            <v>0</v>
          </cell>
          <cell r="FN1409">
            <v>0</v>
          </cell>
          <cell r="FO1409">
            <v>0</v>
          </cell>
          <cell r="FP1409">
            <v>0</v>
          </cell>
          <cell r="FQ1409">
            <v>0</v>
          </cell>
          <cell r="FR1409">
            <v>0</v>
          </cell>
          <cell r="FS1409">
            <v>0</v>
          </cell>
          <cell r="FT1409">
            <v>0</v>
          </cell>
          <cell r="FU1409">
            <v>0</v>
          </cell>
          <cell r="FV1409">
            <v>0</v>
          </cell>
          <cell r="FW1409">
            <v>0</v>
          </cell>
          <cell r="FX1409">
            <v>0</v>
          </cell>
          <cell r="FY1409">
            <v>0</v>
          </cell>
          <cell r="FZ1409">
            <v>0</v>
          </cell>
          <cell r="GA1409">
            <v>0</v>
          </cell>
          <cell r="GB1409">
            <v>0</v>
          </cell>
          <cell r="GC1409">
            <v>0</v>
          </cell>
          <cell r="GD1409">
            <v>0</v>
          </cell>
          <cell r="GE1409">
            <v>0</v>
          </cell>
          <cell r="GF1409">
            <v>0</v>
          </cell>
          <cell r="GG1409">
            <v>0</v>
          </cell>
          <cell r="GH1409">
            <v>0</v>
          </cell>
          <cell r="GI1409">
            <v>0</v>
          </cell>
          <cell r="GJ1409">
            <v>0</v>
          </cell>
          <cell r="GK1409">
            <v>0</v>
          </cell>
          <cell r="GL1409">
            <v>0</v>
          </cell>
          <cell r="GM1409">
            <v>0</v>
          </cell>
          <cell r="GN1409">
            <v>0</v>
          </cell>
          <cell r="GO1409">
            <v>0</v>
          </cell>
          <cell r="GP1409">
            <v>0</v>
          </cell>
          <cell r="GQ1409">
            <v>0</v>
          </cell>
          <cell r="GR1409">
            <v>0</v>
          </cell>
          <cell r="GS1409">
            <v>0</v>
          </cell>
          <cell r="GT1409">
            <v>0</v>
          </cell>
          <cell r="GU1409">
            <v>0</v>
          </cell>
          <cell r="GV1409">
            <v>0</v>
          </cell>
          <cell r="GW1409">
            <v>0</v>
          </cell>
          <cell r="GX1409">
            <v>0</v>
          </cell>
          <cell r="GY1409">
            <v>0</v>
          </cell>
          <cell r="GZ1409">
            <v>0</v>
          </cell>
          <cell r="HA1409">
            <v>0</v>
          </cell>
          <cell r="HB1409">
            <v>0</v>
          </cell>
          <cell r="HC1409">
            <v>0</v>
          </cell>
          <cell r="HD1409">
            <v>0</v>
          </cell>
          <cell r="HE1409">
            <v>0</v>
          </cell>
          <cell r="HF1409">
            <v>0</v>
          </cell>
          <cell r="HG1409">
            <v>0</v>
          </cell>
          <cell r="HH1409">
            <v>0</v>
          </cell>
          <cell r="HI1409">
            <v>0</v>
          </cell>
          <cell r="HJ1409">
            <v>0</v>
          </cell>
          <cell r="HK1409">
            <v>0</v>
          </cell>
          <cell r="HL1409">
            <v>0</v>
          </cell>
          <cell r="HM1409">
            <v>0</v>
          </cell>
          <cell r="HN1409">
            <v>0</v>
          </cell>
          <cell r="HO1409">
            <v>0</v>
          </cell>
          <cell r="HP1409">
            <v>0</v>
          </cell>
          <cell r="HQ1409">
            <v>0</v>
          </cell>
          <cell r="HR1409">
            <v>0</v>
          </cell>
          <cell r="HS1409">
            <v>0</v>
          </cell>
          <cell r="HT1409">
            <v>0</v>
          </cell>
          <cell r="HU1409">
            <v>0</v>
          </cell>
          <cell r="HV1409">
            <v>0</v>
          </cell>
          <cell r="HW1409">
            <v>0</v>
          </cell>
          <cell r="HX1409">
            <v>0</v>
          </cell>
          <cell r="HY1409">
            <v>0</v>
          </cell>
          <cell r="HZ1409">
            <v>0</v>
          </cell>
          <cell r="IA1409">
            <v>0</v>
          </cell>
          <cell r="IB1409">
            <v>0</v>
          </cell>
          <cell r="IC1409">
            <v>0</v>
          </cell>
          <cell r="ID1409">
            <v>0</v>
          </cell>
          <cell r="IE1409">
            <v>0</v>
          </cell>
          <cell r="IF1409">
            <v>0</v>
          </cell>
          <cell r="IG1409">
            <v>0</v>
          </cell>
          <cell r="IH1409">
            <v>0</v>
          </cell>
          <cell r="II1409">
            <v>0</v>
          </cell>
          <cell r="IJ1409">
            <v>0</v>
          </cell>
          <cell r="IK1409">
            <v>0</v>
          </cell>
          <cell r="IL1409">
            <v>0</v>
          </cell>
          <cell r="IM1409">
            <v>0</v>
          </cell>
          <cell r="IN1409">
            <v>0</v>
          </cell>
          <cell r="IO1409">
            <v>0</v>
          </cell>
          <cell r="IP1409">
            <v>0</v>
          </cell>
          <cell r="IQ1409">
            <v>0</v>
          </cell>
          <cell r="IR1409">
            <v>0</v>
          </cell>
          <cell r="IS1409">
            <v>0</v>
          </cell>
          <cell r="IT1409">
            <v>0</v>
          </cell>
          <cell r="IU1409">
            <v>0</v>
          </cell>
          <cell r="IV1409">
            <v>0</v>
          </cell>
          <cell r="IW1409">
            <v>0</v>
          </cell>
          <cell r="IX1409">
            <v>0</v>
          </cell>
          <cell r="IY1409">
            <v>0</v>
          </cell>
          <cell r="IZ1409">
            <v>0</v>
          </cell>
          <cell r="JA1409">
            <v>0</v>
          </cell>
          <cell r="JB1409">
            <v>0</v>
          </cell>
          <cell r="JC1409">
            <v>0</v>
          </cell>
          <cell r="JD1409">
            <v>0</v>
          </cell>
          <cell r="JE1409">
            <v>0</v>
          </cell>
          <cell r="JF1409">
            <v>0</v>
          </cell>
          <cell r="JG1409">
            <v>0</v>
          </cell>
          <cell r="JH1409">
            <v>0</v>
          </cell>
          <cell r="JI1409">
            <v>0</v>
          </cell>
          <cell r="JJ1409">
            <v>0</v>
          </cell>
          <cell r="JK1409">
            <v>0</v>
          </cell>
          <cell r="JL1409">
            <v>0</v>
          </cell>
          <cell r="JM1409">
            <v>0</v>
          </cell>
          <cell r="JN1409">
            <v>0</v>
          </cell>
          <cell r="JO1409">
            <v>0</v>
          </cell>
          <cell r="JP1409">
            <v>0</v>
          </cell>
          <cell r="JQ1409">
            <v>0</v>
          </cell>
        </row>
        <row r="1410">
          <cell r="D1410" t="str">
            <v>PV_.PX.BOR._.PTC.Small_Scale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  <cell r="EN1410">
            <v>0</v>
          </cell>
          <cell r="EO1410">
            <v>0</v>
          </cell>
          <cell r="EP1410">
            <v>0</v>
          </cell>
          <cell r="EQ1410">
            <v>0</v>
          </cell>
          <cell r="ER1410">
            <v>0</v>
          </cell>
          <cell r="ES1410">
            <v>0</v>
          </cell>
          <cell r="ET1410">
            <v>0</v>
          </cell>
          <cell r="EU1410">
            <v>0</v>
          </cell>
          <cell r="EV1410">
            <v>0</v>
          </cell>
          <cell r="EW1410">
            <v>0</v>
          </cell>
          <cell r="EX1410">
            <v>0</v>
          </cell>
          <cell r="EY1410">
            <v>0</v>
          </cell>
          <cell r="EZ1410">
            <v>0</v>
          </cell>
          <cell r="FA1410">
            <v>0</v>
          </cell>
          <cell r="FB1410">
            <v>0</v>
          </cell>
          <cell r="FC1410">
            <v>0</v>
          </cell>
          <cell r="FD1410">
            <v>0</v>
          </cell>
          <cell r="FE1410">
            <v>0</v>
          </cell>
          <cell r="FF1410">
            <v>0</v>
          </cell>
          <cell r="FG1410">
            <v>0</v>
          </cell>
          <cell r="FH1410">
            <v>0</v>
          </cell>
          <cell r="FI1410">
            <v>0</v>
          </cell>
          <cell r="FJ1410">
            <v>0</v>
          </cell>
          <cell r="FK1410">
            <v>0</v>
          </cell>
          <cell r="FL1410">
            <v>0</v>
          </cell>
          <cell r="FM1410">
            <v>0</v>
          </cell>
          <cell r="FN1410">
            <v>0</v>
          </cell>
          <cell r="FO1410">
            <v>0</v>
          </cell>
          <cell r="FP1410">
            <v>0</v>
          </cell>
          <cell r="FQ1410">
            <v>0</v>
          </cell>
          <cell r="FR1410">
            <v>0</v>
          </cell>
          <cell r="FS1410">
            <v>0</v>
          </cell>
          <cell r="FT1410">
            <v>0</v>
          </cell>
          <cell r="FU1410">
            <v>0</v>
          </cell>
          <cell r="FV1410">
            <v>0</v>
          </cell>
          <cell r="FW1410">
            <v>0</v>
          </cell>
          <cell r="FX1410">
            <v>0</v>
          </cell>
          <cell r="FY1410">
            <v>0</v>
          </cell>
          <cell r="FZ1410">
            <v>0</v>
          </cell>
          <cell r="GA1410">
            <v>0</v>
          </cell>
          <cell r="GB1410">
            <v>0</v>
          </cell>
          <cell r="GC1410">
            <v>0</v>
          </cell>
          <cell r="GD1410">
            <v>0</v>
          </cell>
          <cell r="GE1410">
            <v>0</v>
          </cell>
          <cell r="GF1410">
            <v>0</v>
          </cell>
          <cell r="GG1410">
            <v>0</v>
          </cell>
          <cell r="GH1410">
            <v>0</v>
          </cell>
          <cell r="GI1410">
            <v>0</v>
          </cell>
          <cell r="GJ1410">
            <v>0</v>
          </cell>
          <cell r="GK1410">
            <v>0</v>
          </cell>
          <cell r="GL1410">
            <v>0</v>
          </cell>
          <cell r="GM1410">
            <v>0</v>
          </cell>
          <cell r="GN1410">
            <v>0</v>
          </cell>
          <cell r="GO1410">
            <v>0</v>
          </cell>
          <cell r="GP1410">
            <v>0</v>
          </cell>
          <cell r="GQ1410">
            <v>0</v>
          </cell>
          <cell r="GR1410">
            <v>0</v>
          </cell>
          <cell r="GS1410">
            <v>0</v>
          </cell>
          <cell r="GT1410">
            <v>0</v>
          </cell>
          <cell r="GU1410">
            <v>0</v>
          </cell>
          <cell r="GV1410">
            <v>0</v>
          </cell>
          <cell r="GW1410">
            <v>0</v>
          </cell>
          <cell r="GX1410">
            <v>0</v>
          </cell>
          <cell r="GY1410">
            <v>0</v>
          </cell>
          <cell r="GZ1410">
            <v>0</v>
          </cell>
          <cell r="HA1410">
            <v>0</v>
          </cell>
          <cell r="HB1410">
            <v>0</v>
          </cell>
          <cell r="HC1410">
            <v>0</v>
          </cell>
          <cell r="HD1410">
            <v>0</v>
          </cell>
          <cell r="HE1410">
            <v>0</v>
          </cell>
          <cell r="HF1410">
            <v>0</v>
          </cell>
          <cell r="HG1410">
            <v>0</v>
          </cell>
          <cell r="HH1410">
            <v>0</v>
          </cell>
          <cell r="HI1410">
            <v>0</v>
          </cell>
          <cell r="HJ1410">
            <v>0</v>
          </cell>
          <cell r="HK1410">
            <v>0</v>
          </cell>
          <cell r="HL1410">
            <v>0</v>
          </cell>
          <cell r="HM1410">
            <v>0</v>
          </cell>
          <cell r="HN1410">
            <v>0</v>
          </cell>
          <cell r="HO1410">
            <v>0</v>
          </cell>
          <cell r="HP1410">
            <v>0</v>
          </cell>
          <cell r="HQ1410">
            <v>0</v>
          </cell>
          <cell r="HR1410">
            <v>0</v>
          </cell>
          <cell r="HS1410">
            <v>0</v>
          </cell>
          <cell r="HT1410">
            <v>0</v>
          </cell>
          <cell r="HU1410">
            <v>0</v>
          </cell>
          <cell r="HV1410">
            <v>0</v>
          </cell>
          <cell r="HW1410">
            <v>0</v>
          </cell>
          <cell r="HX1410">
            <v>0</v>
          </cell>
          <cell r="HY1410">
            <v>0</v>
          </cell>
          <cell r="HZ1410">
            <v>0</v>
          </cell>
          <cell r="IA1410">
            <v>0</v>
          </cell>
          <cell r="IB1410">
            <v>0</v>
          </cell>
          <cell r="IC1410">
            <v>0</v>
          </cell>
          <cell r="ID1410">
            <v>0</v>
          </cell>
          <cell r="IE1410">
            <v>0</v>
          </cell>
          <cell r="IF1410">
            <v>0</v>
          </cell>
          <cell r="IG1410">
            <v>0</v>
          </cell>
          <cell r="IH1410">
            <v>0</v>
          </cell>
          <cell r="II1410">
            <v>0</v>
          </cell>
          <cell r="IJ1410">
            <v>0</v>
          </cell>
          <cell r="IK1410">
            <v>0</v>
          </cell>
          <cell r="IL1410">
            <v>0</v>
          </cell>
          <cell r="IM1410">
            <v>0</v>
          </cell>
          <cell r="IN1410">
            <v>0</v>
          </cell>
          <cell r="IO1410">
            <v>0</v>
          </cell>
          <cell r="IP1410">
            <v>0</v>
          </cell>
          <cell r="IQ1410">
            <v>0</v>
          </cell>
          <cell r="IR1410">
            <v>0</v>
          </cell>
          <cell r="IS1410">
            <v>0</v>
          </cell>
          <cell r="IT1410">
            <v>0</v>
          </cell>
          <cell r="IU1410">
            <v>0</v>
          </cell>
          <cell r="IV1410">
            <v>0</v>
          </cell>
          <cell r="IW1410">
            <v>0</v>
          </cell>
          <cell r="IX1410">
            <v>0</v>
          </cell>
          <cell r="IY1410">
            <v>0</v>
          </cell>
          <cell r="IZ1410">
            <v>0</v>
          </cell>
          <cell r="JA1410">
            <v>0</v>
          </cell>
          <cell r="JB1410">
            <v>0</v>
          </cell>
          <cell r="JC1410">
            <v>0</v>
          </cell>
          <cell r="JD1410">
            <v>0</v>
          </cell>
          <cell r="JE1410">
            <v>0</v>
          </cell>
          <cell r="JF1410">
            <v>0</v>
          </cell>
          <cell r="JG1410">
            <v>0</v>
          </cell>
          <cell r="JH1410">
            <v>0</v>
          </cell>
          <cell r="JI1410">
            <v>0</v>
          </cell>
          <cell r="JJ1410">
            <v>0</v>
          </cell>
          <cell r="JK1410">
            <v>0</v>
          </cell>
          <cell r="JL1410">
            <v>0</v>
          </cell>
          <cell r="JM1410">
            <v>0</v>
          </cell>
          <cell r="JN1410">
            <v>0</v>
          </cell>
          <cell r="JO1410">
            <v>0</v>
          </cell>
          <cell r="JP1410">
            <v>0</v>
          </cell>
          <cell r="JQ1410">
            <v>0</v>
          </cell>
        </row>
        <row r="1411">
          <cell r="D1411" t="str">
            <v>PV_.PX.CLV._.PTC.Small_Scale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  <cell r="EN1411">
            <v>0</v>
          </cell>
          <cell r="EO1411">
            <v>0</v>
          </cell>
          <cell r="EP1411">
            <v>0</v>
          </cell>
          <cell r="EQ1411">
            <v>0</v>
          </cell>
          <cell r="ER1411">
            <v>0</v>
          </cell>
          <cell r="ES1411">
            <v>0</v>
          </cell>
          <cell r="ET1411">
            <v>0</v>
          </cell>
          <cell r="EU1411">
            <v>0</v>
          </cell>
          <cell r="EV1411">
            <v>0</v>
          </cell>
          <cell r="EW1411">
            <v>0</v>
          </cell>
          <cell r="EX1411">
            <v>0</v>
          </cell>
          <cell r="EY1411">
            <v>0</v>
          </cell>
          <cell r="EZ1411">
            <v>0</v>
          </cell>
          <cell r="FA1411">
            <v>0</v>
          </cell>
          <cell r="FB1411">
            <v>0</v>
          </cell>
          <cell r="FC1411">
            <v>0</v>
          </cell>
          <cell r="FD1411">
            <v>0</v>
          </cell>
          <cell r="FE1411">
            <v>0</v>
          </cell>
          <cell r="FF1411">
            <v>0</v>
          </cell>
          <cell r="FG1411">
            <v>0</v>
          </cell>
          <cell r="FH1411">
            <v>0</v>
          </cell>
          <cell r="FI1411">
            <v>0</v>
          </cell>
          <cell r="FJ1411">
            <v>0</v>
          </cell>
          <cell r="FK1411">
            <v>0</v>
          </cell>
          <cell r="FL1411">
            <v>0</v>
          </cell>
          <cell r="FM1411">
            <v>0</v>
          </cell>
          <cell r="FN1411">
            <v>0</v>
          </cell>
          <cell r="FO1411">
            <v>0</v>
          </cell>
          <cell r="FP1411">
            <v>0</v>
          </cell>
          <cell r="FQ1411">
            <v>0</v>
          </cell>
          <cell r="FR1411">
            <v>0</v>
          </cell>
          <cell r="FS1411">
            <v>0</v>
          </cell>
          <cell r="FT1411">
            <v>0</v>
          </cell>
          <cell r="FU1411">
            <v>0</v>
          </cell>
          <cell r="FV1411">
            <v>0</v>
          </cell>
          <cell r="FW1411">
            <v>0</v>
          </cell>
          <cell r="FX1411">
            <v>0</v>
          </cell>
          <cell r="FY1411">
            <v>0</v>
          </cell>
          <cell r="FZ1411">
            <v>0</v>
          </cell>
          <cell r="GA1411">
            <v>0</v>
          </cell>
          <cell r="GB1411">
            <v>0</v>
          </cell>
          <cell r="GC1411">
            <v>0</v>
          </cell>
          <cell r="GD1411">
            <v>0</v>
          </cell>
          <cell r="GE1411">
            <v>0</v>
          </cell>
          <cell r="GF1411">
            <v>0</v>
          </cell>
          <cell r="GG1411">
            <v>0</v>
          </cell>
          <cell r="GH1411">
            <v>0</v>
          </cell>
          <cell r="GI1411">
            <v>0</v>
          </cell>
          <cell r="GJ1411">
            <v>0</v>
          </cell>
          <cell r="GK1411">
            <v>0</v>
          </cell>
          <cell r="GL1411">
            <v>0</v>
          </cell>
          <cell r="GM1411">
            <v>0</v>
          </cell>
          <cell r="GN1411">
            <v>0</v>
          </cell>
          <cell r="GO1411">
            <v>0</v>
          </cell>
          <cell r="GP1411">
            <v>0</v>
          </cell>
          <cell r="GQ1411">
            <v>0</v>
          </cell>
          <cell r="GR1411">
            <v>0</v>
          </cell>
          <cell r="GS1411">
            <v>0</v>
          </cell>
          <cell r="GT1411">
            <v>0</v>
          </cell>
          <cell r="GU1411">
            <v>0</v>
          </cell>
          <cell r="GV1411">
            <v>0</v>
          </cell>
          <cell r="GW1411">
            <v>0</v>
          </cell>
          <cell r="GX1411">
            <v>0</v>
          </cell>
          <cell r="GY1411">
            <v>0</v>
          </cell>
          <cell r="GZ1411">
            <v>0</v>
          </cell>
          <cell r="HA1411">
            <v>0</v>
          </cell>
          <cell r="HB1411">
            <v>0</v>
          </cell>
          <cell r="HC1411">
            <v>0</v>
          </cell>
          <cell r="HD1411">
            <v>0</v>
          </cell>
          <cell r="HE1411">
            <v>0</v>
          </cell>
          <cell r="HF1411">
            <v>0</v>
          </cell>
          <cell r="HG1411">
            <v>0</v>
          </cell>
          <cell r="HH1411">
            <v>0</v>
          </cell>
          <cell r="HI1411">
            <v>0</v>
          </cell>
          <cell r="HJ1411">
            <v>0</v>
          </cell>
          <cell r="HK1411">
            <v>0</v>
          </cell>
          <cell r="HL1411">
            <v>0</v>
          </cell>
          <cell r="HM1411">
            <v>0</v>
          </cell>
          <cell r="HN1411">
            <v>0</v>
          </cell>
          <cell r="HO1411">
            <v>0</v>
          </cell>
          <cell r="HP1411">
            <v>0</v>
          </cell>
          <cell r="HQ1411">
            <v>0</v>
          </cell>
          <cell r="HR1411">
            <v>0</v>
          </cell>
          <cell r="HS1411">
            <v>0</v>
          </cell>
          <cell r="HT1411">
            <v>0</v>
          </cell>
          <cell r="HU1411">
            <v>0</v>
          </cell>
          <cell r="HV1411">
            <v>0</v>
          </cell>
          <cell r="HW1411">
            <v>0</v>
          </cell>
          <cell r="HX1411">
            <v>0</v>
          </cell>
          <cell r="HY1411">
            <v>0</v>
          </cell>
          <cell r="HZ1411">
            <v>0</v>
          </cell>
          <cell r="IA1411">
            <v>0</v>
          </cell>
          <cell r="IB1411">
            <v>0</v>
          </cell>
          <cell r="IC1411">
            <v>0</v>
          </cell>
          <cell r="ID1411">
            <v>0</v>
          </cell>
          <cell r="IE1411">
            <v>0</v>
          </cell>
          <cell r="IF1411">
            <v>0</v>
          </cell>
          <cell r="IG1411">
            <v>0</v>
          </cell>
          <cell r="IH1411">
            <v>0</v>
          </cell>
          <cell r="II1411">
            <v>0</v>
          </cell>
          <cell r="IJ1411">
            <v>0</v>
          </cell>
          <cell r="IK1411">
            <v>0</v>
          </cell>
          <cell r="IL1411">
            <v>0</v>
          </cell>
          <cell r="IM1411">
            <v>0</v>
          </cell>
          <cell r="IN1411">
            <v>0</v>
          </cell>
          <cell r="IO1411">
            <v>0</v>
          </cell>
          <cell r="IP1411">
            <v>0</v>
          </cell>
          <cell r="IQ1411">
            <v>0</v>
          </cell>
          <cell r="IR1411">
            <v>0</v>
          </cell>
          <cell r="IS1411">
            <v>0</v>
          </cell>
          <cell r="IT1411">
            <v>0</v>
          </cell>
          <cell r="IU1411">
            <v>0</v>
          </cell>
          <cell r="IV1411">
            <v>0</v>
          </cell>
          <cell r="IW1411">
            <v>0</v>
          </cell>
          <cell r="IX1411">
            <v>0</v>
          </cell>
          <cell r="IY1411">
            <v>0</v>
          </cell>
          <cell r="IZ1411">
            <v>0</v>
          </cell>
          <cell r="JA1411">
            <v>0</v>
          </cell>
          <cell r="JB1411">
            <v>0</v>
          </cell>
          <cell r="JC1411">
            <v>0</v>
          </cell>
          <cell r="JD1411">
            <v>0</v>
          </cell>
          <cell r="JE1411">
            <v>0</v>
          </cell>
          <cell r="JF1411">
            <v>0</v>
          </cell>
          <cell r="JG1411">
            <v>0</v>
          </cell>
          <cell r="JH1411">
            <v>0</v>
          </cell>
          <cell r="JI1411">
            <v>0</v>
          </cell>
          <cell r="JJ1411">
            <v>0</v>
          </cell>
          <cell r="JK1411">
            <v>0</v>
          </cell>
          <cell r="JL1411">
            <v>0</v>
          </cell>
          <cell r="JM1411">
            <v>0</v>
          </cell>
          <cell r="JN1411">
            <v>0</v>
          </cell>
          <cell r="JO1411">
            <v>0</v>
          </cell>
          <cell r="JP1411">
            <v>0</v>
          </cell>
          <cell r="JQ1411">
            <v>0</v>
          </cell>
        </row>
        <row r="1412">
          <cell r="D1412" t="str">
            <v>PV_.PX.COR._.PTC.Small_Scale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145.03600000008009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145.03599999999278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-74.561818210058846</v>
          </cell>
          <cell r="EF1412">
            <v>0</v>
          </cell>
          <cell r="EG1412">
            <v>0</v>
          </cell>
          <cell r="EH1412">
            <v>0</v>
          </cell>
          <cell r="EI1412">
            <v>-74.561818210000638</v>
          </cell>
          <cell r="EJ1412">
            <v>0</v>
          </cell>
          <cell r="EK1412">
            <v>0</v>
          </cell>
          <cell r="EL1412">
            <v>0</v>
          </cell>
          <cell r="EM1412">
            <v>0</v>
          </cell>
          <cell r="EN1412">
            <v>0</v>
          </cell>
          <cell r="EO1412">
            <v>0</v>
          </cell>
          <cell r="EP1412">
            <v>0</v>
          </cell>
          <cell r="EQ1412">
            <v>0</v>
          </cell>
          <cell r="ER1412">
            <v>-276.39445767994039</v>
          </cell>
          <cell r="ES1412">
            <v>0</v>
          </cell>
          <cell r="ET1412">
            <v>0</v>
          </cell>
          <cell r="EU1412">
            <v>0</v>
          </cell>
          <cell r="EV1412">
            <v>-131.35845767999126</v>
          </cell>
          <cell r="EW1412">
            <v>-145.03600000000733</v>
          </cell>
          <cell r="EX1412">
            <v>0</v>
          </cell>
          <cell r="EY1412">
            <v>0</v>
          </cell>
          <cell r="EZ1412">
            <v>0</v>
          </cell>
          <cell r="FA1412">
            <v>0</v>
          </cell>
          <cell r="FB1412">
            <v>0</v>
          </cell>
          <cell r="FC1412">
            <v>0</v>
          </cell>
          <cell r="FD1412">
            <v>0</v>
          </cell>
          <cell r="FE1412">
            <v>-867.0480219500605</v>
          </cell>
          <cell r="FF1412">
            <v>0</v>
          </cell>
          <cell r="FG1412">
            <v>0</v>
          </cell>
          <cell r="FH1412">
            <v>0</v>
          </cell>
          <cell r="FI1412">
            <v>-562.05789273999108</v>
          </cell>
          <cell r="FJ1412">
            <v>-304.99012921001122</v>
          </cell>
          <cell r="FK1412">
            <v>0</v>
          </cell>
          <cell r="FL1412">
            <v>0</v>
          </cell>
          <cell r="FM1412">
            <v>0</v>
          </cell>
          <cell r="FN1412">
            <v>0</v>
          </cell>
          <cell r="FO1412">
            <v>0</v>
          </cell>
          <cell r="FP1412">
            <v>0</v>
          </cell>
          <cell r="FQ1412">
            <v>0</v>
          </cell>
          <cell r="FR1412">
            <v>-204.57345230993815</v>
          </cell>
          <cell r="FS1412">
            <v>0</v>
          </cell>
          <cell r="FT1412">
            <v>0</v>
          </cell>
          <cell r="FU1412">
            <v>-145.08599999999569</v>
          </cell>
          <cell r="FV1412">
            <v>-98.83501927999896</v>
          </cell>
          <cell r="FW1412">
            <v>39.347566969983745</v>
          </cell>
          <cell r="FX1412">
            <v>0</v>
          </cell>
          <cell r="FY1412">
            <v>0</v>
          </cell>
          <cell r="FZ1412">
            <v>0</v>
          </cell>
          <cell r="GA1412">
            <v>0</v>
          </cell>
          <cell r="GB1412">
            <v>0</v>
          </cell>
          <cell r="GC1412">
            <v>0</v>
          </cell>
          <cell r="GD1412">
            <v>0</v>
          </cell>
          <cell r="GE1412">
            <v>-115.94235032983124</v>
          </cell>
          <cell r="GF1412">
            <v>0</v>
          </cell>
          <cell r="GG1412">
            <v>0</v>
          </cell>
          <cell r="GH1412">
            <v>0</v>
          </cell>
          <cell r="GI1412">
            <v>-145.08599999999569</v>
          </cell>
          <cell r="GJ1412">
            <v>29.143649670004379</v>
          </cell>
          <cell r="GK1412">
            <v>0</v>
          </cell>
          <cell r="GL1412">
            <v>0</v>
          </cell>
          <cell r="GM1412">
            <v>0</v>
          </cell>
          <cell r="GN1412">
            <v>0</v>
          </cell>
          <cell r="GO1412">
            <v>0</v>
          </cell>
          <cell r="GP1412">
            <v>0</v>
          </cell>
          <cell r="GQ1412">
            <v>0</v>
          </cell>
          <cell r="GR1412">
            <v>0</v>
          </cell>
          <cell r="GS1412">
            <v>0</v>
          </cell>
          <cell r="GT1412">
            <v>0</v>
          </cell>
          <cell r="GU1412">
            <v>0</v>
          </cell>
          <cell r="GV1412">
            <v>0</v>
          </cell>
          <cell r="GW1412">
            <v>0</v>
          </cell>
          <cell r="GX1412">
            <v>0</v>
          </cell>
          <cell r="GY1412">
            <v>0</v>
          </cell>
          <cell r="GZ1412">
            <v>0</v>
          </cell>
          <cell r="HA1412">
            <v>0</v>
          </cell>
          <cell r="HB1412">
            <v>0</v>
          </cell>
          <cell r="HC1412">
            <v>0</v>
          </cell>
          <cell r="HD1412">
            <v>0</v>
          </cell>
          <cell r="HE1412">
            <v>0</v>
          </cell>
          <cell r="HF1412">
            <v>0</v>
          </cell>
          <cell r="HG1412">
            <v>0</v>
          </cell>
          <cell r="HH1412">
            <v>0</v>
          </cell>
          <cell r="HI1412">
            <v>0</v>
          </cell>
          <cell r="HJ1412">
            <v>0</v>
          </cell>
          <cell r="HK1412">
            <v>0</v>
          </cell>
          <cell r="HL1412">
            <v>0</v>
          </cell>
          <cell r="HM1412">
            <v>0</v>
          </cell>
          <cell r="HN1412">
            <v>0</v>
          </cell>
          <cell r="HO1412">
            <v>0</v>
          </cell>
          <cell r="HP1412">
            <v>0</v>
          </cell>
          <cell r="HQ1412">
            <v>0</v>
          </cell>
          <cell r="HR1412">
            <v>0</v>
          </cell>
          <cell r="HS1412">
            <v>0</v>
          </cell>
          <cell r="HT1412">
            <v>0</v>
          </cell>
          <cell r="HU1412">
            <v>0</v>
          </cell>
          <cell r="HV1412">
            <v>0</v>
          </cell>
          <cell r="HW1412">
            <v>0</v>
          </cell>
          <cell r="HX1412">
            <v>0</v>
          </cell>
          <cell r="HY1412">
            <v>0</v>
          </cell>
          <cell r="HZ1412">
            <v>0</v>
          </cell>
          <cell r="IA1412">
            <v>0</v>
          </cell>
          <cell r="IB1412">
            <v>0</v>
          </cell>
          <cell r="IC1412">
            <v>0</v>
          </cell>
          <cell r="ID1412">
            <v>0</v>
          </cell>
          <cell r="IE1412">
            <v>0</v>
          </cell>
          <cell r="IF1412">
            <v>0</v>
          </cell>
          <cell r="IG1412">
            <v>0</v>
          </cell>
          <cell r="IH1412">
            <v>0</v>
          </cell>
          <cell r="II1412">
            <v>0</v>
          </cell>
          <cell r="IJ1412">
            <v>0</v>
          </cell>
          <cell r="IK1412">
            <v>0</v>
          </cell>
          <cell r="IL1412">
            <v>0</v>
          </cell>
          <cell r="IM1412">
            <v>0</v>
          </cell>
          <cell r="IN1412">
            <v>0</v>
          </cell>
          <cell r="IO1412">
            <v>0</v>
          </cell>
          <cell r="IP1412">
            <v>0</v>
          </cell>
          <cell r="IQ1412">
            <v>0</v>
          </cell>
          <cell r="IR1412">
            <v>0</v>
          </cell>
          <cell r="IS1412">
            <v>0</v>
          </cell>
          <cell r="IT1412">
            <v>0</v>
          </cell>
          <cell r="IU1412">
            <v>0</v>
          </cell>
          <cell r="IV1412">
            <v>0</v>
          </cell>
          <cell r="IW1412">
            <v>0</v>
          </cell>
          <cell r="IX1412">
            <v>0</v>
          </cell>
          <cell r="IY1412">
            <v>0</v>
          </cell>
          <cell r="IZ1412">
            <v>0</v>
          </cell>
          <cell r="JA1412">
            <v>0</v>
          </cell>
          <cell r="JB1412">
            <v>0</v>
          </cell>
          <cell r="JC1412">
            <v>0</v>
          </cell>
          <cell r="JD1412">
            <v>0</v>
          </cell>
          <cell r="JE1412">
            <v>0</v>
          </cell>
          <cell r="JF1412">
            <v>0</v>
          </cell>
          <cell r="JG1412">
            <v>0</v>
          </cell>
          <cell r="JH1412">
            <v>0</v>
          </cell>
          <cell r="JI1412">
            <v>0</v>
          </cell>
          <cell r="JJ1412">
            <v>0</v>
          </cell>
          <cell r="JK1412">
            <v>0</v>
          </cell>
          <cell r="JL1412">
            <v>0</v>
          </cell>
          <cell r="JM1412">
            <v>0</v>
          </cell>
          <cell r="JN1412">
            <v>0</v>
          </cell>
          <cell r="JO1412">
            <v>0</v>
          </cell>
          <cell r="JP1412">
            <v>0</v>
          </cell>
          <cell r="JQ1412">
            <v>0</v>
          </cell>
        </row>
        <row r="1413">
          <cell r="D1413" t="str">
            <v>PV_.PX.COR._.PTC.Utility_Scale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139.67050238978118</v>
          </cell>
          <cell r="EF1413">
            <v>0</v>
          </cell>
          <cell r="EG1413">
            <v>0</v>
          </cell>
          <cell r="EH1413">
            <v>0</v>
          </cell>
          <cell r="EI1413">
            <v>320.5877620500105</v>
          </cell>
          <cell r="EJ1413">
            <v>-180.91725966002559</v>
          </cell>
          <cell r="EK1413">
            <v>0</v>
          </cell>
          <cell r="EL1413">
            <v>0</v>
          </cell>
          <cell r="EM1413">
            <v>0</v>
          </cell>
          <cell r="EN1413">
            <v>0</v>
          </cell>
          <cell r="EO1413">
            <v>0</v>
          </cell>
          <cell r="EP1413">
            <v>0</v>
          </cell>
          <cell r="EQ1413">
            <v>0</v>
          </cell>
          <cell r="ER1413">
            <v>19.292540319962427</v>
          </cell>
          <cell r="ES1413">
            <v>0</v>
          </cell>
          <cell r="ET1413">
            <v>0</v>
          </cell>
          <cell r="EU1413">
            <v>0</v>
          </cell>
          <cell r="EV1413">
            <v>0</v>
          </cell>
          <cell r="EW1413">
            <v>19.292540319991531</v>
          </cell>
          <cell r="EX1413">
            <v>0</v>
          </cell>
          <cell r="EY1413">
            <v>0</v>
          </cell>
          <cell r="EZ1413">
            <v>0</v>
          </cell>
          <cell r="FA1413">
            <v>0</v>
          </cell>
          <cell r="FB1413">
            <v>0</v>
          </cell>
          <cell r="FC1413">
            <v>0</v>
          </cell>
          <cell r="FD1413">
            <v>0</v>
          </cell>
          <cell r="FE1413">
            <v>206.67306566983461</v>
          </cell>
          <cell r="FF1413">
            <v>0</v>
          </cell>
          <cell r="FG1413">
            <v>0</v>
          </cell>
          <cell r="FH1413">
            <v>349.73871696999413</v>
          </cell>
          <cell r="FI1413">
            <v>249.24251985998126</v>
          </cell>
          <cell r="FJ1413">
            <v>-257.50265417000628</v>
          </cell>
          <cell r="FK1413">
            <v>56.836178629979258</v>
          </cell>
          <cell r="FL1413">
            <v>-191.64169562002644</v>
          </cell>
          <cell r="FM1413">
            <v>0</v>
          </cell>
          <cell r="FN1413">
            <v>0</v>
          </cell>
          <cell r="FO1413">
            <v>0</v>
          </cell>
          <cell r="FP1413">
            <v>0</v>
          </cell>
          <cell r="FQ1413">
            <v>0</v>
          </cell>
          <cell r="FR1413">
            <v>375.74144472973421</v>
          </cell>
          <cell r="FS1413">
            <v>0</v>
          </cell>
          <cell r="FT1413">
            <v>0</v>
          </cell>
          <cell r="FU1413">
            <v>-11.108965899999021</v>
          </cell>
          <cell r="FV1413">
            <v>221.01988707997953</v>
          </cell>
          <cell r="FW1413">
            <v>567.10227377997944</v>
          </cell>
          <cell r="FX1413">
            <v>-401.2717502299638</v>
          </cell>
          <cell r="FY1413">
            <v>0</v>
          </cell>
          <cell r="FZ1413">
            <v>0</v>
          </cell>
          <cell r="GA1413">
            <v>0</v>
          </cell>
          <cell r="GB1413">
            <v>0</v>
          </cell>
          <cell r="GC1413">
            <v>0</v>
          </cell>
          <cell r="GD1413">
            <v>0</v>
          </cell>
          <cell r="GE1413">
            <v>-569.71460480988026</v>
          </cell>
          <cell r="GF1413">
            <v>0</v>
          </cell>
          <cell r="GG1413">
            <v>0</v>
          </cell>
          <cell r="GH1413">
            <v>0</v>
          </cell>
          <cell r="GI1413">
            <v>0</v>
          </cell>
          <cell r="GJ1413">
            <v>-569.71460481005488</v>
          </cell>
          <cell r="GK1413">
            <v>0</v>
          </cell>
          <cell r="GL1413">
            <v>0</v>
          </cell>
          <cell r="GM1413">
            <v>0</v>
          </cell>
          <cell r="GN1413">
            <v>0</v>
          </cell>
          <cell r="GO1413">
            <v>0</v>
          </cell>
          <cell r="GP1413">
            <v>0</v>
          </cell>
          <cell r="GQ1413">
            <v>0</v>
          </cell>
          <cell r="GR1413">
            <v>628.84307133918628</v>
          </cell>
          <cell r="GS1413">
            <v>0</v>
          </cell>
          <cell r="GT1413">
            <v>0</v>
          </cell>
          <cell r="GU1413">
            <v>-47.731920500023989</v>
          </cell>
          <cell r="GV1413">
            <v>1151.4410101699177</v>
          </cell>
          <cell r="GW1413">
            <v>-455.2008289200021</v>
          </cell>
          <cell r="GX1413">
            <v>-120.86400683003012</v>
          </cell>
          <cell r="GY1413">
            <v>-16.395949340017978</v>
          </cell>
          <cell r="GZ1413">
            <v>14.512979519960936</v>
          </cell>
          <cell r="HA1413">
            <v>103.08178723999299</v>
          </cell>
          <cell r="HB1413">
            <v>0</v>
          </cell>
          <cell r="HC1413">
            <v>0</v>
          </cell>
          <cell r="HD1413">
            <v>0</v>
          </cell>
          <cell r="HE1413">
            <v>-1636.4520048797131</v>
          </cell>
          <cell r="HF1413">
            <v>0</v>
          </cell>
          <cell r="HG1413">
            <v>0</v>
          </cell>
          <cell r="HH1413">
            <v>-319.52995729001123</v>
          </cell>
          <cell r="HI1413">
            <v>-222.2448270599707</v>
          </cell>
          <cell r="HJ1413">
            <v>-1467.1990232999669</v>
          </cell>
          <cell r="HK1413">
            <v>186.77919860003749</v>
          </cell>
          <cell r="HL1413">
            <v>-18.628710400080308</v>
          </cell>
          <cell r="HM1413">
            <v>123.83153414004482</v>
          </cell>
          <cell r="HN1413">
            <v>80.53978042997187</v>
          </cell>
          <cell r="HO1413">
            <v>0</v>
          </cell>
          <cell r="HP1413">
            <v>0</v>
          </cell>
          <cell r="HQ1413">
            <v>0</v>
          </cell>
          <cell r="HR1413">
            <v>-1334.1200212594122</v>
          </cell>
          <cell r="HS1413">
            <v>0</v>
          </cell>
          <cell r="HT1413">
            <v>0</v>
          </cell>
          <cell r="HU1413">
            <v>-776.29723441996612</v>
          </cell>
          <cell r="HV1413">
            <v>-275.98177622002549</v>
          </cell>
          <cell r="HW1413">
            <v>-1477.0569503199658</v>
          </cell>
          <cell r="HX1413">
            <v>430.48304896999616</v>
          </cell>
          <cell r="HY1413">
            <v>750.04811332008103</v>
          </cell>
          <cell r="HZ1413">
            <v>14.684777410002425</v>
          </cell>
          <cell r="IA1413">
            <v>0</v>
          </cell>
          <cell r="IB1413">
            <v>0</v>
          </cell>
          <cell r="IC1413">
            <v>0</v>
          </cell>
          <cell r="ID1413">
            <v>0</v>
          </cell>
          <cell r="IE1413">
            <v>-331.86997157987207</v>
          </cell>
          <cell r="IF1413">
            <v>0</v>
          </cell>
          <cell r="IG1413">
            <v>0</v>
          </cell>
          <cell r="IH1413">
            <v>0</v>
          </cell>
          <cell r="II1413">
            <v>0</v>
          </cell>
          <cell r="IJ1413">
            <v>-331.86997157993028</v>
          </cell>
          <cell r="IK1413">
            <v>0</v>
          </cell>
          <cell r="IL1413">
            <v>0</v>
          </cell>
          <cell r="IM1413">
            <v>0</v>
          </cell>
          <cell r="IN1413">
            <v>0</v>
          </cell>
          <cell r="IO1413">
            <v>0</v>
          </cell>
          <cell r="IP1413">
            <v>0</v>
          </cell>
          <cell r="IQ1413">
            <v>0</v>
          </cell>
          <cell r="IR1413">
            <v>0</v>
          </cell>
          <cell r="IS1413">
            <v>0</v>
          </cell>
          <cell r="IT1413">
            <v>0</v>
          </cell>
          <cell r="IU1413">
            <v>0</v>
          </cell>
          <cell r="IV1413">
            <v>0</v>
          </cell>
          <cell r="IW1413">
            <v>0</v>
          </cell>
          <cell r="IX1413">
            <v>0</v>
          </cell>
          <cell r="IY1413">
            <v>0</v>
          </cell>
          <cell r="IZ1413">
            <v>0</v>
          </cell>
          <cell r="JA1413">
            <v>0</v>
          </cell>
          <cell r="JB1413">
            <v>0</v>
          </cell>
          <cell r="JC1413">
            <v>0</v>
          </cell>
          <cell r="JD1413">
            <v>0</v>
          </cell>
          <cell r="JE1413">
            <v>-1409.658107850235</v>
          </cell>
          <cell r="JF1413">
            <v>-6.0640127799997572</v>
          </cell>
          <cell r="JG1413">
            <v>0</v>
          </cell>
          <cell r="JH1413">
            <v>-838.45238696999149</v>
          </cell>
          <cell r="JI1413">
            <v>-794.95127991001937</v>
          </cell>
          <cell r="JJ1413">
            <v>-129.92566127996542</v>
          </cell>
          <cell r="JK1413">
            <v>807.67213290996733</v>
          </cell>
          <cell r="JL1413">
            <v>-320.43466513007297</v>
          </cell>
          <cell r="JM1413">
            <v>560.64310065997415</v>
          </cell>
          <cell r="JN1413">
            <v>180.80995559997973</v>
          </cell>
          <cell r="JO1413">
            <v>-878.88675653999962</v>
          </cell>
          <cell r="JP1413">
            <v>9.9314655900088837</v>
          </cell>
          <cell r="JQ1413">
            <v>0</v>
          </cell>
        </row>
        <row r="1414">
          <cell r="D1414" t="str">
            <v>PV_.PX.DJW._.PTC.Utility_Scale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  <cell r="EN1414">
            <v>0</v>
          </cell>
          <cell r="EO1414">
            <v>0</v>
          </cell>
          <cell r="EP1414">
            <v>0</v>
          </cell>
          <cell r="EQ1414">
            <v>0</v>
          </cell>
          <cell r="ER1414">
            <v>0</v>
          </cell>
          <cell r="ES1414">
            <v>0</v>
          </cell>
          <cell r="ET1414">
            <v>0</v>
          </cell>
          <cell r="EU1414">
            <v>0</v>
          </cell>
          <cell r="EV1414">
            <v>0</v>
          </cell>
          <cell r="EW1414">
            <v>0</v>
          </cell>
          <cell r="EX1414">
            <v>0</v>
          </cell>
          <cell r="EY1414">
            <v>0</v>
          </cell>
          <cell r="EZ1414">
            <v>0</v>
          </cell>
          <cell r="FA1414">
            <v>0</v>
          </cell>
          <cell r="FB1414">
            <v>0</v>
          </cell>
          <cell r="FC1414">
            <v>0</v>
          </cell>
          <cell r="FD1414">
            <v>0</v>
          </cell>
          <cell r="FE1414">
            <v>0</v>
          </cell>
          <cell r="FF1414">
            <v>0</v>
          </cell>
          <cell r="FG1414">
            <v>0</v>
          </cell>
          <cell r="FH1414">
            <v>0</v>
          </cell>
          <cell r="FI1414">
            <v>0</v>
          </cell>
          <cell r="FJ1414">
            <v>0</v>
          </cell>
          <cell r="FK1414">
            <v>0</v>
          </cell>
          <cell r="FL1414">
            <v>0</v>
          </cell>
          <cell r="FM1414">
            <v>0</v>
          </cell>
          <cell r="FN1414">
            <v>0</v>
          </cell>
          <cell r="FO1414">
            <v>0</v>
          </cell>
          <cell r="FP1414">
            <v>0</v>
          </cell>
          <cell r="FQ1414">
            <v>0</v>
          </cell>
          <cell r="FR1414">
            <v>0</v>
          </cell>
          <cell r="FS1414">
            <v>0</v>
          </cell>
          <cell r="FT1414">
            <v>0</v>
          </cell>
          <cell r="FU1414">
            <v>0</v>
          </cell>
          <cell r="FV1414">
            <v>0</v>
          </cell>
          <cell r="FW1414">
            <v>0</v>
          </cell>
          <cell r="FX1414">
            <v>0</v>
          </cell>
          <cell r="FY1414">
            <v>0</v>
          </cell>
          <cell r="FZ1414">
            <v>0</v>
          </cell>
          <cell r="GA1414">
            <v>0</v>
          </cell>
          <cell r="GB1414">
            <v>0</v>
          </cell>
          <cell r="GC1414">
            <v>0</v>
          </cell>
          <cell r="GD1414">
            <v>0</v>
          </cell>
          <cell r="GE1414">
            <v>0</v>
          </cell>
          <cell r="GF1414">
            <v>0</v>
          </cell>
          <cell r="GG1414">
            <v>0</v>
          </cell>
          <cell r="GH1414">
            <v>0</v>
          </cell>
          <cell r="GI1414">
            <v>0</v>
          </cell>
          <cell r="GJ1414">
            <v>0</v>
          </cell>
          <cell r="GK1414">
            <v>0</v>
          </cell>
          <cell r="GL1414">
            <v>0</v>
          </cell>
          <cell r="GM1414">
            <v>0</v>
          </cell>
          <cell r="GN1414">
            <v>0</v>
          </cell>
          <cell r="GO1414">
            <v>0</v>
          </cell>
          <cell r="GP1414">
            <v>0</v>
          </cell>
          <cell r="GQ1414">
            <v>0</v>
          </cell>
          <cell r="GR1414">
            <v>0</v>
          </cell>
          <cell r="GS1414">
            <v>0</v>
          </cell>
          <cell r="GT1414">
            <v>0</v>
          </cell>
          <cell r="GU1414">
            <v>0</v>
          </cell>
          <cell r="GV1414">
            <v>0</v>
          </cell>
          <cell r="GW1414">
            <v>0</v>
          </cell>
          <cell r="GX1414">
            <v>0</v>
          </cell>
          <cell r="GY1414">
            <v>0</v>
          </cell>
          <cell r="GZ1414">
            <v>0</v>
          </cell>
          <cell r="HA1414">
            <v>0</v>
          </cell>
          <cell r="HB1414">
            <v>0</v>
          </cell>
          <cell r="HC1414">
            <v>0</v>
          </cell>
          <cell r="HD1414">
            <v>0</v>
          </cell>
          <cell r="HE1414">
            <v>0</v>
          </cell>
          <cell r="HF1414">
            <v>0</v>
          </cell>
          <cell r="HG1414">
            <v>0</v>
          </cell>
          <cell r="HH1414">
            <v>0</v>
          </cell>
          <cell r="HI1414">
            <v>0</v>
          </cell>
          <cell r="HJ1414">
            <v>0</v>
          </cell>
          <cell r="HK1414">
            <v>0</v>
          </cell>
          <cell r="HL1414">
            <v>0</v>
          </cell>
          <cell r="HM1414">
            <v>0</v>
          </cell>
          <cell r="HN1414">
            <v>0</v>
          </cell>
          <cell r="HO1414">
            <v>0</v>
          </cell>
          <cell r="HP1414">
            <v>0</v>
          </cell>
          <cell r="HQ1414">
            <v>0</v>
          </cell>
          <cell r="HR1414">
            <v>0</v>
          </cell>
          <cell r="HS1414">
            <v>0</v>
          </cell>
          <cell r="HT1414">
            <v>0</v>
          </cell>
          <cell r="HU1414">
            <v>0</v>
          </cell>
          <cell r="HV1414">
            <v>0</v>
          </cell>
          <cell r="HW1414">
            <v>0</v>
          </cell>
          <cell r="HX1414">
            <v>0</v>
          </cell>
          <cell r="HY1414">
            <v>0</v>
          </cell>
          <cell r="HZ1414">
            <v>0</v>
          </cell>
          <cell r="IA1414">
            <v>0</v>
          </cell>
          <cell r="IB1414">
            <v>0</v>
          </cell>
          <cell r="IC1414">
            <v>0</v>
          </cell>
          <cell r="ID1414">
            <v>0</v>
          </cell>
          <cell r="IE1414">
            <v>0</v>
          </cell>
          <cell r="IF1414">
            <v>0</v>
          </cell>
          <cell r="IG1414">
            <v>0</v>
          </cell>
          <cell r="IH1414">
            <v>0</v>
          </cell>
          <cell r="II1414">
            <v>0</v>
          </cell>
          <cell r="IJ1414">
            <v>0</v>
          </cell>
          <cell r="IK1414">
            <v>0</v>
          </cell>
          <cell r="IL1414">
            <v>0</v>
          </cell>
          <cell r="IM1414">
            <v>0</v>
          </cell>
          <cell r="IN1414">
            <v>0</v>
          </cell>
          <cell r="IO1414">
            <v>0</v>
          </cell>
          <cell r="IP1414">
            <v>0</v>
          </cell>
          <cell r="IQ1414">
            <v>0</v>
          </cell>
          <cell r="IR1414">
            <v>0</v>
          </cell>
          <cell r="IS1414">
            <v>0</v>
          </cell>
          <cell r="IT1414">
            <v>0</v>
          </cell>
          <cell r="IU1414">
            <v>0</v>
          </cell>
          <cell r="IV1414">
            <v>0</v>
          </cell>
          <cell r="IW1414">
            <v>0</v>
          </cell>
          <cell r="IX1414">
            <v>0</v>
          </cell>
          <cell r="IY1414">
            <v>0</v>
          </cell>
          <cell r="IZ1414">
            <v>0</v>
          </cell>
          <cell r="JA1414">
            <v>0</v>
          </cell>
          <cell r="JB1414">
            <v>0</v>
          </cell>
          <cell r="JC1414">
            <v>0</v>
          </cell>
          <cell r="JD1414">
            <v>0</v>
          </cell>
          <cell r="JE1414">
            <v>0</v>
          </cell>
          <cell r="JF1414">
            <v>0</v>
          </cell>
          <cell r="JG1414">
            <v>0</v>
          </cell>
          <cell r="JH1414">
            <v>0</v>
          </cell>
          <cell r="JI1414">
            <v>0</v>
          </cell>
          <cell r="JJ1414">
            <v>0</v>
          </cell>
          <cell r="JK1414">
            <v>0</v>
          </cell>
          <cell r="JL1414">
            <v>0</v>
          </cell>
          <cell r="JM1414">
            <v>0</v>
          </cell>
          <cell r="JN1414">
            <v>0</v>
          </cell>
          <cell r="JO1414">
            <v>0</v>
          </cell>
          <cell r="JP1414">
            <v>0</v>
          </cell>
          <cell r="JQ1414">
            <v>0</v>
          </cell>
        </row>
        <row r="1415">
          <cell r="D1415" t="str">
            <v>PV_.PX.HTG._.PTC.Utility_Scale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  <cell r="EN1415">
            <v>0</v>
          </cell>
          <cell r="EO1415">
            <v>0</v>
          </cell>
          <cell r="EP1415">
            <v>0</v>
          </cell>
          <cell r="EQ1415">
            <v>0</v>
          </cell>
          <cell r="ER1415">
            <v>0</v>
          </cell>
          <cell r="ES1415">
            <v>0</v>
          </cell>
          <cell r="ET1415">
            <v>0</v>
          </cell>
          <cell r="EU1415">
            <v>0</v>
          </cell>
          <cell r="EV1415">
            <v>0</v>
          </cell>
          <cell r="EW1415">
            <v>0</v>
          </cell>
          <cell r="EX1415">
            <v>0</v>
          </cell>
          <cell r="EY1415">
            <v>0</v>
          </cell>
          <cell r="EZ1415">
            <v>0</v>
          </cell>
          <cell r="FA1415">
            <v>0</v>
          </cell>
          <cell r="FB1415">
            <v>0</v>
          </cell>
          <cell r="FC1415">
            <v>0</v>
          </cell>
          <cell r="FD1415">
            <v>0</v>
          </cell>
          <cell r="FE1415">
            <v>0</v>
          </cell>
          <cell r="FF1415">
            <v>0</v>
          </cell>
          <cell r="FG1415">
            <v>0</v>
          </cell>
          <cell r="FH1415">
            <v>0</v>
          </cell>
          <cell r="FI1415">
            <v>0</v>
          </cell>
          <cell r="FJ1415">
            <v>0</v>
          </cell>
          <cell r="FK1415">
            <v>0</v>
          </cell>
          <cell r="FL1415">
            <v>0</v>
          </cell>
          <cell r="FM1415">
            <v>0</v>
          </cell>
          <cell r="FN1415">
            <v>0</v>
          </cell>
          <cell r="FO1415">
            <v>0</v>
          </cell>
          <cell r="FP1415">
            <v>0</v>
          </cell>
          <cell r="FQ1415">
            <v>0</v>
          </cell>
          <cell r="FR1415">
            <v>0</v>
          </cell>
          <cell r="FS1415">
            <v>0</v>
          </cell>
          <cell r="FT1415">
            <v>0</v>
          </cell>
          <cell r="FU1415">
            <v>0</v>
          </cell>
          <cell r="FV1415">
            <v>0</v>
          </cell>
          <cell r="FW1415">
            <v>0</v>
          </cell>
          <cell r="FX1415">
            <v>0</v>
          </cell>
          <cell r="FY1415">
            <v>0</v>
          </cell>
          <cell r="FZ1415">
            <v>0</v>
          </cell>
          <cell r="GA1415">
            <v>0</v>
          </cell>
          <cell r="GB1415">
            <v>0</v>
          </cell>
          <cell r="GC1415">
            <v>0</v>
          </cell>
          <cell r="GD1415">
            <v>0</v>
          </cell>
          <cell r="GE1415">
            <v>0</v>
          </cell>
          <cell r="GF1415">
            <v>0</v>
          </cell>
          <cell r="GG1415">
            <v>0</v>
          </cell>
          <cell r="GH1415">
            <v>0</v>
          </cell>
          <cell r="GI1415">
            <v>0</v>
          </cell>
          <cell r="GJ1415">
            <v>0</v>
          </cell>
          <cell r="GK1415">
            <v>0</v>
          </cell>
          <cell r="GL1415">
            <v>0</v>
          </cell>
          <cell r="GM1415">
            <v>0</v>
          </cell>
          <cell r="GN1415">
            <v>0</v>
          </cell>
          <cell r="GO1415">
            <v>0</v>
          </cell>
          <cell r="GP1415">
            <v>0</v>
          </cell>
          <cell r="GQ1415">
            <v>0</v>
          </cell>
          <cell r="GR1415">
            <v>0</v>
          </cell>
          <cell r="GS1415">
            <v>0</v>
          </cell>
          <cell r="GT1415">
            <v>0</v>
          </cell>
          <cell r="GU1415">
            <v>0</v>
          </cell>
          <cell r="GV1415">
            <v>0</v>
          </cell>
          <cell r="GW1415">
            <v>0</v>
          </cell>
          <cell r="GX1415">
            <v>0</v>
          </cell>
          <cell r="GY1415">
            <v>0</v>
          </cell>
          <cell r="GZ1415">
            <v>0</v>
          </cell>
          <cell r="HA1415">
            <v>0</v>
          </cell>
          <cell r="HB1415">
            <v>0</v>
          </cell>
          <cell r="HC1415">
            <v>0</v>
          </cell>
          <cell r="HD1415">
            <v>0</v>
          </cell>
          <cell r="HE1415">
            <v>0</v>
          </cell>
          <cell r="HF1415">
            <v>0</v>
          </cell>
          <cell r="HG1415">
            <v>0</v>
          </cell>
          <cell r="HH1415">
            <v>0</v>
          </cell>
          <cell r="HI1415">
            <v>0</v>
          </cell>
          <cell r="HJ1415">
            <v>0</v>
          </cell>
          <cell r="HK1415">
            <v>0</v>
          </cell>
          <cell r="HL1415">
            <v>0</v>
          </cell>
          <cell r="HM1415">
            <v>0</v>
          </cell>
          <cell r="HN1415">
            <v>0</v>
          </cell>
          <cell r="HO1415">
            <v>0</v>
          </cell>
          <cell r="HP1415">
            <v>0</v>
          </cell>
          <cell r="HQ1415">
            <v>0</v>
          </cell>
          <cell r="HR1415">
            <v>0</v>
          </cell>
          <cell r="HS1415">
            <v>0</v>
          </cell>
          <cell r="HT1415">
            <v>0</v>
          </cell>
          <cell r="HU1415">
            <v>0</v>
          </cell>
          <cell r="HV1415">
            <v>0</v>
          </cell>
          <cell r="HW1415">
            <v>0</v>
          </cell>
          <cell r="HX1415">
            <v>0</v>
          </cell>
          <cell r="HY1415">
            <v>0</v>
          </cell>
          <cell r="HZ1415">
            <v>0</v>
          </cell>
          <cell r="IA1415">
            <v>0</v>
          </cell>
          <cell r="IB1415">
            <v>0</v>
          </cell>
          <cell r="IC1415">
            <v>0</v>
          </cell>
          <cell r="ID1415">
            <v>0</v>
          </cell>
          <cell r="IE1415">
            <v>0</v>
          </cell>
          <cell r="IF1415">
            <v>0</v>
          </cell>
          <cell r="IG1415">
            <v>0</v>
          </cell>
          <cell r="IH1415">
            <v>0</v>
          </cell>
          <cell r="II1415">
            <v>0</v>
          </cell>
          <cell r="IJ1415">
            <v>0</v>
          </cell>
          <cell r="IK1415">
            <v>0</v>
          </cell>
          <cell r="IL1415">
            <v>0</v>
          </cell>
          <cell r="IM1415">
            <v>0</v>
          </cell>
          <cell r="IN1415">
            <v>0</v>
          </cell>
          <cell r="IO1415">
            <v>0</v>
          </cell>
          <cell r="IP1415">
            <v>0</v>
          </cell>
          <cell r="IQ1415">
            <v>0</v>
          </cell>
          <cell r="IR1415">
            <v>0</v>
          </cell>
          <cell r="IS1415">
            <v>0</v>
          </cell>
          <cell r="IT1415">
            <v>0</v>
          </cell>
          <cell r="IU1415">
            <v>0</v>
          </cell>
          <cell r="IV1415">
            <v>0</v>
          </cell>
          <cell r="IW1415">
            <v>0</v>
          </cell>
          <cell r="IX1415">
            <v>0</v>
          </cell>
          <cell r="IY1415">
            <v>0</v>
          </cell>
          <cell r="IZ1415">
            <v>0</v>
          </cell>
          <cell r="JA1415">
            <v>0</v>
          </cell>
          <cell r="JB1415">
            <v>0</v>
          </cell>
          <cell r="JC1415">
            <v>0</v>
          </cell>
          <cell r="JD1415">
            <v>0</v>
          </cell>
          <cell r="JE1415">
            <v>0</v>
          </cell>
          <cell r="JF1415">
            <v>0</v>
          </cell>
          <cell r="JG1415">
            <v>0</v>
          </cell>
          <cell r="JH1415">
            <v>0</v>
          </cell>
          <cell r="JI1415">
            <v>0</v>
          </cell>
          <cell r="JJ1415">
            <v>0</v>
          </cell>
          <cell r="JK1415">
            <v>0</v>
          </cell>
          <cell r="JL1415">
            <v>0</v>
          </cell>
          <cell r="JM1415">
            <v>0</v>
          </cell>
          <cell r="JN1415">
            <v>0</v>
          </cell>
          <cell r="JO1415">
            <v>0</v>
          </cell>
          <cell r="JP1415">
            <v>0</v>
          </cell>
          <cell r="JQ1415">
            <v>0</v>
          </cell>
        </row>
        <row r="1416">
          <cell r="D1416" t="str">
            <v>PV_.PX.NTN._.PTC.Utility_Scale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  <cell r="EJ1416">
            <v>0</v>
          </cell>
          <cell r="EK1416">
            <v>0</v>
          </cell>
          <cell r="EL1416">
            <v>0</v>
          </cell>
          <cell r="EM1416">
            <v>0</v>
          </cell>
          <cell r="EN1416">
            <v>0</v>
          </cell>
          <cell r="EO1416">
            <v>0</v>
          </cell>
          <cell r="EP1416">
            <v>0</v>
          </cell>
          <cell r="EQ1416">
            <v>0</v>
          </cell>
          <cell r="ER1416">
            <v>0</v>
          </cell>
          <cell r="ES1416">
            <v>0</v>
          </cell>
          <cell r="ET1416">
            <v>0</v>
          </cell>
          <cell r="EU1416">
            <v>0</v>
          </cell>
          <cell r="EV1416">
            <v>0</v>
          </cell>
          <cell r="EW1416">
            <v>0</v>
          </cell>
          <cell r="EX1416">
            <v>0</v>
          </cell>
          <cell r="EY1416">
            <v>0</v>
          </cell>
          <cell r="EZ1416">
            <v>0</v>
          </cell>
          <cell r="FA1416">
            <v>0</v>
          </cell>
          <cell r="FB1416">
            <v>0</v>
          </cell>
          <cell r="FC1416">
            <v>0</v>
          </cell>
          <cell r="FD1416">
            <v>0</v>
          </cell>
          <cell r="FE1416">
            <v>0</v>
          </cell>
          <cell r="FF1416">
            <v>0</v>
          </cell>
          <cell r="FG1416">
            <v>0</v>
          </cell>
          <cell r="FH1416">
            <v>0</v>
          </cell>
          <cell r="FI1416">
            <v>0</v>
          </cell>
          <cell r="FJ1416">
            <v>0</v>
          </cell>
          <cell r="FK1416">
            <v>0</v>
          </cell>
          <cell r="FL1416">
            <v>0</v>
          </cell>
          <cell r="FM1416">
            <v>0</v>
          </cell>
          <cell r="FN1416">
            <v>0</v>
          </cell>
          <cell r="FO1416">
            <v>0</v>
          </cell>
          <cell r="FP1416">
            <v>0</v>
          </cell>
          <cell r="FQ1416">
            <v>0</v>
          </cell>
          <cell r="FR1416">
            <v>0</v>
          </cell>
          <cell r="FS1416">
            <v>0</v>
          </cell>
          <cell r="FT1416">
            <v>0</v>
          </cell>
          <cell r="FU1416">
            <v>0</v>
          </cell>
          <cell r="FV1416">
            <v>0</v>
          </cell>
          <cell r="FW1416">
            <v>0</v>
          </cell>
          <cell r="FX1416">
            <v>0</v>
          </cell>
          <cell r="FY1416">
            <v>0</v>
          </cell>
          <cell r="FZ1416">
            <v>0</v>
          </cell>
          <cell r="GA1416">
            <v>0</v>
          </cell>
          <cell r="GB1416">
            <v>0</v>
          </cell>
          <cell r="GC1416">
            <v>0</v>
          </cell>
          <cell r="GD1416">
            <v>0</v>
          </cell>
          <cell r="GE1416">
            <v>0</v>
          </cell>
          <cell r="GF1416">
            <v>0</v>
          </cell>
          <cell r="GG1416">
            <v>0</v>
          </cell>
          <cell r="GH1416">
            <v>0</v>
          </cell>
          <cell r="GI1416">
            <v>0</v>
          </cell>
          <cell r="GJ1416">
            <v>0</v>
          </cell>
          <cell r="GK1416">
            <v>0</v>
          </cell>
          <cell r="GL1416">
            <v>0</v>
          </cell>
          <cell r="GM1416">
            <v>0</v>
          </cell>
          <cell r="GN1416">
            <v>0</v>
          </cell>
          <cell r="GO1416">
            <v>0</v>
          </cell>
          <cell r="GP1416">
            <v>0</v>
          </cell>
          <cell r="GQ1416">
            <v>0</v>
          </cell>
          <cell r="GR1416">
            <v>0</v>
          </cell>
          <cell r="GS1416">
            <v>0</v>
          </cell>
          <cell r="GT1416">
            <v>0</v>
          </cell>
          <cell r="GU1416">
            <v>0</v>
          </cell>
          <cell r="GV1416">
            <v>0</v>
          </cell>
          <cell r="GW1416">
            <v>0</v>
          </cell>
          <cell r="GX1416">
            <v>0</v>
          </cell>
          <cell r="GY1416">
            <v>0</v>
          </cell>
          <cell r="GZ1416">
            <v>0</v>
          </cell>
          <cell r="HA1416">
            <v>0</v>
          </cell>
          <cell r="HB1416">
            <v>0</v>
          </cell>
          <cell r="HC1416">
            <v>0</v>
          </cell>
          <cell r="HD1416">
            <v>0</v>
          </cell>
          <cell r="HE1416">
            <v>0</v>
          </cell>
          <cell r="HF1416">
            <v>0</v>
          </cell>
          <cell r="HG1416">
            <v>0</v>
          </cell>
          <cell r="HH1416">
            <v>0</v>
          </cell>
          <cell r="HI1416">
            <v>0</v>
          </cell>
          <cell r="HJ1416">
            <v>0</v>
          </cell>
          <cell r="HK1416">
            <v>0</v>
          </cell>
          <cell r="HL1416">
            <v>0</v>
          </cell>
          <cell r="HM1416">
            <v>0</v>
          </cell>
          <cell r="HN1416">
            <v>0</v>
          </cell>
          <cell r="HO1416">
            <v>0</v>
          </cell>
          <cell r="HP1416">
            <v>0</v>
          </cell>
          <cell r="HQ1416">
            <v>0</v>
          </cell>
          <cell r="HR1416">
            <v>0</v>
          </cell>
          <cell r="HS1416">
            <v>0</v>
          </cell>
          <cell r="HT1416">
            <v>0</v>
          </cell>
          <cell r="HU1416">
            <v>0</v>
          </cell>
          <cell r="HV1416">
            <v>0</v>
          </cell>
          <cell r="HW1416">
            <v>0</v>
          </cell>
          <cell r="HX1416">
            <v>0</v>
          </cell>
          <cell r="HY1416">
            <v>0</v>
          </cell>
          <cell r="HZ1416">
            <v>0</v>
          </cell>
          <cell r="IA1416">
            <v>0</v>
          </cell>
          <cell r="IB1416">
            <v>0</v>
          </cell>
          <cell r="IC1416">
            <v>0</v>
          </cell>
          <cell r="ID1416">
            <v>0</v>
          </cell>
          <cell r="IE1416">
            <v>0</v>
          </cell>
          <cell r="IF1416">
            <v>0</v>
          </cell>
          <cell r="IG1416">
            <v>0</v>
          </cell>
          <cell r="IH1416">
            <v>0</v>
          </cell>
          <cell r="II1416">
            <v>0</v>
          </cell>
          <cell r="IJ1416">
            <v>0</v>
          </cell>
          <cell r="IK1416">
            <v>0</v>
          </cell>
          <cell r="IL1416">
            <v>0</v>
          </cell>
          <cell r="IM1416">
            <v>0</v>
          </cell>
          <cell r="IN1416">
            <v>0</v>
          </cell>
          <cell r="IO1416">
            <v>0</v>
          </cell>
          <cell r="IP1416">
            <v>0</v>
          </cell>
          <cell r="IQ1416">
            <v>0</v>
          </cell>
          <cell r="IR1416">
            <v>0</v>
          </cell>
          <cell r="IS1416">
            <v>0</v>
          </cell>
          <cell r="IT1416">
            <v>0</v>
          </cell>
          <cell r="IU1416">
            <v>0</v>
          </cell>
          <cell r="IV1416">
            <v>0</v>
          </cell>
          <cell r="IW1416">
            <v>0</v>
          </cell>
          <cell r="IX1416">
            <v>0</v>
          </cell>
          <cell r="IY1416">
            <v>0</v>
          </cell>
          <cell r="IZ1416">
            <v>0</v>
          </cell>
          <cell r="JA1416">
            <v>0</v>
          </cell>
          <cell r="JB1416">
            <v>0</v>
          </cell>
          <cell r="JC1416">
            <v>0</v>
          </cell>
          <cell r="JD1416">
            <v>0</v>
          </cell>
          <cell r="JE1416">
            <v>0</v>
          </cell>
          <cell r="JF1416">
            <v>0</v>
          </cell>
          <cell r="JG1416">
            <v>0</v>
          </cell>
          <cell r="JH1416">
            <v>0</v>
          </cell>
          <cell r="JI1416">
            <v>0</v>
          </cell>
          <cell r="JJ1416">
            <v>0</v>
          </cell>
          <cell r="JK1416">
            <v>0</v>
          </cell>
          <cell r="JL1416">
            <v>0</v>
          </cell>
          <cell r="JM1416">
            <v>0</v>
          </cell>
          <cell r="JN1416">
            <v>0</v>
          </cell>
          <cell r="JO1416">
            <v>0</v>
          </cell>
          <cell r="JP1416">
            <v>0</v>
          </cell>
          <cell r="JQ1416">
            <v>0</v>
          </cell>
        </row>
        <row r="1417">
          <cell r="D1417" t="str">
            <v>PV_.PX.NUT._.PTC.Small_Scale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-2.263484000002336E-2</v>
          </cell>
          <cell r="AF1417">
            <v>0</v>
          </cell>
          <cell r="AG1417">
            <v>-2.2634839999998491E-2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-5.0000000000011369E-2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-4.9999999999997158E-2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-5.0000000000011369E-2</v>
          </cell>
          <cell r="BF1417">
            <v>0</v>
          </cell>
          <cell r="BG1417">
            <v>0</v>
          </cell>
          <cell r="BH1417">
            <v>0</v>
          </cell>
          <cell r="BI1417">
            <v>-5.0000000000000711E-2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-0.34999956000001475</v>
          </cell>
          <cell r="BS1417">
            <v>0</v>
          </cell>
          <cell r="BT1417">
            <v>0</v>
          </cell>
          <cell r="BU1417">
            <v>0</v>
          </cell>
          <cell r="BV1417">
            <v>-0.24999955999999912</v>
          </cell>
          <cell r="BW1417">
            <v>-0.10000000000000497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-0.59973531999997931</v>
          </cell>
          <cell r="CS1417">
            <v>0</v>
          </cell>
          <cell r="CT1417">
            <v>0</v>
          </cell>
          <cell r="CU1417">
            <v>-0.39999934000000081</v>
          </cell>
          <cell r="CV1417">
            <v>-9.9736229999997761E-2</v>
          </cell>
          <cell r="CW1417">
            <v>-9.9999749999994947E-2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-0.53373474999995096</v>
          </cell>
          <cell r="DF1417">
            <v>0</v>
          </cell>
          <cell r="DG1417">
            <v>0</v>
          </cell>
          <cell r="DH1417">
            <v>-0.23373527000000038</v>
          </cell>
          <cell r="DI1417">
            <v>0</v>
          </cell>
          <cell r="DJ1417">
            <v>-0.19999969999999578</v>
          </cell>
          <cell r="DK1417">
            <v>-9.9999779999997429E-2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-0.13513262999998688</v>
          </cell>
          <cell r="DS1417">
            <v>0</v>
          </cell>
          <cell r="DT1417">
            <v>0</v>
          </cell>
          <cell r="DU1417">
            <v>-4.9999960000000954E-2</v>
          </cell>
          <cell r="DV1417">
            <v>1.4867079999994814E-2</v>
          </cell>
          <cell r="DW1417">
            <v>-9.9999749999994947E-2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  <cell r="EN1417">
            <v>0</v>
          </cell>
          <cell r="EO1417">
            <v>0</v>
          </cell>
          <cell r="EP1417">
            <v>0</v>
          </cell>
          <cell r="EQ1417">
            <v>0</v>
          </cell>
          <cell r="ER1417">
            <v>0</v>
          </cell>
          <cell r="ES1417">
            <v>0</v>
          </cell>
          <cell r="ET1417">
            <v>0</v>
          </cell>
          <cell r="EU1417">
            <v>0</v>
          </cell>
          <cell r="EV1417">
            <v>0</v>
          </cell>
          <cell r="EW1417">
            <v>0</v>
          </cell>
          <cell r="EX1417">
            <v>0</v>
          </cell>
          <cell r="EY1417">
            <v>0</v>
          </cell>
          <cell r="EZ1417">
            <v>0</v>
          </cell>
          <cell r="FA1417">
            <v>0</v>
          </cell>
          <cell r="FB1417">
            <v>0</v>
          </cell>
          <cell r="FC1417">
            <v>0</v>
          </cell>
          <cell r="FD1417">
            <v>0</v>
          </cell>
          <cell r="FE1417">
            <v>0</v>
          </cell>
          <cell r="FF1417">
            <v>0</v>
          </cell>
          <cell r="FG1417">
            <v>0</v>
          </cell>
          <cell r="FH1417">
            <v>0</v>
          </cell>
          <cell r="FI1417">
            <v>0</v>
          </cell>
          <cell r="FJ1417">
            <v>0</v>
          </cell>
          <cell r="FK1417">
            <v>0</v>
          </cell>
          <cell r="FL1417">
            <v>0</v>
          </cell>
          <cell r="FM1417">
            <v>0</v>
          </cell>
          <cell r="FN1417">
            <v>0</v>
          </cell>
          <cell r="FO1417">
            <v>0</v>
          </cell>
          <cell r="FP1417">
            <v>0</v>
          </cell>
          <cell r="FQ1417">
            <v>0</v>
          </cell>
          <cell r="FR1417">
            <v>0</v>
          </cell>
          <cell r="FS1417">
            <v>0</v>
          </cell>
          <cell r="FT1417">
            <v>0</v>
          </cell>
          <cell r="FU1417">
            <v>0</v>
          </cell>
          <cell r="FV1417">
            <v>0</v>
          </cell>
          <cell r="FW1417">
            <v>0</v>
          </cell>
          <cell r="FX1417">
            <v>0</v>
          </cell>
          <cell r="FY1417">
            <v>0</v>
          </cell>
          <cell r="FZ1417">
            <v>0</v>
          </cell>
          <cell r="GA1417">
            <v>0</v>
          </cell>
          <cell r="GB1417">
            <v>0</v>
          </cell>
          <cell r="GC1417">
            <v>0</v>
          </cell>
          <cell r="GD1417">
            <v>0</v>
          </cell>
          <cell r="GE1417">
            <v>0</v>
          </cell>
          <cell r="GF1417">
            <v>0</v>
          </cell>
          <cell r="GG1417">
            <v>0</v>
          </cell>
          <cell r="GH1417">
            <v>0</v>
          </cell>
          <cell r="GI1417">
            <v>0</v>
          </cell>
          <cell r="GJ1417">
            <v>0</v>
          </cell>
          <cell r="GK1417">
            <v>0</v>
          </cell>
          <cell r="GL1417">
            <v>0</v>
          </cell>
          <cell r="GM1417">
            <v>0</v>
          </cell>
          <cell r="GN1417">
            <v>0</v>
          </cell>
          <cell r="GO1417">
            <v>0</v>
          </cell>
          <cell r="GP1417">
            <v>0</v>
          </cell>
          <cell r="GQ1417">
            <v>0</v>
          </cell>
          <cell r="GR1417">
            <v>0</v>
          </cell>
          <cell r="GS1417">
            <v>0</v>
          </cell>
          <cell r="GT1417">
            <v>0</v>
          </cell>
          <cell r="GU1417">
            <v>0</v>
          </cell>
          <cell r="GV1417">
            <v>0</v>
          </cell>
          <cell r="GW1417">
            <v>0</v>
          </cell>
          <cell r="GX1417">
            <v>0</v>
          </cell>
          <cell r="GY1417">
            <v>0</v>
          </cell>
          <cell r="GZ1417">
            <v>0</v>
          </cell>
          <cell r="HA1417">
            <v>0</v>
          </cell>
          <cell r="HB1417">
            <v>0</v>
          </cell>
          <cell r="HC1417">
            <v>0</v>
          </cell>
          <cell r="HD1417">
            <v>0</v>
          </cell>
          <cell r="HE1417">
            <v>0</v>
          </cell>
          <cell r="HF1417">
            <v>0</v>
          </cell>
          <cell r="HG1417">
            <v>0</v>
          </cell>
          <cell r="HH1417">
            <v>0</v>
          </cell>
          <cell r="HI1417">
            <v>0</v>
          </cell>
          <cell r="HJ1417">
            <v>0</v>
          </cell>
          <cell r="HK1417">
            <v>0</v>
          </cell>
          <cell r="HL1417">
            <v>0</v>
          </cell>
          <cell r="HM1417">
            <v>0</v>
          </cell>
          <cell r="HN1417">
            <v>0</v>
          </cell>
          <cell r="HO1417">
            <v>0</v>
          </cell>
          <cell r="HP1417">
            <v>0</v>
          </cell>
          <cell r="HQ1417">
            <v>0</v>
          </cell>
          <cell r="HR1417">
            <v>0</v>
          </cell>
          <cell r="HS1417">
            <v>0</v>
          </cell>
          <cell r="HT1417">
            <v>0</v>
          </cell>
          <cell r="HU1417">
            <v>0</v>
          </cell>
          <cell r="HV1417">
            <v>0</v>
          </cell>
          <cell r="HW1417">
            <v>0</v>
          </cell>
          <cell r="HX1417">
            <v>0</v>
          </cell>
          <cell r="HY1417">
            <v>0</v>
          </cell>
          <cell r="HZ1417">
            <v>0</v>
          </cell>
          <cell r="IA1417">
            <v>0</v>
          </cell>
          <cell r="IB1417">
            <v>0</v>
          </cell>
          <cell r="IC1417">
            <v>0</v>
          </cell>
          <cell r="ID1417">
            <v>0</v>
          </cell>
          <cell r="IE1417">
            <v>0</v>
          </cell>
          <cell r="IF1417">
            <v>0</v>
          </cell>
          <cell r="IG1417">
            <v>0</v>
          </cell>
          <cell r="IH1417">
            <v>0</v>
          </cell>
          <cell r="II1417">
            <v>0</v>
          </cell>
          <cell r="IJ1417">
            <v>0</v>
          </cell>
          <cell r="IK1417">
            <v>0</v>
          </cell>
          <cell r="IL1417">
            <v>0</v>
          </cell>
          <cell r="IM1417">
            <v>0</v>
          </cell>
          <cell r="IN1417">
            <v>0</v>
          </cell>
          <cell r="IO1417">
            <v>0</v>
          </cell>
          <cell r="IP1417">
            <v>0</v>
          </cell>
          <cell r="IQ1417">
            <v>0</v>
          </cell>
          <cell r="IR1417">
            <v>0</v>
          </cell>
          <cell r="IS1417">
            <v>0</v>
          </cell>
          <cell r="IT1417">
            <v>0</v>
          </cell>
          <cell r="IU1417">
            <v>0</v>
          </cell>
          <cell r="IV1417">
            <v>0</v>
          </cell>
          <cell r="IW1417">
            <v>0</v>
          </cell>
          <cell r="IX1417">
            <v>0</v>
          </cell>
          <cell r="IY1417">
            <v>0</v>
          </cell>
          <cell r="IZ1417">
            <v>0</v>
          </cell>
          <cell r="JA1417">
            <v>0</v>
          </cell>
          <cell r="JB1417">
            <v>0</v>
          </cell>
          <cell r="JC1417">
            <v>0</v>
          </cell>
          <cell r="JD1417">
            <v>0</v>
          </cell>
          <cell r="JE1417">
            <v>0</v>
          </cell>
          <cell r="JF1417">
            <v>0</v>
          </cell>
          <cell r="JG1417">
            <v>0</v>
          </cell>
          <cell r="JH1417">
            <v>0</v>
          </cell>
          <cell r="JI1417">
            <v>0</v>
          </cell>
          <cell r="JJ1417">
            <v>0</v>
          </cell>
          <cell r="JK1417">
            <v>0</v>
          </cell>
          <cell r="JL1417">
            <v>0</v>
          </cell>
          <cell r="JM1417">
            <v>0</v>
          </cell>
          <cell r="JN1417">
            <v>0</v>
          </cell>
          <cell r="JO1417">
            <v>0</v>
          </cell>
          <cell r="JP1417">
            <v>0</v>
          </cell>
          <cell r="JQ1417">
            <v>0</v>
          </cell>
        </row>
        <row r="1418">
          <cell r="D1418" t="str">
            <v>PV_.PX.SOR._.PTC.Small_Scale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-1.1861439999989898E-2</v>
          </cell>
          <cell r="AF1418">
            <v>0</v>
          </cell>
          <cell r="AG1418">
            <v>0</v>
          </cell>
          <cell r="AH1418">
            <v>0</v>
          </cell>
          <cell r="AI1418">
            <v>3.8138560000000155E-2</v>
          </cell>
          <cell r="AJ1418">
            <v>-5.0000000000000711E-2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-40.941190789977554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-40.941190789999382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-58.649487159971613</v>
          </cell>
          <cell r="EF1418">
            <v>0</v>
          </cell>
          <cell r="EG1418">
            <v>0</v>
          </cell>
          <cell r="EH1418">
            <v>0</v>
          </cell>
          <cell r="EI1418">
            <v>190.74572642999919</v>
          </cell>
          <cell r="EJ1418">
            <v>-249.39521358999627</v>
          </cell>
          <cell r="EK1418">
            <v>0</v>
          </cell>
          <cell r="EL1418">
            <v>0</v>
          </cell>
          <cell r="EM1418">
            <v>0</v>
          </cell>
          <cell r="EN1418">
            <v>0</v>
          </cell>
          <cell r="EO1418">
            <v>0</v>
          </cell>
          <cell r="EP1418">
            <v>0</v>
          </cell>
          <cell r="EQ1418">
            <v>0</v>
          </cell>
          <cell r="ER1418">
            <v>107.49615867994726</v>
          </cell>
          <cell r="ES1418">
            <v>0</v>
          </cell>
          <cell r="ET1418">
            <v>0</v>
          </cell>
          <cell r="EU1418">
            <v>0</v>
          </cell>
          <cell r="EV1418">
            <v>146.2811961900079</v>
          </cell>
          <cell r="EW1418">
            <v>-99.394437249997281</v>
          </cell>
          <cell r="EX1418">
            <v>60.609399740002118</v>
          </cell>
          <cell r="EY1418">
            <v>0</v>
          </cell>
          <cell r="EZ1418">
            <v>0</v>
          </cell>
          <cell r="FA1418">
            <v>0</v>
          </cell>
          <cell r="FB1418">
            <v>0</v>
          </cell>
          <cell r="FC1418">
            <v>0</v>
          </cell>
          <cell r="FD1418">
            <v>0</v>
          </cell>
          <cell r="FE1418">
            <v>-235.97484562010504</v>
          </cell>
          <cell r="FF1418">
            <v>0</v>
          </cell>
          <cell r="FG1418">
            <v>0</v>
          </cell>
          <cell r="FH1418">
            <v>86.938150779998978</v>
          </cell>
          <cell r="FI1418">
            <v>-468.76986161000241</v>
          </cell>
          <cell r="FJ1418">
            <v>275.44186520999938</v>
          </cell>
          <cell r="FK1418">
            <v>-129.5850000000064</v>
          </cell>
          <cell r="FL1418">
            <v>0</v>
          </cell>
          <cell r="FM1418">
            <v>0</v>
          </cell>
          <cell r="FN1418">
            <v>0</v>
          </cell>
          <cell r="FO1418">
            <v>0</v>
          </cell>
          <cell r="FP1418">
            <v>0</v>
          </cell>
          <cell r="FQ1418">
            <v>0</v>
          </cell>
          <cell r="FR1418">
            <v>-634.49784861016087</v>
          </cell>
          <cell r="FS1418">
            <v>0</v>
          </cell>
          <cell r="FT1418">
            <v>0</v>
          </cell>
          <cell r="FU1418">
            <v>0</v>
          </cell>
          <cell r="FV1418">
            <v>-466.97077176999301</v>
          </cell>
          <cell r="FW1418">
            <v>-167.52707683999324</v>
          </cell>
          <cell r="FX1418">
            <v>0</v>
          </cell>
          <cell r="FY1418">
            <v>0</v>
          </cell>
          <cell r="FZ1418">
            <v>0</v>
          </cell>
          <cell r="GA1418">
            <v>0</v>
          </cell>
          <cell r="GB1418">
            <v>0</v>
          </cell>
          <cell r="GC1418">
            <v>0</v>
          </cell>
          <cell r="GD1418">
            <v>0</v>
          </cell>
          <cell r="GE1418">
            <v>-346.36674768989906</v>
          </cell>
          <cell r="GF1418">
            <v>0</v>
          </cell>
          <cell r="GG1418">
            <v>0</v>
          </cell>
          <cell r="GH1418">
            <v>0</v>
          </cell>
          <cell r="GI1418">
            <v>95.643335630011279</v>
          </cell>
          <cell r="GJ1418">
            <v>-442.01008331996854</v>
          </cell>
          <cell r="GK1418">
            <v>0</v>
          </cell>
          <cell r="GL1418">
            <v>0</v>
          </cell>
          <cell r="GM1418">
            <v>0</v>
          </cell>
          <cell r="GN1418">
            <v>0</v>
          </cell>
          <cell r="GO1418">
            <v>0</v>
          </cell>
          <cell r="GP1418">
            <v>0</v>
          </cell>
          <cell r="GQ1418">
            <v>0</v>
          </cell>
          <cell r="GR1418">
            <v>0</v>
          </cell>
          <cell r="GS1418">
            <v>0</v>
          </cell>
          <cell r="GT1418">
            <v>0</v>
          </cell>
          <cell r="GU1418">
            <v>0</v>
          </cell>
          <cell r="GV1418">
            <v>0</v>
          </cell>
          <cell r="GW1418">
            <v>0</v>
          </cell>
          <cell r="GX1418">
            <v>0</v>
          </cell>
          <cell r="GY1418">
            <v>0</v>
          </cell>
          <cell r="GZ1418">
            <v>0</v>
          </cell>
          <cell r="HA1418">
            <v>0</v>
          </cell>
          <cell r="HB1418">
            <v>0</v>
          </cell>
          <cell r="HC1418">
            <v>0</v>
          </cell>
          <cell r="HD1418">
            <v>0</v>
          </cell>
          <cell r="HE1418">
            <v>0</v>
          </cell>
          <cell r="HF1418">
            <v>0</v>
          </cell>
          <cell r="HG1418">
            <v>0</v>
          </cell>
          <cell r="HH1418">
            <v>0</v>
          </cell>
          <cell r="HI1418">
            <v>0</v>
          </cell>
          <cell r="HJ1418">
            <v>0</v>
          </cell>
          <cell r="HK1418">
            <v>0</v>
          </cell>
          <cell r="HL1418">
            <v>0</v>
          </cell>
          <cell r="HM1418">
            <v>0</v>
          </cell>
          <cell r="HN1418">
            <v>0</v>
          </cell>
          <cell r="HO1418">
            <v>0</v>
          </cell>
          <cell r="HP1418">
            <v>0</v>
          </cell>
          <cell r="HQ1418">
            <v>0</v>
          </cell>
          <cell r="HR1418">
            <v>0</v>
          </cell>
          <cell r="HS1418">
            <v>0</v>
          </cell>
          <cell r="HT1418">
            <v>0</v>
          </cell>
          <cell r="HU1418">
            <v>0</v>
          </cell>
          <cell r="HV1418">
            <v>0</v>
          </cell>
          <cell r="HW1418">
            <v>0</v>
          </cell>
          <cell r="HX1418">
            <v>0</v>
          </cell>
          <cell r="HY1418">
            <v>0</v>
          </cell>
          <cell r="HZ1418">
            <v>0</v>
          </cell>
          <cell r="IA1418">
            <v>0</v>
          </cell>
          <cell r="IB1418">
            <v>0</v>
          </cell>
          <cell r="IC1418">
            <v>0</v>
          </cell>
          <cell r="ID1418">
            <v>0</v>
          </cell>
          <cell r="IE1418">
            <v>0</v>
          </cell>
          <cell r="IF1418">
            <v>0</v>
          </cell>
          <cell r="IG1418">
            <v>0</v>
          </cell>
          <cell r="IH1418">
            <v>0</v>
          </cell>
          <cell r="II1418">
            <v>0</v>
          </cell>
          <cell r="IJ1418">
            <v>0</v>
          </cell>
          <cell r="IK1418">
            <v>0</v>
          </cell>
          <cell r="IL1418">
            <v>0</v>
          </cell>
          <cell r="IM1418">
            <v>0</v>
          </cell>
          <cell r="IN1418">
            <v>0</v>
          </cell>
          <cell r="IO1418">
            <v>0</v>
          </cell>
          <cell r="IP1418">
            <v>0</v>
          </cell>
          <cell r="IQ1418">
            <v>0</v>
          </cell>
          <cell r="IR1418">
            <v>0</v>
          </cell>
          <cell r="IS1418">
            <v>0</v>
          </cell>
          <cell r="IT1418">
            <v>0</v>
          </cell>
          <cell r="IU1418">
            <v>0</v>
          </cell>
          <cell r="IV1418">
            <v>0</v>
          </cell>
          <cell r="IW1418">
            <v>0</v>
          </cell>
          <cell r="IX1418">
            <v>0</v>
          </cell>
          <cell r="IY1418">
            <v>0</v>
          </cell>
          <cell r="IZ1418">
            <v>0</v>
          </cell>
          <cell r="JA1418">
            <v>0</v>
          </cell>
          <cell r="JB1418">
            <v>0</v>
          </cell>
          <cell r="JC1418">
            <v>0</v>
          </cell>
          <cell r="JD1418">
            <v>0</v>
          </cell>
          <cell r="JE1418">
            <v>13.65987364994362</v>
          </cell>
          <cell r="JF1418">
            <v>0</v>
          </cell>
          <cell r="JG1418">
            <v>0</v>
          </cell>
          <cell r="JH1418">
            <v>13.659873650001828</v>
          </cell>
          <cell r="JI1418">
            <v>0</v>
          </cell>
          <cell r="JJ1418">
            <v>0</v>
          </cell>
          <cell r="JK1418">
            <v>0</v>
          </cell>
          <cell r="JL1418">
            <v>0</v>
          </cell>
          <cell r="JM1418">
            <v>0</v>
          </cell>
          <cell r="JN1418">
            <v>0</v>
          </cell>
          <cell r="JO1418">
            <v>0</v>
          </cell>
          <cell r="JP1418">
            <v>0</v>
          </cell>
          <cell r="JQ1418">
            <v>0</v>
          </cell>
        </row>
        <row r="1419">
          <cell r="D1419" t="str">
            <v>PV_.PX.SUM._.PTC.Small_Scale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  <cell r="EN1419">
            <v>0</v>
          </cell>
          <cell r="EO1419">
            <v>0</v>
          </cell>
          <cell r="EP1419">
            <v>0</v>
          </cell>
          <cell r="EQ1419">
            <v>0</v>
          </cell>
          <cell r="ER1419">
            <v>0</v>
          </cell>
          <cell r="ES1419">
            <v>0</v>
          </cell>
          <cell r="ET1419">
            <v>0</v>
          </cell>
          <cell r="EU1419">
            <v>0</v>
          </cell>
          <cell r="EV1419">
            <v>0</v>
          </cell>
          <cell r="EW1419">
            <v>0</v>
          </cell>
          <cell r="EX1419">
            <v>0</v>
          </cell>
          <cell r="EY1419">
            <v>0</v>
          </cell>
          <cell r="EZ1419">
            <v>0</v>
          </cell>
          <cell r="FA1419">
            <v>0</v>
          </cell>
          <cell r="FB1419">
            <v>0</v>
          </cell>
          <cell r="FC1419">
            <v>0</v>
          </cell>
          <cell r="FD1419">
            <v>0</v>
          </cell>
          <cell r="FE1419">
            <v>0</v>
          </cell>
          <cell r="FF1419">
            <v>0</v>
          </cell>
          <cell r="FG1419">
            <v>0</v>
          </cell>
          <cell r="FH1419">
            <v>0</v>
          </cell>
          <cell r="FI1419">
            <v>0</v>
          </cell>
          <cell r="FJ1419">
            <v>0</v>
          </cell>
          <cell r="FK1419">
            <v>0</v>
          </cell>
          <cell r="FL1419">
            <v>0</v>
          </cell>
          <cell r="FM1419">
            <v>0</v>
          </cell>
          <cell r="FN1419">
            <v>0</v>
          </cell>
          <cell r="FO1419">
            <v>0</v>
          </cell>
          <cell r="FP1419">
            <v>0</v>
          </cell>
          <cell r="FQ1419">
            <v>0</v>
          </cell>
          <cell r="FR1419">
            <v>0</v>
          </cell>
          <cell r="FS1419">
            <v>0</v>
          </cell>
          <cell r="FT1419">
            <v>0</v>
          </cell>
          <cell r="FU1419">
            <v>0</v>
          </cell>
          <cell r="FV1419">
            <v>0</v>
          </cell>
          <cell r="FW1419">
            <v>0</v>
          </cell>
          <cell r="FX1419">
            <v>0</v>
          </cell>
          <cell r="FY1419">
            <v>0</v>
          </cell>
          <cell r="FZ1419">
            <v>0</v>
          </cell>
          <cell r="GA1419">
            <v>0</v>
          </cell>
          <cell r="GB1419">
            <v>0</v>
          </cell>
          <cell r="GC1419">
            <v>0</v>
          </cell>
          <cell r="GD1419">
            <v>0</v>
          </cell>
          <cell r="GE1419">
            <v>0</v>
          </cell>
          <cell r="GF1419">
            <v>0</v>
          </cell>
          <cell r="GG1419">
            <v>0</v>
          </cell>
          <cell r="GH1419">
            <v>0</v>
          </cell>
          <cell r="GI1419">
            <v>0</v>
          </cell>
          <cell r="GJ1419">
            <v>0</v>
          </cell>
          <cell r="GK1419">
            <v>0</v>
          </cell>
          <cell r="GL1419">
            <v>0</v>
          </cell>
          <cell r="GM1419">
            <v>0</v>
          </cell>
          <cell r="GN1419">
            <v>0</v>
          </cell>
          <cell r="GO1419">
            <v>0</v>
          </cell>
          <cell r="GP1419">
            <v>0</v>
          </cell>
          <cell r="GQ1419">
            <v>0</v>
          </cell>
          <cell r="GR1419">
            <v>0</v>
          </cell>
          <cell r="GS1419">
            <v>0</v>
          </cell>
          <cell r="GT1419">
            <v>0</v>
          </cell>
          <cell r="GU1419">
            <v>0</v>
          </cell>
          <cell r="GV1419">
            <v>0</v>
          </cell>
          <cell r="GW1419">
            <v>0</v>
          </cell>
          <cell r="GX1419">
            <v>0</v>
          </cell>
          <cell r="GY1419">
            <v>0</v>
          </cell>
          <cell r="GZ1419">
            <v>0</v>
          </cell>
          <cell r="HA1419">
            <v>0</v>
          </cell>
          <cell r="HB1419">
            <v>0</v>
          </cell>
          <cell r="HC1419">
            <v>0</v>
          </cell>
          <cell r="HD1419">
            <v>0</v>
          </cell>
          <cell r="HE1419">
            <v>0</v>
          </cell>
          <cell r="HF1419">
            <v>0</v>
          </cell>
          <cell r="HG1419">
            <v>0</v>
          </cell>
          <cell r="HH1419">
            <v>0</v>
          </cell>
          <cell r="HI1419">
            <v>0</v>
          </cell>
          <cell r="HJ1419">
            <v>0</v>
          </cell>
          <cell r="HK1419">
            <v>0</v>
          </cell>
          <cell r="HL1419">
            <v>0</v>
          </cell>
          <cell r="HM1419">
            <v>0</v>
          </cell>
          <cell r="HN1419">
            <v>0</v>
          </cell>
          <cell r="HO1419">
            <v>0</v>
          </cell>
          <cell r="HP1419">
            <v>0</v>
          </cell>
          <cell r="HQ1419">
            <v>0</v>
          </cell>
          <cell r="HR1419">
            <v>0</v>
          </cell>
          <cell r="HS1419">
            <v>0</v>
          </cell>
          <cell r="HT1419">
            <v>0</v>
          </cell>
          <cell r="HU1419">
            <v>0</v>
          </cell>
          <cell r="HV1419">
            <v>0</v>
          </cell>
          <cell r="HW1419">
            <v>0</v>
          </cell>
          <cell r="HX1419">
            <v>0</v>
          </cell>
          <cell r="HY1419">
            <v>0</v>
          </cell>
          <cell r="HZ1419">
            <v>0</v>
          </cell>
          <cell r="IA1419">
            <v>0</v>
          </cell>
          <cell r="IB1419">
            <v>0</v>
          </cell>
          <cell r="IC1419">
            <v>0</v>
          </cell>
          <cell r="ID1419">
            <v>0</v>
          </cell>
          <cell r="IE1419">
            <v>0</v>
          </cell>
          <cell r="IF1419">
            <v>0</v>
          </cell>
          <cell r="IG1419">
            <v>0</v>
          </cell>
          <cell r="IH1419">
            <v>0</v>
          </cell>
          <cell r="II1419">
            <v>0</v>
          </cell>
          <cell r="IJ1419">
            <v>0</v>
          </cell>
          <cell r="IK1419">
            <v>0</v>
          </cell>
          <cell r="IL1419">
            <v>0</v>
          </cell>
          <cell r="IM1419">
            <v>0</v>
          </cell>
          <cell r="IN1419">
            <v>0</v>
          </cell>
          <cell r="IO1419">
            <v>0</v>
          </cell>
          <cell r="IP1419">
            <v>0</v>
          </cell>
          <cell r="IQ1419">
            <v>0</v>
          </cell>
          <cell r="IR1419">
            <v>0</v>
          </cell>
          <cell r="IS1419">
            <v>0</v>
          </cell>
          <cell r="IT1419">
            <v>0</v>
          </cell>
          <cell r="IU1419">
            <v>0</v>
          </cell>
          <cell r="IV1419">
            <v>0</v>
          </cell>
          <cell r="IW1419">
            <v>0</v>
          </cell>
          <cell r="IX1419">
            <v>0</v>
          </cell>
          <cell r="IY1419">
            <v>0</v>
          </cell>
          <cell r="IZ1419">
            <v>0</v>
          </cell>
          <cell r="JA1419">
            <v>0</v>
          </cell>
          <cell r="JB1419">
            <v>0</v>
          </cell>
          <cell r="JC1419">
            <v>0</v>
          </cell>
          <cell r="JD1419">
            <v>0</v>
          </cell>
          <cell r="JE1419">
            <v>0</v>
          </cell>
          <cell r="JF1419">
            <v>0</v>
          </cell>
          <cell r="JG1419">
            <v>0</v>
          </cell>
          <cell r="JH1419">
            <v>0</v>
          </cell>
          <cell r="JI1419">
            <v>0</v>
          </cell>
          <cell r="JJ1419">
            <v>0</v>
          </cell>
          <cell r="JK1419">
            <v>0</v>
          </cell>
          <cell r="JL1419">
            <v>0</v>
          </cell>
          <cell r="JM1419">
            <v>0</v>
          </cell>
          <cell r="JN1419">
            <v>0</v>
          </cell>
          <cell r="JO1419">
            <v>0</v>
          </cell>
          <cell r="JP1419">
            <v>0</v>
          </cell>
          <cell r="JQ1419">
            <v>0</v>
          </cell>
        </row>
        <row r="1420">
          <cell r="D1420" t="str">
            <v>PV_.PX.UTS._.PTC.Small_Scale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  <cell r="EN1420">
            <v>0</v>
          </cell>
          <cell r="EO1420">
            <v>0</v>
          </cell>
          <cell r="EP1420">
            <v>0</v>
          </cell>
          <cell r="EQ1420">
            <v>0</v>
          </cell>
          <cell r="ER1420">
            <v>0</v>
          </cell>
          <cell r="ES1420">
            <v>0</v>
          </cell>
          <cell r="ET1420">
            <v>0</v>
          </cell>
          <cell r="EU1420">
            <v>0</v>
          </cell>
          <cell r="EV1420">
            <v>0</v>
          </cell>
          <cell r="EW1420">
            <v>0</v>
          </cell>
          <cell r="EX1420">
            <v>0</v>
          </cell>
          <cell r="EY1420">
            <v>0</v>
          </cell>
          <cell r="EZ1420">
            <v>0</v>
          </cell>
          <cell r="FA1420">
            <v>0</v>
          </cell>
          <cell r="FB1420">
            <v>0</v>
          </cell>
          <cell r="FC1420">
            <v>0</v>
          </cell>
          <cell r="FD1420">
            <v>0</v>
          </cell>
          <cell r="FE1420">
            <v>0</v>
          </cell>
          <cell r="FF1420">
            <v>0</v>
          </cell>
          <cell r="FG1420">
            <v>0</v>
          </cell>
          <cell r="FH1420">
            <v>0</v>
          </cell>
          <cell r="FI1420">
            <v>0</v>
          </cell>
          <cell r="FJ1420">
            <v>0</v>
          </cell>
          <cell r="FK1420">
            <v>0</v>
          </cell>
          <cell r="FL1420">
            <v>0</v>
          </cell>
          <cell r="FM1420">
            <v>0</v>
          </cell>
          <cell r="FN1420">
            <v>0</v>
          </cell>
          <cell r="FO1420">
            <v>0</v>
          </cell>
          <cell r="FP1420">
            <v>0</v>
          </cell>
          <cell r="FQ1420">
            <v>0</v>
          </cell>
          <cell r="FR1420">
            <v>0</v>
          </cell>
          <cell r="FS1420">
            <v>0</v>
          </cell>
          <cell r="FT1420">
            <v>0</v>
          </cell>
          <cell r="FU1420">
            <v>0</v>
          </cell>
          <cell r="FV1420">
            <v>0</v>
          </cell>
          <cell r="FW1420">
            <v>0</v>
          </cell>
          <cell r="FX1420">
            <v>0</v>
          </cell>
          <cell r="FY1420">
            <v>0</v>
          </cell>
          <cell r="FZ1420">
            <v>0</v>
          </cell>
          <cell r="GA1420">
            <v>0</v>
          </cell>
          <cell r="GB1420">
            <v>0</v>
          </cell>
          <cell r="GC1420">
            <v>0</v>
          </cell>
          <cell r="GD1420">
            <v>0</v>
          </cell>
          <cell r="GE1420">
            <v>0</v>
          </cell>
          <cell r="GF1420">
            <v>0</v>
          </cell>
          <cell r="GG1420">
            <v>0</v>
          </cell>
          <cell r="GH1420">
            <v>0</v>
          </cell>
          <cell r="GI1420">
            <v>0</v>
          </cell>
          <cell r="GJ1420">
            <v>0</v>
          </cell>
          <cell r="GK1420">
            <v>0</v>
          </cell>
          <cell r="GL1420">
            <v>0</v>
          </cell>
          <cell r="GM1420">
            <v>0</v>
          </cell>
          <cell r="GN1420">
            <v>0</v>
          </cell>
          <cell r="GO1420">
            <v>0</v>
          </cell>
          <cell r="GP1420">
            <v>0</v>
          </cell>
          <cell r="GQ1420">
            <v>0</v>
          </cell>
          <cell r="GR1420">
            <v>0</v>
          </cell>
          <cell r="GS1420">
            <v>0</v>
          </cell>
          <cell r="GT1420">
            <v>0</v>
          </cell>
          <cell r="GU1420">
            <v>0</v>
          </cell>
          <cell r="GV1420">
            <v>0</v>
          </cell>
          <cell r="GW1420">
            <v>0</v>
          </cell>
          <cell r="GX1420">
            <v>0</v>
          </cell>
          <cell r="GY1420">
            <v>0</v>
          </cell>
          <cell r="GZ1420">
            <v>0</v>
          </cell>
          <cell r="HA1420">
            <v>0</v>
          </cell>
          <cell r="HB1420">
            <v>0</v>
          </cell>
          <cell r="HC1420">
            <v>0</v>
          </cell>
          <cell r="HD1420">
            <v>0</v>
          </cell>
          <cell r="HE1420">
            <v>0</v>
          </cell>
          <cell r="HF1420">
            <v>0</v>
          </cell>
          <cell r="HG1420">
            <v>0</v>
          </cell>
          <cell r="HH1420">
            <v>0</v>
          </cell>
          <cell r="HI1420">
            <v>0</v>
          </cell>
          <cell r="HJ1420">
            <v>0</v>
          </cell>
          <cell r="HK1420">
            <v>0</v>
          </cell>
          <cell r="HL1420">
            <v>0</v>
          </cell>
          <cell r="HM1420">
            <v>0</v>
          </cell>
          <cell r="HN1420">
            <v>0</v>
          </cell>
          <cell r="HO1420">
            <v>0</v>
          </cell>
          <cell r="HP1420">
            <v>0</v>
          </cell>
          <cell r="HQ1420">
            <v>0</v>
          </cell>
          <cell r="HR1420">
            <v>0</v>
          </cell>
          <cell r="HS1420">
            <v>0</v>
          </cell>
          <cell r="HT1420">
            <v>0</v>
          </cell>
          <cell r="HU1420">
            <v>0</v>
          </cell>
          <cell r="HV1420">
            <v>0</v>
          </cell>
          <cell r="HW1420">
            <v>0</v>
          </cell>
          <cell r="HX1420">
            <v>0</v>
          </cell>
          <cell r="HY1420">
            <v>0</v>
          </cell>
          <cell r="HZ1420">
            <v>0</v>
          </cell>
          <cell r="IA1420">
            <v>0</v>
          </cell>
          <cell r="IB1420">
            <v>0</v>
          </cell>
          <cell r="IC1420">
            <v>0</v>
          </cell>
          <cell r="ID1420">
            <v>0</v>
          </cell>
          <cell r="IE1420">
            <v>0</v>
          </cell>
          <cell r="IF1420">
            <v>0</v>
          </cell>
          <cell r="IG1420">
            <v>0</v>
          </cell>
          <cell r="IH1420">
            <v>0</v>
          </cell>
          <cell r="II1420">
            <v>0</v>
          </cell>
          <cell r="IJ1420">
            <v>0</v>
          </cell>
          <cell r="IK1420">
            <v>0</v>
          </cell>
          <cell r="IL1420">
            <v>0</v>
          </cell>
          <cell r="IM1420">
            <v>0</v>
          </cell>
          <cell r="IN1420">
            <v>0</v>
          </cell>
          <cell r="IO1420">
            <v>0</v>
          </cell>
          <cell r="IP1420">
            <v>0</v>
          </cell>
          <cell r="IQ1420">
            <v>0</v>
          </cell>
          <cell r="IR1420">
            <v>0</v>
          </cell>
          <cell r="IS1420">
            <v>0</v>
          </cell>
          <cell r="IT1420">
            <v>0</v>
          </cell>
          <cell r="IU1420">
            <v>0</v>
          </cell>
          <cell r="IV1420">
            <v>0</v>
          </cell>
          <cell r="IW1420">
            <v>0</v>
          </cell>
          <cell r="IX1420">
            <v>0</v>
          </cell>
          <cell r="IY1420">
            <v>0</v>
          </cell>
          <cell r="IZ1420">
            <v>0</v>
          </cell>
          <cell r="JA1420">
            <v>0</v>
          </cell>
          <cell r="JB1420">
            <v>0</v>
          </cell>
          <cell r="JC1420">
            <v>0</v>
          </cell>
          <cell r="JD1420">
            <v>0</v>
          </cell>
          <cell r="JE1420">
            <v>0</v>
          </cell>
          <cell r="JF1420">
            <v>0</v>
          </cell>
          <cell r="JG1420">
            <v>0</v>
          </cell>
          <cell r="JH1420">
            <v>0</v>
          </cell>
          <cell r="JI1420">
            <v>0</v>
          </cell>
          <cell r="JJ1420">
            <v>0</v>
          </cell>
          <cell r="JK1420">
            <v>0</v>
          </cell>
          <cell r="JL1420">
            <v>0</v>
          </cell>
          <cell r="JM1420">
            <v>0</v>
          </cell>
          <cell r="JN1420">
            <v>0</v>
          </cell>
          <cell r="JO1420">
            <v>0</v>
          </cell>
          <cell r="JP1420">
            <v>0</v>
          </cell>
          <cell r="JQ1420">
            <v>0</v>
          </cell>
        </row>
        <row r="1421">
          <cell r="D1421" t="str">
            <v>PV_.PX.UTS._.PTC.Utility_Scale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-0.48212604000003978</v>
          </cell>
          <cell r="AF1421">
            <v>-3.0653270000000177E-2</v>
          </cell>
          <cell r="AG1421">
            <v>1.6064590000000933E-2</v>
          </cell>
          <cell r="AH1421">
            <v>0.14999980999999885</v>
          </cell>
          <cell r="AI1421">
            <v>0</v>
          </cell>
          <cell r="AJ1421">
            <v>-9.9999730000000397E-2</v>
          </cell>
          <cell r="AK1421">
            <v>5.0000049999999518E-2</v>
          </cell>
          <cell r="AL1421">
            <v>-0.19999929000000094</v>
          </cell>
          <cell r="AM1421">
            <v>-0.24999938000000022</v>
          </cell>
          <cell r="AN1421">
            <v>-9.9999770000000154E-2</v>
          </cell>
          <cell r="AO1421">
            <v>-4.8120780000003194E-2</v>
          </cell>
          <cell r="AP1421">
            <v>3.0581729999999752E-2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-1.3764564900193363</v>
          </cell>
          <cell r="CF1421">
            <v>0</v>
          </cell>
          <cell r="CG1421">
            <v>0</v>
          </cell>
          <cell r="CH1421">
            <v>7.2412273300014931</v>
          </cell>
          <cell r="CI1421">
            <v>19.639327630004118</v>
          </cell>
          <cell r="CJ1421">
            <v>-28.800597029992787</v>
          </cell>
          <cell r="CK1421">
            <v>-0.4661808499986364</v>
          </cell>
          <cell r="CL1421">
            <v>0.13747630999932881</v>
          </cell>
          <cell r="CM1421">
            <v>0.98753590999695007</v>
          </cell>
          <cell r="CN1421">
            <v>-0.29074822000256972</v>
          </cell>
          <cell r="CO1421">
            <v>0.17550243000005139</v>
          </cell>
          <cell r="CP1421">
            <v>0</v>
          </cell>
          <cell r="CQ1421">
            <v>0</v>
          </cell>
          <cell r="CR1421">
            <v>-17.792705170082627</v>
          </cell>
          <cell r="CS1421">
            <v>0</v>
          </cell>
          <cell r="CT1421">
            <v>0</v>
          </cell>
          <cell r="CU1421">
            <v>-0.21872865999830537</v>
          </cell>
          <cell r="CV1421">
            <v>0.24560628999097389</v>
          </cell>
          <cell r="CW1421">
            <v>-19.918042220000643</v>
          </cell>
          <cell r="CX1421">
            <v>0.98611852999238181</v>
          </cell>
          <cell r="CY1421">
            <v>0.98939444999632542</v>
          </cell>
          <cell r="CZ1421">
            <v>1.8493900002795272E-2</v>
          </cell>
          <cell r="DA1421">
            <v>0.37040325000270968</v>
          </cell>
          <cell r="DB1421">
            <v>-0.26595070999974268</v>
          </cell>
          <cell r="DC1421">
            <v>0</v>
          </cell>
          <cell r="DD1421">
            <v>0</v>
          </cell>
          <cell r="DE1421">
            <v>30.779608720011311</v>
          </cell>
          <cell r="DF1421">
            <v>0</v>
          </cell>
          <cell r="DG1421">
            <v>7.0699999998396379E-2</v>
          </cell>
          <cell r="DH1421">
            <v>21.656294209995394</v>
          </cell>
          <cell r="DI1421">
            <v>19.552381370005605</v>
          </cell>
          <cell r="DJ1421">
            <v>-6.5307500008202624E-3</v>
          </cell>
          <cell r="DK1421">
            <v>-15.035386379997362</v>
          </cell>
          <cell r="DL1421">
            <v>4.2660280003474327E-2</v>
          </cell>
          <cell r="DM1421">
            <v>-0.16583547000482213</v>
          </cell>
          <cell r="DN1421">
            <v>-2.2953549996600486E-2</v>
          </cell>
          <cell r="DO1421">
            <v>4.6882790100025886</v>
          </cell>
          <cell r="DP1421">
            <v>0</v>
          </cell>
          <cell r="DQ1421">
            <v>0</v>
          </cell>
          <cell r="DR1421">
            <v>14.627329820010345</v>
          </cell>
          <cell r="DS1421">
            <v>0</v>
          </cell>
          <cell r="DT1421">
            <v>-7.0700000002034358E-2</v>
          </cell>
          <cell r="DU1421">
            <v>8.1740030000219122E-2</v>
          </cell>
          <cell r="DV1421">
            <v>11.659119779993489</v>
          </cell>
          <cell r="DW1421">
            <v>0.9220032999983232</v>
          </cell>
          <cell r="DX1421">
            <v>4.2266003299992008</v>
          </cell>
          <cell r="DY1421">
            <v>-1.0391721799969673</v>
          </cell>
          <cell r="DZ1421">
            <v>-0.74781804999656742</v>
          </cell>
          <cell r="EA1421">
            <v>-0.28711525999824516</v>
          </cell>
          <cell r="EB1421">
            <v>-0.11732812999616726</v>
          </cell>
          <cell r="EC1421">
            <v>0</v>
          </cell>
          <cell r="ED1421">
            <v>0</v>
          </cell>
          <cell r="EE1421">
            <v>-0.71862733998568729</v>
          </cell>
          <cell r="EF1421">
            <v>0</v>
          </cell>
          <cell r="EG1421">
            <v>-7.0700000002034358E-2</v>
          </cell>
          <cell r="EH1421">
            <v>0.18678609999915352</v>
          </cell>
          <cell r="EI1421">
            <v>-0.4595355700039363</v>
          </cell>
          <cell r="EJ1421">
            <v>0.4935690100028296</v>
          </cell>
          <cell r="EK1421">
            <v>-0.22324976000163588</v>
          </cell>
          <cell r="EL1421">
            <v>-0.76685075999921537</v>
          </cell>
          <cell r="EM1421">
            <v>-2.5487450002401602E-2</v>
          </cell>
          <cell r="EN1421">
            <v>0.14684109000154422</v>
          </cell>
          <cell r="EO1421">
            <v>0</v>
          </cell>
          <cell r="EP1421">
            <v>0</v>
          </cell>
          <cell r="EQ1421">
            <v>0</v>
          </cell>
          <cell r="ER1421">
            <v>-27.347733489994425</v>
          </cell>
          <cell r="ES1421">
            <v>0</v>
          </cell>
          <cell r="ET1421">
            <v>0</v>
          </cell>
          <cell r="EU1421">
            <v>-5.4448760005470831E-2</v>
          </cell>
          <cell r="EV1421">
            <v>2.1988683700037654</v>
          </cell>
          <cell r="EW1421">
            <v>-29.492153099999996</v>
          </cell>
          <cell r="EX1421">
            <v>0</v>
          </cell>
          <cell r="EY1421">
            <v>0</v>
          </cell>
          <cell r="EZ1421">
            <v>0</v>
          </cell>
          <cell r="FA1421">
            <v>0</v>
          </cell>
          <cell r="FB1421">
            <v>0</v>
          </cell>
          <cell r="FC1421">
            <v>0</v>
          </cell>
          <cell r="FD1421">
            <v>0</v>
          </cell>
          <cell r="FE1421">
            <v>0</v>
          </cell>
          <cell r="FF1421">
            <v>0</v>
          </cell>
          <cell r="FG1421">
            <v>0</v>
          </cell>
          <cell r="FH1421">
            <v>0</v>
          </cell>
          <cell r="FI1421">
            <v>0</v>
          </cell>
          <cell r="FJ1421">
            <v>0</v>
          </cell>
          <cell r="FK1421">
            <v>0</v>
          </cell>
          <cell r="FL1421">
            <v>0</v>
          </cell>
          <cell r="FM1421">
            <v>0</v>
          </cell>
          <cell r="FN1421">
            <v>0</v>
          </cell>
          <cell r="FO1421">
            <v>0</v>
          </cell>
          <cell r="FP1421">
            <v>0</v>
          </cell>
          <cell r="FQ1421">
            <v>0</v>
          </cell>
          <cell r="FR1421">
            <v>0</v>
          </cell>
          <cell r="FS1421">
            <v>0</v>
          </cell>
          <cell r="FT1421">
            <v>0</v>
          </cell>
          <cell r="FU1421">
            <v>0</v>
          </cell>
          <cell r="FV1421">
            <v>0</v>
          </cell>
          <cell r="FW1421">
            <v>0</v>
          </cell>
          <cell r="FX1421">
            <v>0</v>
          </cell>
          <cell r="FY1421">
            <v>0</v>
          </cell>
          <cell r="FZ1421">
            <v>0</v>
          </cell>
          <cell r="GA1421">
            <v>0</v>
          </cell>
          <cell r="GB1421">
            <v>0</v>
          </cell>
          <cell r="GC1421">
            <v>0</v>
          </cell>
          <cell r="GD1421">
            <v>0</v>
          </cell>
          <cell r="GE1421">
            <v>0</v>
          </cell>
          <cell r="GF1421">
            <v>0</v>
          </cell>
          <cell r="GG1421">
            <v>0</v>
          </cell>
          <cell r="GH1421">
            <v>0</v>
          </cell>
          <cell r="GI1421">
            <v>0</v>
          </cell>
          <cell r="GJ1421">
            <v>0</v>
          </cell>
          <cell r="GK1421">
            <v>0</v>
          </cell>
          <cell r="GL1421">
            <v>0</v>
          </cell>
          <cell r="GM1421">
            <v>0</v>
          </cell>
          <cell r="GN1421">
            <v>0</v>
          </cell>
          <cell r="GO1421">
            <v>0</v>
          </cell>
          <cell r="GP1421">
            <v>0</v>
          </cell>
          <cell r="GQ1421">
            <v>0</v>
          </cell>
          <cell r="GR1421">
            <v>0</v>
          </cell>
          <cell r="GS1421">
            <v>0</v>
          </cell>
          <cell r="GT1421">
            <v>0</v>
          </cell>
          <cell r="GU1421">
            <v>0</v>
          </cell>
          <cell r="GV1421">
            <v>0</v>
          </cell>
          <cell r="GW1421">
            <v>0</v>
          </cell>
          <cell r="GX1421">
            <v>0</v>
          </cell>
          <cell r="GY1421">
            <v>0</v>
          </cell>
          <cell r="GZ1421">
            <v>0</v>
          </cell>
          <cell r="HA1421">
            <v>0</v>
          </cell>
          <cell r="HB1421">
            <v>0</v>
          </cell>
          <cell r="HC1421">
            <v>0</v>
          </cell>
          <cell r="HD1421">
            <v>0</v>
          </cell>
          <cell r="HE1421">
            <v>0</v>
          </cell>
          <cell r="HF1421">
            <v>0</v>
          </cell>
          <cell r="HG1421">
            <v>0</v>
          </cell>
          <cell r="HH1421">
            <v>0</v>
          </cell>
          <cell r="HI1421">
            <v>0</v>
          </cell>
          <cell r="HJ1421">
            <v>0</v>
          </cell>
          <cell r="HK1421">
            <v>0</v>
          </cell>
          <cell r="HL1421">
            <v>0</v>
          </cell>
          <cell r="HM1421">
            <v>0</v>
          </cell>
          <cell r="HN1421">
            <v>0</v>
          </cell>
          <cell r="HO1421">
            <v>0</v>
          </cell>
          <cell r="HP1421">
            <v>0</v>
          </cell>
          <cell r="HQ1421">
            <v>0</v>
          </cell>
          <cell r="HR1421">
            <v>0</v>
          </cell>
          <cell r="HS1421">
            <v>0</v>
          </cell>
          <cell r="HT1421">
            <v>0</v>
          </cell>
          <cell r="HU1421">
            <v>0</v>
          </cell>
          <cell r="HV1421">
            <v>0</v>
          </cell>
          <cell r="HW1421">
            <v>0</v>
          </cell>
          <cell r="HX1421">
            <v>0</v>
          </cell>
          <cell r="HY1421">
            <v>0</v>
          </cell>
          <cell r="HZ1421">
            <v>0</v>
          </cell>
          <cell r="IA1421">
            <v>0</v>
          </cell>
          <cell r="IB1421">
            <v>0</v>
          </cell>
          <cell r="IC1421">
            <v>0</v>
          </cell>
          <cell r="ID1421">
            <v>0</v>
          </cell>
          <cell r="IE1421">
            <v>0</v>
          </cell>
          <cell r="IF1421">
            <v>0</v>
          </cell>
          <cell r="IG1421">
            <v>0</v>
          </cell>
          <cell r="IH1421">
            <v>0</v>
          </cell>
          <cell r="II1421">
            <v>0</v>
          </cell>
          <cell r="IJ1421">
            <v>0</v>
          </cell>
          <cell r="IK1421">
            <v>0</v>
          </cell>
          <cell r="IL1421">
            <v>0</v>
          </cell>
          <cell r="IM1421">
            <v>0</v>
          </cell>
          <cell r="IN1421">
            <v>0</v>
          </cell>
          <cell r="IO1421">
            <v>0</v>
          </cell>
          <cell r="IP1421">
            <v>0</v>
          </cell>
          <cell r="IQ1421">
            <v>0</v>
          </cell>
          <cell r="IR1421">
            <v>0</v>
          </cell>
          <cell r="IS1421">
            <v>0</v>
          </cell>
          <cell r="IT1421">
            <v>0</v>
          </cell>
          <cell r="IU1421">
            <v>0</v>
          </cell>
          <cell r="IV1421">
            <v>0</v>
          </cell>
          <cell r="IW1421">
            <v>0</v>
          </cell>
          <cell r="IX1421">
            <v>0</v>
          </cell>
          <cell r="IY1421">
            <v>0</v>
          </cell>
          <cell r="IZ1421">
            <v>0</v>
          </cell>
          <cell r="JA1421">
            <v>0</v>
          </cell>
          <cell r="JB1421">
            <v>0</v>
          </cell>
          <cell r="JC1421">
            <v>0</v>
          </cell>
          <cell r="JD1421">
            <v>0</v>
          </cell>
          <cell r="JE1421">
            <v>0</v>
          </cell>
          <cell r="JF1421">
            <v>0</v>
          </cell>
          <cell r="JG1421">
            <v>0</v>
          </cell>
          <cell r="JH1421">
            <v>0</v>
          </cell>
          <cell r="JI1421">
            <v>0</v>
          </cell>
          <cell r="JJ1421">
            <v>0</v>
          </cell>
          <cell r="JK1421">
            <v>0</v>
          </cell>
          <cell r="JL1421">
            <v>0</v>
          </cell>
          <cell r="JM1421">
            <v>0</v>
          </cell>
          <cell r="JN1421">
            <v>0</v>
          </cell>
          <cell r="JO1421">
            <v>0</v>
          </cell>
          <cell r="JP1421">
            <v>0</v>
          </cell>
          <cell r="JQ1421">
            <v>0</v>
          </cell>
        </row>
        <row r="1422">
          <cell r="D1422" t="str">
            <v>PV_.PX.WMV._.PTC.Small_Scale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6.0009199999626617E-3</v>
          </cell>
          <cell r="AF1422">
            <v>0</v>
          </cell>
          <cell r="AG1422">
            <v>0</v>
          </cell>
          <cell r="AH1422">
            <v>0</v>
          </cell>
          <cell r="AI1422">
            <v>3.471139999999906E-2</v>
          </cell>
          <cell r="AJ1422">
            <v>-2.8710479999997318E-2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-9.999976000000288E-2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-9.9999759999995774E-2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-7.2667890000047919E-2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  <cell r="EJ1422">
            <v>-7.2667890000001734E-2</v>
          </cell>
          <cell r="EK1422">
            <v>0</v>
          </cell>
          <cell r="EL1422">
            <v>0</v>
          </cell>
          <cell r="EM1422">
            <v>0</v>
          </cell>
          <cell r="EN1422">
            <v>0</v>
          </cell>
          <cell r="EO1422">
            <v>0</v>
          </cell>
          <cell r="EP1422">
            <v>0</v>
          </cell>
          <cell r="EQ1422">
            <v>0</v>
          </cell>
          <cell r="ER1422">
            <v>0</v>
          </cell>
          <cell r="ES1422">
            <v>0</v>
          </cell>
          <cell r="ET1422">
            <v>0</v>
          </cell>
          <cell r="EU1422">
            <v>0</v>
          </cell>
          <cell r="EV1422">
            <v>0</v>
          </cell>
          <cell r="EW1422">
            <v>0</v>
          </cell>
          <cell r="EX1422">
            <v>0</v>
          </cell>
          <cell r="EY1422">
            <v>0</v>
          </cell>
          <cell r="EZ1422">
            <v>0</v>
          </cell>
          <cell r="FA1422">
            <v>0</v>
          </cell>
          <cell r="FB1422">
            <v>0</v>
          </cell>
          <cell r="FC1422">
            <v>0</v>
          </cell>
          <cell r="FD1422">
            <v>0</v>
          </cell>
          <cell r="FE1422">
            <v>-3.5486300000002302E-2</v>
          </cell>
          <cell r="FF1422">
            <v>0</v>
          </cell>
          <cell r="FG1422">
            <v>0</v>
          </cell>
          <cell r="FH1422">
            <v>0</v>
          </cell>
          <cell r="FI1422">
            <v>0</v>
          </cell>
          <cell r="FJ1422">
            <v>-3.5486300000002302E-2</v>
          </cell>
          <cell r="FK1422">
            <v>0</v>
          </cell>
          <cell r="FL1422">
            <v>0</v>
          </cell>
          <cell r="FM1422">
            <v>0</v>
          </cell>
          <cell r="FN1422">
            <v>0</v>
          </cell>
          <cell r="FO1422">
            <v>0</v>
          </cell>
          <cell r="FP1422">
            <v>0</v>
          </cell>
          <cell r="FQ1422">
            <v>0</v>
          </cell>
          <cell r="FR1422">
            <v>2.2116300000021738E-2</v>
          </cell>
          <cell r="FS1422">
            <v>0</v>
          </cell>
          <cell r="FT1422">
            <v>0</v>
          </cell>
          <cell r="FU1422">
            <v>0</v>
          </cell>
          <cell r="FV1422">
            <v>5.694047000000424E-2</v>
          </cell>
          <cell r="FW1422">
            <v>-3.4824170000000265E-2</v>
          </cell>
          <cell r="FX1422">
            <v>0</v>
          </cell>
          <cell r="FY1422">
            <v>0</v>
          </cell>
          <cell r="FZ1422">
            <v>0</v>
          </cell>
          <cell r="GA1422">
            <v>0</v>
          </cell>
          <cell r="GB1422">
            <v>0</v>
          </cell>
          <cell r="GC1422">
            <v>0</v>
          </cell>
          <cell r="GD1422">
            <v>0</v>
          </cell>
          <cell r="GE1422">
            <v>0</v>
          </cell>
          <cell r="GF1422">
            <v>0</v>
          </cell>
          <cell r="GG1422">
            <v>0</v>
          </cell>
          <cell r="GH1422">
            <v>0</v>
          </cell>
          <cell r="GI1422">
            <v>0</v>
          </cell>
          <cell r="GJ1422">
            <v>0</v>
          </cell>
          <cell r="GK1422">
            <v>0</v>
          </cell>
          <cell r="GL1422">
            <v>0</v>
          </cell>
          <cell r="GM1422">
            <v>0</v>
          </cell>
          <cell r="GN1422">
            <v>0</v>
          </cell>
          <cell r="GO1422">
            <v>0</v>
          </cell>
          <cell r="GP1422">
            <v>0</v>
          </cell>
          <cell r="GQ1422">
            <v>0</v>
          </cell>
          <cell r="GR1422">
            <v>0</v>
          </cell>
          <cell r="GS1422">
            <v>0</v>
          </cell>
          <cell r="GT1422">
            <v>0</v>
          </cell>
          <cell r="GU1422">
            <v>0</v>
          </cell>
          <cell r="GV1422">
            <v>0</v>
          </cell>
          <cell r="GW1422">
            <v>0</v>
          </cell>
          <cell r="GX1422">
            <v>0</v>
          </cell>
          <cell r="GY1422">
            <v>0</v>
          </cell>
          <cell r="GZ1422">
            <v>0</v>
          </cell>
          <cell r="HA1422">
            <v>0</v>
          </cell>
          <cell r="HB1422">
            <v>0</v>
          </cell>
          <cell r="HC1422">
            <v>0</v>
          </cell>
          <cell r="HD1422">
            <v>0</v>
          </cell>
          <cell r="HE1422">
            <v>0</v>
          </cell>
          <cell r="HF1422">
            <v>0</v>
          </cell>
          <cell r="HG1422">
            <v>0</v>
          </cell>
          <cell r="HH1422">
            <v>0</v>
          </cell>
          <cell r="HI1422">
            <v>0</v>
          </cell>
          <cell r="HJ1422">
            <v>0</v>
          </cell>
          <cell r="HK1422">
            <v>0</v>
          </cell>
          <cell r="HL1422">
            <v>0</v>
          </cell>
          <cell r="HM1422">
            <v>0</v>
          </cell>
          <cell r="HN1422">
            <v>0</v>
          </cell>
          <cell r="HO1422">
            <v>0</v>
          </cell>
          <cell r="HP1422">
            <v>0</v>
          </cell>
          <cell r="HQ1422">
            <v>0</v>
          </cell>
          <cell r="HR1422">
            <v>0</v>
          </cell>
          <cell r="HS1422">
            <v>0</v>
          </cell>
          <cell r="HT1422">
            <v>0</v>
          </cell>
          <cell r="HU1422">
            <v>0</v>
          </cell>
          <cell r="HV1422">
            <v>0</v>
          </cell>
          <cell r="HW1422">
            <v>0</v>
          </cell>
          <cell r="HX1422">
            <v>0</v>
          </cell>
          <cell r="HY1422">
            <v>0</v>
          </cell>
          <cell r="HZ1422">
            <v>0</v>
          </cell>
          <cell r="IA1422">
            <v>0</v>
          </cell>
          <cell r="IB1422">
            <v>0</v>
          </cell>
          <cell r="IC1422">
            <v>0</v>
          </cell>
          <cell r="ID1422">
            <v>0</v>
          </cell>
          <cell r="IE1422">
            <v>0</v>
          </cell>
          <cell r="IF1422">
            <v>0</v>
          </cell>
          <cell r="IG1422">
            <v>0</v>
          </cell>
          <cell r="IH1422">
            <v>0</v>
          </cell>
          <cell r="II1422">
            <v>0</v>
          </cell>
          <cell r="IJ1422">
            <v>0</v>
          </cell>
          <cell r="IK1422">
            <v>0</v>
          </cell>
          <cell r="IL1422">
            <v>0</v>
          </cell>
          <cell r="IM1422">
            <v>0</v>
          </cell>
          <cell r="IN1422">
            <v>0</v>
          </cell>
          <cell r="IO1422">
            <v>0</v>
          </cell>
          <cell r="IP1422">
            <v>0</v>
          </cell>
          <cell r="IQ1422">
            <v>0</v>
          </cell>
          <cell r="IR1422">
            <v>0</v>
          </cell>
          <cell r="IS1422">
            <v>0</v>
          </cell>
          <cell r="IT1422">
            <v>0</v>
          </cell>
          <cell r="IU1422">
            <v>0</v>
          </cell>
          <cell r="IV1422">
            <v>0</v>
          </cell>
          <cell r="IW1422">
            <v>0</v>
          </cell>
          <cell r="IX1422">
            <v>0</v>
          </cell>
          <cell r="IY1422">
            <v>0</v>
          </cell>
          <cell r="IZ1422">
            <v>0</v>
          </cell>
          <cell r="JA1422">
            <v>0</v>
          </cell>
          <cell r="JB1422">
            <v>0</v>
          </cell>
          <cell r="JC1422">
            <v>0</v>
          </cell>
          <cell r="JD1422">
            <v>0</v>
          </cell>
          <cell r="JE1422">
            <v>-1.0446749999971416E-2</v>
          </cell>
          <cell r="JF1422">
            <v>0</v>
          </cell>
          <cell r="JG1422">
            <v>0</v>
          </cell>
          <cell r="JH1422">
            <v>-1.0446749999999838E-2</v>
          </cell>
          <cell r="JI1422">
            <v>0</v>
          </cell>
          <cell r="JJ1422">
            <v>0</v>
          </cell>
          <cell r="JK1422">
            <v>0</v>
          </cell>
          <cell r="JL1422">
            <v>0</v>
          </cell>
          <cell r="JM1422">
            <v>0</v>
          </cell>
          <cell r="JN1422">
            <v>0</v>
          </cell>
          <cell r="JO1422">
            <v>0</v>
          </cell>
          <cell r="JP1422">
            <v>0</v>
          </cell>
          <cell r="JQ1422">
            <v>0</v>
          </cell>
        </row>
        <row r="1423">
          <cell r="D1423" t="str">
            <v>PV_.PX.WMV._.PTC.Utility_Scale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-100.93276472997968</v>
          </cell>
          <cell r="BS1423">
            <v>79.713741810001011</v>
          </cell>
          <cell r="BT1423">
            <v>170.58179475000361</v>
          </cell>
          <cell r="BU1423">
            <v>-221.44922334999865</v>
          </cell>
          <cell r="BV1423">
            <v>-48.011357030005456</v>
          </cell>
          <cell r="BW1423">
            <v>-199.12248348000503</v>
          </cell>
          <cell r="BX1423">
            <v>18.040558780001447</v>
          </cell>
          <cell r="BY1423">
            <v>-72.335894089999783</v>
          </cell>
          <cell r="BZ1423">
            <v>113.97800607000681</v>
          </cell>
          <cell r="CA1423">
            <v>30.697703630001342</v>
          </cell>
          <cell r="CB1423">
            <v>-28.578499649998776</v>
          </cell>
          <cell r="CC1423">
            <v>56.371309059999476</v>
          </cell>
          <cell r="CD1423">
            <v>-0.81842123000024003</v>
          </cell>
          <cell r="CE1423">
            <v>454.18037097994238</v>
          </cell>
          <cell r="CF1423">
            <v>-90.806000380001933</v>
          </cell>
          <cell r="CG1423">
            <v>183.31404127000314</v>
          </cell>
          <cell r="CH1423">
            <v>42.748705929996504</v>
          </cell>
          <cell r="CI1423">
            <v>-34.706012910006393</v>
          </cell>
          <cell r="CJ1423">
            <v>-155.39164914000139</v>
          </cell>
          <cell r="CK1423">
            <v>32.347831620005309</v>
          </cell>
          <cell r="CL1423">
            <v>-170.73892903001251</v>
          </cell>
          <cell r="CM1423">
            <v>126.91686132999166</v>
          </cell>
          <cell r="CN1423">
            <v>242.67871091999405</v>
          </cell>
          <cell r="CO1423">
            <v>347.06634991999454</v>
          </cell>
          <cell r="CP1423">
            <v>-75.057128440001179</v>
          </cell>
          <cell r="CQ1423">
            <v>5.8075898900005996</v>
          </cell>
          <cell r="CR1423">
            <v>497.97983304993249</v>
          </cell>
          <cell r="CS1423">
            <v>367.35620322999603</v>
          </cell>
          <cell r="CT1423">
            <v>-508.37596297999698</v>
          </cell>
          <cell r="CU1423">
            <v>45.091615870005626</v>
          </cell>
          <cell r="CV1423">
            <v>40.2856848700103</v>
          </cell>
          <cell r="CW1423">
            <v>-259.95737817000918</v>
          </cell>
          <cell r="CX1423">
            <v>116.28813575000095</v>
          </cell>
          <cell r="CY1423">
            <v>-221.44492682999407</v>
          </cell>
          <cell r="CZ1423">
            <v>475.33535409998149</v>
          </cell>
          <cell r="DA1423">
            <v>452.64523061999353</v>
          </cell>
          <cell r="DB1423">
            <v>-59.099277429995709</v>
          </cell>
          <cell r="DC1423">
            <v>-62.421401200001128</v>
          </cell>
          <cell r="DD1423">
            <v>112.27655521999986</v>
          </cell>
          <cell r="DE1423">
            <v>-303.7221221299842</v>
          </cell>
          <cell r="DF1423">
            <v>-409.85202297000069</v>
          </cell>
          <cell r="DG1423">
            <v>-183.36498981999466</v>
          </cell>
          <cell r="DH1423">
            <v>201.6742725800068</v>
          </cell>
          <cell r="DI1423">
            <v>154.65749835000315</v>
          </cell>
          <cell r="DJ1423">
            <v>-64.949439739997615</v>
          </cell>
          <cell r="DK1423">
            <v>-250.90983605998917</v>
          </cell>
          <cell r="DL1423">
            <v>342.44658692000667</v>
          </cell>
          <cell r="DM1423">
            <v>-570.73534205000033</v>
          </cell>
          <cell r="DN1423">
            <v>178.94711198999721</v>
          </cell>
          <cell r="DO1423">
            <v>329.04953658000886</v>
          </cell>
          <cell r="DP1423">
            <v>113.78890101999787</v>
          </cell>
          <cell r="DQ1423">
            <v>-144.47439893000046</v>
          </cell>
          <cell r="DR1423">
            <v>-1839.5162775098579</v>
          </cell>
          <cell r="DS1423">
            <v>-181.20932418000666</v>
          </cell>
          <cell r="DT1423">
            <v>75.479112209999585</v>
          </cell>
          <cell r="DU1423">
            <v>-656.6821748700022</v>
          </cell>
          <cell r="DV1423">
            <v>478.22343506999459</v>
          </cell>
          <cell r="DW1423">
            <v>-763.56190085996059</v>
          </cell>
          <cell r="DX1423">
            <v>224.27533589999075</v>
          </cell>
          <cell r="DY1423">
            <v>-739.00356724001176</v>
          </cell>
          <cell r="DZ1423">
            <v>238.62439726002049</v>
          </cell>
          <cell r="EA1423">
            <v>-221.81300819000171</v>
          </cell>
          <cell r="EB1423">
            <v>50.74831202999485</v>
          </cell>
          <cell r="EC1423">
            <v>-201.35890939999081</v>
          </cell>
          <cell r="ED1423">
            <v>-143.23798524000085</v>
          </cell>
          <cell r="EE1423">
            <v>179.9167796599213</v>
          </cell>
          <cell r="EF1423">
            <v>483.08498114000759</v>
          </cell>
          <cell r="EG1423">
            <v>-70.093847470001492</v>
          </cell>
          <cell r="EH1423">
            <v>260.4539169799973</v>
          </cell>
          <cell r="EI1423">
            <v>19.984548540000105</v>
          </cell>
          <cell r="EJ1423">
            <v>-288.02878068998689</v>
          </cell>
          <cell r="EK1423">
            <v>9.2497940700122854</v>
          </cell>
          <cell r="EL1423">
            <v>-254.59483658001409</v>
          </cell>
          <cell r="EM1423">
            <v>29.517618410012801</v>
          </cell>
          <cell r="EN1423">
            <v>-124.4441904599953</v>
          </cell>
          <cell r="EO1423">
            <v>26.623323689993413</v>
          </cell>
          <cell r="EP1423">
            <v>102.9715032699969</v>
          </cell>
          <cell r="EQ1423">
            <v>-14.807251240003097</v>
          </cell>
          <cell r="ER1423">
            <v>438.21825677994639</v>
          </cell>
          <cell r="ES1423">
            <v>-130.69219500000327</v>
          </cell>
          <cell r="ET1423">
            <v>-45.70112471000175</v>
          </cell>
          <cell r="EU1423">
            <v>-201.05207875999622</v>
          </cell>
          <cell r="EV1423">
            <v>-739.95978911999555</v>
          </cell>
          <cell r="EW1423">
            <v>-330.49833093999769</v>
          </cell>
          <cell r="EX1423">
            <v>372.15447647999099</v>
          </cell>
          <cell r="EY1423">
            <v>512.53032401001838</v>
          </cell>
          <cell r="EZ1423">
            <v>557.96295275999</v>
          </cell>
          <cell r="FA1423">
            <v>272.86707161000231</v>
          </cell>
          <cell r="FB1423">
            <v>-205.44244743001036</v>
          </cell>
          <cell r="FC1423">
            <v>245.25399035000009</v>
          </cell>
          <cell r="FD1423">
            <v>130.79540753000038</v>
          </cell>
          <cell r="FE1423">
            <v>-1439.8209900698857</v>
          </cell>
          <cell r="FF1423">
            <v>275.25166543000159</v>
          </cell>
          <cell r="FG1423">
            <v>-930.95131016000232</v>
          </cell>
          <cell r="FH1423">
            <v>289.12930984000559</v>
          </cell>
          <cell r="FI1423">
            <v>-474.44850594001764</v>
          </cell>
          <cell r="FJ1423">
            <v>-442.13082287998986</v>
          </cell>
          <cell r="FK1423">
            <v>-222.20363749998796</v>
          </cell>
          <cell r="FL1423">
            <v>-37.961975589991198</v>
          </cell>
          <cell r="FM1423">
            <v>-419.27029761999438</v>
          </cell>
          <cell r="FN1423">
            <v>3.362841069989372</v>
          </cell>
          <cell r="FO1423">
            <v>447.0795559800099</v>
          </cell>
          <cell r="FP1423">
            <v>115.7430751100037</v>
          </cell>
          <cell r="FQ1423">
            <v>-43.42088780999984</v>
          </cell>
          <cell r="FR1423">
            <v>-1263.963935169857</v>
          </cell>
          <cell r="FS1423">
            <v>-244.13494927000283</v>
          </cell>
          <cell r="FT1423">
            <v>164.94586479001009</v>
          </cell>
          <cell r="FU1423">
            <v>333.6676460200033</v>
          </cell>
          <cell r="FV1423">
            <v>-598.55817976000253</v>
          </cell>
          <cell r="FW1423">
            <v>-315.55603407000308</v>
          </cell>
          <cell r="FX1423">
            <v>-364.10172887996305</v>
          </cell>
          <cell r="FY1423">
            <v>196.29717528000765</v>
          </cell>
          <cell r="FZ1423">
            <v>-739.56481946000713</v>
          </cell>
          <cell r="GA1423">
            <v>-43.255290269982652</v>
          </cell>
          <cell r="GB1423">
            <v>164.24999448000744</v>
          </cell>
          <cell r="GC1423">
            <v>92.134594769995601</v>
          </cell>
          <cell r="GD1423">
            <v>89.91179120000379</v>
          </cell>
          <cell r="GE1423">
            <v>-417.36897440999746</v>
          </cell>
          <cell r="GF1423">
            <v>0</v>
          </cell>
          <cell r="GG1423">
            <v>0</v>
          </cell>
          <cell r="GH1423">
            <v>0</v>
          </cell>
          <cell r="GI1423">
            <v>-478.74560670999927</v>
          </cell>
          <cell r="GJ1423">
            <v>61.376632300001802</v>
          </cell>
          <cell r="GK1423">
            <v>0</v>
          </cell>
          <cell r="GL1423">
            <v>0</v>
          </cell>
          <cell r="GM1423">
            <v>0</v>
          </cell>
          <cell r="GN1423">
            <v>0</v>
          </cell>
          <cell r="GO1423">
            <v>0</v>
          </cell>
          <cell r="GP1423">
            <v>0</v>
          </cell>
          <cell r="GQ1423">
            <v>0</v>
          </cell>
          <cell r="GR1423">
            <v>0</v>
          </cell>
          <cell r="GS1423">
            <v>0</v>
          </cell>
          <cell r="GT1423">
            <v>0</v>
          </cell>
          <cell r="GU1423">
            <v>0</v>
          </cell>
          <cell r="GV1423">
            <v>0</v>
          </cell>
          <cell r="GW1423">
            <v>0</v>
          </cell>
          <cell r="GX1423">
            <v>0</v>
          </cell>
          <cell r="GY1423">
            <v>0</v>
          </cell>
          <cell r="GZ1423">
            <v>0</v>
          </cell>
          <cell r="HA1423">
            <v>0</v>
          </cell>
          <cell r="HB1423">
            <v>0</v>
          </cell>
          <cell r="HC1423">
            <v>0</v>
          </cell>
          <cell r="HD1423">
            <v>0</v>
          </cell>
          <cell r="HE1423">
            <v>0</v>
          </cell>
          <cell r="HF1423">
            <v>0</v>
          </cell>
          <cell r="HG1423">
            <v>0</v>
          </cell>
          <cell r="HH1423">
            <v>0</v>
          </cell>
          <cell r="HI1423">
            <v>0</v>
          </cell>
          <cell r="HJ1423">
            <v>0</v>
          </cell>
          <cell r="HK1423">
            <v>0</v>
          </cell>
          <cell r="HL1423">
            <v>0</v>
          </cell>
          <cell r="HM1423">
            <v>0</v>
          </cell>
          <cell r="HN1423">
            <v>0</v>
          </cell>
          <cell r="HO1423">
            <v>0</v>
          </cell>
          <cell r="HP1423">
            <v>0</v>
          </cell>
          <cell r="HQ1423">
            <v>0</v>
          </cell>
          <cell r="HR1423">
            <v>0</v>
          </cell>
          <cell r="HS1423">
            <v>0</v>
          </cell>
          <cell r="HT1423">
            <v>0</v>
          </cell>
          <cell r="HU1423">
            <v>0</v>
          </cell>
          <cell r="HV1423">
            <v>0</v>
          </cell>
          <cell r="HW1423">
            <v>0</v>
          </cell>
          <cell r="HX1423">
            <v>0</v>
          </cell>
          <cell r="HY1423">
            <v>0</v>
          </cell>
          <cell r="HZ1423">
            <v>0</v>
          </cell>
          <cell r="IA1423">
            <v>0</v>
          </cell>
          <cell r="IB1423">
            <v>0</v>
          </cell>
          <cell r="IC1423">
            <v>0</v>
          </cell>
          <cell r="ID1423">
            <v>0</v>
          </cell>
          <cell r="IE1423">
            <v>0</v>
          </cell>
          <cell r="IF1423">
            <v>0</v>
          </cell>
          <cell r="IG1423">
            <v>0</v>
          </cell>
          <cell r="IH1423">
            <v>0</v>
          </cell>
          <cell r="II1423">
            <v>0</v>
          </cell>
          <cell r="IJ1423">
            <v>0</v>
          </cell>
          <cell r="IK1423">
            <v>0</v>
          </cell>
          <cell r="IL1423">
            <v>0</v>
          </cell>
          <cell r="IM1423">
            <v>0</v>
          </cell>
          <cell r="IN1423">
            <v>0</v>
          </cell>
          <cell r="IO1423">
            <v>0</v>
          </cell>
          <cell r="IP1423">
            <v>0</v>
          </cell>
          <cell r="IQ1423">
            <v>0</v>
          </cell>
          <cell r="IR1423">
            <v>0</v>
          </cell>
          <cell r="IS1423">
            <v>0</v>
          </cell>
          <cell r="IT1423">
            <v>0</v>
          </cell>
          <cell r="IU1423">
            <v>0</v>
          </cell>
          <cell r="IV1423">
            <v>0</v>
          </cell>
          <cell r="IW1423">
            <v>0</v>
          </cell>
          <cell r="IX1423">
            <v>0</v>
          </cell>
          <cell r="IY1423">
            <v>0</v>
          </cell>
          <cell r="IZ1423">
            <v>0</v>
          </cell>
          <cell r="JA1423">
            <v>0</v>
          </cell>
          <cell r="JB1423">
            <v>0</v>
          </cell>
          <cell r="JC1423">
            <v>0</v>
          </cell>
          <cell r="JD1423">
            <v>0</v>
          </cell>
          <cell r="JE1423">
            <v>-2.4259855299998776</v>
          </cell>
          <cell r="JF1423">
            <v>0.18064043999999946</v>
          </cell>
          <cell r="JG1423">
            <v>0.11178853000000544</v>
          </cell>
          <cell r="JH1423">
            <v>-0.33320446000000103</v>
          </cell>
          <cell r="JI1423">
            <v>-0.73020591999999596</v>
          </cell>
          <cell r="JJ1423">
            <v>-0.81066172000001302</v>
          </cell>
          <cell r="JK1423">
            <v>0.30100344999999606</v>
          </cell>
          <cell r="JL1423">
            <v>-0.56766271999999418</v>
          </cell>
          <cell r="JM1423">
            <v>-0.59999894999999981</v>
          </cell>
          <cell r="JN1423">
            <v>-2.7034519999993734E-2</v>
          </cell>
          <cell r="JO1423">
            <v>-0.22376500000000021</v>
          </cell>
          <cell r="JP1423">
            <v>6.3167100000036669E-3</v>
          </cell>
          <cell r="JQ1423">
            <v>0.26679863000000026</v>
          </cell>
        </row>
        <row r="1424">
          <cell r="D1424" t="str">
            <v>PV_.PX.WSF._.PTC.Small_Scale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  <cell r="EN1424">
            <v>0</v>
          </cell>
          <cell r="EO1424">
            <v>0</v>
          </cell>
          <cell r="EP1424">
            <v>0</v>
          </cell>
          <cell r="EQ1424">
            <v>0</v>
          </cell>
          <cell r="ER1424">
            <v>0</v>
          </cell>
          <cell r="ES1424">
            <v>0</v>
          </cell>
          <cell r="ET1424">
            <v>0</v>
          </cell>
          <cell r="EU1424">
            <v>0</v>
          </cell>
          <cell r="EV1424">
            <v>0</v>
          </cell>
          <cell r="EW1424">
            <v>0</v>
          </cell>
          <cell r="EX1424">
            <v>0</v>
          </cell>
          <cell r="EY1424">
            <v>0</v>
          </cell>
          <cell r="EZ1424">
            <v>0</v>
          </cell>
          <cell r="FA1424">
            <v>0</v>
          </cell>
          <cell r="FB1424">
            <v>0</v>
          </cell>
          <cell r="FC1424">
            <v>0</v>
          </cell>
          <cell r="FD1424">
            <v>0</v>
          </cell>
          <cell r="FE1424">
            <v>0</v>
          </cell>
          <cell r="FF1424">
            <v>0</v>
          </cell>
          <cell r="FG1424">
            <v>0</v>
          </cell>
          <cell r="FH1424">
            <v>0</v>
          </cell>
          <cell r="FI1424">
            <v>0</v>
          </cell>
          <cell r="FJ1424">
            <v>0</v>
          </cell>
          <cell r="FK1424">
            <v>0</v>
          </cell>
          <cell r="FL1424">
            <v>0</v>
          </cell>
          <cell r="FM1424">
            <v>0</v>
          </cell>
          <cell r="FN1424">
            <v>0</v>
          </cell>
          <cell r="FO1424">
            <v>0</v>
          </cell>
          <cell r="FP1424">
            <v>0</v>
          </cell>
          <cell r="FQ1424">
            <v>0</v>
          </cell>
          <cell r="FR1424">
            <v>0</v>
          </cell>
          <cell r="FS1424">
            <v>0</v>
          </cell>
          <cell r="FT1424">
            <v>0</v>
          </cell>
          <cell r="FU1424">
            <v>0</v>
          </cell>
          <cell r="FV1424">
            <v>0</v>
          </cell>
          <cell r="FW1424">
            <v>0</v>
          </cell>
          <cell r="FX1424">
            <v>0</v>
          </cell>
          <cell r="FY1424">
            <v>0</v>
          </cell>
          <cell r="FZ1424">
            <v>0</v>
          </cell>
          <cell r="GA1424">
            <v>0</v>
          </cell>
          <cell r="GB1424">
            <v>0</v>
          </cell>
          <cell r="GC1424">
            <v>0</v>
          </cell>
          <cell r="GD1424">
            <v>0</v>
          </cell>
          <cell r="GE1424">
            <v>0</v>
          </cell>
          <cell r="GF1424">
            <v>0</v>
          </cell>
          <cell r="GG1424">
            <v>0</v>
          </cell>
          <cell r="GH1424">
            <v>0</v>
          </cell>
          <cell r="GI1424">
            <v>0</v>
          </cell>
          <cell r="GJ1424">
            <v>0</v>
          </cell>
          <cell r="GK1424">
            <v>0</v>
          </cell>
          <cell r="GL1424">
            <v>0</v>
          </cell>
          <cell r="GM1424">
            <v>0</v>
          </cell>
          <cell r="GN1424">
            <v>0</v>
          </cell>
          <cell r="GO1424">
            <v>0</v>
          </cell>
          <cell r="GP1424">
            <v>0</v>
          </cell>
          <cell r="GQ1424">
            <v>0</v>
          </cell>
          <cell r="GR1424">
            <v>0</v>
          </cell>
          <cell r="GS1424">
            <v>0</v>
          </cell>
          <cell r="GT1424">
            <v>0</v>
          </cell>
          <cell r="GU1424">
            <v>0</v>
          </cell>
          <cell r="GV1424">
            <v>0</v>
          </cell>
          <cell r="GW1424">
            <v>0</v>
          </cell>
          <cell r="GX1424">
            <v>0</v>
          </cell>
          <cell r="GY1424">
            <v>0</v>
          </cell>
          <cell r="GZ1424">
            <v>0</v>
          </cell>
          <cell r="HA1424">
            <v>0</v>
          </cell>
          <cell r="HB1424">
            <v>0</v>
          </cell>
          <cell r="HC1424">
            <v>0</v>
          </cell>
          <cell r="HD1424">
            <v>0</v>
          </cell>
          <cell r="HE1424">
            <v>0</v>
          </cell>
          <cell r="HF1424">
            <v>0</v>
          </cell>
          <cell r="HG1424">
            <v>0</v>
          </cell>
          <cell r="HH1424">
            <v>0</v>
          </cell>
          <cell r="HI1424">
            <v>0</v>
          </cell>
          <cell r="HJ1424">
            <v>0</v>
          </cell>
          <cell r="HK1424">
            <v>0</v>
          </cell>
          <cell r="HL1424">
            <v>0</v>
          </cell>
          <cell r="HM1424">
            <v>0</v>
          </cell>
          <cell r="HN1424">
            <v>0</v>
          </cell>
          <cell r="HO1424">
            <v>0</v>
          </cell>
          <cell r="HP1424">
            <v>0</v>
          </cell>
          <cell r="HQ1424">
            <v>0</v>
          </cell>
          <cell r="HR1424">
            <v>0</v>
          </cell>
          <cell r="HS1424">
            <v>0</v>
          </cell>
          <cell r="HT1424">
            <v>0</v>
          </cell>
          <cell r="HU1424">
            <v>0</v>
          </cell>
          <cell r="HV1424">
            <v>0</v>
          </cell>
          <cell r="HW1424">
            <v>0</v>
          </cell>
          <cell r="HX1424">
            <v>0</v>
          </cell>
          <cell r="HY1424">
            <v>0</v>
          </cell>
          <cell r="HZ1424">
            <v>0</v>
          </cell>
          <cell r="IA1424">
            <v>0</v>
          </cell>
          <cell r="IB1424">
            <v>0</v>
          </cell>
          <cell r="IC1424">
            <v>0</v>
          </cell>
          <cell r="ID1424">
            <v>0</v>
          </cell>
          <cell r="IE1424">
            <v>0</v>
          </cell>
          <cell r="IF1424">
            <v>0</v>
          </cell>
          <cell r="IG1424">
            <v>0</v>
          </cell>
          <cell r="IH1424">
            <v>0</v>
          </cell>
          <cell r="II1424">
            <v>0</v>
          </cell>
          <cell r="IJ1424">
            <v>0</v>
          </cell>
          <cell r="IK1424">
            <v>0</v>
          </cell>
          <cell r="IL1424">
            <v>0</v>
          </cell>
          <cell r="IM1424">
            <v>0</v>
          </cell>
          <cell r="IN1424">
            <v>0</v>
          </cell>
          <cell r="IO1424">
            <v>0</v>
          </cell>
          <cell r="IP1424">
            <v>0</v>
          </cell>
          <cell r="IQ1424">
            <v>0</v>
          </cell>
          <cell r="IR1424">
            <v>0</v>
          </cell>
          <cell r="IS1424">
            <v>0</v>
          </cell>
          <cell r="IT1424">
            <v>0</v>
          </cell>
          <cell r="IU1424">
            <v>0</v>
          </cell>
          <cell r="IV1424">
            <v>0</v>
          </cell>
          <cell r="IW1424">
            <v>0</v>
          </cell>
          <cell r="IX1424">
            <v>0</v>
          </cell>
          <cell r="IY1424">
            <v>0</v>
          </cell>
          <cell r="IZ1424">
            <v>0</v>
          </cell>
          <cell r="JA1424">
            <v>0</v>
          </cell>
          <cell r="JB1424">
            <v>0</v>
          </cell>
          <cell r="JC1424">
            <v>0</v>
          </cell>
          <cell r="JD1424">
            <v>0</v>
          </cell>
          <cell r="JE1424">
            <v>0</v>
          </cell>
          <cell r="JF1424">
            <v>0</v>
          </cell>
          <cell r="JG1424">
            <v>0</v>
          </cell>
          <cell r="JH1424">
            <v>0</v>
          </cell>
          <cell r="JI1424">
            <v>0</v>
          </cell>
          <cell r="JJ1424">
            <v>0</v>
          </cell>
          <cell r="JK1424">
            <v>0</v>
          </cell>
          <cell r="JL1424">
            <v>0</v>
          </cell>
          <cell r="JM1424">
            <v>0</v>
          </cell>
          <cell r="JN1424">
            <v>0</v>
          </cell>
          <cell r="JO1424">
            <v>0</v>
          </cell>
          <cell r="JP1424">
            <v>0</v>
          </cell>
          <cell r="JQ1424">
            <v>0</v>
          </cell>
        </row>
        <row r="1425">
          <cell r="D1425" t="str">
            <v>PV_.PX.WWA._.PTC.Small_Scale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-3.8502200000039011E-3</v>
          </cell>
          <cell r="AF1425">
            <v>0</v>
          </cell>
          <cell r="AG1425">
            <v>0</v>
          </cell>
          <cell r="AH1425">
            <v>0</v>
          </cell>
          <cell r="AI1425">
            <v>4.6149780000003915E-2</v>
          </cell>
          <cell r="AJ1425">
            <v>-5.0000000000000711E-2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  <cell r="EN1425">
            <v>0</v>
          </cell>
          <cell r="EO1425">
            <v>0</v>
          </cell>
          <cell r="EP1425">
            <v>0</v>
          </cell>
          <cell r="EQ1425">
            <v>0</v>
          </cell>
          <cell r="ER1425">
            <v>0</v>
          </cell>
          <cell r="ES1425">
            <v>0</v>
          </cell>
          <cell r="ET1425">
            <v>0</v>
          </cell>
          <cell r="EU1425">
            <v>0</v>
          </cell>
          <cell r="EV1425">
            <v>0</v>
          </cell>
          <cell r="EW1425">
            <v>0</v>
          </cell>
          <cell r="EX1425">
            <v>0</v>
          </cell>
          <cell r="EY1425">
            <v>0</v>
          </cell>
          <cell r="EZ1425">
            <v>0</v>
          </cell>
          <cell r="FA1425">
            <v>0</v>
          </cell>
          <cell r="FB1425">
            <v>0</v>
          </cell>
          <cell r="FC1425">
            <v>0</v>
          </cell>
          <cell r="FD1425">
            <v>0</v>
          </cell>
          <cell r="FE1425">
            <v>0</v>
          </cell>
          <cell r="FF1425">
            <v>0</v>
          </cell>
          <cell r="FG1425">
            <v>0</v>
          </cell>
          <cell r="FH1425">
            <v>0</v>
          </cell>
          <cell r="FI1425">
            <v>0</v>
          </cell>
          <cell r="FJ1425">
            <v>0</v>
          </cell>
          <cell r="FK1425">
            <v>0</v>
          </cell>
          <cell r="FL1425">
            <v>0</v>
          </cell>
          <cell r="FM1425">
            <v>0</v>
          </cell>
          <cell r="FN1425">
            <v>0</v>
          </cell>
          <cell r="FO1425">
            <v>0</v>
          </cell>
          <cell r="FP1425">
            <v>0</v>
          </cell>
          <cell r="FQ1425">
            <v>0</v>
          </cell>
          <cell r="FR1425">
            <v>0</v>
          </cell>
          <cell r="FS1425">
            <v>0</v>
          </cell>
          <cell r="FT1425">
            <v>0</v>
          </cell>
          <cell r="FU1425">
            <v>0</v>
          </cell>
          <cell r="FV1425">
            <v>0</v>
          </cell>
          <cell r="FW1425">
            <v>0</v>
          </cell>
          <cell r="FX1425">
            <v>0</v>
          </cell>
          <cell r="FY1425">
            <v>0</v>
          </cell>
          <cell r="FZ1425">
            <v>0</v>
          </cell>
          <cell r="GA1425">
            <v>0</v>
          </cell>
          <cell r="GB1425">
            <v>0</v>
          </cell>
          <cell r="GC1425">
            <v>0</v>
          </cell>
          <cell r="GD1425">
            <v>0</v>
          </cell>
          <cell r="GE1425">
            <v>0</v>
          </cell>
          <cell r="GF1425">
            <v>0</v>
          </cell>
          <cell r="GG1425">
            <v>0</v>
          </cell>
          <cell r="GH1425">
            <v>0</v>
          </cell>
          <cell r="GI1425">
            <v>0</v>
          </cell>
          <cell r="GJ1425">
            <v>0</v>
          </cell>
          <cell r="GK1425">
            <v>0</v>
          </cell>
          <cell r="GL1425">
            <v>0</v>
          </cell>
          <cell r="GM1425">
            <v>0</v>
          </cell>
          <cell r="GN1425">
            <v>0</v>
          </cell>
          <cell r="GO1425">
            <v>0</v>
          </cell>
          <cell r="GP1425">
            <v>0</v>
          </cell>
          <cell r="GQ1425">
            <v>0</v>
          </cell>
          <cell r="GR1425">
            <v>0</v>
          </cell>
          <cell r="GS1425">
            <v>0</v>
          </cell>
          <cell r="GT1425">
            <v>0</v>
          </cell>
          <cell r="GU1425">
            <v>0</v>
          </cell>
          <cell r="GV1425">
            <v>0</v>
          </cell>
          <cell r="GW1425">
            <v>0</v>
          </cell>
          <cell r="GX1425">
            <v>0</v>
          </cell>
          <cell r="GY1425">
            <v>0</v>
          </cell>
          <cell r="GZ1425">
            <v>0</v>
          </cell>
          <cell r="HA1425">
            <v>0</v>
          </cell>
          <cell r="HB1425">
            <v>0</v>
          </cell>
          <cell r="HC1425">
            <v>0</v>
          </cell>
          <cell r="HD1425">
            <v>0</v>
          </cell>
          <cell r="HE1425">
            <v>0</v>
          </cell>
          <cell r="HF1425">
            <v>0</v>
          </cell>
          <cell r="HG1425">
            <v>0</v>
          </cell>
          <cell r="HH1425">
            <v>0</v>
          </cell>
          <cell r="HI1425">
            <v>0</v>
          </cell>
          <cell r="HJ1425">
            <v>0</v>
          </cell>
          <cell r="HK1425">
            <v>0</v>
          </cell>
          <cell r="HL1425">
            <v>0</v>
          </cell>
          <cell r="HM1425">
            <v>0</v>
          </cell>
          <cell r="HN1425">
            <v>0</v>
          </cell>
          <cell r="HO1425">
            <v>0</v>
          </cell>
          <cell r="HP1425">
            <v>0</v>
          </cell>
          <cell r="HQ1425">
            <v>0</v>
          </cell>
          <cell r="HR1425">
            <v>0</v>
          </cell>
          <cell r="HS1425">
            <v>0</v>
          </cell>
          <cell r="HT1425">
            <v>0</v>
          </cell>
          <cell r="HU1425">
            <v>0</v>
          </cell>
          <cell r="HV1425">
            <v>0</v>
          </cell>
          <cell r="HW1425">
            <v>0</v>
          </cell>
          <cell r="HX1425">
            <v>0</v>
          </cell>
          <cell r="HY1425">
            <v>0</v>
          </cell>
          <cell r="HZ1425">
            <v>0</v>
          </cell>
          <cell r="IA1425">
            <v>0</v>
          </cell>
          <cell r="IB1425">
            <v>0</v>
          </cell>
          <cell r="IC1425">
            <v>0</v>
          </cell>
          <cell r="ID1425">
            <v>0</v>
          </cell>
          <cell r="IE1425">
            <v>0</v>
          </cell>
          <cell r="IF1425">
            <v>0</v>
          </cell>
          <cell r="IG1425">
            <v>0</v>
          </cell>
          <cell r="IH1425">
            <v>0</v>
          </cell>
          <cell r="II1425">
            <v>0</v>
          </cell>
          <cell r="IJ1425">
            <v>0</v>
          </cell>
          <cell r="IK1425">
            <v>0</v>
          </cell>
          <cell r="IL1425">
            <v>0</v>
          </cell>
          <cell r="IM1425">
            <v>0</v>
          </cell>
          <cell r="IN1425">
            <v>0</v>
          </cell>
          <cell r="IO1425">
            <v>0</v>
          </cell>
          <cell r="IP1425">
            <v>0</v>
          </cell>
          <cell r="IQ1425">
            <v>0</v>
          </cell>
          <cell r="IR1425">
            <v>0</v>
          </cell>
          <cell r="IS1425">
            <v>0</v>
          </cell>
          <cell r="IT1425">
            <v>0</v>
          </cell>
          <cell r="IU1425">
            <v>0</v>
          </cell>
          <cell r="IV1425">
            <v>0</v>
          </cell>
          <cell r="IW1425">
            <v>0</v>
          </cell>
          <cell r="IX1425">
            <v>0</v>
          </cell>
          <cell r="IY1425">
            <v>0</v>
          </cell>
          <cell r="IZ1425">
            <v>0</v>
          </cell>
          <cell r="JA1425">
            <v>0</v>
          </cell>
          <cell r="JB1425">
            <v>0</v>
          </cell>
          <cell r="JC1425">
            <v>0</v>
          </cell>
          <cell r="JD1425">
            <v>0</v>
          </cell>
          <cell r="JE1425">
            <v>0</v>
          </cell>
          <cell r="JF1425">
            <v>0</v>
          </cell>
          <cell r="JG1425">
            <v>0</v>
          </cell>
          <cell r="JH1425">
            <v>0</v>
          </cell>
          <cell r="JI1425">
            <v>0</v>
          </cell>
          <cell r="JJ1425">
            <v>0</v>
          </cell>
          <cell r="JK1425">
            <v>0</v>
          </cell>
          <cell r="JL1425">
            <v>0</v>
          </cell>
          <cell r="JM1425">
            <v>0</v>
          </cell>
          <cell r="JN1425">
            <v>0</v>
          </cell>
          <cell r="JO1425">
            <v>0</v>
          </cell>
          <cell r="JP1425">
            <v>0</v>
          </cell>
          <cell r="JQ1425">
            <v>0</v>
          </cell>
        </row>
        <row r="1426">
          <cell r="D1426" t="str">
            <v>PV_.PX.WYC._.PTC.Small_Scale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  <cell r="EN1426">
            <v>0</v>
          </cell>
          <cell r="EO1426">
            <v>0</v>
          </cell>
          <cell r="EP1426">
            <v>0</v>
          </cell>
          <cell r="EQ1426">
            <v>0</v>
          </cell>
          <cell r="ER1426">
            <v>0</v>
          </cell>
          <cell r="ES1426">
            <v>0</v>
          </cell>
          <cell r="ET1426">
            <v>0</v>
          </cell>
          <cell r="EU1426">
            <v>0</v>
          </cell>
          <cell r="EV1426">
            <v>0</v>
          </cell>
          <cell r="EW1426">
            <v>0</v>
          </cell>
          <cell r="EX1426">
            <v>0</v>
          </cell>
          <cell r="EY1426">
            <v>0</v>
          </cell>
          <cell r="EZ1426">
            <v>0</v>
          </cell>
          <cell r="FA1426">
            <v>0</v>
          </cell>
          <cell r="FB1426">
            <v>0</v>
          </cell>
          <cell r="FC1426">
            <v>0</v>
          </cell>
          <cell r="FD1426">
            <v>0</v>
          </cell>
          <cell r="FE1426">
            <v>0</v>
          </cell>
          <cell r="FF1426">
            <v>0</v>
          </cell>
          <cell r="FG1426">
            <v>0</v>
          </cell>
          <cell r="FH1426">
            <v>0</v>
          </cell>
          <cell r="FI1426">
            <v>0</v>
          </cell>
          <cell r="FJ1426">
            <v>0</v>
          </cell>
          <cell r="FK1426">
            <v>0</v>
          </cell>
          <cell r="FL1426">
            <v>0</v>
          </cell>
          <cell r="FM1426">
            <v>0</v>
          </cell>
          <cell r="FN1426">
            <v>0</v>
          </cell>
          <cell r="FO1426">
            <v>0</v>
          </cell>
          <cell r="FP1426">
            <v>0</v>
          </cell>
          <cell r="FQ1426">
            <v>0</v>
          </cell>
          <cell r="FR1426">
            <v>0</v>
          </cell>
          <cell r="FS1426">
            <v>0</v>
          </cell>
          <cell r="FT1426">
            <v>0</v>
          </cell>
          <cell r="FU1426">
            <v>0</v>
          </cell>
          <cell r="FV1426">
            <v>0</v>
          </cell>
          <cell r="FW1426">
            <v>0</v>
          </cell>
          <cell r="FX1426">
            <v>0</v>
          </cell>
          <cell r="FY1426">
            <v>0</v>
          </cell>
          <cell r="FZ1426">
            <v>0</v>
          </cell>
          <cell r="GA1426">
            <v>0</v>
          </cell>
          <cell r="GB1426">
            <v>0</v>
          </cell>
          <cell r="GC1426">
            <v>0</v>
          </cell>
          <cell r="GD1426">
            <v>0</v>
          </cell>
          <cell r="GE1426">
            <v>0</v>
          </cell>
          <cell r="GF1426">
            <v>0</v>
          </cell>
          <cell r="GG1426">
            <v>0</v>
          </cell>
          <cell r="GH1426">
            <v>0</v>
          </cell>
          <cell r="GI1426">
            <v>0</v>
          </cell>
          <cell r="GJ1426">
            <v>0</v>
          </cell>
          <cell r="GK1426">
            <v>0</v>
          </cell>
          <cell r="GL1426">
            <v>0</v>
          </cell>
          <cell r="GM1426">
            <v>0</v>
          </cell>
          <cell r="GN1426">
            <v>0</v>
          </cell>
          <cell r="GO1426">
            <v>0</v>
          </cell>
          <cell r="GP1426">
            <v>0</v>
          </cell>
          <cell r="GQ1426">
            <v>0</v>
          </cell>
          <cell r="GR1426">
            <v>0</v>
          </cell>
          <cell r="GS1426">
            <v>0</v>
          </cell>
          <cell r="GT1426">
            <v>0</v>
          </cell>
          <cell r="GU1426">
            <v>0</v>
          </cell>
          <cell r="GV1426">
            <v>0</v>
          </cell>
          <cell r="GW1426">
            <v>0</v>
          </cell>
          <cell r="GX1426">
            <v>0</v>
          </cell>
          <cell r="GY1426">
            <v>0</v>
          </cell>
          <cell r="GZ1426">
            <v>0</v>
          </cell>
          <cell r="HA1426">
            <v>0</v>
          </cell>
          <cell r="HB1426">
            <v>0</v>
          </cell>
          <cell r="HC1426">
            <v>0</v>
          </cell>
          <cell r="HD1426">
            <v>0</v>
          </cell>
          <cell r="HE1426">
            <v>0</v>
          </cell>
          <cell r="HF1426">
            <v>0</v>
          </cell>
          <cell r="HG1426">
            <v>0</v>
          </cell>
          <cell r="HH1426">
            <v>0</v>
          </cell>
          <cell r="HI1426">
            <v>0</v>
          </cell>
          <cell r="HJ1426">
            <v>0</v>
          </cell>
          <cell r="HK1426">
            <v>0</v>
          </cell>
          <cell r="HL1426">
            <v>0</v>
          </cell>
          <cell r="HM1426">
            <v>0</v>
          </cell>
          <cell r="HN1426">
            <v>0</v>
          </cell>
          <cell r="HO1426">
            <v>0</v>
          </cell>
          <cell r="HP1426">
            <v>0</v>
          </cell>
          <cell r="HQ1426">
            <v>0</v>
          </cell>
          <cell r="HR1426">
            <v>0</v>
          </cell>
          <cell r="HS1426">
            <v>0</v>
          </cell>
          <cell r="HT1426">
            <v>0</v>
          </cell>
          <cell r="HU1426">
            <v>0</v>
          </cell>
          <cell r="HV1426">
            <v>0</v>
          </cell>
          <cell r="HW1426">
            <v>0</v>
          </cell>
          <cell r="HX1426">
            <v>0</v>
          </cell>
          <cell r="HY1426">
            <v>0</v>
          </cell>
          <cell r="HZ1426">
            <v>0</v>
          </cell>
          <cell r="IA1426">
            <v>0</v>
          </cell>
          <cell r="IB1426">
            <v>0</v>
          </cell>
          <cell r="IC1426">
            <v>0</v>
          </cell>
          <cell r="ID1426">
            <v>0</v>
          </cell>
          <cell r="IE1426">
            <v>0</v>
          </cell>
          <cell r="IF1426">
            <v>0</v>
          </cell>
          <cell r="IG1426">
            <v>0</v>
          </cell>
          <cell r="IH1426">
            <v>0</v>
          </cell>
          <cell r="II1426">
            <v>0</v>
          </cell>
          <cell r="IJ1426">
            <v>0</v>
          </cell>
          <cell r="IK1426">
            <v>0</v>
          </cell>
          <cell r="IL1426">
            <v>0</v>
          </cell>
          <cell r="IM1426">
            <v>0</v>
          </cell>
          <cell r="IN1426">
            <v>0</v>
          </cell>
          <cell r="IO1426">
            <v>0</v>
          </cell>
          <cell r="IP1426">
            <v>0</v>
          </cell>
          <cell r="IQ1426">
            <v>0</v>
          </cell>
          <cell r="IR1426">
            <v>0</v>
          </cell>
          <cell r="IS1426">
            <v>0</v>
          </cell>
          <cell r="IT1426">
            <v>0</v>
          </cell>
          <cell r="IU1426">
            <v>0</v>
          </cell>
          <cell r="IV1426">
            <v>0</v>
          </cell>
          <cell r="IW1426">
            <v>0</v>
          </cell>
          <cell r="IX1426">
            <v>0</v>
          </cell>
          <cell r="IY1426">
            <v>0</v>
          </cell>
          <cell r="IZ1426">
            <v>0</v>
          </cell>
          <cell r="JA1426">
            <v>0</v>
          </cell>
          <cell r="JB1426">
            <v>0</v>
          </cell>
          <cell r="JC1426">
            <v>0</v>
          </cell>
          <cell r="JD1426">
            <v>0</v>
          </cell>
          <cell r="JE1426">
            <v>0</v>
          </cell>
          <cell r="JF1426">
            <v>0</v>
          </cell>
          <cell r="JG1426">
            <v>0</v>
          </cell>
          <cell r="JH1426">
            <v>0</v>
          </cell>
          <cell r="JI1426">
            <v>0</v>
          </cell>
          <cell r="JJ1426">
            <v>0</v>
          </cell>
          <cell r="JK1426">
            <v>0</v>
          </cell>
          <cell r="JL1426">
            <v>0</v>
          </cell>
          <cell r="JM1426">
            <v>0</v>
          </cell>
          <cell r="JN1426">
            <v>0</v>
          </cell>
          <cell r="JO1426">
            <v>0</v>
          </cell>
          <cell r="JP1426">
            <v>0</v>
          </cell>
          <cell r="JQ1426">
            <v>0</v>
          </cell>
        </row>
        <row r="1427">
          <cell r="D1427" t="str">
            <v>PV_.PX.WYE._.PTC.Small_Scale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  <cell r="EN1427">
            <v>0</v>
          </cell>
          <cell r="EO1427">
            <v>0</v>
          </cell>
          <cell r="EP1427">
            <v>0</v>
          </cell>
          <cell r="EQ1427">
            <v>0</v>
          </cell>
          <cell r="ER1427">
            <v>0</v>
          </cell>
          <cell r="ES1427">
            <v>0</v>
          </cell>
          <cell r="ET1427">
            <v>0</v>
          </cell>
          <cell r="EU1427">
            <v>0</v>
          </cell>
          <cell r="EV1427">
            <v>0</v>
          </cell>
          <cell r="EW1427">
            <v>0</v>
          </cell>
          <cell r="EX1427">
            <v>0</v>
          </cell>
          <cell r="EY1427">
            <v>0</v>
          </cell>
          <cell r="EZ1427">
            <v>0</v>
          </cell>
          <cell r="FA1427">
            <v>0</v>
          </cell>
          <cell r="FB1427">
            <v>0</v>
          </cell>
          <cell r="FC1427">
            <v>0</v>
          </cell>
          <cell r="FD1427">
            <v>0</v>
          </cell>
          <cell r="FE1427">
            <v>0</v>
          </cell>
          <cell r="FF1427">
            <v>0</v>
          </cell>
          <cell r="FG1427">
            <v>0</v>
          </cell>
          <cell r="FH1427">
            <v>0</v>
          </cell>
          <cell r="FI1427">
            <v>0</v>
          </cell>
          <cell r="FJ1427">
            <v>0</v>
          </cell>
          <cell r="FK1427">
            <v>0</v>
          </cell>
          <cell r="FL1427">
            <v>0</v>
          </cell>
          <cell r="FM1427">
            <v>0</v>
          </cell>
          <cell r="FN1427">
            <v>0</v>
          </cell>
          <cell r="FO1427">
            <v>0</v>
          </cell>
          <cell r="FP1427">
            <v>0</v>
          </cell>
          <cell r="FQ1427">
            <v>0</v>
          </cell>
          <cell r="FR1427">
            <v>0</v>
          </cell>
          <cell r="FS1427">
            <v>0</v>
          </cell>
          <cell r="FT1427">
            <v>0</v>
          </cell>
          <cell r="FU1427">
            <v>0</v>
          </cell>
          <cell r="FV1427">
            <v>0</v>
          </cell>
          <cell r="FW1427">
            <v>0</v>
          </cell>
          <cell r="FX1427">
            <v>0</v>
          </cell>
          <cell r="FY1427">
            <v>0</v>
          </cell>
          <cell r="FZ1427">
            <v>0</v>
          </cell>
          <cell r="GA1427">
            <v>0</v>
          </cell>
          <cell r="GB1427">
            <v>0</v>
          </cell>
          <cell r="GC1427">
            <v>0</v>
          </cell>
          <cell r="GD1427">
            <v>0</v>
          </cell>
          <cell r="GE1427">
            <v>0</v>
          </cell>
          <cell r="GF1427">
            <v>0</v>
          </cell>
          <cell r="GG1427">
            <v>0</v>
          </cell>
          <cell r="GH1427">
            <v>0</v>
          </cell>
          <cell r="GI1427">
            <v>0</v>
          </cell>
          <cell r="GJ1427">
            <v>0</v>
          </cell>
          <cell r="GK1427">
            <v>0</v>
          </cell>
          <cell r="GL1427">
            <v>0</v>
          </cell>
          <cell r="GM1427">
            <v>0</v>
          </cell>
          <cell r="GN1427">
            <v>0</v>
          </cell>
          <cell r="GO1427">
            <v>0</v>
          </cell>
          <cell r="GP1427">
            <v>0</v>
          </cell>
          <cell r="GQ1427">
            <v>0</v>
          </cell>
          <cell r="GR1427">
            <v>0</v>
          </cell>
          <cell r="GS1427">
            <v>0</v>
          </cell>
          <cell r="GT1427">
            <v>0</v>
          </cell>
          <cell r="GU1427">
            <v>0</v>
          </cell>
          <cell r="GV1427">
            <v>0</v>
          </cell>
          <cell r="GW1427">
            <v>0</v>
          </cell>
          <cell r="GX1427">
            <v>0</v>
          </cell>
          <cell r="GY1427">
            <v>0</v>
          </cell>
          <cell r="GZ1427">
            <v>0</v>
          </cell>
          <cell r="HA1427">
            <v>0</v>
          </cell>
          <cell r="HB1427">
            <v>0</v>
          </cell>
          <cell r="HC1427">
            <v>0</v>
          </cell>
          <cell r="HD1427">
            <v>0</v>
          </cell>
          <cell r="HE1427">
            <v>0</v>
          </cell>
          <cell r="HF1427">
            <v>0</v>
          </cell>
          <cell r="HG1427">
            <v>0</v>
          </cell>
          <cell r="HH1427">
            <v>0</v>
          </cell>
          <cell r="HI1427">
            <v>0</v>
          </cell>
          <cell r="HJ1427">
            <v>0</v>
          </cell>
          <cell r="HK1427">
            <v>0</v>
          </cell>
          <cell r="HL1427">
            <v>0</v>
          </cell>
          <cell r="HM1427">
            <v>0</v>
          </cell>
          <cell r="HN1427">
            <v>0</v>
          </cell>
          <cell r="HO1427">
            <v>0</v>
          </cell>
          <cell r="HP1427">
            <v>0</v>
          </cell>
          <cell r="HQ1427">
            <v>0</v>
          </cell>
          <cell r="HR1427">
            <v>0</v>
          </cell>
          <cell r="HS1427">
            <v>0</v>
          </cell>
          <cell r="HT1427">
            <v>0</v>
          </cell>
          <cell r="HU1427">
            <v>0</v>
          </cell>
          <cell r="HV1427">
            <v>0</v>
          </cell>
          <cell r="HW1427">
            <v>0</v>
          </cell>
          <cell r="HX1427">
            <v>0</v>
          </cell>
          <cell r="HY1427">
            <v>0</v>
          </cell>
          <cell r="HZ1427">
            <v>0</v>
          </cell>
          <cell r="IA1427">
            <v>0</v>
          </cell>
          <cell r="IB1427">
            <v>0</v>
          </cell>
          <cell r="IC1427">
            <v>0</v>
          </cell>
          <cell r="ID1427">
            <v>0</v>
          </cell>
          <cell r="IE1427">
            <v>0</v>
          </cell>
          <cell r="IF1427">
            <v>0</v>
          </cell>
          <cell r="IG1427">
            <v>0</v>
          </cell>
          <cell r="IH1427">
            <v>0</v>
          </cell>
          <cell r="II1427">
            <v>0</v>
          </cell>
          <cell r="IJ1427">
            <v>0</v>
          </cell>
          <cell r="IK1427">
            <v>0</v>
          </cell>
          <cell r="IL1427">
            <v>0</v>
          </cell>
          <cell r="IM1427">
            <v>0</v>
          </cell>
          <cell r="IN1427">
            <v>0</v>
          </cell>
          <cell r="IO1427">
            <v>0</v>
          </cell>
          <cell r="IP1427">
            <v>0</v>
          </cell>
          <cell r="IQ1427">
            <v>0</v>
          </cell>
          <cell r="IR1427">
            <v>0</v>
          </cell>
          <cell r="IS1427">
            <v>0</v>
          </cell>
          <cell r="IT1427">
            <v>0</v>
          </cell>
          <cell r="IU1427">
            <v>0</v>
          </cell>
          <cell r="IV1427">
            <v>0</v>
          </cell>
          <cell r="IW1427">
            <v>0</v>
          </cell>
          <cell r="IX1427">
            <v>0</v>
          </cell>
          <cell r="IY1427">
            <v>0</v>
          </cell>
          <cell r="IZ1427">
            <v>0</v>
          </cell>
          <cell r="JA1427">
            <v>0</v>
          </cell>
          <cell r="JB1427">
            <v>0</v>
          </cell>
          <cell r="JC1427">
            <v>0</v>
          </cell>
          <cell r="JD1427">
            <v>0</v>
          </cell>
          <cell r="JE1427">
            <v>0</v>
          </cell>
          <cell r="JF1427">
            <v>0</v>
          </cell>
          <cell r="JG1427">
            <v>0</v>
          </cell>
          <cell r="JH1427">
            <v>0</v>
          </cell>
          <cell r="JI1427">
            <v>0</v>
          </cell>
          <cell r="JJ1427">
            <v>0</v>
          </cell>
          <cell r="JK1427">
            <v>0</v>
          </cell>
          <cell r="JL1427">
            <v>0</v>
          </cell>
          <cell r="JM1427">
            <v>0</v>
          </cell>
          <cell r="JN1427">
            <v>0</v>
          </cell>
          <cell r="JO1427">
            <v>0</v>
          </cell>
          <cell r="JP1427">
            <v>0</v>
          </cell>
          <cell r="JQ1427">
            <v>0</v>
          </cell>
        </row>
        <row r="1428">
          <cell r="D1428" t="str">
            <v>PV_.PX.WYN._.PTC.Small_Scale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  <cell r="EN1428">
            <v>0</v>
          </cell>
          <cell r="EO1428">
            <v>0</v>
          </cell>
          <cell r="EP1428">
            <v>0</v>
          </cell>
          <cell r="EQ1428">
            <v>0</v>
          </cell>
          <cell r="ER1428">
            <v>0</v>
          </cell>
          <cell r="ES1428">
            <v>0</v>
          </cell>
          <cell r="ET1428">
            <v>0</v>
          </cell>
          <cell r="EU1428">
            <v>0</v>
          </cell>
          <cell r="EV1428">
            <v>0</v>
          </cell>
          <cell r="EW1428">
            <v>0</v>
          </cell>
          <cell r="EX1428">
            <v>0</v>
          </cell>
          <cell r="EY1428">
            <v>0</v>
          </cell>
          <cell r="EZ1428">
            <v>0</v>
          </cell>
          <cell r="FA1428">
            <v>0</v>
          </cell>
          <cell r="FB1428">
            <v>0</v>
          </cell>
          <cell r="FC1428">
            <v>0</v>
          </cell>
          <cell r="FD1428">
            <v>0</v>
          </cell>
          <cell r="FE1428">
            <v>0</v>
          </cell>
          <cell r="FF1428">
            <v>0</v>
          </cell>
          <cell r="FG1428">
            <v>0</v>
          </cell>
          <cell r="FH1428">
            <v>0</v>
          </cell>
          <cell r="FI1428">
            <v>0</v>
          </cell>
          <cell r="FJ1428">
            <v>0</v>
          </cell>
          <cell r="FK1428">
            <v>0</v>
          </cell>
          <cell r="FL1428">
            <v>0</v>
          </cell>
          <cell r="FM1428">
            <v>0</v>
          </cell>
          <cell r="FN1428">
            <v>0</v>
          </cell>
          <cell r="FO1428">
            <v>0</v>
          </cell>
          <cell r="FP1428">
            <v>0</v>
          </cell>
          <cell r="FQ1428">
            <v>0</v>
          </cell>
          <cell r="FR1428">
            <v>0</v>
          </cell>
          <cell r="FS1428">
            <v>0</v>
          </cell>
          <cell r="FT1428">
            <v>0</v>
          </cell>
          <cell r="FU1428">
            <v>0</v>
          </cell>
          <cell r="FV1428">
            <v>0</v>
          </cell>
          <cell r="FW1428">
            <v>0</v>
          </cell>
          <cell r="FX1428">
            <v>0</v>
          </cell>
          <cell r="FY1428">
            <v>0</v>
          </cell>
          <cell r="FZ1428">
            <v>0</v>
          </cell>
          <cell r="GA1428">
            <v>0</v>
          </cell>
          <cell r="GB1428">
            <v>0</v>
          </cell>
          <cell r="GC1428">
            <v>0</v>
          </cell>
          <cell r="GD1428">
            <v>0</v>
          </cell>
          <cell r="GE1428">
            <v>0</v>
          </cell>
          <cell r="GF1428">
            <v>0</v>
          </cell>
          <cell r="GG1428">
            <v>0</v>
          </cell>
          <cell r="GH1428">
            <v>0</v>
          </cell>
          <cell r="GI1428">
            <v>0</v>
          </cell>
          <cell r="GJ1428">
            <v>0</v>
          </cell>
          <cell r="GK1428">
            <v>0</v>
          </cell>
          <cell r="GL1428">
            <v>0</v>
          </cell>
          <cell r="GM1428">
            <v>0</v>
          </cell>
          <cell r="GN1428">
            <v>0</v>
          </cell>
          <cell r="GO1428">
            <v>0</v>
          </cell>
          <cell r="GP1428">
            <v>0</v>
          </cell>
          <cell r="GQ1428">
            <v>0</v>
          </cell>
          <cell r="GR1428">
            <v>0</v>
          </cell>
          <cell r="GS1428">
            <v>0</v>
          </cell>
          <cell r="GT1428">
            <v>0</v>
          </cell>
          <cell r="GU1428">
            <v>0</v>
          </cell>
          <cell r="GV1428">
            <v>0</v>
          </cell>
          <cell r="GW1428">
            <v>0</v>
          </cell>
          <cell r="GX1428">
            <v>0</v>
          </cell>
          <cell r="GY1428">
            <v>0</v>
          </cell>
          <cell r="GZ1428">
            <v>0</v>
          </cell>
          <cell r="HA1428">
            <v>0</v>
          </cell>
          <cell r="HB1428">
            <v>0</v>
          </cell>
          <cell r="HC1428">
            <v>0</v>
          </cell>
          <cell r="HD1428">
            <v>0</v>
          </cell>
          <cell r="HE1428">
            <v>0</v>
          </cell>
          <cell r="HF1428">
            <v>0</v>
          </cell>
          <cell r="HG1428">
            <v>0</v>
          </cell>
          <cell r="HH1428">
            <v>0</v>
          </cell>
          <cell r="HI1428">
            <v>0</v>
          </cell>
          <cell r="HJ1428">
            <v>0</v>
          </cell>
          <cell r="HK1428">
            <v>0</v>
          </cell>
          <cell r="HL1428">
            <v>0</v>
          </cell>
          <cell r="HM1428">
            <v>0</v>
          </cell>
          <cell r="HN1428">
            <v>0</v>
          </cell>
          <cell r="HO1428">
            <v>0</v>
          </cell>
          <cell r="HP1428">
            <v>0</v>
          </cell>
          <cell r="HQ1428">
            <v>0</v>
          </cell>
          <cell r="HR1428">
            <v>0</v>
          </cell>
          <cell r="HS1428">
            <v>0</v>
          </cell>
          <cell r="HT1428">
            <v>0</v>
          </cell>
          <cell r="HU1428">
            <v>0</v>
          </cell>
          <cell r="HV1428">
            <v>0</v>
          </cell>
          <cell r="HW1428">
            <v>0</v>
          </cell>
          <cell r="HX1428">
            <v>0</v>
          </cell>
          <cell r="HY1428">
            <v>0</v>
          </cell>
          <cell r="HZ1428">
            <v>0</v>
          </cell>
          <cell r="IA1428">
            <v>0</v>
          </cell>
          <cell r="IB1428">
            <v>0</v>
          </cell>
          <cell r="IC1428">
            <v>0</v>
          </cell>
          <cell r="ID1428">
            <v>0</v>
          </cell>
          <cell r="IE1428">
            <v>0</v>
          </cell>
          <cell r="IF1428">
            <v>0</v>
          </cell>
          <cell r="IG1428">
            <v>0</v>
          </cell>
          <cell r="IH1428">
            <v>0</v>
          </cell>
          <cell r="II1428">
            <v>0</v>
          </cell>
          <cell r="IJ1428">
            <v>0</v>
          </cell>
          <cell r="IK1428">
            <v>0</v>
          </cell>
          <cell r="IL1428">
            <v>0</v>
          </cell>
          <cell r="IM1428">
            <v>0</v>
          </cell>
          <cell r="IN1428">
            <v>0</v>
          </cell>
          <cell r="IO1428">
            <v>0</v>
          </cell>
          <cell r="IP1428">
            <v>0</v>
          </cell>
          <cell r="IQ1428">
            <v>0</v>
          </cell>
          <cell r="IR1428">
            <v>0</v>
          </cell>
          <cell r="IS1428">
            <v>0</v>
          </cell>
          <cell r="IT1428">
            <v>0</v>
          </cell>
          <cell r="IU1428">
            <v>0</v>
          </cell>
          <cell r="IV1428">
            <v>0</v>
          </cell>
          <cell r="IW1428">
            <v>0</v>
          </cell>
          <cell r="IX1428">
            <v>0</v>
          </cell>
          <cell r="IY1428">
            <v>0</v>
          </cell>
          <cell r="IZ1428">
            <v>0</v>
          </cell>
          <cell r="JA1428">
            <v>0</v>
          </cell>
          <cell r="JB1428">
            <v>0</v>
          </cell>
          <cell r="JC1428">
            <v>0</v>
          </cell>
          <cell r="JD1428">
            <v>0</v>
          </cell>
          <cell r="JE1428">
            <v>0</v>
          </cell>
          <cell r="JF1428">
            <v>0</v>
          </cell>
          <cell r="JG1428">
            <v>0</v>
          </cell>
          <cell r="JH1428">
            <v>0</v>
          </cell>
          <cell r="JI1428">
            <v>0</v>
          </cell>
          <cell r="JJ1428">
            <v>0</v>
          </cell>
          <cell r="JK1428">
            <v>0</v>
          </cell>
          <cell r="JL1428">
            <v>0</v>
          </cell>
          <cell r="JM1428">
            <v>0</v>
          </cell>
          <cell r="JN1428">
            <v>0</v>
          </cell>
          <cell r="JO1428">
            <v>0</v>
          </cell>
          <cell r="JP1428">
            <v>0</v>
          </cell>
          <cell r="JQ1428">
            <v>0</v>
          </cell>
        </row>
        <row r="1429">
          <cell r="D1429" t="str">
            <v>PV_.PX.YAK._.PTC.Small_Scale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5.0000000000004263E-2</v>
          </cell>
          <cell r="AJ1429">
            <v>-5.0000000000000711E-2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  <cell r="EN1429">
            <v>0</v>
          </cell>
          <cell r="EO1429">
            <v>0</v>
          </cell>
          <cell r="EP1429">
            <v>0</v>
          </cell>
          <cell r="EQ1429">
            <v>0</v>
          </cell>
          <cell r="ER1429">
            <v>0</v>
          </cell>
          <cell r="ES1429">
            <v>0</v>
          </cell>
          <cell r="ET1429">
            <v>0</v>
          </cell>
          <cell r="EU1429">
            <v>0</v>
          </cell>
          <cell r="EV1429">
            <v>0</v>
          </cell>
          <cell r="EW1429">
            <v>0</v>
          </cell>
          <cell r="EX1429">
            <v>0</v>
          </cell>
          <cell r="EY1429">
            <v>0</v>
          </cell>
          <cell r="EZ1429">
            <v>0</v>
          </cell>
          <cell r="FA1429">
            <v>0</v>
          </cell>
          <cell r="FB1429">
            <v>0</v>
          </cell>
          <cell r="FC1429">
            <v>0</v>
          </cell>
          <cell r="FD1429">
            <v>0</v>
          </cell>
          <cell r="FE1429">
            <v>0</v>
          </cell>
          <cell r="FF1429">
            <v>0</v>
          </cell>
          <cell r="FG1429">
            <v>0</v>
          </cell>
          <cell r="FH1429">
            <v>0</v>
          </cell>
          <cell r="FI1429">
            <v>0</v>
          </cell>
          <cell r="FJ1429">
            <v>0</v>
          </cell>
          <cell r="FK1429">
            <v>0</v>
          </cell>
          <cell r="FL1429">
            <v>0</v>
          </cell>
          <cell r="FM1429">
            <v>0</v>
          </cell>
          <cell r="FN1429">
            <v>0</v>
          </cell>
          <cell r="FO1429">
            <v>0</v>
          </cell>
          <cell r="FP1429">
            <v>0</v>
          </cell>
          <cell r="FQ1429">
            <v>0</v>
          </cell>
          <cell r="FR1429">
            <v>0</v>
          </cell>
          <cell r="FS1429">
            <v>0</v>
          </cell>
          <cell r="FT1429">
            <v>0</v>
          </cell>
          <cell r="FU1429">
            <v>0</v>
          </cell>
          <cell r="FV1429">
            <v>0</v>
          </cell>
          <cell r="FW1429">
            <v>0</v>
          </cell>
          <cell r="FX1429">
            <v>0</v>
          </cell>
          <cell r="FY1429">
            <v>0</v>
          </cell>
          <cell r="FZ1429">
            <v>0</v>
          </cell>
          <cell r="GA1429">
            <v>0</v>
          </cell>
          <cell r="GB1429">
            <v>0</v>
          </cell>
          <cell r="GC1429">
            <v>0</v>
          </cell>
          <cell r="GD1429">
            <v>0</v>
          </cell>
          <cell r="GE1429">
            <v>0</v>
          </cell>
          <cell r="GF1429">
            <v>0</v>
          </cell>
          <cell r="GG1429">
            <v>0</v>
          </cell>
          <cell r="GH1429">
            <v>0</v>
          </cell>
          <cell r="GI1429">
            <v>0</v>
          </cell>
          <cell r="GJ1429">
            <v>0</v>
          </cell>
          <cell r="GK1429">
            <v>0</v>
          </cell>
          <cell r="GL1429">
            <v>0</v>
          </cell>
          <cell r="GM1429">
            <v>0</v>
          </cell>
          <cell r="GN1429">
            <v>0</v>
          </cell>
          <cell r="GO1429">
            <v>0</v>
          </cell>
          <cell r="GP1429">
            <v>0</v>
          </cell>
          <cell r="GQ1429">
            <v>0</v>
          </cell>
          <cell r="GR1429">
            <v>0</v>
          </cell>
          <cell r="GS1429">
            <v>0</v>
          </cell>
          <cell r="GT1429">
            <v>0</v>
          </cell>
          <cell r="GU1429">
            <v>0</v>
          </cell>
          <cell r="GV1429">
            <v>0</v>
          </cell>
          <cell r="GW1429">
            <v>0</v>
          </cell>
          <cell r="GX1429">
            <v>0</v>
          </cell>
          <cell r="GY1429">
            <v>0</v>
          </cell>
          <cell r="GZ1429">
            <v>0</v>
          </cell>
          <cell r="HA1429">
            <v>0</v>
          </cell>
          <cell r="HB1429">
            <v>0</v>
          </cell>
          <cell r="HC1429">
            <v>0</v>
          </cell>
          <cell r="HD1429">
            <v>0</v>
          </cell>
          <cell r="HE1429">
            <v>0</v>
          </cell>
          <cell r="HF1429">
            <v>0</v>
          </cell>
          <cell r="HG1429">
            <v>0</v>
          </cell>
          <cell r="HH1429">
            <v>0</v>
          </cell>
          <cell r="HI1429">
            <v>0</v>
          </cell>
          <cell r="HJ1429">
            <v>0</v>
          </cell>
          <cell r="HK1429">
            <v>0</v>
          </cell>
          <cell r="HL1429">
            <v>0</v>
          </cell>
          <cell r="HM1429">
            <v>0</v>
          </cell>
          <cell r="HN1429">
            <v>0</v>
          </cell>
          <cell r="HO1429">
            <v>0</v>
          </cell>
          <cell r="HP1429">
            <v>0</v>
          </cell>
          <cell r="HQ1429">
            <v>0</v>
          </cell>
          <cell r="HR1429">
            <v>0</v>
          </cell>
          <cell r="HS1429">
            <v>0</v>
          </cell>
          <cell r="HT1429">
            <v>0</v>
          </cell>
          <cell r="HU1429">
            <v>0</v>
          </cell>
          <cell r="HV1429">
            <v>0</v>
          </cell>
          <cell r="HW1429">
            <v>0</v>
          </cell>
          <cell r="HX1429">
            <v>0</v>
          </cell>
          <cell r="HY1429">
            <v>0</v>
          </cell>
          <cell r="HZ1429">
            <v>0</v>
          </cell>
          <cell r="IA1429">
            <v>0</v>
          </cell>
          <cell r="IB1429">
            <v>0</v>
          </cell>
          <cell r="IC1429">
            <v>0</v>
          </cell>
          <cell r="ID1429">
            <v>0</v>
          </cell>
          <cell r="IE1429">
            <v>0</v>
          </cell>
          <cell r="IF1429">
            <v>0</v>
          </cell>
          <cell r="IG1429">
            <v>0</v>
          </cell>
          <cell r="IH1429">
            <v>0</v>
          </cell>
          <cell r="II1429">
            <v>0</v>
          </cell>
          <cell r="IJ1429">
            <v>0</v>
          </cell>
          <cell r="IK1429">
            <v>0</v>
          </cell>
          <cell r="IL1429">
            <v>0</v>
          </cell>
          <cell r="IM1429">
            <v>0</v>
          </cell>
          <cell r="IN1429">
            <v>0</v>
          </cell>
          <cell r="IO1429">
            <v>0</v>
          </cell>
          <cell r="IP1429">
            <v>0</v>
          </cell>
          <cell r="IQ1429">
            <v>0</v>
          </cell>
          <cell r="IR1429">
            <v>0</v>
          </cell>
          <cell r="IS1429">
            <v>0</v>
          </cell>
          <cell r="IT1429">
            <v>0</v>
          </cell>
          <cell r="IU1429">
            <v>0</v>
          </cell>
          <cell r="IV1429">
            <v>0</v>
          </cell>
          <cell r="IW1429">
            <v>0</v>
          </cell>
          <cell r="IX1429">
            <v>0</v>
          </cell>
          <cell r="IY1429">
            <v>0</v>
          </cell>
          <cell r="IZ1429">
            <v>0</v>
          </cell>
          <cell r="JA1429">
            <v>0</v>
          </cell>
          <cell r="JB1429">
            <v>0</v>
          </cell>
          <cell r="JC1429">
            <v>0</v>
          </cell>
          <cell r="JD1429">
            <v>0</v>
          </cell>
          <cell r="JE1429">
            <v>-1.7291279999994913E-2</v>
          </cell>
          <cell r="JF1429">
            <v>0</v>
          </cell>
          <cell r="JG1429">
            <v>0</v>
          </cell>
          <cell r="JH1429">
            <v>-1.7291280000002018E-2</v>
          </cell>
          <cell r="JI1429">
            <v>0</v>
          </cell>
          <cell r="JJ1429">
            <v>0</v>
          </cell>
          <cell r="JK1429">
            <v>0</v>
          </cell>
          <cell r="JL1429">
            <v>0</v>
          </cell>
          <cell r="JM1429">
            <v>0</v>
          </cell>
          <cell r="JN1429">
            <v>0</v>
          </cell>
          <cell r="JO1429">
            <v>0</v>
          </cell>
          <cell r="JP1429">
            <v>0</v>
          </cell>
          <cell r="JQ1429">
            <v>0</v>
          </cell>
        </row>
        <row r="1430">
          <cell r="D1430" t="str">
            <v>PV_.PX.YAK._.PTC.Utility_Scale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  <cell r="EN1430">
            <v>0</v>
          </cell>
          <cell r="EO1430">
            <v>0</v>
          </cell>
          <cell r="EP1430">
            <v>0</v>
          </cell>
          <cell r="EQ1430">
            <v>0</v>
          </cell>
          <cell r="ER1430">
            <v>0</v>
          </cell>
          <cell r="ES1430">
            <v>0</v>
          </cell>
          <cell r="ET1430">
            <v>0</v>
          </cell>
          <cell r="EU1430">
            <v>0</v>
          </cell>
          <cell r="EV1430">
            <v>0</v>
          </cell>
          <cell r="EW1430">
            <v>0</v>
          </cell>
          <cell r="EX1430">
            <v>0</v>
          </cell>
          <cell r="EY1430">
            <v>0</v>
          </cell>
          <cell r="EZ1430">
            <v>0</v>
          </cell>
          <cell r="FA1430">
            <v>0</v>
          </cell>
          <cell r="FB1430">
            <v>0</v>
          </cell>
          <cell r="FC1430">
            <v>0</v>
          </cell>
          <cell r="FD1430">
            <v>0</v>
          </cell>
          <cell r="FE1430">
            <v>0</v>
          </cell>
          <cell r="FF1430">
            <v>0</v>
          </cell>
          <cell r="FG1430">
            <v>0</v>
          </cell>
          <cell r="FH1430">
            <v>0</v>
          </cell>
          <cell r="FI1430">
            <v>0</v>
          </cell>
          <cell r="FJ1430">
            <v>0</v>
          </cell>
          <cell r="FK1430">
            <v>0</v>
          </cell>
          <cell r="FL1430">
            <v>0</v>
          </cell>
          <cell r="FM1430">
            <v>0</v>
          </cell>
          <cell r="FN1430">
            <v>0</v>
          </cell>
          <cell r="FO1430">
            <v>0</v>
          </cell>
          <cell r="FP1430">
            <v>0</v>
          </cell>
          <cell r="FQ1430">
            <v>0</v>
          </cell>
          <cell r="FR1430">
            <v>0</v>
          </cell>
          <cell r="FS1430">
            <v>0</v>
          </cell>
          <cell r="FT1430">
            <v>0</v>
          </cell>
          <cell r="FU1430">
            <v>0</v>
          </cell>
          <cell r="FV1430">
            <v>0</v>
          </cell>
          <cell r="FW1430">
            <v>0</v>
          </cell>
          <cell r="FX1430">
            <v>0</v>
          </cell>
          <cell r="FY1430">
            <v>0</v>
          </cell>
          <cell r="FZ1430">
            <v>0</v>
          </cell>
          <cell r="GA1430">
            <v>0</v>
          </cell>
          <cell r="GB1430">
            <v>0</v>
          </cell>
          <cell r="GC1430">
            <v>0</v>
          </cell>
          <cell r="GD1430">
            <v>0</v>
          </cell>
          <cell r="GE1430">
            <v>0</v>
          </cell>
          <cell r="GF1430">
            <v>0</v>
          </cell>
          <cell r="GG1430">
            <v>0</v>
          </cell>
          <cell r="GH1430">
            <v>0</v>
          </cell>
          <cell r="GI1430">
            <v>0</v>
          </cell>
          <cell r="GJ1430">
            <v>0</v>
          </cell>
          <cell r="GK1430">
            <v>0</v>
          </cell>
          <cell r="GL1430">
            <v>0</v>
          </cell>
          <cell r="GM1430">
            <v>0</v>
          </cell>
          <cell r="GN1430">
            <v>0</v>
          </cell>
          <cell r="GO1430">
            <v>0</v>
          </cell>
          <cell r="GP1430">
            <v>0</v>
          </cell>
          <cell r="GQ1430">
            <v>0</v>
          </cell>
          <cell r="GR1430">
            <v>0</v>
          </cell>
          <cell r="GS1430">
            <v>0</v>
          </cell>
          <cell r="GT1430">
            <v>0</v>
          </cell>
          <cell r="GU1430">
            <v>0</v>
          </cell>
          <cell r="GV1430">
            <v>0</v>
          </cell>
          <cell r="GW1430">
            <v>0</v>
          </cell>
          <cell r="GX1430">
            <v>0</v>
          </cell>
          <cell r="GY1430">
            <v>0</v>
          </cell>
          <cell r="GZ1430">
            <v>0</v>
          </cell>
          <cell r="HA1430">
            <v>0</v>
          </cell>
          <cell r="HB1430">
            <v>0</v>
          </cell>
          <cell r="HC1430">
            <v>0</v>
          </cell>
          <cell r="HD1430">
            <v>0</v>
          </cell>
          <cell r="HE1430">
            <v>0</v>
          </cell>
          <cell r="HF1430">
            <v>0</v>
          </cell>
          <cell r="HG1430">
            <v>0</v>
          </cell>
          <cell r="HH1430">
            <v>0</v>
          </cell>
          <cell r="HI1430">
            <v>0</v>
          </cell>
          <cell r="HJ1430">
            <v>0</v>
          </cell>
          <cell r="HK1430">
            <v>0</v>
          </cell>
          <cell r="HL1430">
            <v>0</v>
          </cell>
          <cell r="HM1430">
            <v>0</v>
          </cell>
          <cell r="HN1430">
            <v>0</v>
          </cell>
          <cell r="HO1430">
            <v>0</v>
          </cell>
          <cell r="HP1430">
            <v>0</v>
          </cell>
          <cell r="HQ1430">
            <v>0</v>
          </cell>
          <cell r="HR1430">
            <v>0</v>
          </cell>
          <cell r="HS1430">
            <v>0</v>
          </cell>
          <cell r="HT1430">
            <v>0</v>
          </cell>
          <cell r="HU1430">
            <v>0</v>
          </cell>
          <cell r="HV1430">
            <v>0</v>
          </cell>
          <cell r="HW1430">
            <v>0</v>
          </cell>
          <cell r="HX1430">
            <v>0</v>
          </cell>
          <cell r="HY1430">
            <v>0</v>
          </cell>
          <cell r="HZ1430">
            <v>0</v>
          </cell>
          <cell r="IA1430">
            <v>0</v>
          </cell>
          <cell r="IB1430">
            <v>0</v>
          </cell>
          <cell r="IC1430">
            <v>0</v>
          </cell>
          <cell r="ID1430">
            <v>0</v>
          </cell>
          <cell r="IE1430">
            <v>0</v>
          </cell>
          <cell r="IF1430">
            <v>0</v>
          </cell>
          <cell r="IG1430">
            <v>0</v>
          </cell>
          <cell r="IH1430">
            <v>0</v>
          </cell>
          <cell r="II1430">
            <v>0</v>
          </cell>
          <cell r="IJ1430">
            <v>0</v>
          </cell>
          <cell r="IK1430">
            <v>0</v>
          </cell>
          <cell r="IL1430">
            <v>0</v>
          </cell>
          <cell r="IM1430">
            <v>0</v>
          </cell>
          <cell r="IN1430">
            <v>0</v>
          </cell>
          <cell r="IO1430">
            <v>0</v>
          </cell>
          <cell r="IP1430">
            <v>0</v>
          </cell>
          <cell r="IQ1430">
            <v>0</v>
          </cell>
          <cell r="IR1430">
            <v>0</v>
          </cell>
          <cell r="IS1430">
            <v>0</v>
          </cell>
          <cell r="IT1430">
            <v>0</v>
          </cell>
          <cell r="IU1430">
            <v>0</v>
          </cell>
          <cell r="IV1430">
            <v>0</v>
          </cell>
          <cell r="IW1430">
            <v>0</v>
          </cell>
          <cell r="IX1430">
            <v>0</v>
          </cell>
          <cell r="IY1430">
            <v>0</v>
          </cell>
          <cell r="IZ1430">
            <v>0</v>
          </cell>
          <cell r="JA1430">
            <v>0</v>
          </cell>
          <cell r="JB1430">
            <v>0</v>
          </cell>
          <cell r="JC1430">
            <v>0</v>
          </cell>
          <cell r="JD1430">
            <v>0</v>
          </cell>
          <cell r="JE1430">
            <v>0</v>
          </cell>
          <cell r="JF1430">
            <v>0</v>
          </cell>
          <cell r="JG1430">
            <v>0</v>
          </cell>
          <cell r="JH1430">
            <v>0</v>
          </cell>
          <cell r="JI1430">
            <v>0</v>
          </cell>
          <cell r="JJ1430">
            <v>0</v>
          </cell>
          <cell r="JK1430">
            <v>0</v>
          </cell>
          <cell r="JL1430">
            <v>0</v>
          </cell>
          <cell r="JM1430">
            <v>0</v>
          </cell>
          <cell r="JN1430">
            <v>0</v>
          </cell>
          <cell r="JO1430">
            <v>0</v>
          </cell>
          <cell r="JP1430">
            <v>0</v>
          </cell>
          <cell r="JQ1430">
            <v>0</v>
          </cell>
        </row>
        <row r="1431">
          <cell r="D1431" t="str">
            <v>PV_.PX.SUM._.PTC.Utility_Scale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-351.56742345006205</v>
          </cell>
          <cell r="EF1431">
            <v>0</v>
          </cell>
          <cell r="EG1431">
            <v>0</v>
          </cell>
          <cell r="EH1431">
            <v>0</v>
          </cell>
          <cell r="EI1431">
            <v>-267.28070836000552</v>
          </cell>
          <cell r="EJ1431">
            <v>-84.286715089998324</v>
          </cell>
          <cell r="EK1431">
            <v>0</v>
          </cell>
          <cell r="EL1431">
            <v>0</v>
          </cell>
          <cell r="EM1431">
            <v>0</v>
          </cell>
          <cell r="EN1431">
            <v>0</v>
          </cell>
          <cell r="EO1431">
            <v>0</v>
          </cell>
          <cell r="EP1431">
            <v>0</v>
          </cell>
          <cell r="EQ1431">
            <v>0</v>
          </cell>
          <cell r="ER1431">
            <v>128.58674321998842</v>
          </cell>
          <cell r="ES1431">
            <v>0</v>
          </cell>
          <cell r="ET1431">
            <v>0</v>
          </cell>
          <cell r="EU1431">
            <v>0</v>
          </cell>
          <cell r="EV1431">
            <v>131.11564783997892</v>
          </cell>
          <cell r="EW1431">
            <v>-2.5289046200050507</v>
          </cell>
          <cell r="EX1431">
            <v>0</v>
          </cell>
          <cell r="EY1431">
            <v>0</v>
          </cell>
          <cell r="EZ1431">
            <v>0</v>
          </cell>
          <cell r="FA1431">
            <v>0</v>
          </cell>
          <cell r="FB1431">
            <v>0</v>
          </cell>
          <cell r="FC1431">
            <v>0</v>
          </cell>
          <cell r="FD1431">
            <v>0</v>
          </cell>
          <cell r="FE1431">
            <v>-107.74164402997121</v>
          </cell>
          <cell r="FF1431">
            <v>0</v>
          </cell>
          <cell r="FG1431">
            <v>0</v>
          </cell>
          <cell r="FH1431">
            <v>-32.232477280005696</v>
          </cell>
          <cell r="FI1431">
            <v>-111.54550357998232</v>
          </cell>
          <cell r="FJ1431">
            <v>238.03633683001681</v>
          </cell>
          <cell r="FK1431">
            <v>-202</v>
          </cell>
          <cell r="FL1431">
            <v>0</v>
          </cell>
          <cell r="FM1431">
            <v>0</v>
          </cell>
          <cell r="FN1431">
            <v>0</v>
          </cell>
          <cell r="FO1431">
            <v>0</v>
          </cell>
          <cell r="FP1431">
            <v>0</v>
          </cell>
          <cell r="FQ1431">
            <v>0</v>
          </cell>
          <cell r="FR1431">
            <v>-888.68990125996061</v>
          </cell>
          <cell r="FS1431">
            <v>0</v>
          </cell>
          <cell r="FT1431">
            <v>0</v>
          </cell>
          <cell r="FU1431">
            <v>-157.50076525000622</v>
          </cell>
          <cell r="FV1431">
            <v>-889.2971153200051</v>
          </cell>
          <cell r="FW1431">
            <v>158.10797931000707</v>
          </cell>
          <cell r="FX1431">
            <v>0</v>
          </cell>
          <cell r="FY1431">
            <v>0</v>
          </cell>
          <cell r="FZ1431">
            <v>0</v>
          </cell>
          <cell r="GA1431">
            <v>0</v>
          </cell>
          <cell r="GB1431">
            <v>0</v>
          </cell>
          <cell r="GC1431">
            <v>0</v>
          </cell>
          <cell r="GD1431">
            <v>0</v>
          </cell>
          <cell r="GE1431">
            <v>473.56556042004377</v>
          </cell>
          <cell r="GF1431">
            <v>0</v>
          </cell>
          <cell r="GG1431">
            <v>0</v>
          </cell>
          <cell r="GH1431">
            <v>0</v>
          </cell>
          <cell r="GI1431">
            <v>167.56556042000011</v>
          </cell>
          <cell r="GJ1431">
            <v>306</v>
          </cell>
          <cell r="GK1431">
            <v>0</v>
          </cell>
          <cell r="GL1431">
            <v>0</v>
          </cell>
          <cell r="GM1431">
            <v>0</v>
          </cell>
          <cell r="GN1431">
            <v>0</v>
          </cell>
          <cell r="GO1431">
            <v>0</v>
          </cell>
          <cell r="GP1431">
            <v>0</v>
          </cell>
          <cell r="GQ1431">
            <v>0</v>
          </cell>
          <cell r="GR1431">
            <v>0</v>
          </cell>
          <cell r="GS1431">
            <v>0</v>
          </cell>
          <cell r="GT1431">
            <v>0</v>
          </cell>
          <cell r="GU1431">
            <v>0</v>
          </cell>
          <cell r="GV1431">
            <v>0</v>
          </cell>
          <cell r="GW1431">
            <v>0</v>
          </cell>
          <cell r="GX1431">
            <v>0</v>
          </cell>
          <cell r="GY1431">
            <v>0</v>
          </cell>
          <cell r="GZ1431">
            <v>0</v>
          </cell>
          <cell r="HA1431">
            <v>0</v>
          </cell>
          <cell r="HB1431">
            <v>0</v>
          </cell>
          <cell r="HC1431">
            <v>0</v>
          </cell>
          <cell r="HD1431">
            <v>0</v>
          </cell>
          <cell r="HE1431">
            <v>0</v>
          </cell>
          <cell r="HF1431">
            <v>0</v>
          </cell>
          <cell r="HG1431">
            <v>0</v>
          </cell>
          <cell r="HH1431">
            <v>0</v>
          </cell>
          <cell r="HI1431">
            <v>0</v>
          </cell>
          <cell r="HJ1431">
            <v>0</v>
          </cell>
          <cell r="HK1431">
            <v>0</v>
          </cell>
          <cell r="HL1431">
            <v>0</v>
          </cell>
          <cell r="HM1431">
            <v>0</v>
          </cell>
          <cell r="HN1431">
            <v>0</v>
          </cell>
          <cell r="HO1431">
            <v>0</v>
          </cell>
          <cell r="HP1431">
            <v>0</v>
          </cell>
          <cell r="HQ1431">
            <v>0</v>
          </cell>
          <cell r="HR1431">
            <v>0</v>
          </cell>
          <cell r="HS1431">
            <v>0</v>
          </cell>
          <cell r="HT1431">
            <v>0</v>
          </cell>
          <cell r="HU1431">
            <v>0</v>
          </cell>
          <cell r="HV1431">
            <v>0</v>
          </cell>
          <cell r="HW1431">
            <v>0</v>
          </cell>
          <cell r="HX1431">
            <v>0</v>
          </cell>
          <cell r="HY1431">
            <v>0</v>
          </cell>
          <cell r="HZ1431">
            <v>0</v>
          </cell>
          <cell r="IA1431">
            <v>0</v>
          </cell>
          <cell r="IB1431">
            <v>0</v>
          </cell>
          <cell r="IC1431">
            <v>0</v>
          </cell>
          <cell r="ID1431">
            <v>0</v>
          </cell>
          <cell r="IE1431">
            <v>0</v>
          </cell>
          <cell r="IF1431">
            <v>0</v>
          </cell>
          <cell r="IG1431">
            <v>0</v>
          </cell>
          <cell r="IH1431">
            <v>0</v>
          </cell>
          <cell r="II1431">
            <v>0</v>
          </cell>
          <cell r="IJ1431">
            <v>0</v>
          </cell>
          <cell r="IK1431">
            <v>0</v>
          </cell>
          <cell r="IL1431">
            <v>0</v>
          </cell>
          <cell r="IM1431">
            <v>0</v>
          </cell>
          <cell r="IN1431">
            <v>0</v>
          </cell>
          <cell r="IO1431">
            <v>0</v>
          </cell>
          <cell r="IP1431">
            <v>0</v>
          </cell>
          <cell r="IQ1431">
            <v>0</v>
          </cell>
          <cell r="IR1431">
            <v>0</v>
          </cell>
          <cell r="IS1431">
            <v>0</v>
          </cell>
          <cell r="IT1431">
            <v>0</v>
          </cell>
          <cell r="IU1431">
            <v>0</v>
          </cell>
          <cell r="IV1431">
            <v>0</v>
          </cell>
          <cell r="IW1431">
            <v>0</v>
          </cell>
          <cell r="IX1431">
            <v>0</v>
          </cell>
          <cell r="IY1431">
            <v>0</v>
          </cell>
          <cell r="IZ1431">
            <v>0</v>
          </cell>
          <cell r="JA1431">
            <v>0</v>
          </cell>
          <cell r="JB1431">
            <v>0</v>
          </cell>
          <cell r="JC1431">
            <v>0</v>
          </cell>
          <cell r="JD1431">
            <v>0</v>
          </cell>
          <cell r="JE1431">
            <v>0</v>
          </cell>
          <cell r="JF1431">
            <v>0</v>
          </cell>
          <cell r="JG1431">
            <v>0</v>
          </cell>
          <cell r="JH1431">
            <v>0</v>
          </cell>
          <cell r="JI1431">
            <v>0</v>
          </cell>
          <cell r="JJ1431">
            <v>0</v>
          </cell>
          <cell r="JK1431">
            <v>0</v>
          </cell>
          <cell r="JL1431">
            <v>0</v>
          </cell>
          <cell r="JM1431">
            <v>0</v>
          </cell>
          <cell r="JN1431">
            <v>0</v>
          </cell>
          <cell r="JO1431">
            <v>0</v>
          </cell>
          <cell r="JP1431">
            <v>0</v>
          </cell>
          <cell r="JQ1431">
            <v>0</v>
          </cell>
        </row>
        <row r="1432">
          <cell r="D1432" t="str">
            <v>PV_.PX.WWA._.PTC.Utility_Scale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593.02200006972998</v>
          </cell>
          <cell r="BS1432">
            <v>0</v>
          </cell>
          <cell r="BT1432">
            <v>2.2071664200047962</v>
          </cell>
          <cell r="BU1432">
            <v>22.376478980033426</v>
          </cell>
          <cell r="BV1432">
            <v>216.41316421999363</v>
          </cell>
          <cell r="BW1432">
            <v>130.88906142997439</v>
          </cell>
          <cell r="BX1432">
            <v>227.25472671005991</v>
          </cell>
          <cell r="BY1432">
            <v>-128.61609046999365</v>
          </cell>
          <cell r="BZ1432">
            <v>-288.3022847599641</v>
          </cell>
          <cell r="CA1432">
            <v>314.5437153299863</v>
          </cell>
          <cell r="CB1432">
            <v>96.256062210013624</v>
          </cell>
          <cell r="CC1432">
            <v>0</v>
          </cell>
          <cell r="CD1432">
            <v>0</v>
          </cell>
          <cell r="CE1432">
            <v>458.65496349008754</v>
          </cell>
          <cell r="CF1432">
            <v>0</v>
          </cell>
          <cell r="CG1432">
            <v>0</v>
          </cell>
          <cell r="CH1432">
            <v>261.42778652001289</v>
          </cell>
          <cell r="CI1432">
            <v>-334.32600631000241</v>
          </cell>
          <cell r="CJ1432">
            <v>141.12705704997643</v>
          </cell>
          <cell r="CK1432">
            <v>-1065.583418079972</v>
          </cell>
          <cell r="CL1432">
            <v>488.8031031099672</v>
          </cell>
          <cell r="CM1432">
            <v>642.27145700005349</v>
          </cell>
          <cell r="CN1432">
            <v>249.85572954002419</v>
          </cell>
          <cell r="CO1432">
            <v>75.079254659984144</v>
          </cell>
          <cell r="CP1432">
            <v>0</v>
          </cell>
          <cell r="CQ1432">
            <v>0</v>
          </cell>
          <cell r="CR1432">
            <v>-777.72603846015409</v>
          </cell>
          <cell r="CS1432">
            <v>0</v>
          </cell>
          <cell r="CT1432">
            <v>-2.2071664200047962</v>
          </cell>
          <cell r="CU1432">
            <v>-588.68046396001591</v>
          </cell>
          <cell r="CV1432">
            <v>328.50745590002043</v>
          </cell>
          <cell r="CW1432">
            <v>-82.172186100011459</v>
          </cell>
          <cell r="CX1432">
            <v>135.36679082995397</v>
          </cell>
          <cell r="CY1432">
            <v>222.14634816997568</v>
          </cell>
          <cell r="CZ1432">
            <v>206.92510044993833</v>
          </cell>
          <cell r="DA1432">
            <v>-362.97599590997561</v>
          </cell>
          <cell r="DB1432">
            <v>-634.63592141997651</v>
          </cell>
          <cell r="DC1432">
            <v>0</v>
          </cell>
          <cell r="DD1432">
            <v>0</v>
          </cell>
          <cell r="DE1432">
            <v>2877.5653931202833</v>
          </cell>
          <cell r="DF1432">
            <v>0</v>
          </cell>
          <cell r="DG1432">
            <v>-29.376188459995319</v>
          </cell>
          <cell r="DH1432">
            <v>355.80737502002739</v>
          </cell>
          <cell r="DI1432">
            <v>238.86037020999356</v>
          </cell>
          <cell r="DJ1432">
            <v>1113.0336841100361</v>
          </cell>
          <cell r="DK1432">
            <v>3.6293464099871926</v>
          </cell>
          <cell r="DL1432">
            <v>414.45739797997521</v>
          </cell>
          <cell r="DM1432">
            <v>815.74047929001972</v>
          </cell>
          <cell r="DN1432">
            <v>-3.3238867199979722</v>
          </cell>
          <cell r="DO1432">
            <v>-31.263184719995479</v>
          </cell>
          <cell r="DP1432">
            <v>0</v>
          </cell>
          <cell r="DQ1432">
            <v>0</v>
          </cell>
          <cell r="DR1432">
            <v>996.36804898967966</v>
          </cell>
          <cell r="DS1432">
            <v>0</v>
          </cell>
          <cell r="DT1432">
            <v>0</v>
          </cell>
          <cell r="DU1432">
            <v>478.69053334000637</v>
          </cell>
          <cell r="DV1432">
            <v>573.60136653998052</v>
          </cell>
          <cell r="DW1432">
            <v>994.04836314995191</v>
          </cell>
          <cell r="DX1432">
            <v>691.00316195993219</v>
          </cell>
          <cell r="DY1432">
            <v>-697.67327601998113</v>
          </cell>
          <cell r="DZ1432">
            <v>-625.03128257003846</v>
          </cell>
          <cell r="EA1432">
            <v>158.04293662004056</v>
          </cell>
          <cell r="EB1432">
            <v>-576.31375403000857</v>
          </cell>
          <cell r="EC1432">
            <v>0</v>
          </cell>
          <cell r="ED1432">
            <v>0</v>
          </cell>
          <cell r="EE1432">
            <v>-1067.5783746293746</v>
          </cell>
          <cell r="EF1432">
            <v>0</v>
          </cell>
          <cell r="EG1432">
            <v>-25.956155890002265</v>
          </cell>
          <cell r="EH1432">
            <v>132.43141318002017</v>
          </cell>
          <cell r="EI1432">
            <v>-161.03105255003902</v>
          </cell>
          <cell r="EJ1432">
            <v>-448.8877608999901</v>
          </cell>
          <cell r="EK1432">
            <v>-673.28583573998185</v>
          </cell>
          <cell r="EL1432">
            <v>433.9951740600518</v>
          </cell>
          <cell r="EM1432">
            <v>-600.56424100990989</v>
          </cell>
          <cell r="EN1432">
            <v>-114.57781494999654</v>
          </cell>
          <cell r="EO1432">
            <v>390.29789917000744</v>
          </cell>
          <cell r="EP1432">
            <v>0</v>
          </cell>
          <cell r="EQ1432">
            <v>0</v>
          </cell>
          <cell r="ER1432">
            <v>3569.6493600900285</v>
          </cell>
          <cell r="ES1432">
            <v>0</v>
          </cell>
          <cell r="ET1432">
            <v>23.949035649988218</v>
          </cell>
          <cell r="EU1432">
            <v>463.30500861004111</v>
          </cell>
          <cell r="EV1432">
            <v>915.65938408000511</v>
          </cell>
          <cell r="EW1432">
            <v>-62.594649159989785</v>
          </cell>
          <cell r="EX1432">
            <v>737.66466467999271</v>
          </cell>
          <cell r="EY1432">
            <v>867.15701953007374</v>
          </cell>
          <cell r="EZ1432">
            <v>98.024950959952548</v>
          </cell>
          <cell r="FA1432">
            <v>649.77778854998178</v>
          </cell>
          <cell r="FB1432">
            <v>-123.29384280998784</v>
          </cell>
          <cell r="FC1432">
            <v>0</v>
          </cell>
          <cell r="FD1432">
            <v>0</v>
          </cell>
          <cell r="FE1432">
            <v>956.8495711798314</v>
          </cell>
          <cell r="FF1432">
            <v>0</v>
          </cell>
          <cell r="FG1432">
            <v>24.586870819999604</v>
          </cell>
          <cell r="FH1432">
            <v>-797.46512660002918</v>
          </cell>
          <cell r="FI1432">
            <v>496.72696992999408</v>
          </cell>
          <cell r="FJ1432">
            <v>-220.80620487997658</v>
          </cell>
          <cell r="FK1432">
            <v>259.92300625998178</v>
          </cell>
          <cell r="FL1432">
            <v>1415.7922971499793</v>
          </cell>
          <cell r="FM1432">
            <v>-13.238307660009013</v>
          </cell>
          <cell r="FN1432">
            <v>-212.34371428997838</v>
          </cell>
          <cell r="FO1432">
            <v>3.6737804500007769</v>
          </cell>
          <cell r="FP1432">
            <v>0</v>
          </cell>
          <cell r="FQ1432">
            <v>0</v>
          </cell>
          <cell r="FR1432">
            <v>1200.6152163697407</v>
          </cell>
          <cell r="FS1432">
            <v>0</v>
          </cell>
          <cell r="FT1432">
            <v>0</v>
          </cell>
          <cell r="FU1432">
            <v>23.101309879988548</v>
          </cell>
          <cell r="FV1432">
            <v>-122.40687493002042</v>
          </cell>
          <cell r="FW1432">
            <v>-16.802943130023777</v>
          </cell>
          <cell r="FX1432">
            <v>-100.09078955001314</v>
          </cell>
          <cell r="FY1432">
            <v>598.25978652000776</v>
          </cell>
          <cell r="FZ1432">
            <v>326.05127191002248</v>
          </cell>
          <cell r="GA1432">
            <v>441.00408149001305</v>
          </cell>
          <cell r="GB1432">
            <v>51.499374179998995</v>
          </cell>
          <cell r="GC1432">
            <v>0</v>
          </cell>
          <cell r="GD1432">
            <v>0</v>
          </cell>
          <cell r="GE1432">
            <v>30.842113599879667</v>
          </cell>
          <cell r="GF1432">
            <v>0</v>
          </cell>
          <cell r="GG1432">
            <v>0</v>
          </cell>
          <cell r="GH1432">
            <v>-2.3950261699792463</v>
          </cell>
          <cell r="GI1432">
            <v>-564.75537862998317</v>
          </cell>
          <cell r="GJ1432">
            <v>-20.222961340012262</v>
          </cell>
          <cell r="GK1432">
            <v>437.41667827003403</v>
          </cell>
          <cell r="GL1432">
            <v>10.890954870003043</v>
          </cell>
          <cell r="GM1432">
            <v>317.77429324007244</v>
          </cell>
          <cell r="GN1432">
            <v>-18.49880567996297</v>
          </cell>
          <cell r="GO1432">
            <v>-129.36764096000115</v>
          </cell>
          <cell r="GP1432">
            <v>0</v>
          </cell>
          <cell r="GQ1432">
            <v>0</v>
          </cell>
          <cell r="GR1432">
            <v>0</v>
          </cell>
          <cell r="GS1432">
            <v>0</v>
          </cell>
          <cell r="GT1432">
            <v>0</v>
          </cell>
          <cell r="GU1432">
            <v>0</v>
          </cell>
          <cell r="GV1432">
            <v>0</v>
          </cell>
          <cell r="GW1432">
            <v>0</v>
          </cell>
          <cell r="GX1432">
            <v>0</v>
          </cell>
          <cell r="GY1432">
            <v>0</v>
          </cell>
          <cell r="GZ1432">
            <v>0</v>
          </cell>
          <cell r="HA1432">
            <v>0</v>
          </cell>
          <cell r="HB1432">
            <v>0</v>
          </cell>
          <cell r="HC1432">
            <v>0</v>
          </cell>
          <cell r="HD1432">
            <v>0</v>
          </cell>
          <cell r="HE1432">
            <v>0</v>
          </cell>
          <cell r="HF1432">
            <v>0</v>
          </cell>
          <cell r="HG1432">
            <v>0</v>
          </cell>
          <cell r="HH1432">
            <v>0</v>
          </cell>
          <cell r="HI1432">
            <v>0</v>
          </cell>
          <cell r="HJ1432">
            <v>0</v>
          </cell>
          <cell r="HK1432">
            <v>0</v>
          </cell>
          <cell r="HL1432">
            <v>0</v>
          </cell>
          <cell r="HM1432">
            <v>0</v>
          </cell>
          <cell r="HN1432">
            <v>0</v>
          </cell>
          <cell r="HO1432">
            <v>0</v>
          </cell>
          <cell r="HP1432">
            <v>0</v>
          </cell>
          <cell r="HQ1432">
            <v>0</v>
          </cell>
          <cell r="HR1432">
            <v>0</v>
          </cell>
          <cell r="HS1432">
            <v>0</v>
          </cell>
          <cell r="HT1432">
            <v>0</v>
          </cell>
          <cell r="HU1432">
            <v>0</v>
          </cell>
          <cell r="HV1432">
            <v>0</v>
          </cell>
          <cell r="HW1432">
            <v>0</v>
          </cell>
          <cell r="HX1432">
            <v>0</v>
          </cell>
          <cell r="HY1432">
            <v>0</v>
          </cell>
          <cell r="HZ1432">
            <v>0</v>
          </cell>
          <cell r="IA1432">
            <v>0</v>
          </cell>
          <cell r="IB1432">
            <v>0</v>
          </cell>
          <cell r="IC1432">
            <v>0</v>
          </cell>
          <cell r="ID1432">
            <v>0</v>
          </cell>
          <cell r="IE1432">
            <v>0</v>
          </cell>
          <cell r="IF1432">
            <v>0</v>
          </cell>
          <cell r="IG1432">
            <v>0</v>
          </cell>
          <cell r="IH1432">
            <v>0</v>
          </cell>
          <cell r="II1432">
            <v>0</v>
          </cell>
          <cell r="IJ1432">
            <v>0</v>
          </cell>
          <cell r="IK1432">
            <v>0</v>
          </cell>
          <cell r="IL1432">
            <v>0</v>
          </cell>
          <cell r="IM1432">
            <v>0</v>
          </cell>
          <cell r="IN1432">
            <v>0</v>
          </cell>
          <cell r="IO1432">
            <v>0</v>
          </cell>
          <cell r="IP1432">
            <v>0</v>
          </cell>
          <cell r="IQ1432">
            <v>0</v>
          </cell>
          <cell r="IR1432">
            <v>0</v>
          </cell>
          <cell r="IS1432">
            <v>0</v>
          </cell>
          <cell r="IT1432">
            <v>0</v>
          </cell>
          <cell r="IU1432">
            <v>0</v>
          </cell>
          <cell r="IV1432">
            <v>0</v>
          </cell>
          <cell r="IW1432">
            <v>0</v>
          </cell>
          <cell r="IX1432">
            <v>0</v>
          </cell>
          <cell r="IY1432">
            <v>0</v>
          </cell>
          <cell r="IZ1432">
            <v>0</v>
          </cell>
          <cell r="JA1432">
            <v>0</v>
          </cell>
          <cell r="JB1432">
            <v>0</v>
          </cell>
          <cell r="JC1432">
            <v>0</v>
          </cell>
          <cell r="JD1432">
            <v>0</v>
          </cell>
          <cell r="JE1432">
            <v>1.8027486099999805</v>
          </cell>
          <cell r="JF1432">
            <v>0</v>
          </cell>
          <cell r="JG1432">
            <v>0.54557228999999907</v>
          </cell>
          <cell r="JH1432">
            <v>0.27806131999999906</v>
          </cell>
          <cell r="JI1432">
            <v>0.30760603000000231</v>
          </cell>
          <cell r="JJ1432">
            <v>0.6461643900000027</v>
          </cell>
          <cell r="JK1432">
            <v>-0.19999921999999515</v>
          </cell>
          <cell r="JL1432">
            <v>-3.1202589999999475E-2</v>
          </cell>
          <cell r="JM1432">
            <v>-0.29093678999999639</v>
          </cell>
          <cell r="JN1432">
            <v>0.54748318000000751</v>
          </cell>
          <cell r="JO1432">
            <v>0</v>
          </cell>
          <cell r="JP1432">
            <v>0</v>
          </cell>
          <cell r="JQ1432">
            <v>0</v>
          </cell>
        </row>
        <row r="1433">
          <cell r="D1433" t="str">
            <v>PV_.PX.GOE._.PTC.Small_Scale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-1.6116900000042733E-2</v>
          </cell>
          <cell r="BF1433">
            <v>0</v>
          </cell>
          <cell r="BG1433">
            <v>0</v>
          </cell>
          <cell r="BH1433">
            <v>0</v>
          </cell>
          <cell r="BI1433">
            <v>-1.6116900000003653E-2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-0.12296781000003421</v>
          </cell>
          <cell r="BS1433">
            <v>0</v>
          </cell>
          <cell r="BT1433">
            <v>0</v>
          </cell>
          <cell r="BU1433">
            <v>0</v>
          </cell>
          <cell r="BV1433">
            <v>-6.3992729999998943E-2</v>
          </cell>
          <cell r="BW1433">
            <v>-5.8975079999999735E-2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-0.12488696999997728</v>
          </cell>
          <cell r="CF1433">
            <v>0</v>
          </cell>
          <cell r="CG1433">
            <v>0</v>
          </cell>
          <cell r="CH1433">
            <v>-9.1696860000002545E-2</v>
          </cell>
          <cell r="CI1433">
            <v>-3.3190110000003159E-2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-0.25828076000001943</v>
          </cell>
          <cell r="CS1433">
            <v>0</v>
          </cell>
          <cell r="CT1433">
            <v>0</v>
          </cell>
          <cell r="CU1433">
            <v>-0.36852533999999793</v>
          </cell>
          <cell r="CV1433">
            <v>7.3885219999997531E-2</v>
          </cell>
          <cell r="CW1433">
            <v>3.6359360000002283E-2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-0.14196564000002354</v>
          </cell>
          <cell r="DF1433">
            <v>0</v>
          </cell>
          <cell r="DG1433">
            <v>0</v>
          </cell>
          <cell r="DH1433">
            <v>1.5185900000002306E-2</v>
          </cell>
          <cell r="DI1433">
            <v>0</v>
          </cell>
          <cell r="DJ1433">
            <v>-3.9346430000001931E-2</v>
          </cell>
          <cell r="DK1433">
            <v>-0.11780510999999905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-5.1481750000021975E-2</v>
          </cell>
          <cell r="DS1433">
            <v>0</v>
          </cell>
          <cell r="DT1433">
            <v>0</v>
          </cell>
          <cell r="DU1433">
            <v>0</v>
          </cell>
          <cell r="DV1433">
            <v>-1.5122390000001928E-2</v>
          </cell>
          <cell r="DW1433">
            <v>-3.6359360000002283E-2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  <cell r="EN1433">
            <v>0</v>
          </cell>
          <cell r="EO1433">
            <v>0</v>
          </cell>
          <cell r="EP1433">
            <v>0</v>
          </cell>
          <cell r="EQ1433">
            <v>0</v>
          </cell>
          <cell r="ER1433">
            <v>0</v>
          </cell>
          <cell r="ES1433">
            <v>0</v>
          </cell>
          <cell r="ET1433">
            <v>0</v>
          </cell>
          <cell r="EU1433">
            <v>0</v>
          </cell>
          <cell r="EV1433">
            <v>0</v>
          </cell>
          <cell r="EW1433">
            <v>0</v>
          </cell>
          <cell r="EX1433">
            <v>0</v>
          </cell>
          <cell r="EY1433">
            <v>0</v>
          </cell>
          <cell r="EZ1433">
            <v>0</v>
          </cell>
          <cell r="FA1433">
            <v>0</v>
          </cell>
          <cell r="FB1433">
            <v>0</v>
          </cell>
          <cell r="FC1433">
            <v>0</v>
          </cell>
          <cell r="FD1433">
            <v>0</v>
          </cell>
          <cell r="FE1433">
            <v>0</v>
          </cell>
          <cell r="FF1433">
            <v>0</v>
          </cell>
          <cell r="FG1433">
            <v>0</v>
          </cell>
          <cell r="FH1433">
            <v>0</v>
          </cell>
          <cell r="FI1433">
            <v>0</v>
          </cell>
          <cell r="FJ1433">
            <v>0</v>
          </cell>
          <cell r="FK1433">
            <v>0</v>
          </cell>
          <cell r="FL1433">
            <v>0</v>
          </cell>
          <cell r="FM1433">
            <v>0</v>
          </cell>
          <cell r="FN1433">
            <v>0</v>
          </cell>
          <cell r="FO1433">
            <v>0</v>
          </cell>
          <cell r="FP1433">
            <v>0</v>
          </cell>
          <cell r="FQ1433">
            <v>0</v>
          </cell>
          <cell r="FR1433">
            <v>0</v>
          </cell>
          <cell r="FS1433">
            <v>0</v>
          </cell>
          <cell r="FT1433">
            <v>0</v>
          </cell>
          <cell r="FU1433">
            <v>0</v>
          </cell>
          <cell r="FV1433">
            <v>0</v>
          </cell>
          <cell r="FW1433">
            <v>0</v>
          </cell>
          <cell r="FX1433">
            <v>0</v>
          </cell>
          <cell r="FY1433">
            <v>0</v>
          </cell>
          <cell r="FZ1433">
            <v>0</v>
          </cell>
          <cell r="GA1433">
            <v>0</v>
          </cell>
          <cell r="GB1433">
            <v>0</v>
          </cell>
          <cell r="GC1433">
            <v>0</v>
          </cell>
          <cell r="GD1433">
            <v>0</v>
          </cell>
          <cell r="GE1433">
            <v>0</v>
          </cell>
          <cell r="GF1433">
            <v>0</v>
          </cell>
          <cell r="GG1433">
            <v>0</v>
          </cell>
          <cell r="GH1433">
            <v>0</v>
          </cell>
          <cell r="GI1433">
            <v>0</v>
          </cell>
          <cell r="GJ1433">
            <v>0</v>
          </cell>
          <cell r="GK1433">
            <v>0</v>
          </cell>
          <cell r="GL1433">
            <v>0</v>
          </cell>
          <cell r="GM1433">
            <v>0</v>
          </cell>
          <cell r="GN1433">
            <v>0</v>
          </cell>
          <cell r="GO1433">
            <v>0</v>
          </cell>
          <cell r="GP1433">
            <v>0</v>
          </cell>
          <cell r="GQ1433">
            <v>0</v>
          </cell>
          <cell r="GR1433">
            <v>0</v>
          </cell>
          <cell r="GS1433">
            <v>0</v>
          </cell>
          <cell r="GT1433">
            <v>0</v>
          </cell>
          <cell r="GU1433">
            <v>0</v>
          </cell>
          <cell r="GV1433">
            <v>0</v>
          </cell>
          <cell r="GW1433">
            <v>0</v>
          </cell>
          <cell r="GX1433">
            <v>0</v>
          </cell>
          <cell r="GY1433">
            <v>0</v>
          </cell>
          <cell r="GZ1433">
            <v>0</v>
          </cell>
          <cell r="HA1433">
            <v>0</v>
          </cell>
          <cell r="HB1433">
            <v>0</v>
          </cell>
          <cell r="HC1433">
            <v>0</v>
          </cell>
          <cell r="HD1433">
            <v>0</v>
          </cell>
          <cell r="HE1433">
            <v>0</v>
          </cell>
          <cell r="HF1433">
            <v>0</v>
          </cell>
          <cell r="HG1433">
            <v>0</v>
          </cell>
          <cell r="HH1433">
            <v>0</v>
          </cell>
          <cell r="HI1433">
            <v>0</v>
          </cell>
          <cell r="HJ1433">
            <v>0</v>
          </cell>
          <cell r="HK1433">
            <v>0</v>
          </cell>
          <cell r="HL1433">
            <v>0</v>
          </cell>
          <cell r="HM1433">
            <v>0</v>
          </cell>
          <cell r="HN1433">
            <v>0</v>
          </cell>
          <cell r="HO1433">
            <v>0</v>
          </cell>
          <cell r="HP1433">
            <v>0</v>
          </cell>
          <cell r="HQ1433">
            <v>0</v>
          </cell>
          <cell r="HR1433">
            <v>0</v>
          </cell>
          <cell r="HS1433">
            <v>0</v>
          </cell>
          <cell r="HT1433">
            <v>0</v>
          </cell>
          <cell r="HU1433">
            <v>0</v>
          </cell>
          <cell r="HV1433">
            <v>0</v>
          </cell>
          <cell r="HW1433">
            <v>0</v>
          </cell>
          <cell r="HX1433">
            <v>0</v>
          </cell>
          <cell r="HY1433">
            <v>0</v>
          </cell>
          <cell r="HZ1433">
            <v>0</v>
          </cell>
          <cell r="IA1433">
            <v>0</v>
          </cell>
          <cell r="IB1433">
            <v>0</v>
          </cell>
          <cell r="IC1433">
            <v>0</v>
          </cell>
          <cell r="ID1433">
            <v>0</v>
          </cell>
          <cell r="IE1433">
            <v>0</v>
          </cell>
          <cell r="IF1433">
            <v>0</v>
          </cell>
          <cell r="IG1433">
            <v>0</v>
          </cell>
          <cell r="IH1433">
            <v>0</v>
          </cell>
          <cell r="II1433">
            <v>0</v>
          </cell>
          <cell r="IJ1433">
            <v>0</v>
          </cell>
          <cell r="IK1433">
            <v>0</v>
          </cell>
          <cell r="IL1433">
            <v>0</v>
          </cell>
          <cell r="IM1433">
            <v>0</v>
          </cell>
          <cell r="IN1433">
            <v>0</v>
          </cell>
          <cell r="IO1433">
            <v>0</v>
          </cell>
          <cell r="IP1433">
            <v>0</v>
          </cell>
          <cell r="IQ1433">
            <v>0</v>
          </cell>
          <cell r="IR1433">
            <v>0</v>
          </cell>
          <cell r="IS1433">
            <v>0</v>
          </cell>
          <cell r="IT1433">
            <v>0</v>
          </cell>
          <cell r="IU1433">
            <v>0</v>
          </cell>
          <cell r="IV1433">
            <v>0</v>
          </cell>
          <cell r="IW1433">
            <v>0</v>
          </cell>
          <cell r="IX1433">
            <v>0</v>
          </cell>
          <cell r="IY1433">
            <v>0</v>
          </cell>
          <cell r="IZ1433">
            <v>0</v>
          </cell>
          <cell r="JA1433">
            <v>0</v>
          </cell>
          <cell r="JB1433">
            <v>0</v>
          </cell>
          <cell r="JC1433">
            <v>0</v>
          </cell>
          <cell r="JD1433">
            <v>0</v>
          </cell>
          <cell r="JE1433">
            <v>0</v>
          </cell>
          <cell r="JF1433">
            <v>0</v>
          </cell>
          <cell r="JG1433">
            <v>0</v>
          </cell>
          <cell r="JH1433">
            <v>0</v>
          </cell>
          <cell r="JI1433">
            <v>0</v>
          </cell>
          <cell r="JJ1433">
            <v>0</v>
          </cell>
          <cell r="JK1433">
            <v>0</v>
          </cell>
          <cell r="JL1433">
            <v>0</v>
          </cell>
          <cell r="JM1433">
            <v>0</v>
          </cell>
          <cell r="JN1433">
            <v>0</v>
          </cell>
          <cell r="JO1433">
            <v>0</v>
          </cell>
          <cell r="JP1433">
            <v>0</v>
          </cell>
          <cell r="JQ1433">
            <v>0</v>
          </cell>
        </row>
        <row r="1434">
          <cell r="D1434" t="str">
            <v>PV_.PX.GOE._.PTC.Utility_Scale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-6.1033900000211361E-3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-6.1033899999998198E-3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1.861869999999044E-3</v>
          </cell>
          <cell r="DS1434">
            <v>0</v>
          </cell>
          <cell r="DT1434">
            <v>0</v>
          </cell>
          <cell r="DU1434">
            <v>0</v>
          </cell>
          <cell r="DV1434">
            <v>-2.9227389999995523E-2</v>
          </cell>
          <cell r="DW1434">
            <v>0</v>
          </cell>
          <cell r="DX1434">
            <v>3.1089260000001673E-2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  <cell r="EN1434">
            <v>0</v>
          </cell>
          <cell r="EO1434">
            <v>0</v>
          </cell>
          <cell r="EP1434">
            <v>0</v>
          </cell>
          <cell r="EQ1434">
            <v>0</v>
          </cell>
          <cell r="ER1434">
            <v>0</v>
          </cell>
          <cell r="ES1434">
            <v>0</v>
          </cell>
          <cell r="ET1434">
            <v>0</v>
          </cell>
          <cell r="EU1434">
            <v>0</v>
          </cell>
          <cell r="EV1434">
            <v>0</v>
          </cell>
          <cell r="EW1434">
            <v>0</v>
          </cell>
          <cell r="EX1434">
            <v>0</v>
          </cell>
          <cell r="EY1434">
            <v>0</v>
          </cell>
          <cell r="EZ1434">
            <v>0</v>
          </cell>
          <cell r="FA1434">
            <v>0</v>
          </cell>
          <cell r="FB1434">
            <v>0</v>
          </cell>
          <cell r="FC1434">
            <v>0</v>
          </cell>
          <cell r="FD1434">
            <v>0</v>
          </cell>
          <cell r="FE1434">
            <v>0</v>
          </cell>
          <cell r="FF1434">
            <v>0</v>
          </cell>
          <cell r="FG1434">
            <v>0</v>
          </cell>
          <cell r="FH1434">
            <v>0</v>
          </cell>
          <cell r="FI1434">
            <v>0</v>
          </cell>
          <cell r="FJ1434">
            <v>0</v>
          </cell>
          <cell r="FK1434">
            <v>0</v>
          </cell>
          <cell r="FL1434">
            <v>0</v>
          </cell>
          <cell r="FM1434">
            <v>0</v>
          </cell>
          <cell r="FN1434">
            <v>0</v>
          </cell>
          <cell r="FO1434">
            <v>0</v>
          </cell>
          <cell r="FP1434">
            <v>0</v>
          </cell>
          <cell r="FQ1434">
            <v>0</v>
          </cell>
          <cell r="FR1434">
            <v>0</v>
          </cell>
          <cell r="FS1434">
            <v>0</v>
          </cell>
          <cell r="FT1434">
            <v>0</v>
          </cell>
          <cell r="FU1434">
            <v>0</v>
          </cell>
          <cell r="FV1434">
            <v>0</v>
          </cell>
          <cell r="FW1434">
            <v>0</v>
          </cell>
          <cell r="FX1434">
            <v>0</v>
          </cell>
          <cell r="FY1434">
            <v>0</v>
          </cell>
          <cell r="FZ1434">
            <v>0</v>
          </cell>
          <cell r="GA1434">
            <v>0</v>
          </cell>
          <cell r="GB1434">
            <v>0</v>
          </cell>
          <cell r="GC1434">
            <v>0</v>
          </cell>
          <cell r="GD1434">
            <v>0</v>
          </cell>
          <cell r="GE1434">
            <v>0</v>
          </cell>
          <cell r="GF1434">
            <v>0</v>
          </cell>
          <cell r="GG1434">
            <v>0</v>
          </cell>
          <cell r="GH1434">
            <v>0</v>
          </cell>
          <cell r="GI1434">
            <v>0</v>
          </cell>
          <cell r="GJ1434">
            <v>0</v>
          </cell>
          <cell r="GK1434">
            <v>0</v>
          </cell>
          <cell r="GL1434">
            <v>0</v>
          </cell>
          <cell r="GM1434">
            <v>0</v>
          </cell>
          <cell r="GN1434">
            <v>0</v>
          </cell>
          <cell r="GO1434">
            <v>0</v>
          </cell>
          <cell r="GP1434">
            <v>0</v>
          </cell>
          <cell r="GQ1434">
            <v>0</v>
          </cell>
          <cell r="GR1434">
            <v>0</v>
          </cell>
          <cell r="GS1434">
            <v>0</v>
          </cell>
          <cell r="GT1434">
            <v>0</v>
          </cell>
          <cell r="GU1434">
            <v>0</v>
          </cell>
          <cell r="GV1434">
            <v>0</v>
          </cell>
          <cell r="GW1434">
            <v>0</v>
          </cell>
          <cell r="GX1434">
            <v>0</v>
          </cell>
          <cell r="GY1434">
            <v>0</v>
          </cell>
          <cell r="GZ1434">
            <v>0</v>
          </cell>
          <cell r="HA1434">
            <v>0</v>
          </cell>
          <cell r="HB1434">
            <v>0</v>
          </cell>
          <cell r="HC1434">
            <v>0</v>
          </cell>
          <cell r="HD1434">
            <v>0</v>
          </cell>
          <cell r="HE1434">
            <v>0</v>
          </cell>
          <cell r="HF1434">
            <v>0</v>
          </cell>
          <cell r="HG1434">
            <v>0</v>
          </cell>
          <cell r="HH1434">
            <v>0</v>
          </cell>
          <cell r="HI1434">
            <v>0</v>
          </cell>
          <cell r="HJ1434">
            <v>0</v>
          </cell>
          <cell r="HK1434">
            <v>0</v>
          </cell>
          <cell r="HL1434">
            <v>0</v>
          </cell>
          <cell r="HM1434">
            <v>0</v>
          </cell>
          <cell r="HN1434">
            <v>0</v>
          </cell>
          <cell r="HO1434">
            <v>0</v>
          </cell>
          <cell r="HP1434">
            <v>0</v>
          </cell>
          <cell r="HQ1434">
            <v>0</v>
          </cell>
          <cell r="HR1434">
            <v>0</v>
          </cell>
          <cell r="HS1434">
            <v>0</v>
          </cell>
          <cell r="HT1434">
            <v>0</v>
          </cell>
          <cell r="HU1434">
            <v>0</v>
          </cell>
          <cell r="HV1434">
            <v>0</v>
          </cell>
          <cell r="HW1434">
            <v>0</v>
          </cell>
          <cell r="HX1434">
            <v>0</v>
          </cell>
          <cell r="HY1434">
            <v>0</v>
          </cell>
          <cell r="HZ1434">
            <v>0</v>
          </cell>
          <cell r="IA1434">
            <v>0</v>
          </cell>
          <cell r="IB1434">
            <v>0</v>
          </cell>
          <cell r="IC1434">
            <v>0</v>
          </cell>
          <cell r="ID1434">
            <v>0</v>
          </cell>
          <cell r="IE1434">
            <v>0</v>
          </cell>
          <cell r="IF1434">
            <v>0</v>
          </cell>
          <cell r="IG1434">
            <v>0</v>
          </cell>
          <cell r="IH1434">
            <v>0</v>
          </cell>
          <cell r="II1434">
            <v>0</v>
          </cell>
          <cell r="IJ1434">
            <v>0</v>
          </cell>
          <cell r="IK1434">
            <v>0</v>
          </cell>
          <cell r="IL1434">
            <v>0</v>
          </cell>
          <cell r="IM1434">
            <v>0</v>
          </cell>
          <cell r="IN1434">
            <v>0</v>
          </cell>
          <cell r="IO1434">
            <v>0</v>
          </cell>
          <cell r="IP1434">
            <v>0</v>
          </cell>
          <cell r="IQ1434">
            <v>0</v>
          </cell>
          <cell r="IR1434">
            <v>0</v>
          </cell>
          <cell r="IS1434">
            <v>0</v>
          </cell>
          <cell r="IT1434">
            <v>0</v>
          </cell>
          <cell r="IU1434">
            <v>0</v>
          </cell>
          <cell r="IV1434">
            <v>0</v>
          </cell>
          <cell r="IW1434">
            <v>0</v>
          </cell>
          <cell r="IX1434">
            <v>0</v>
          </cell>
          <cell r="IY1434">
            <v>0</v>
          </cell>
          <cell r="IZ1434">
            <v>0</v>
          </cell>
          <cell r="JA1434">
            <v>0</v>
          </cell>
          <cell r="JB1434">
            <v>0</v>
          </cell>
          <cell r="JC1434">
            <v>0</v>
          </cell>
          <cell r="JD1434">
            <v>0</v>
          </cell>
          <cell r="JE1434">
            <v>0</v>
          </cell>
          <cell r="JF1434">
            <v>0</v>
          </cell>
          <cell r="JG1434">
            <v>0</v>
          </cell>
          <cell r="JH1434">
            <v>0</v>
          </cell>
          <cell r="JI1434">
            <v>0</v>
          </cell>
          <cell r="JJ1434">
            <v>0</v>
          </cell>
          <cell r="JK1434">
            <v>0</v>
          </cell>
          <cell r="JL1434">
            <v>0</v>
          </cell>
          <cell r="JM1434">
            <v>0</v>
          </cell>
          <cell r="JN1434">
            <v>0</v>
          </cell>
          <cell r="JO1434">
            <v>0</v>
          </cell>
          <cell r="JP1434">
            <v>0</v>
          </cell>
          <cell r="JQ1434">
            <v>0</v>
          </cell>
        </row>
        <row r="1435">
          <cell r="D1435" t="str">
            <v>PV_.PX.NUT._.PTC.Utility_Scale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  <cell r="EN1435">
            <v>0</v>
          </cell>
          <cell r="EO1435">
            <v>0</v>
          </cell>
          <cell r="EP1435">
            <v>0</v>
          </cell>
          <cell r="EQ1435">
            <v>0</v>
          </cell>
          <cell r="ER1435">
            <v>0</v>
          </cell>
          <cell r="ES1435">
            <v>0</v>
          </cell>
          <cell r="ET1435">
            <v>0</v>
          </cell>
          <cell r="EU1435">
            <v>0</v>
          </cell>
          <cell r="EV1435">
            <v>0</v>
          </cell>
          <cell r="EW1435">
            <v>0</v>
          </cell>
          <cell r="EX1435">
            <v>0</v>
          </cell>
          <cell r="EY1435">
            <v>0</v>
          </cell>
          <cell r="EZ1435">
            <v>0</v>
          </cell>
          <cell r="FA1435">
            <v>0</v>
          </cell>
          <cell r="FB1435">
            <v>0</v>
          </cell>
          <cell r="FC1435">
            <v>0</v>
          </cell>
          <cell r="FD1435">
            <v>0</v>
          </cell>
          <cell r="FE1435">
            <v>0</v>
          </cell>
          <cell r="FF1435">
            <v>0</v>
          </cell>
          <cell r="FG1435">
            <v>0</v>
          </cell>
          <cell r="FH1435">
            <v>0</v>
          </cell>
          <cell r="FI1435">
            <v>0</v>
          </cell>
          <cell r="FJ1435">
            <v>0</v>
          </cell>
          <cell r="FK1435">
            <v>0</v>
          </cell>
          <cell r="FL1435">
            <v>0</v>
          </cell>
          <cell r="FM1435">
            <v>0</v>
          </cell>
          <cell r="FN1435">
            <v>0</v>
          </cell>
          <cell r="FO1435">
            <v>0</v>
          </cell>
          <cell r="FP1435">
            <v>0</v>
          </cell>
          <cell r="FQ1435">
            <v>0</v>
          </cell>
          <cell r="FR1435">
            <v>0</v>
          </cell>
          <cell r="FS1435">
            <v>0</v>
          </cell>
          <cell r="FT1435">
            <v>0</v>
          </cell>
          <cell r="FU1435">
            <v>0</v>
          </cell>
          <cell r="FV1435">
            <v>0</v>
          </cell>
          <cell r="FW1435">
            <v>0</v>
          </cell>
          <cell r="FX1435">
            <v>0</v>
          </cell>
          <cell r="FY1435">
            <v>0</v>
          </cell>
          <cell r="FZ1435">
            <v>0</v>
          </cell>
          <cell r="GA1435">
            <v>0</v>
          </cell>
          <cell r="GB1435">
            <v>0</v>
          </cell>
          <cell r="GC1435">
            <v>0</v>
          </cell>
          <cell r="GD1435">
            <v>0</v>
          </cell>
          <cell r="GE1435">
            <v>0</v>
          </cell>
          <cell r="GF1435">
            <v>0</v>
          </cell>
          <cell r="GG1435">
            <v>0</v>
          </cell>
          <cell r="GH1435">
            <v>0</v>
          </cell>
          <cell r="GI1435">
            <v>0</v>
          </cell>
          <cell r="GJ1435">
            <v>0</v>
          </cell>
          <cell r="GK1435">
            <v>0</v>
          </cell>
          <cell r="GL1435">
            <v>0</v>
          </cell>
          <cell r="GM1435">
            <v>0</v>
          </cell>
          <cell r="GN1435">
            <v>0</v>
          </cell>
          <cell r="GO1435">
            <v>0</v>
          </cell>
          <cell r="GP1435">
            <v>0</v>
          </cell>
          <cell r="GQ1435">
            <v>0</v>
          </cell>
          <cell r="GR1435">
            <v>0</v>
          </cell>
          <cell r="GS1435">
            <v>0</v>
          </cell>
          <cell r="GT1435">
            <v>0</v>
          </cell>
          <cell r="GU1435">
            <v>0</v>
          </cell>
          <cell r="GV1435">
            <v>0</v>
          </cell>
          <cell r="GW1435">
            <v>0</v>
          </cell>
          <cell r="GX1435">
            <v>0</v>
          </cell>
          <cell r="GY1435">
            <v>0</v>
          </cell>
          <cell r="GZ1435">
            <v>0</v>
          </cell>
          <cell r="HA1435">
            <v>0</v>
          </cell>
          <cell r="HB1435">
            <v>0</v>
          </cell>
          <cell r="HC1435">
            <v>0</v>
          </cell>
          <cell r="HD1435">
            <v>0</v>
          </cell>
          <cell r="HE1435">
            <v>0</v>
          </cell>
          <cell r="HF1435">
            <v>0</v>
          </cell>
          <cell r="HG1435">
            <v>0</v>
          </cell>
          <cell r="HH1435">
            <v>0</v>
          </cell>
          <cell r="HI1435">
            <v>0</v>
          </cell>
          <cell r="HJ1435">
            <v>0</v>
          </cell>
          <cell r="HK1435">
            <v>0</v>
          </cell>
          <cell r="HL1435">
            <v>0</v>
          </cell>
          <cell r="HM1435">
            <v>0</v>
          </cell>
          <cell r="HN1435">
            <v>0</v>
          </cell>
          <cell r="HO1435">
            <v>0</v>
          </cell>
          <cell r="HP1435">
            <v>0</v>
          </cell>
          <cell r="HQ1435">
            <v>0</v>
          </cell>
          <cell r="HR1435">
            <v>0</v>
          </cell>
          <cell r="HS1435">
            <v>0</v>
          </cell>
          <cell r="HT1435">
            <v>0</v>
          </cell>
          <cell r="HU1435">
            <v>0</v>
          </cell>
          <cell r="HV1435">
            <v>0</v>
          </cell>
          <cell r="HW1435">
            <v>0</v>
          </cell>
          <cell r="HX1435">
            <v>0</v>
          </cell>
          <cell r="HY1435">
            <v>0</v>
          </cell>
          <cell r="HZ1435">
            <v>0</v>
          </cell>
          <cell r="IA1435">
            <v>0</v>
          </cell>
          <cell r="IB1435">
            <v>0</v>
          </cell>
          <cell r="IC1435">
            <v>0</v>
          </cell>
          <cell r="ID1435">
            <v>0</v>
          </cell>
          <cell r="IE1435">
            <v>0</v>
          </cell>
          <cell r="IF1435">
            <v>0</v>
          </cell>
          <cell r="IG1435">
            <v>0</v>
          </cell>
          <cell r="IH1435">
            <v>0</v>
          </cell>
          <cell r="II1435">
            <v>0</v>
          </cell>
          <cell r="IJ1435">
            <v>0</v>
          </cell>
          <cell r="IK1435">
            <v>0</v>
          </cell>
          <cell r="IL1435">
            <v>0</v>
          </cell>
          <cell r="IM1435">
            <v>0</v>
          </cell>
          <cell r="IN1435">
            <v>0</v>
          </cell>
          <cell r="IO1435">
            <v>0</v>
          </cell>
          <cell r="IP1435">
            <v>0</v>
          </cell>
          <cell r="IQ1435">
            <v>0</v>
          </cell>
          <cell r="IR1435">
            <v>0</v>
          </cell>
          <cell r="IS1435">
            <v>0</v>
          </cell>
          <cell r="IT1435">
            <v>0</v>
          </cell>
          <cell r="IU1435">
            <v>0</v>
          </cell>
          <cell r="IV1435">
            <v>0</v>
          </cell>
          <cell r="IW1435">
            <v>0</v>
          </cell>
          <cell r="IX1435">
            <v>0</v>
          </cell>
          <cell r="IY1435">
            <v>0</v>
          </cell>
          <cell r="IZ1435">
            <v>0</v>
          </cell>
          <cell r="JA1435">
            <v>0</v>
          </cell>
          <cell r="JB1435">
            <v>0</v>
          </cell>
          <cell r="JC1435">
            <v>0</v>
          </cell>
          <cell r="JD1435">
            <v>0</v>
          </cell>
          <cell r="JE1435">
            <v>0</v>
          </cell>
          <cell r="JF1435">
            <v>0</v>
          </cell>
          <cell r="JG1435">
            <v>0</v>
          </cell>
          <cell r="JH1435">
            <v>0</v>
          </cell>
          <cell r="JI1435">
            <v>0</v>
          </cell>
          <cell r="JJ1435">
            <v>0</v>
          </cell>
          <cell r="JK1435">
            <v>0</v>
          </cell>
          <cell r="JL1435">
            <v>0</v>
          </cell>
          <cell r="JM1435">
            <v>0</v>
          </cell>
          <cell r="JN1435">
            <v>0</v>
          </cell>
          <cell r="JO1435">
            <v>0</v>
          </cell>
          <cell r="JP1435">
            <v>0</v>
          </cell>
          <cell r="JQ1435">
            <v>0</v>
          </cell>
        </row>
        <row r="1436">
          <cell r="D1436" t="str">
            <v>PV_.PX.SOR._.PTC.Utility_Scale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-70.778656200040132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-70.778656199996476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260.926247449941</v>
          </cell>
          <cell r="EF1436">
            <v>0</v>
          </cell>
          <cell r="EG1436">
            <v>0</v>
          </cell>
          <cell r="EH1436">
            <v>0</v>
          </cell>
          <cell r="EI1436">
            <v>159.56703703000676</v>
          </cell>
          <cell r="EJ1436">
            <v>101.35921041999245</v>
          </cell>
          <cell r="EK1436">
            <v>0</v>
          </cell>
          <cell r="EL1436">
            <v>0</v>
          </cell>
          <cell r="EM1436">
            <v>0</v>
          </cell>
          <cell r="EN1436">
            <v>0</v>
          </cell>
          <cell r="EO1436">
            <v>0</v>
          </cell>
          <cell r="EP1436">
            <v>0</v>
          </cell>
          <cell r="EQ1436">
            <v>0</v>
          </cell>
          <cell r="ER1436">
            <v>569.63796304003336</v>
          </cell>
          <cell r="ES1436">
            <v>0</v>
          </cell>
          <cell r="ET1436">
            <v>0</v>
          </cell>
          <cell r="EU1436">
            <v>0</v>
          </cell>
          <cell r="EV1436">
            <v>456.81827765998605</v>
          </cell>
          <cell r="EW1436">
            <v>272.47168819999206</v>
          </cell>
          <cell r="EX1436">
            <v>-159.65200282000296</v>
          </cell>
          <cell r="EY1436">
            <v>0</v>
          </cell>
          <cell r="EZ1436">
            <v>0</v>
          </cell>
          <cell r="FA1436">
            <v>0</v>
          </cell>
          <cell r="FB1436">
            <v>0</v>
          </cell>
          <cell r="FC1436">
            <v>0</v>
          </cell>
          <cell r="FD1436">
            <v>0</v>
          </cell>
          <cell r="FE1436">
            <v>561.75473569997121</v>
          </cell>
          <cell r="FF1436">
            <v>0</v>
          </cell>
          <cell r="FG1436">
            <v>0</v>
          </cell>
          <cell r="FH1436">
            <v>21.474909980002849</v>
          </cell>
          <cell r="FI1436">
            <v>633.84504943998763</v>
          </cell>
          <cell r="FJ1436">
            <v>50.064776280007209</v>
          </cell>
          <cell r="FK1436">
            <v>-143.63000000000466</v>
          </cell>
          <cell r="FL1436">
            <v>0</v>
          </cell>
          <cell r="FM1436">
            <v>0</v>
          </cell>
          <cell r="FN1436">
            <v>0</v>
          </cell>
          <cell r="FO1436">
            <v>0</v>
          </cell>
          <cell r="FP1436">
            <v>0</v>
          </cell>
          <cell r="FQ1436">
            <v>0</v>
          </cell>
          <cell r="FR1436">
            <v>755.49674194992986</v>
          </cell>
          <cell r="FS1436">
            <v>0</v>
          </cell>
          <cell r="FT1436">
            <v>0</v>
          </cell>
          <cell r="FU1436">
            <v>-30.600370140004088</v>
          </cell>
          <cell r="FV1436">
            <v>948.7928654000134</v>
          </cell>
          <cell r="FW1436">
            <v>-119.8731756000052</v>
          </cell>
          <cell r="FX1436">
            <v>-42.822577710016049</v>
          </cell>
          <cell r="FY1436">
            <v>0</v>
          </cell>
          <cell r="FZ1436">
            <v>0</v>
          </cell>
          <cell r="GA1436">
            <v>0</v>
          </cell>
          <cell r="GB1436">
            <v>0</v>
          </cell>
          <cell r="GC1436">
            <v>0</v>
          </cell>
          <cell r="GD1436">
            <v>0</v>
          </cell>
          <cell r="GE1436">
            <v>573.81094693997875</v>
          </cell>
          <cell r="GF1436">
            <v>0</v>
          </cell>
          <cell r="GG1436">
            <v>0</v>
          </cell>
          <cell r="GH1436">
            <v>0</v>
          </cell>
          <cell r="GI1436">
            <v>313.10680942000181</v>
          </cell>
          <cell r="GJ1436">
            <v>260.70413752000604</v>
          </cell>
          <cell r="GK1436">
            <v>0</v>
          </cell>
          <cell r="GL1436">
            <v>0</v>
          </cell>
          <cell r="GM1436">
            <v>0</v>
          </cell>
          <cell r="GN1436">
            <v>0</v>
          </cell>
          <cell r="GO1436">
            <v>0</v>
          </cell>
          <cell r="GP1436">
            <v>0</v>
          </cell>
          <cell r="GQ1436">
            <v>0</v>
          </cell>
          <cell r="GR1436">
            <v>0</v>
          </cell>
          <cell r="GS1436">
            <v>0</v>
          </cell>
          <cell r="GT1436">
            <v>0</v>
          </cell>
          <cell r="GU1436">
            <v>0</v>
          </cell>
          <cell r="GV1436">
            <v>0</v>
          </cell>
          <cell r="GW1436">
            <v>0</v>
          </cell>
          <cell r="GX1436">
            <v>0</v>
          </cell>
          <cell r="GY1436">
            <v>0</v>
          </cell>
          <cell r="GZ1436">
            <v>0</v>
          </cell>
          <cell r="HA1436">
            <v>0</v>
          </cell>
          <cell r="HB1436">
            <v>0</v>
          </cell>
          <cell r="HC1436">
            <v>0</v>
          </cell>
          <cell r="HD1436">
            <v>0</v>
          </cell>
          <cell r="HE1436">
            <v>0</v>
          </cell>
          <cell r="HF1436">
            <v>0</v>
          </cell>
          <cell r="HG1436">
            <v>0</v>
          </cell>
          <cell r="HH1436">
            <v>0</v>
          </cell>
          <cell r="HI1436">
            <v>0</v>
          </cell>
          <cell r="HJ1436">
            <v>0</v>
          </cell>
          <cell r="HK1436">
            <v>0</v>
          </cell>
          <cell r="HL1436">
            <v>0</v>
          </cell>
          <cell r="HM1436">
            <v>0</v>
          </cell>
          <cell r="HN1436">
            <v>0</v>
          </cell>
          <cell r="HO1436">
            <v>0</v>
          </cell>
          <cell r="HP1436">
            <v>0</v>
          </cell>
          <cell r="HQ1436">
            <v>0</v>
          </cell>
          <cell r="HR1436">
            <v>0</v>
          </cell>
          <cell r="HS1436">
            <v>0</v>
          </cell>
          <cell r="HT1436">
            <v>0</v>
          </cell>
          <cell r="HU1436">
            <v>0</v>
          </cell>
          <cell r="HV1436">
            <v>0</v>
          </cell>
          <cell r="HW1436">
            <v>0</v>
          </cell>
          <cell r="HX1436">
            <v>0</v>
          </cell>
          <cell r="HY1436">
            <v>0</v>
          </cell>
          <cell r="HZ1436">
            <v>0</v>
          </cell>
          <cell r="IA1436">
            <v>0</v>
          </cell>
          <cell r="IB1436">
            <v>0</v>
          </cell>
          <cell r="IC1436">
            <v>0</v>
          </cell>
          <cell r="ID1436">
            <v>0</v>
          </cell>
          <cell r="IE1436">
            <v>0</v>
          </cell>
          <cell r="IF1436">
            <v>0</v>
          </cell>
          <cell r="IG1436">
            <v>0</v>
          </cell>
          <cell r="IH1436">
            <v>0</v>
          </cell>
          <cell r="II1436">
            <v>0</v>
          </cell>
          <cell r="IJ1436">
            <v>0</v>
          </cell>
          <cell r="IK1436">
            <v>0</v>
          </cell>
          <cell r="IL1436">
            <v>0</v>
          </cell>
          <cell r="IM1436">
            <v>0</v>
          </cell>
          <cell r="IN1436">
            <v>0</v>
          </cell>
          <cell r="IO1436">
            <v>0</v>
          </cell>
          <cell r="IP1436">
            <v>0</v>
          </cell>
          <cell r="IQ1436">
            <v>0</v>
          </cell>
          <cell r="IR1436">
            <v>0</v>
          </cell>
          <cell r="IS1436">
            <v>0</v>
          </cell>
          <cell r="IT1436">
            <v>0</v>
          </cell>
          <cell r="IU1436">
            <v>0</v>
          </cell>
          <cell r="IV1436">
            <v>0</v>
          </cell>
          <cell r="IW1436">
            <v>0</v>
          </cell>
          <cell r="IX1436">
            <v>0</v>
          </cell>
          <cell r="IY1436">
            <v>0</v>
          </cell>
          <cell r="IZ1436">
            <v>0</v>
          </cell>
          <cell r="JA1436">
            <v>0</v>
          </cell>
          <cell r="JB1436">
            <v>0</v>
          </cell>
          <cell r="JC1436">
            <v>0</v>
          </cell>
          <cell r="JD1436">
            <v>0</v>
          </cell>
          <cell r="JE1436">
            <v>-1016.593894760008</v>
          </cell>
          <cell r="JF1436">
            <v>0</v>
          </cell>
          <cell r="JG1436">
            <v>161.13651757999469</v>
          </cell>
          <cell r="JH1436">
            <v>62.053707279999799</v>
          </cell>
          <cell r="JI1436">
            <v>407.78461460999097</v>
          </cell>
          <cell r="JJ1436">
            <v>-588.47891322000942</v>
          </cell>
          <cell r="JK1436">
            <v>-184.2962397000374</v>
          </cell>
          <cell r="JL1436">
            <v>-247.63884515997779</v>
          </cell>
          <cell r="JM1436">
            <v>-246.55128524001339</v>
          </cell>
          <cell r="JN1436">
            <v>-254.05693376999261</v>
          </cell>
          <cell r="JO1436">
            <v>-126.54651713999192</v>
          </cell>
          <cell r="JP1436">
            <v>0</v>
          </cell>
          <cell r="JQ1436">
            <v>0</v>
          </cell>
        </row>
        <row r="1437">
          <cell r="D1437" t="str">
            <v>PV_.PX.WYE._.PTC.Utility_Scale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  <cell r="EN1437">
            <v>0</v>
          </cell>
          <cell r="EO1437">
            <v>0</v>
          </cell>
          <cell r="EP1437">
            <v>0</v>
          </cell>
          <cell r="EQ1437">
            <v>0</v>
          </cell>
          <cell r="ER1437">
            <v>0</v>
          </cell>
          <cell r="ES1437">
            <v>0</v>
          </cell>
          <cell r="ET1437">
            <v>0</v>
          </cell>
          <cell r="EU1437">
            <v>0</v>
          </cell>
          <cell r="EV1437">
            <v>0</v>
          </cell>
          <cell r="EW1437">
            <v>0</v>
          </cell>
          <cell r="EX1437">
            <v>0</v>
          </cell>
          <cell r="EY1437">
            <v>0</v>
          </cell>
          <cell r="EZ1437">
            <v>0</v>
          </cell>
          <cell r="FA1437">
            <v>0</v>
          </cell>
          <cell r="FB1437">
            <v>0</v>
          </cell>
          <cell r="FC1437">
            <v>0</v>
          </cell>
          <cell r="FD1437">
            <v>0</v>
          </cell>
          <cell r="FE1437">
            <v>0</v>
          </cell>
          <cell r="FF1437">
            <v>0</v>
          </cell>
          <cell r="FG1437">
            <v>0</v>
          </cell>
          <cell r="FH1437">
            <v>0</v>
          </cell>
          <cell r="FI1437">
            <v>0</v>
          </cell>
          <cell r="FJ1437">
            <v>0</v>
          </cell>
          <cell r="FK1437">
            <v>0</v>
          </cell>
          <cell r="FL1437">
            <v>0</v>
          </cell>
          <cell r="FM1437">
            <v>0</v>
          </cell>
          <cell r="FN1437">
            <v>0</v>
          </cell>
          <cell r="FO1437">
            <v>0</v>
          </cell>
          <cell r="FP1437">
            <v>0</v>
          </cell>
          <cell r="FQ1437">
            <v>0</v>
          </cell>
          <cell r="FR1437">
            <v>0</v>
          </cell>
          <cell r="FS1437">
            <v>0</v>
          </cell>
          <cell r="FT1437">
            <v>0</v>
          </cell>
          <cell r="FU1437">
            <v>0</v>
          </cell>
          <cell r="FV1437">
            <v>0</v>
          </cell>
          <cell r="FW1437">
            <v>0</v>
          </cell>
          <cell r="FX1437">
            <v>0</v>
          </cell>
          <cell r="FY1437">
            <v>0</v>
          </cell>
          <cell r="FZ1437">
            <v>0</v>
          </cell>
          <cell r="GA1437">
            <v>0</v>
          </cell>
          <cell r="GB1437">
            <v>0</v>
          </cell>
          <cell r="GC1437">
            <v>0</v>
          </cell>
          <cell r="GD1437">
            <v>0</v>
          </cell>
          <cell r="GE1437">
            <v>0</v>
          </cell>
          <cell r="GF1437">
            <v>0</v>
          </cell>
          <cell r="GG1437">
            <v>0</v>
          </cell>
          <cell r="GH1437">
            <v>0</v>
          </cell>
          <cell r="GI1437">
            <v>0</v>
          </cell>
          <cell r="GJ1437">
            <v>0</v>
          </cell>
          <cell r="GK1437">
            <v>0</v>
          </cell>
          <cell r="GL1437">
            <v>0</v>
          </cell>
          <cell r="GM1437">
            <v>0</v>
          </cell>
          <cell r="GN1437">
            <v>0</v>
          </cell>
          <cell r="GO1437">
            <v>0</v>
          </cell>
          <cell r="GP1437">
            <v>0</v>
          </cell>
          <cell r="GQ1437">
            <v>0</v>
          </cell>
          <cell r="GR1437">
            <v>0</v>
          </cell>
          <cell r="GS1437">
            <v>0</v>
          </cell>
          <cell r="GT1437">
            <v>0</v>
          </cell>
          <cell r="GU1437">
            <v>0</v>
          </cell>
          <cell r="GV1437">
            <v>0</v>
          </cell>
          <cell r="GW1437">
            <v>0</v>
          </cell>
          <cell r="GX1437">
            <v>0</v>
          </cell>
          <cell r="GY1437">
            <v>0</v>
          </cell>
          <cell r="GZ1437">
            <v>0</v>
          </cell>
          <cell r="HA1437">
            <v>0</v>
          </cell>
          <cell r="HB1437">
            <v>0</v>
          </cell>
          <cell r="HC1437">
            <v>0</v>
          </cell>
          <cell r="HD1437">
            <v>0</v>
          </cell>
          <cell r="HE1437">
            <v>0</v>
          </cell>
          <cell r="HF1437">
            <v>0</v>
          </cell>
          <cell r="HG1437">
            <v>0</v>
          </cell>
          <cell r="HH1437">
            <v>0</v>
          </cell>
          <cell r="HI1437">
            <v>0</v>
          </cell>
          <cell r="HJ1437">
            <v>0</v>
          </cell>
          <cell r="HK1437">
            <v>0</v>
          </cell>
          <cell r="HL1437">
            <v>0</v>
          </cell>
          <cell r="HM1437">
            <v>0</v>
          </cell>
          <cell r="HN1437">
            <v>0</v>
          </cell>
          <cell r="HO1437">
            <v>0</v>
          </cell>
          <cell r="HP1437">
            <v>0</v>
          </cell>
          <cell r="HQ1437">
            <v>0</v>
          </cell>
          <cell r="HR1437">
            <v>0</v>
          </cell>
          <cell r="HS1437">
            <v>0</v>
          </cell>
          <cell r="HT1437">
            <v>0</v>
          </cell>
          <cell r="HU1437">
            <v>0</v>
          </cell>
          <cell r="HV1437">
            <v>0</v>
          </cell>
          <cell r="HW1437">
            <v>0</v>
          </cell>
          <cell r="HX1437">
            <v>0</v>
          </cell>
          <cell r="HY1437">
            <v>0</v>
          </cell>
          <cell r="HZ1437">
            <v>0</v>
          </cell>
          <cell r="IA1437">
            <v>0</v>
          </cell>
          <cell r="IB1437">
            <v>0</v>
          </cell>
          <cell r="IC1437">
            <v>0</v>
          </cell>
          <cell r="ID1437">
            <v>0</v>
          </cell>
          <cell r="IE1437">
            <v>0</v>
          </cell>
          <cell r="IF1437">
            <v>0</v>
          </cell>
          <cell r="IG1437">
            <v>0</v>
          </cell>
          <cell r="IH1437">
            <v>0</v>
          </cell>
          <cell r="II1437">
            <v>0</v>
          </cell>
          <cell r="IJ1437">
            <v>0</v>
          </cell>
          <cell r="IK1437">
            <v>0</v>
          </cell>
          <cell r="IL1437">
            <v>0</v>
          </cell>
          <cell r="IM1437">
            <v>0</v>
          </cell>
          <cell r="IN1437">
            <v>0</v>
          </cell>
          <cell r="IO1437">
            <v>0</v>
          </cell>
          <cell r="IP1437">
            <v>0</v>
          </cell>
          <cell r="IQ1437">
            <v>0</v>
          </cell>
          <cell r="IR1437">
            <v>0</v>
          </cell>
          <cell r="IS1437">
            <v>0</v>
          </cell>
          <cell r="IT1437">
            <v>0</v>
          </cell>
          <cell r="IU1437">
            <v>0</v>
          </cell>
          <cell r="IV1437">
            <v>0</v>
          </cell>
          <cell r="IW1437">
            <v>0</v>
          </cell>
          <cell r="IX1437">
            <v>0</v>
          </cell>
          <cell r="IY1437">
            <v>0</v>
          </cell>
          <cell r="IZ1437">
            <v>0</v>
          </cell>
          <cell r="JA1437">
            <v>0</v>
          </cell>
          <cell r="JB1437">
            <v>0</v>
          </cell>
          <cell r="JC1437">
            <v>0</v>
          </cell>
          <cell r="JD1437">
            <v>0</v>
          </cell>
          <cell r="JE1437">
            <v>0</v>
          </cell>
          <cell r="JF1437">
            <v>0</v>
          </cell>
          <cell r="JG1437">
            <v>0</v>
          </cell>
          <cell r="JH1437">
            <v>0</v>
          </cell>
          <cell r="JI1437">
            <v>0</v>
          </cell>
          <cell r="JJ1437">
            <v>0</v>
          </cell>
          <cell r="JK1437">
            <v>0</v>
          </cell>
          <cell r="JL1437">
            <v>0</v>
          </cell>
          <cell r="JM1437">
            <v>0</v>
          </cell>
          <cell r="JN1437">
            <v>0</v>
          </cell>
          <cell r="JO1437">
            <v>0</v>
          </cell>
          <cell r="JP1437">
            <v>0</v>
          </cell>
          <cell r="JQ1437">
            <v>0</v>
          </cell>
        </row>
        <row r="1438">
          <cell r="D1438" t="str">
            <v>PV_.PX.BDG._.NTC.Small_Scale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  <cell r="EN1438">
            <v>0</v>
          </cell>
          <cell r="EO1438">
            <v>0</v>
          </cell>
          <cell r="EP1438">
            <v>0</v>
          </cell>
          <cell r="EQ1438">
            <v>0</v>
          </cell>
          <cell r="ER1438">
            <v>0</v>
          </cell>
          <cell r="ES1438">
            <v>0</v>
          </cell>
          <cell r="ET1438">
            <v>0</v>
          </cell>
          <cell r="EU1438">
            <v>0</v>
          </cell>
          <cell r="EV1438">
            <v>0</v>
          </cell>
          <cell r="EW1438">
            <v>0</v>
          </cell>
          <cell r="EX1438">
            <v>0</v>
          </cell>
          <cell r="EY1438">
            <v>0</v>
          </cell>
          <cell r="EZ1438">
            <v>0</v>
          </cell>
          <cell r="FA1438">
            <v>0</v>
          </cell>
          <cell r="FB1438">
            <v>0</v>
          </cell>
          <cell r="FC1438">
            <v>0</v>
          </cell>
          <cell r="FD1438">
            <v>0</v>
          </cell>
          <cell r="FE1438">
            <v>0</v>
          </cell>
          <cell r="FF1438">
            <v>0</v>
          </cell>
          <cell r="FG1438">
            <v>0</v>
          </cell>
          <cell r="FH1438">
            <v>0</v>
          </cell>
          <cell r="FI1438">
            <v>0</v>
          </cell>
          <cell r="FJ1438">
            <v>0</v>
          </cell>
          <cell r="FK1438">
            <v>0</v>
          </cell>
          <cell r="FL1438">
            <v>0</v>
          </cell>
          <cell r="FM1438">
            <v>0</v>
          </cell>
          <cell r="FN1438">
            <v>0</v>
          </cell>
          <cell r="FO1438">
            <v>0</v>
          </cell>
          <cell r="FP1438">
            <v>0</v>
          </cell>
          <cell r="FQ1438">
            <v>0</v>
          </cell>
          <cell r="FR1438">
            <v>0</v>
          </cell>
          <cell r="FS1438">
            <v>0</v>
          </cell>
          <cell r="FT1438">
            <v>0</v>
          </cell>
          <cell r="FU1438">
            <v>0</v>
          </cell>
          <cell r="FV1438">
            <v>0</v>
          </cell>
          <cell r="FW1438">
            <v>0</v>
          </cell>
          <cell r="FX1438">
            <v>0</v>
          </cell>
          <cell r="FY1438">
            <v>0</v>
          </cell>
          <cell r="FZ1438">
            <v>0</v>
          </cell>
          <cell r="GA1438">
            <v>0</v>
          </cell>
          <cell r="GB1438">
            <v>0</v>
          </cell>
          <cell r="GC1438">
            <v>0</v>
          </cell>
          <cell r="GD1438">
            <v>0</v>
          </cell>
          <cell r="GE1438">
            <v>0</v>
          </cell>
          <cell r="GF1438">
            <v>0</v>
          </cell>
          <cell r="GG1438">
            <v>0</v>
          </cell>
          <cell r="GH1438">
            <v>0</v>
          </cell>
          <cell r="GI1438">
            <v>0</v>
          </cell>
          <cell r="GJ1438">
            <v>0</v>
          </cell>
          <cell r="GK1438">
            <v>0</v>
          </cell>
          <cell r="GL1438">
            <v>0</v>
          </cell>
          <cell r="GM1438">
            <v>0</v>
          </cell>
          <cell r="GN1438">
            <v>0</v>
          </cell>
          <cell r="GO1438">
            <v>0</v>
          </cell>
          <cell r="GP1438">
            <v>0</v>
          </cell>
          <cell r="GQ1438">
            <v>0</v>
          </cell>
          <cell r="GR1438">
            <v>0</v>
          </cell>
          <cell r="GS1438">
            <v>0</v>
          </cell>
          <cell r="GT1438">
            <v>0</v>
          </cell>
          <cell r="GU1438">
            <v>0</v>
          </cell>
          <cell r="GV1438">
            <v>0</v>
          </cell>
          <cell r="GW1438">
            <v>0</v>
          </cell>
          <cell r="GX1438">
            <v>0</v>
          </cell>
          <cell r="GY1438">
            <v>0</v>
          </cell>
          <cell r="GZ1438">
            <v>0</v>
          </cell>
          <cell r="HA1438">
            <v>0</v>
          </cell>
          <cell r="HB1438">
            <v>0</v>
          </cell>
          <cell r="HC1438">
            <v>0</v>
          </cell>
          <cell r="HD1438">
            <v>0</v>
          </cell>
          <cell r="HE1438">
            <v>0</v>
          </cell>
          <cell r="HF1438">
            <v>0</v>
          </cell>
          <cell r="HG1438">
            <v>0</v>
          </cell>
          <cell r="HH1438">
            <v>0</v>
          </cell>
          <cell r="HI1438">
            <v>0</v>
          </cell>
          <cell r="HJ1438">
            <v>0</v>
          </cell>
          <cell r="HK1438">
            <v>0</v>
          </cell>
          <cell r="HL1438">
            <v>0</v>
          </cell>
          <cell r="HM1438">
            <v>0</v>
          </cell>
          <cell r="HN1438">
            <v>0</v>
          </cell>
          <cell r="HO1438">
            <v>0</v>
          </cell>
          <cell r="HP1438">
            <v>0</v>
          </cell>
          <cell r="HQ1438">
            <v>0</v>
          </cell>
          <cell r="HR1438">
            <v>0</v>
          </cell>
          <cell r="HS1438">
            <v>0</v>
          </cell>
          <cell r="HT1438">
            <v>0</v>
          </cell>
          <cell r="HU1438">
            <v>0</v>
          </cell>
          <cell r="HV1438">
            <v>0</v>
          </cell>
          <cell r="HW1438">
            <v>0</v>
          </cell>
          <cell r="HX1438">
            <v>0</v>
          </cell>
          <cell r="HY1438">
            <v>0</v>
          </cell>
          <cell r="HZ1438">
            <v>0</v>
          </cell>
          <cell r="IA1438">
            <v>0</v>
          </cell>
          <cell r="IB1438">
            <v>0</v>
          </cell>
          <cell r="IC1438">
            <v>0</v>
          </cell>
          <cell r="ID1438">
            <v>0</v>
          </cell>
          <cell r="IE1438">
            <v>0</v>
          </cell>
          <cell r="IF1438">
            <v>0</v>
          </cell>
          <cell r="IG1438">
            <v>0</v>
          </cell>
          <cell r="IH1438">
            <v>0</v>
          </cell>
          <cell r="II1438">
            <v>0</v>
          </cell>
          <cell r="IJ1438">
            <v>0</v>
          </cell>
          <cell r="IK1438">
            <v>0</v>
          </cell>
          <cell r="IL1438">
            <v>0</v>
          </cell>
          <cell r="IM1438">
            <v>0</v>
          </cell>
          <cell r="IN1438">
            <v>0</v>
          </cell>
          <cell r="IO1438">
            <v>0</v>
          </cell>
          <cell r="IP1438">
            <v>0</v>
          </cell>
          <cell r="IQ1438">
            <v>0</v>
          </cell>
          <cell r="IR1438">
            <v>0</v>
          </cell>
          <cell r="IS1438">
            <v>0</v>
          </cell>
          <cell r="IT1438">
            <v>0</v>
          </cell>
          <cell r="IU1438">
            <v>0</v>
          </cell>
          <cell r="IV1438">
            <v>0</v>
          </cell>
          <cell r="IW1438">
            <v>0</v>
          </cell>
          <cell r="IX1438">
            <v>0</v>
          </cell>
          <cell r="IY1438">
            <v>0</v>
          </cell>
          <cell r="IZ1438">
            <v>0</v>
          </cell>
          <cell r="JA1438">
            <v>0</v>
          </cell>
          <cell r="JB1438">
            <v>0</v>
          </cell>
          <cell r="JC1438">
            <v>0</v>
          </cell>
          <cell r="JD1438">
            <v>0</v>
          </cell>
          <cell r="JE1438">
            <v>0</v>
          </cell>
          <cell r="JF1438">
            <v>0</v>
          </cell>
          <cell r="JG1438">
            <v>0</v>
          </cell>
          <cell r="JH1438">
            <v>0</v>
          </cell>
          <cell r="JI1438">
            <v>0</v>
          </cell>
          <cell r="JJ1438">
            <v>0</v>
          </cell>
          <cell r="JK1438">
            <v>0</v>
          </cell>
          <cell r="JL1438">
            <v>0</v>
          </cell>
          <cell r="JM1438">
            <v>0</v>
          </cell>
          <cell r="JN1438">
            <v>0</v>
          </cell>
          <cell r="JO1438">
            <v>0</v>
          </cell>
          <cell r="JP1438">
            <v>0</v>
          </cell>
          <cell r="JQ1438">
            <v>0</v>
          </cell>
        </row>
        <row r="1439">
          <cell r="D1439" t="str">
            <v>PV_.PX.BDG._.NTC.Utility_Scale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  <cell r="EN1439">
            <v>0</v>
          </cell>
          <cell r="EO1439">
            <v>0</v>
          </cell>
          <cell r="EP1439">
            <v>0</v>
          </cell>
          <cell r="EQ1439">
            <v>0</v>
          </cell>
          <cell r="ER1439">
            <v>0</v>
          </cell>
          <cell r="ES1439">
            <v>0</v>
          </cell>
          <cell r="ET1439">
            <v>0</v>
          </cell>
          <cell r="EU1439">
            <v>0</v>
          </cell>
          <cell r="EV1439">
            <v>0</v>
          </cell>
          <cell r="EW1439">
            <v>0</v>
          </cell>
          <cell r="EX1439">
            <v>0</v>
          </cell>
          <cell r="EY1439">
            <v>0</v>
          </cell>
          <cell r="EZ1439">
            <v>0</v>
          </cell>
          <cell r="FA1439">
            <v>0</v>
          </cell>
          <cell r="FB1439">
            <v>0</v>
          </cell>
          <cell r="FC1439">
            <v>0</v>
          </cell>
          <cell r="FD1439">
            <v>0</v>
          </cell>
          <cell r="FE1439">
            <v>-0.56430475000001934</v>
          </cell>
          <cell r="FF1439">
            <v>0</v>
          </cell>
          <cell r="FG1439">
            <v>0.11526271999999871</v>
          </cell>
          <cell r="FH1439">
            <v>-0.74863141000000155</v>
          </cell>
          <cell r="FI1439">
            <v>9.9999999999994316E-2</v>
          </cell>
          <cell r="FJ1439">
            <v>1.906393999999878E-2</v>
          </cell>
          <cell r="FK1439">
            <v>0</v>
          </cell>
          <cell r="FL1439">
            <v>0</v>
          </cell>
          <cell r="FM1439">
            <v>0</v>
          </cell>
          <cell r="FN1439">
            <v>0</v>
          </cell>
          <cell r="FO1439">
            <v>-5.0000000000000711E-2</v>
          </cell>
          <cell r="FP1439">
            <v>0</v>
          </cell>
          <cell r="FQ1439">
            <v>0</v>
          </cell>
          <cell r="FR1439">
            <v>-0.77641883999999095</v>
          </cell>
          <cell r="FS1439">
            <v>0</v>
          </cell>
          <cell r="FT1439">
            <v>-0.17449803999999602</v>
          </cell>
          <cell r="FU1439">
            <v>9.9889190000000738E-2</v>
          </cell>
          <cell r="FV1439">
            <v>-4.5312769999998892E-2</v>
          </cell>
          <cell r="FW1439">
            <v>-0.55649743000000029</v>
          </cell>
          <cell r="FX1439">
            <v>-9.9999790000005362E-2</v>
          </cell>
          <cell r="FY1439">
            <v>0</v>
          </cell>
          <cell r="FZ1439">
            <v>0</v>
          </cell>
          <cell r="GA1439">
            <v>0</v>
          </cell>
          <cell r="GB1439">
            <v>0</v>
          </cell>
          <cell r="GC1439">
            <v>0</v>
          </cell>
          <cell r="GD1439">
            <v>0</v>
          </cell>
          <cell r="GE1439">
            <v>-1.230286269999965</v>
          </cell>
          <cell r="GF1439">
            <v>0</v>
          </cell>
          <cell r="GG1439">
            <v>8.7366010000003769E-2</v>
          </cell>
          <cell r="GH1439">
            <v>-0.45947443000000021</v>
          </cell>
          <cell r="GI1439">
            <v>9.9999710000005848E-2</v>
          </cell>
          <cell r="GJ1439">
            <v>-0.55817883999999651</v>
          </cell>
          <cell r="GK1439">
            <v>-0.39999871999999925</v>
          </cell>
          <cell r="GL1439">
            <v>0</v>
          </cell>
          <cell r="GM1439">
            <v>0</v>
          </cell>
          <cell r="GN1439">
            <v>0</v>
          </cell>
          <cell r="GO1439">
            <v>0</v>
          </cell>
          <cell r="GP1439">
            <v>0</v>
          </cell>
          <cell r="GQ1439">
            <v>0</v>
          </cell>
          <cell r="GR1439">
            <v>-0.22889828000000989</v>
          </cell>
          <cell r="GS1439">
            <v>0</v>
          </cell>
          <cell r="GT1439">
            <v>0</v>
          </cell>
          <cell r="GU1439">
            <v>0.32110022000000171</v>
          </cell>
          <cell r="GV1439">
            <v>-5.0000000000000711E-2</v>
          </cell>
          <cell r="GW1439">
            <v>-0.49999849999999668</v>
          </cell>
          <cell r="GX1439">
            <v>0</v>
          </cell>
          <cell r="GY1439">
            <v>0</v>
          </cell>
          <cell r="GZ1439">
            <v>0</v>
          </cell>
          <cell r="HA1439">
            <v>0</v>
          </cell>
          <cell r="HB1439">
            <v>0</v>
          </cell>
          <cell r="HC1439">
            <v>0</v>
          </cell>
          <cell r="HD1439">
            <v>0</v>
          </cell>
          <cell r="HE1439">
            <v>-605.53606578000472</v>
          </cell>
          <cell r="HF1439">
            <v>0</v>
          </cell>
          <cell r="HG1439">
            <v>-12.548002300001826</v>
          </cell>
          <cell r="HH1439">
            <v>-39.275462420002441</v>
          </cell>
          <cell r="HI1439">
            <v>-260.51382948000537</v>
          </cell>
          <cell r="HJ1439">
            <v>-293.19877157999872</v>
          </cell>
          <cell r="HK1439">
            <v>0</v>
          </cell>
          <cell r="HL1439">
            <v>0</v>
          </cell>
          <cell r="HM1439">
            <v>0</v>
          </cell>
          <cell r="HN1439">
            <v>0</v>
          </cell>
          <cell r="HO1439">
            <v>0</v>
          </cell>
          <cell r="HP1439">
            <v>0</v>
          </cell>
          <cell r="HQ1439">
            <v>0</v>
          </cell>
          <cell r="HR1439">
            <v>148.50412535003852</v>
          </cell>
          <cell r="HS1439">
            <v>0</v>
          </cell>
          <cell r="HT1439">
            <v>0</v>
          </cell>
          <cell r="HU1439">
            <v>70.873410920001334</v>
          </cell>
          <cell r="HV1439">
            <v>-9.1273097600023902</v>
          </cell>
          <cell r="HW1439">
            <v>86.75802418999956</v>
          </cell>
          <cell r="HX1439">
            <v>0</v>
          </cell>
          <cell r="HY1439">
            <v>0</v>
          </cell>
          <cell r="HZ1439">
            <v>0</v>
          </cell>
          <cell r="IA1439">
            <v>0</v>
          </cell>
          <cell r="IB1439">
            <v>0</v>
          </cell>
          <cell r="IC1439">
            <v>0</v>
          </cell>
          <cell r="ID1439">
            <v>0</v>
          </cell>
          <cell r="IE1439">
            <v>-69.305531870020786</v>
          </cell>
          <cell r="IF1439">
            <v>0</v>
          </cell>
          <cell r="IG1439">
            <v>0</v>
          </cell>
          <cell r="IH1439">
            <v>-25.005531869996048</v>
          </cell>
          <cell r="II1439">
            <v>-44.299999999999272</v>
          </cell>
          <cell r="IJ1439">
            <v>0</v>
          </cell>
          <cell r="IK1439">
            <v>0</v>
          </cell>
          <cell r="IL1439">
            <v>0</v>
          </cell>
          <cell r="IM1439">
            <v>0</v>
          </cell>
          <cell r="IN1439">
            <v>0</v>
          </cell>
          <cell r="IO1439">
            <v>0</v>
          </cell>
          <cell r="IP1439">
            <v>0</v>
          </cell>
          <cell r="IQ1439">
            <v>0</v>
          </cell>
          <cell r="IR1439">
            <v>-44.299999999988358</v>
          </cell>
          <cell r="IS1439">
            <v>0</v>
          </cell>
          <cell r="IT1439">
            <v>0</v>
          </cell>
          <cell r="IU1439">
            <v>-44.299999999999272</v>
          </cell>
          <cell r="IV1439">
            <v>0</v>
          </cell>
          <cell r="IW1439">
            <v>0</v>
          </cell>
          <cell r="IX1439">
            <v>0</v>
          </cell>
          <cell r="IY1439">
            <v>0</v>
          </cell>
          <cell r="IZ1439">
            <v>0</v>
          </cell>
          <cell r="JA1439">
            <v>0</v>
          </cell>
          <cell r="JB1439">
            <v>0</v>
          </cell>
          <cell r="JC1439">
            <v>0</v>
          </cell>
          <cell r="JD1439">
            <v>0</v>
          </cell>
          <cell r="JE1439">
            <v>0</v>
          </cell>
          <cell r="JF1439">
            <v>0</v>
          </cell>
          <cell r="JG1439">
            <v>0</v>
          </cell>
          <cell r="JH1439">
            <v>0</v>
          </cell>
          <cell r="JI1439">
            <v>0</v>
          </cell>
          <cell r="JJ1439">
            <v>0</v>
          </cell>
          <cell r="JK1439">
            <v>0</v>
          </cell>
          <cell r="JL1439">
            <v>0</v>
          </cell>
          <cell r="JM1439">
            <v>0</v>
          </cell>
          <cell r="JN1439">
            <v>0</v>
          </cell>
          <cell r="JO1439">
            <v>0</v>
          </cell>
          <cell r="JP1439">
            <v>0</v>
          </cell>
          <cell r="JQ1439">
            <v>0</v>
          </cell>
        </row>
        <row r="1440">
          <cell r="D1440" t="str">
            <v>PV_.PX.BOR._.NTC.Small_Scale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  <cell r="EN1440">
            <v>0</v>
          </cell>
          <cell r="EO1440">
            <v>0</v>
          </cell>
          <cell r="EP1440">
            <v>0</v>
          </cell>
          <cell r="EQ1440">
            <v>0</v>
          </cell>
          <cell r="ER1440">
            <v>0</v>
          </cell>
          <cell r="ES1440">
            <v>0</v>
          </cell>
          <cell r="ET1440">
            <v>0</v>
          </cell>
          <cell r="EU1440">
            <v>0</v>
          </cell>
          <cell r="EV1440">
            <v>0</v>
          </cell>
          <cell r="EW1440">
            <v>0</v>
          </cell>
          <cell r="EX1440">
            <v>0</v>
          </cell>
          <cell r="EY1440">
            <v>0</v>
          </cell>
          <cell r="EZ1440">
            <v>0</v>
          </cell>
          <cell r="FA1440">
            <v>0</v>
          </cell>
          <cell r="FB1440">
            <v>0</v>
          </cell>
          <cell r="FC1440">
            <v>0</v>
          </cell>
          <cell r="FD1440">
            <v>0</v>
          </cell>
          <cell r="FE1440">
            <v>0</v>
          </cell>
          <cell r="FF1440">
            <v>0</v>
          </cell>
          <cell r="FG1440">
            <v>0</v>
          </cell>
          <cell r="FH1440">
            <v>0</v>
          </cell>
          <cell r="FI1440">
            <v>0</v>
          </cell>
          <cell r="FJ1440">
            <v>0</v>
          </cell>
          <cell r="FK1440">
            <v>0</v>
          </cell>
          <cell r="FL1440">
            <v>0</v>
          </cell>
          <cell r="FM1440">
            <v>0</v>
          </cell>
          <cell r="FN1440">
            <v>0</v>
          </cell>
          <cell r="FO1440">
            <v>0</v>
          </cell>
          <cell r="FP1440">
            <v>0</v>
          </cell>
          <cell r="FQ1440">
            <v>0</v>
          </cell>
          <cell r="FR1440">
            <v>0</v>
          </cell>
          <cell r="FS1440">
            <v>0</v>
          </cell>
          <cell r="FT1440">
            <v>0</v>
          </cell>
          <cell r="FU1440">
            <v>0</v>
          </cell>
          <cell r="FV1440">
            <v>0</v>
          </cell>
          <cell r="FW1440">
            <v>0</v>
          </cell>
          <cell r="FX1440">
            <v>0</v>
          </cell>
          <cell r="FY1440">
            <v>0</v>
          </cell>
          <cell r="FZ1440">
            <v>0</v>
          </cell>
          <cell r="GA1440">
            <v>0</v>
          </cell>
          <cell r="GB1440">
            <v>0</v>
          </cell>
          <cell r="GC1440">
            <v>0</v>
          </cell>
          <cell r="GD1440">
            <v>0</v>
          </cell>
          <cell r="GE1440">
            <v>0</v>
          </cell>
          <cell r="GF1440">
            <v>0</v>
          </cell>
          <cell r="GG1440">
            <v>0</v>
          </cell>
          <cell r="GH1440">
            <v>0</v>
          </cell>
          <cell r="GI1440">
            <v>0</v>
          </cell>
          <cell r="GJ1440">
            <v>0</v>
          </cell>
          <cell r="GK1440">
            <v>0</v>
          </cell>
          <cell r="GL1440">
            <v>0</v>
          </cell>
          <cell r="GM1440">
            <v>0</v>
          </cell>
          <cell r="GN1440">
            <v>0</v>
          </cell>
          <cell r="GO1440">
            <v>0</v>
          </cell>
          <cell r="GP1440">
            <v>0</v>
          </cell>
          <cell r="GQ1440">
            <v>0</v>
          </cell>
          <cell r="GR1440">
            <v>0</v>
          </cell>
          <cell r="GS1440">
            <v>0</v>
          </cell>
          <cell r="GT1440">
            <v>0</v>
          </cell>
          <cell r="GU1440">
            <v>0</v>
          </cell>
          <cell r="GV1440">
            <v>0</v>
          </cell>
          <cell r="GW1440">
            <v>0</v>
          </cell>
          <cell r="GX1440">
            <v>0</v>
          </cell>
          <cell r="GY1440">
            <v>0</v>
          </cell>
          <cell r="GZ1440">
            <v>0</v>
          </cell>
          <cell r="HA1440">
            <v>0</v>
          </cell>
          <cell r="HB1440">
            <v>0</v>
          </cell>
          <cell r="HC1440">
            <v>0</v>
          </cell>
          <cell r="HD1440">
            <v>0</v>
          </cell>
          <cell r="HE1440">
            <v>0</v>
          </cell>
          <cell r="HF1440">
            <v>0</v>
          </cell>
          <cell r="HG1440">
            <v>0</v>
          </cell>
          <cell r="HH1440">
            <v>0</v>
          </cell>
          <cell r="HI1440">
            <v>0</v>
          </cell>
          <cell r="HJ1440">
            <v>0</v>
          </cell>
          <cell r="HK1440">
            <v>0</v>
          </cell>
          <cell r="HL1440">
            <v>0</v>
          </cell>
          <cell r="HM1440">
            <v>0</v>
          </cell>
          <cell r="HN1440">
            <v>0</v>
          </cell>
          <cell r="HO1440">
            <v>0</v>
          </cell>
          <cell r="HP1440">
            <v>0</v>
          </cell>
          <cell r="HQ1440">
            <v>0</v>
          </cell>
          <cell r="HR1440">
            <v>0</v>
          </cell>
          <cell r="HS1440">
            <v>0</v>
          </cell>
          <cell r="HT1440">
            <v>0</v>
          </cell>
          <cell r="HU1440">
            <v>0</v>
          </cell>
          <cell r="HV1440">
            <v>0</v>
          </cell>
          <cell r="HW1440">
            <v>0</v>
          </cell>
          <cell r="HX1440">
            <v>0</v>
          </cell>
          <cell r="HY1440">
            <v>0</v>
          </cell>
          <cell r="HZ1440">
            <v>0</v>
          </cell>
          <cell r="IA1440">
            <v>0</v>
          </cell>
          <cell r="IB1440">
            <v>0</v>
          </cell>
          <cell r="IC1440">
            <v>0</v>
          </cell>
          <cell r="ID1440">
            <v>0</v>
          </cell>
          <cell r="IE1440">
            <v>0</v>
          </cell>
          <cell r="IF1440">
            <v>0</v>
          </cell>
          <cell r="IG1440">
            <v>0</v>
          </cell>
          <cell r="IH1440">
            <v>0</v>
          </cell>
          <cell r="II1440">
            <v>0</v>
          </cell>
          <cell r="IJ1440">
            <v>0</v>
          </cell>
          <cell r="IK1440">
            <v>0</v>
          </cell>
          <cell r="IL1440">
            <v>0</v>
          </cell>
          <cell r="IM1440">
            <v>0</v>
          </cell>
          <cell r="IN1440">
            <v>0</v>
          </cell>
          <cell r="IO1440">
            <v>0</v>
          </cell>
          <cell r="IP1440">
            <v>0</v>
          </cell>
          <cell r="IQ1440">
            <v>0</v>
          </cell>
          <cell r="IR1440">
            <v>0</v>
          </cell>
          <cell r="IS1440">
            <v>0</v>
          </cell>
          <cell r="IT1440">
            <v>0</v>
          </cell>
          <cell r="IU1440">
            <v>0</v>
          </cell>
          <cell r="IV1440">
            <v>0</v>
          </cell>
          <cell r="IW1440">
            <v>0</v>
          </cell>
          <cell r="IX1440">
            <v>0</v>
          </cell>
          <cell r="IY1440">
            <v>0</v>
          </cell>
          <cell r="IZ1440">
            <v>0</v>
          </cell>
          <cell r="JA1440">
            <v>0</v>
          </cell>
          <cell r="JB1440">
            <v>0</v>
          </cell>
          <cell r="JC1440">
            <v>0</v>
          </cell>
          <cell r="JD1440">
            <v>0</v>
          </cell>
          <cell r="JE1440">
            <v>0</v>
          </cell>
          <cell r="JF1440">
            <v>0</v>
          </cell>
          <cell r="JG1440">
            <v>0</v>
          </cell>
          <cell r="JH1440">
            <v>0</v>
          </cell>
          <cell r="JI1440">
            <v>0</v>
          </cell>
          <cell r="JJ1440">
            <v>0</v>
          </cell>
          <cell r="JK1440">
            <v>0</v>
          </cell>
          <cell r="JL1440">
            <v>0</v>
          </cell>
          <cell r="JM1440">
            <v>0</v>
          </cell>
          <cell r="JN1440">
            <v>0</v>
          </cell>
          <cell r="JO1440">
            <v>0</v>
          </cell>
          <cell r="JP1440">
            <v>0</v>
          </cell>
          <cell r="JQ1440">
            <v>0</v>
          </cell>
        </row>
        <row r="1441">
          <cell r="D1441" t="str">
            <v>PV_.PX.BOR._.NTC.Utility_Scale</v>
          </cell>
        </row>
        <row r="1442">
          <cell r="D1442" t="str">
            <v>PV_.PX.BOR._.PTC.Utility_Scale</v>
          </cell>
        </row>
        <row r="1443">
          <cell r="D1443" t="str">
            <v>PV_.PX.CLV._.NTC.Small_Scale</v>
          </cell>
        </row>
        <row r="1444">
          <cell r="D1444" t="str">
            <v>PV_.PX.COR._.NTC.Small_Scale</v>
          </cell>
        </row>
        <row r="1445">
          <cell r="D1445" t="str">
            <v>PV_.PX.COR._.NTC.Utility_Scale</v>
          </cell>
        </row>
        <row r="1446">
          <cell r="D1446" t="str">
            <v>PV_.PX.DJW._.NTC.Utility_Scale</v>
          </cell>
        </row>
        <row r="1447">
          <cell r="D1447" t="str">
            <v>PV_.PX.HTG._.NTC.Utility_Scale</v>
          </cell>
        </row>
        <row r="1448">
          <cell r="D1448" t="str">
            <v>PV_.PX.NTN._.NTC.Utility_Scale</v>
          </cell>
        </row>
        <row r="1449">
          <cell r="D1449" t="str">
            <v>PV_.PX.NUT._.NTC.Small_Scale</v>
          </cell>
        </row>
        <row r="1450">
          <cell r="D1450" t="str">
            <v>PV_.PX.NUT._.NTC.Utility_Scale</v>
          </cell>
        </row>
        <row r="1451">
          <cell r="D1451" t="str">
            <v>PV_.PX.SOR._.NTC.Small_Scale</v>
          </cell>
        </row>
        <row r="1452">
          <cell r="D1452" t="str">
            <v>PV_.PX.SOR._.NTC.Utility_Scale</v>
          </cell>
        </row>
        <row r="1453">
          <cell r="D1453" t="str">
            <v>PV_.PX.SUM._.NTC.Small_Scale</v>
          </cell>
        </row>
        <row r="1454">
          <cell r="D1454" t="str">
            <v>PV_.PX.UTS._.NTC.Small_Scale</v>
          </cell>
        </row>
        <row r="1455">
          <cell r="D1455" t="str">
            <v>PV_.PX.UTS._.NTC.Utility_Scale</v>
          </cell>
        </row>
        <row r="1456">
          <cell r="D1456" t="str">
            <v>PV_.PX.WMV._.NTC.Small_Scale</v>
          </cell>
        </row>
        <row r="1457">
          <cell r="D1457" t="str">
            <v>PV_.PX.WMV._.NTC.Utility_Scale</v>
          </cell>
        </row>
        <row r="1458">
          <cell r="D1458" t="str">
            <v>PV_.PX.WSF._.NTC.Small_Scale</v>
          </cell>
        </row>
        <row r="1459">
          <cell r="D1459" t="str">
            <v>PV_.PX.WWA._.NTC.Small_Scale</v>
          </cell>
        </row>
        <row r="1460">
          <cell r="D1460" t="str">
            <v>PV_.PX.WWA._.NTC.Utility_Scale</v>
          </cell>
        </row>
        <row r="1461">
          <cell r="D1461" t="str">
            <v>PV_.PX.WYC._.NTC.Small_Scale</v>
          </cell>
        </row>
        <row r="1462">
          <cell r="D1462" t="str">
            <v>PV_.PX.WYE._.NTC.Small_Scale</v>
          </cell>
        </row>
        <row r="1463">
          <cell r="D1463" t="str">
            <v>PV_.PX.WYE._.NTC.Utility_Scale</v>
          </cell>
        </row>
        <row r="1464">
          <cell r="D1464" t="str">
            <v>PV_.PX.WYN._.NTC.Small_Scale</v>
          </cell>
        </row>
        <row r="1465">
          <cell r="D1465" t="str">
            <v>PV_.PX.YAK._.NTC.Small_Scale</v>
          </cell>
        </row>
        <row r="1466">
          <cell r="D1466" t="str">
            <v>PV_.PX.YAK._.NTC.Utility_Scale</v>
          </cell>
        </row>
        <row r="1467">
          <cell r="D1467" t="str">
            <v>PV_.PX.SUM._.NTC.Utility_Scale</v>
          </cell>
        </row>
        <row r="1468">
          <cell r="D1468" t="str">
            <v>PV_.PX.GOE._.NTC.Small_Scale</v>
          </cell>
        </row>
        <row r="1470">
          <cell r="D1470">
            <v>0</v>
          </cell>
        </row>
        <row r="1471">
          <cell r="D1471">
            <v>0</v>
          </cell>
        </row>
        <row r="1472">
          <cell r="D1472">
            <v>0</v>
          </cell>
        </row>
        <row r="1473">
          <cell r="D1473">
            <v>0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>
            <v>0</v>
          </cell>
        </row>
        <row r="1479">
          <cell r="D1479" t="str">
            <v>WD_.PX.BDG._.PTC.Small_Scale</v>
          </cell>
        </row>
        <row r="1480">
          <cell r="D1480" t="str">
            <v>WD_.PX.BDG._.PTC.Utility_Scale</v>
          </cell>
        </row>
        <row r="1481">
          <cell r="D1481" t="str">
            <v>WD_.PX.BOR._.PTC.Small_Scale</v>
          </cell>
        </row>
        <row r="1482">
          <cell r="D1482" t="str">
            <v>WD_.PX.DJW._.PTC.Utility_Scale</v>
          </cell>
        </row>
        <row r="1483">
          <cell r="D1483" t="str">
            <v>WD_.PX.GOE._.PTC.Small_Scale</v>
          </cell>
        </row>
        <row r="1484">
          <cell r="D1484" t="str">
            <v>WD_.PX.WWA._.PTC.Small_Scale</v>
          </cell>
        </row>
        <row r="1485">
          <cell r="D1485" t="str">
            <v>WD_.PX.WYC._.PTC.Small_Scale</v>
          </cell>
        </row>
        <row r="1486">
          <cell r="D1486" t="str">
            <v>WD_.PX.WYE._.PTC.Small_Scale</v>
          </cell>
        </row>
        <row r="1487">
          <cell r="D1487" t="str">
            <v>WD_.PX.WYN._.PTC.Small_Scale</v>
          </cell>
        </row>
        <row r="1488">
          <cell r="D1488" t="str">
            <v>WD_.PX.YAK._.PTC.Small_Scale</v>
          </cell>
        </row>
        <row r="1489">
          <cell r="D1489" t="str">
            <v>WD_.PX.YAK._.PTC.Utility_Scale</v>
          </cell>
        </row>
        <row r="1490">
          <cell r="D1490" t="str">
            <v>WD_.PX.NTN._.PTC.Utility_Scale</v>
          </cell>
        </row>
        <row r="1491">
          <cell r="D1491" t="str">
            <v>WD_.PX.WWA._.PTC.Utility_Scale</v>
          </cell>
        </row>
        <row r="1492">
          <cell r="D1492" t="str">
            <v>WD_.PX.GOE._.PTC.Utility_Scale</v>
          </cell>
        </row>
        <row r="1493">
          <cell r="D1493" t="str">
            <v>WD_.PX.HTG._.PTC.Utility_Scale</v>
          </cell>
        </row>
        <row r="1494">
          <cell r="D1494" t="str">
            <v>WD_.PX.WMV._.PTC.Small_Scale</v>
          </cell>
        </row>
        <row r="1495">
          <cell r="D1495" t="str">
            <v>WD_.PX.WMV._.PTC.Utility_Scale</v>
          </cell>
        </row>
        <row r="1496">
          <cell r="D1496" t="str">
            <v>WD_.PX.WSF._.PTC.Small_Scale</v>
          </cell>
        </row>
        <row r="1497">
          <cell r="D1497" t="str">
            <v>WD_.PX.CLV._.PTC.Small_Scale</v>
          </cell>
        </row>
        <row r="1498">
          <cell r="D1498" t="str">
            <v>WD_.PX.COR._.PTC.Small_Scale</v>
          </cell>
        </row>
        <row r="1499">
          <cell r="D1499" t="str">
            <v>WD_.PX.COR._.PTC.Utility_Scale</v>
          </cell>
        </row>
        <row r="1500">
          <cell r="D1500" t="str">
            <v>WD_.PX.NUT._.PTC.Small_Scale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32CC-6B62-4E23-B5C3-6B6DCD14B09C}">
  <sheetPr>
    <pageSetUpPr fitToPage="1"/>
  </sheetPr>
  <dimension ref="A1:L47"/>
  <sheetViews>
    <sheetView showGridLines="0" tabSelected="1" view="pageBreakPreview" zoomScale="80" zoomScaleNormal="90" zoomScaleSheetLayoutView="80" workbookViewId="0">
      <selection activeCell="N9" sqref="N9"/>
    </sheetView>
  </sheetViews>
  <sheetFormatPr defaultColWidth="9.33203125" defaultRowHeight="12.75"/>
  <cols>
    <col min="1" max="1" width="17.6640625" style="43" customWidth="1"/>
    <col min="2" max="2" width="17.33203125" style="43" customWidth="1"/>
    <col min="3" max="3" width="13.6640625" style="43" customWidth="1"/>
    <col min="4" max="4" width="15.83203125" style="43" customWidth="1"/>
    <col min="5" max="5" width="13.83203125" style="43" customWidth="1"/>
    <col min="6" max="6" width="13.6640625" style="43" customWidth="1"/>
    <col min="7" max="7" width="15.33203125" style="43" customWidth="1"/>
    <col min="8" max="8" width="16.33203125" style="43" customWidth="1"/>
    <col min="9" max="9" width="13.6640625" style="43" customWidth="1"/>
    <col min="10" max="10" width="16" style="43" customWidth="1"/>
    <col min="11" max="11" width="20" style="43" customWidth="1"/>
    <col min="12" max="12" width="28.6640625" style="43" customWidth="1"/>
    <col min="13" max="16384" width="9.33203125" style="43"/>
  </cols>
  <sheetData>
    <row r="1" spans="2:12" ht="15.75">
      <c r="B1" s="413" t="s">
        <v>336</v>
      </c>
      <c r="C1" s="413"/>
      <c r="D1" s="413"/>
      <c r="E1" s="413"/>
      <c r="F1" s="413"/>
      <c r="G1" s="413"/>
      <c r="H1" s="413"/>
      <c r="I1" s="413"/>
      <c r="J1" s="413"/>
      <c r="K1" s="413"/>
    </row>
    <row r="2" spans="2:12" ht="9" customHeight="1">
      <c r="B2" s="373"/>
      <c r="C2" s="374"/>
      <c r="D2" s="374"/>
      <c r="E2" s="374"/>
      <c r="F2" s="374"/>
      <c r="G2" s="374"/>
      <c r="H2" s="374"/>
      <c r="I2" s="375"/>
      <c r="J2" s="375"/>
      <c r="K2" s="375"/>
    </row>
    <row r="3" spans="2:12" ht="15.75">
      <c r="B3" s="376" t="s">
        <v>318</v>
      </c>
      <c r="C3" s="376"/>
      <c r="D3" s="376"/>
      <c r="E3" s="376"/>
      <c r="F3" s="376"/>
      <c r="G3" s="376"/>
      <c r="H3" s="376"/>
      <c r="I3" s="373"/>
      <c r="J3" s="373"/>
      <c r="K3" s="373"/>
    </row>
    <row r="4" spans="2:12" ht="15.75">
      <c r="B4" s="4" t="s">
        <v>370</v>
      </c>
      <c r="C4" s="376"/>
      <c r="D4" s="376"/>
      <c r="E4" s="376"/>
      <c r="F4" s="376"/>
      <c r="G4" s="376"/>
      <c r="H4" s="376"/>
      <c r="I4" s="373"/>
      <c r="J4" s="373"/>
      <c r="K4" s="373"/>
    </row>
    <row r="5" spans="2:12" ht="15.75">
      <c r="B5" s="4"/>
      <c r="C5" s="376"/>
      <c r="D5" s="376"/>
      <c r="E5" s="376"/>
      <c r="F5" s="376"/>
      <c r="G5" s="376"/>
      <c r="H5" s="376"/>
      <c r="I5" s="373"/>
      <c r="J5" s="373"/>
      <c r="K5" s="373"/>
    </row>
    <row r="6" spans="2:12" ht="16.5" customHeight="1">
      <c r="C6" s="377" t="s">
        <v>319</v>
      </c>
      <c r="D6" s="378" t="s">
        <v>320</v>
      </c>
      <c r="E6" s="379" t="s">
        <v>321</v>
      </c>
      <c r="F6" s="377" t="s">
        <v>319</v>
      </c>
      <c r="G6" s="378" t="s">
        <v>320</v>
      </c>
      <c r="H6" s="379" t="s">
        <v>321</v>
      </c>
      <c r="I6" s="377" t="s">
        <v>319</v>
      </c>
      <c r="J6" s="378" t="s">
        <v>320</v>
      </c>
      <c r="K6" s="379" t="s">
        <v>321</v>
      </c>
      <c r="L6" s="380"/>
    </row>
    <row r="7" spans="2:12">
      <c r="B7" s="381" t="s">
        <v>0</v>
      </c>
      <c r="C7" s="382" t="s">
        <v>322</v>
      </c>
      <c r="D7" s="383" t="str">
        <f>C7</f>
        <v>UT 2025.Q4</v>
      </c>
      <c r="E7" s="384" t="str">
        <f>C7</f>
        <v>UT 2025.Q4</v>
      </c>
      <c r="F7" s="382" t="s">
        <v>323</v>
      </c>
      <c r="G7" s="383" t="str">
        <f>F7</f>
        <v>UT 2025.Q3</v>
      </c>
      <c r="H7" s="384" t="str">
        <f>F7</f>
        <v>UT 2025.Q3</v>
      </c>
      <c r="I7" s="385"/>
      <c r="J7" s="386"/>
      <c r="K7" s="387"/>
    </row>
    <row r="8" spans="2:12">
      <c r="B8" s="381"/>
      <c r="C8" s="388" t="s">
        <v>324</v>
      </c>
      <c r="D8" s="389" t="s">
        <v>325</v>
      </c>
      <c r="E8" s="390" t="s">
        <v>326</v>
      </c>
      <c r="F8" s="388" t="s">
        <v>324</v>
      </c>
      <c r="G8" s="389" t="s">
        <v>325</v>
      </c>
      <c r="H8" s="390" t="s">
        <v>326</v>
      </c>
      <c r="I8" s="391" t="s">
        <v>327</v>
      </c>
      <c r="J8" s="392" t="s">
        <v>327</v>
      </c>
      <c r="K8" s="393" t="s">
        <v>327</v>
      </c>
    </row>
    <row r="9" spans="2:12" ht="48.75" customHeight="1">
      <c r="B9" s="394"/>
      <c r="C9" s="414" t="s">
        <v>328</v>
      </c>
      <c r="D9" s="415"/>
      <c r="E9" s="416"/>
      <c r="F9" s="414" t="s">
        <v>329</v>
      </c>
      <c r="G9" s="415"/>
      <c r="H9" s="416"/>
      <c r="I9" s="417" t="s">
        <v>330</v>
      </c>
      <c r="J9" s="418"/>
      <c r="K9" s="419"/>
    </row>
    <row r="10" spans="2:12">
      <c r="B10" s="394">
        <v>2026</v>
      </c>
      <c r="C10" s="395">
        <f>VLOOKUP($B10,'[1]Table 1'!$B$13:$G$37,6,FALSE)</f>
        <v>23.325280363051494</v>
      </c>
      <c r="D10" s="396">
        <f>VLOOKUP($B10,'[2]Table 1'!$B$13:$G$34,6,FALSE)</f>
        <v>15.205935527702252</v>
      </c>
      <c r="E10" s="397">
        <f ca="1">VLOOKUP($B10,'Table 1'!$B$13:$G$42,6,FALSE)</f>
        <v>17.602168798610805</v>
      </c>
      <c r="F10" s="395">
        <f>VLOOKUP($B10,'[3]Table 1'!$B$13:$G$34,6,FALSE)</f>
        <v>27.407915346386115</v>
      </c>
      <c r="G10" s="396">
        <f>VLOOKUP($B10,'[4]Table 1'!$B$13:$G$33,6,FALSE)</f>
        <v>17.693435394804801</v>
      </c>
      <c r="H10" s="396">
        <f>VLOOKUP($B10,'[5]Table 1'!$B$13:$G$33,6,FALSE)</f>
        <v>21.172259907329156</v>
      </c>
      <c r="I10" s="395">
        <f t="shared" ref="I10:K26" si="0">C10-F10</f>
        <v>-4.0826349833346214</v>
      </c>
      <c r="J10" s="396">
        <f t="shared" si="0"/>
        <v>-2.4874998671025494</v>
      </c>
      <c r="K10" s="397">
        <f t="shared" ca="1" si="0"/>
        <v>-3.5700911087183513</v>
      </c>
      <c r="L10" s="398"/>
    </row>
    <row r="11" spans="2:12">
      <c r="B11" s="399">
        <f>B10+1</f>
        <v>2027</v>
      </c>
      <c r="C11" s="400">
        <f>VLOOKUP($B11,'[1]Table 1'!$B$13:$G$37,6,FALSE)</f>
        <v>28.540160364408681</v>
      </c>
      <c r="D11" s="398">
        <f>VLOOKUP($B11,'[2]Table 1'!$B$13:$G$34,6,FALSE)</f>
        <v>19.574511081972712</v>
      </c>
      <c r="E11" s="401">
        <f ca="1">VLOOKUP($B11,'Table 1'!$B$13:$G$42,6,FALSE)</f>
        <v>22.273937364678094</v>
      </c>
      <c r="F11" s="398">
        <f>VLOOKUP($B11,'[3]Table 1'!$B$13:$G$34,6,FALSE)</f>
        <v>30.549249414416046</v>
      </c>
      <c r="G11" s="398">
        <f>VLOOKUP($B11,'[4]Table 1'!$B$13:$G$33,6,FALSE)</f>
        <v>20.687543119075965</v>
      </c>
      <c r="H11" s="398">
        <f>VLOOKUP($B11,'[5]Table 1'!$B$13:$G$33,6,FALSE)</f>
        <v>24.252065928193758</v>
      </c>
      <c r="I11" s="400">
        <f t="shared" si="0"/>
        <v>-2.0090890500073648</v>
      </c>
      <c r="J11" s="398">
        <f t="shared" si="0"/>
        <v>-1.1130320371032525</v>
      </c>
      <c r="K11" s="401">
        <f t="shared" ca="1" si="0"/>
        <v>-1.9781285635156642</v>
      </c>
      <c r="L11" s="398"/>
    </row>
    <row r="12" spans="2:12">
      <c r="B12" s="399">
        <f t="shared" ref="B12:B26" si="1">B11+1</f>
        <v>2028</v>
      </c>
      <c r="C12" s="400">
        <f>VLOOKUP($B12,'[1]Table 1'!$B$13:$G$37,6,FALSE)</f>
        <v>30.309970285719277</v>
      </c>
      <c r="D12" s="398">
        <f>VLOOKUP($B12,'[2]Table 1'!$B$13:$G$34,6,FALSE)</f>
        <v>20.855859122560229</v>
      </c>
      <c r="E12" s="401">
        <f ca="1">VLOOKUP($B12,'Table 1'!$B$13:$G$42,6,FALSE)</f>
        <v>23.676981109433868</v>
      </c>
      <c r="F12" s="398">
        <f>VLOOKUP($B12,'[3]Table 1'!$B$13:$G$34,6,FALSE)</f>
        <v>32.091708861572961</v>
      </c>
      <c r="G12" s="398">
        <f>VLOOKUP($B12,'[4]Table 1'!$B$13:$G$33,6,FALSE)</f>
        <v>22.025375865581289</v>
      </c>
      <c r="H12" s="398">
        <f>VLOOKUP($B12,'[5]Table 1'!$B$13:$G$33,6,FALSE)</f>
        <v>25.381324963702042</v>
      </c>
      <c r="I12" s="400">
        <f t="shared" si="0"/>
        <v>-1.7817385758536837</v>
      </c>
      <c r="J12" s="398">
        <f t="shared" si="0"/>
        <v>-1.1695167430210596</v>
      </c>
      <c r="K12" s="401">
        <f t="shared" ca="1" si="0"/>
        <v>-1.7043438542681741</v>
      </c>
      <c r="L12" s="398"/>
    </row>
    <row r="13" spans="2:12">
      <c r="B13" s="399">
        <f t="shared" si="1"/>
        <v>2029</v>
      </c>
      <c r="C13" s="400">
        <f>VLOOKUP($B13,'[1]Table 1'!$B$13:$G$37,6,FALSE)</f>
        <v>35.125738656181611</v>
      </c>
      <c r="D13" s="398">
        <f>VLOOKUP($B13,'[2]Table 1'!$B$13:$G$34,6,FALSE)</f>
        <v>25.0929837946187</v>
      </c>
      <c r="E13" s="401">
        <f ca="1">VLOOKUP($B13,'Table 1'!$B$13:$G$42,6,FALSE)</f>
        <v>-4.8277585302708221</v>
      </c>
      <c r="F13" s="398">
        <f>VLOOKUP($B13,'[3]Table 1'!$B$13:$G$34,6,FALSE)</f>
        <v>35.390984479640558</v>
      </c>
      <c r="G13" s="398">
        <f>VLOOKUP($B13,'[4]Table 1'!$B$13:$G$33,6,FALSE)</f>
        <v>24.780866953527429</v>
      </c>
      <c r="H13" s="398">
        <f>VLOOKUP($B13,'[5]Table 1'!$B$13:$G$33,6,FALSE)</f>
        <v>-4.9684260347645886</v>
      </c>
      <c r="I13" s="400">
        <f t="shared" si="0"/>
        <v>-0.26524582345894743</v>
      </c>
      <c r="J13" s="398">
        <f t="shared" si="0"/>
        <v>0.31211684109127091</v>
      </c>
      <c r="K13" s="401">
        <f t="shared" ca="1" si="0"/>
        <v>0.14066750449376642</v>
      </c>
      <c r="L13" s="398"/>
    </row>
    <row r="14" spans="2:12">
      <c r="B14" s="399">
        <f t="shared" si="1"/>
        <v>2030</v>
      </c>
      <c r="C14" s="400">
        <f>VLOOKUP($B14,'[1]Table 1'!$B$13:$G$37,6,FALSE)</f>
        <v>40.234951906679505</v>
      </c>
      <c r="D14" s="398">
        <f>VLOOKUP($B14,'[2]Table 1'!$B$13:$G$34,6,FALSE)</f>
        <v>25.344482457407477</v>
      </c>
      <c r="E14" s="401">
        <f ca="1">VLOOKUP($B14,'Table 1'!$B$13:$G$42,6,FALSE)</f>
        <v>-6.9181998477564433</v>
      </c>
      <c r="F14" s="398">
        <f>VLOOKUP($B14,'[3]Table 1'!$B$13:$G$34,6,FALSE)</f>
        <v>38.461428658875782</v>
      </c>
      <c r="G14" s="398">
        <f>VLOOKUP($B14,'[4]Table 1'!$B$13:$G$33,6,FALSE)</f>
        <v>24.029798225878316</v>
      </c>
      <c r="H14" s="398">
        <f>VLOOKUP($B14,'[5]Table 1'!$B$13:$G$33,6,FALSE)</f>
        <v>-6.7748639231400754</v>
      </c>
      <c r="I14" s="400">
        <f t="shared" si="0"/>
        <v>1.7735232478037233</v>
      </c>
      <c r="J14" s="398">
        <f t="shared" si="0"/>
        <v>1.31468423152916</v>
      </c>
      <c r="K14" s="401">
        <f t="shared" ca="1" si="0"/>
        <v>-0.1433359246163679</v>
      </c>
      <c r="L14" s="398"/>
    </row>
    <row r="15" spans="2:12">
      <c r="B15" s="399">
        <f t="shared" si="1"/>
        <v>2031</v>
      </c>
      <c r="C15" s="400">
        <f>VLOOKUP($B15,'[1]Table 1'!$B$13:$G$37,6,FALSE)</f>
        <v>40.999807176706973</v>
      </c>
      <c r="D15" s="398">
        <f>VLOOKUP($B15,'[2]Table 1'!$B$13:$G$34,6,FALSE)</f>
        <v>-10.973487206145469</v>
      </c>
      <c r="E15" s="401">
        <f ca="1">VLOOKUP($B15,'Table 1'!$B$13:$G$42,6,FALSE)</f>
        <v>-8.7701409929245351</v>
      </c>
      <c r="F15" s="398">
        <f>VLOOKUP($B15,'[3]Table 1'!$B$13:$G$34,6,FALSE)</f>
        <v>38.962032022310616</v>
      </c>
      <c r="G15" s="398">
        <f>VLOOKUP($B15,'[4]Table 1'!$B$13:$G$33,6,FALSE)</f>
        <v>-11.30978116739926</v>
      </c>
      <c r="H15" s="398">
        <f>VLOOKUP($B15,'[5]Table 1'!$B$13:$G$33,6,FALSE)</f>
        <v>-8.5522953652737517</v>
      </c>
      <c r="I15" s="400">
        <f t="shared" si="0"/>
        <v>2.0377751543963569</v>
      </c>
      <c r="J15" s="398">
        <f t="shared" si="0"/>
        <v>0.33629396125379074</v>
      </c>
      <c r="K15" s="401">
        <f t="shared" ca="1" si="0"/>
        <v>-0.21784562765078341</v>
      </c>
      <c r="L15" s="398"/>
    </row>
    <row r="16" spans="2:12">
      <c r="B16" s="399">
        <f t="shared" si="1"/>
        <v>2032</v>
      </c>
      <c r="C16" s="400">
        <f>VLOOKUP($B16,'[1]Table 1'!$B$13:$G$37,6,FALSE)</f>
        <v>39.542038939672615</v>
      </c>
      <c r="D16" s="398">
        <f>VLOOKUP($B16,'[2]Table 1'!$B$13:$G$34,6,FALSE)</f>
        <v>-10.978228944394576</v>
      </c>
      <c r="E16" s="401">
        <f ca="1">VLOOKUP($B16,'Table 1'!$B$13:$G$42,6,FALSE)</f>
        <v>-11.153721239148211</v>
      </c>
      <c r="F16" s="398">
        <f>VLOOKUP($B16,'[3]Table 1'!$B$13:$G$34,6,FALSE)</f>
        <v>37.802637703219126</v>
      </c>
      <c r="G16" s="398">
        <f>VLOOKUP($B16,'[4]Table 1'!$B$13:$G$33,6,FALSE)</f>
        <v>-11.121541941000713</v>
      </c>
      <c r="H16" s="398">
        <f>VLOOKUP($B16,'[5]Table 1'!$B$13:$G$33,6,FALSE)</f>
        <v>-10.33402792577302</v>
      </c>
      <c r="I16" s="400">
        <f t="shared" si="0"/>
        <v>1.7394012364534888</v>
      </c>
      <c r="J16" s="398">
        <f t="shared" si="0"/>
        <v>0.14331299660613617</v>
      </c>
      <c r="K16" s="401">
        <f t="shared" ca="1" si="0"/>
        <v>-0.81969331337519158</v>
      </c>
      <c r="L16" s="398"/>
    </row>
    <row r="17" spans="1:12">
      <c r="B17" s="399">
        <f t="shared" si="1"/>
        <v>2033</v>
      </c>
      <c r="C17" s="400">
        <f>VLOOKUP($B17,'[1]Table 1'!$B$13:$G$37,6,FALSE)</f>
        <v>40.698992153053055</v>
      </c>
      <c r="D17" s="398">
        <f>VLOOKUP($B17,'[2]Table 1'!$B$13:$G$34,6,FALSE)</f>
        <v>-10.922642698402219</v>
      </c>
      <c r="E17" s="401">
        <f ca="1">VLOOKUP($B17,'Table 1'!$B$13:$G$42,6,FALSE)</f>
        <v>-9.5732009038148504</v>
      </c>
      <c r="F17" s="398">
        <f>VLOOKUP($B17,'[3]Table 1'!$B$13:$G$34,6,FALSE)</f>
        <v>38.364413473638251</v>
      </c>
      <c r="G17" s="398">
        <f>VLOOKUP($B17,'[4]Table 1'!$B$13:$G$33,6,FALSE)</f>
        <v>-11.354400687373129</v>
      </c>
      <c r="H17" s="398">
        <f>VLOOKUP($B17,'[5]Table 1'!$B$13:$G$33,6,FALSE)</f>
        <v>-9.0611762360626305</v>
      </c>
      <c r="I17" s="400">
        <f t="shared" si="0"/>
        <v>2.334578679414804</v>
      </c>
      <c r="J17" s="398">
        <f t="shared" si="0"/>
        <v>0.43175798897090978</v>
      </c>
      <c r="K17" s="401">
        <f t="shared" ca="1" si="0"/>
        <v>-0.51202466775222</v>
      </c>
      <c r="L17" s="398"/>
    </row>
    <row r="18" spans="1:12">
      <c r="B18" s="399">
        <f t="shared" si="1"/>
        <v>2034</v>
      </c>
      <c r="C18" s="400">
        <f>VLOOKUP($B18,'[1]Table 1'!$B$13:$G$37,6,FALSE)</f>
        <v>41.842965679320223</v>
      </c>
      <c r="D18" s="398">
        <f>VLOOKUP($B18,'[2]Table 1'!$B$13:$G$34,6,FALSE)</f>
        <v>-10.620309679155115</v>
      </c>
      <c r="E18" s="401">
        <f ca="1">VLOOKUP($B18,'Table 1'!$B$13:$G$42,6,FALSE)</f>
        <v>-9.5472498117127049</v>
      </c>
      <c r="F18" s="398">
        <f>VLOOKUP($B18,'[3]Table 1'!$B$13:$G$34,6,FALSE)</f>
        <v>39.712558060242323</v>
      </c>
      <c r="G18" s="398">
        <f>VLOOKUP($B18,'[4]Table 1'!$B$13:$G$33,6,FALSE)</f>
        <v>-11.56247035055431</v>
      </c>
      <c r="H18" s="398">
        <f>VLOOKUP($B18,'[5]Table 1'!$B$13:$G$33,6,FALSE)</f>
        <v>-9.0786668942295758</v>
      </c>
      <c r="I18" s="400">
        <f t="shared" si="0"/>
        <v>2.1304076190779</v>
      </c>
      <c r="J18" s="398">
        <f t="shared" si="0"/>
        <v>0.94216067139919524</v>
      </c>
      <c r="K18" s="401">
        <f t="shared" ca="1" si="0"/>
        <v>-0.46858291748312908</v>
      </c>
      <c r="L18" s="398"/>
    </row>
    <row r="19" spans="1:12">
      <c r="B19" s="399">
        <f t="shared" si="1"/>
        <v>2035</v>
      </c>
      <c r="C19" s="400">
        <f>VLOOKUP($B19,'[1]Table 1'!$B$13:$G$37,6,FALSE)</f>
        <v>42.260585352978708</v>
      </c>
      <c r="D19" s="398">
        <f>VLOOKUP($B19,'[2]Table 1'!$B$13:$G$34,6,FALSE)</f>
        <v>-11.867032085766304</v>
      </c>
      <c r="E19" s="401">
        <f ca="1">VLOOKUP($B19,'Table 1'!$B$13:$G$42,6,FALSE)</f>
        <v>-10.497232160241966</v>
      </c>
      <c r="F19" s="398">
        <f>VLOOKUP($B19,'[3]Table 1'!$B$13:$G$34,6,FALSE)</f>
        <v>40.446077383620334</v>
      </c>
      <c r="G19" s="398">
        <f>VLOOKUP($B19,'[4]Table 1'!$B$13:$G$33,6,FALSE)</f>
        <v>-12.360617421896267</v>
      </c>
      <c r="H19" s="398">
        <f>VLOOKUP($B19,'[5]Table 1'!$B$13:$G$33,6,FALSE)</f>
        <v>-9.734045367896293</v>
      </c>
      <c r="I19" s="400">
        <f t="shared" si="0"/>
        <v>1.8145079693583739</v>
      </c>
      <c r="J19" s="398">
        <f t="shared" si="0"/>
        <v>0.49358533612996247</v>
      </c>
      <c r="K19" s="401">
        <f t="shared" ca="1" si="0"/>
        <v>-0.76318679234567277</v>
      </c>
      <c r="L19" s="398"/>
    </row>
    <row r="20" spans="1:12">
      <c r="B20" s="399">
        <f t="shared" si="1"/>
        <v>2036</v>
      </c>
      <c r="C20" s="400">
        <f>VLOOKUP($B20,'[1]Table 1'!$B$13:$G$37,6,FALSE)</f>
        <v>43.626492863750684</v>
      </c>
      <c r="D20" s="398">
        <f>VLOOKUP($B20,'[2]Table 1'!$B$13:$G$34,6,FALSE)</f>
        <v>-12.610181515773013</v>
      </c>
      <c r="E20" s="401">
        <f ca="1">VLOOKUP($B20,'Table 1'!$B$13:$G$42,6,FALSE)</f>
        <v>-11.660634774079035</v>
      </c>
      <c r="F20" s="398">
        <f>VLOOKUP($B20,'[3]Table 1'!$B$13:$G$34,6,FALSE)</f>
        <v>41.698225001756761</v>
      </c>
      <c r="G20" s="398">
        <f>VLOOKUP($B20,'[4]Table 1'!$B$13:$G$33,6,FALSE)</f>
        <v>-12.84450328082918</v>
      </c>
      <c r="H20" s="398">
        <f>VLOOKUP($B20,'[5]Table 1'!$B$13:$G$33,6,FALSE)</f>
        <v>-12.509580894391352</v>
      </c>
      <c r="I20" s="400">
        <f t="shared" si="0"/>
        <v>1.9282678619939233</v>
      </c>
      <c r="J20" s="398">
        <f t="shared" si="0"/>
        <v>0.23432176505616731</v>
      </c>
      <c r="K20" s="401">
        <f t="shared" ca="1" si="0"/>
        <v>0.84894612031231631</v>
      </c>
      <c r="L20" s="398"/>
    </row>
    <row r="21" spans="1:12">
      <c r="B21" s="399">
        <f t="shared" si="1"/>
        <v>2037</v>
      </c>
      <c r="C21" s="400">
        <f>VLOOKUP($B21,'[1]Table 1'!$B$13:$G$37,6,FALSE)</f>
        <v>45.360484997537277</v>
      </c>
      <c r="D21" s="398">
        <f>VLOOKUP($B21,'[2]Table 1'!$B$13:$G$34,6,FALSE)</f>
        <v>-13.404297756375344</v>
      </c>
      <c r="E21" s="401">
        <f ca="1">VLOOKUP($B21,'Table 1'!$B$13:$G$42,6,FALSE)</f>
        <v>-11.203535250725261</v>
      </c>
      <c r="F21" s="398">
        <f>VLOOKUP($B21,'[3]Table 1'!$B$13:$G$34,6,FALSE)</f>
        <v>43.681556652044513</v>
      </c>
      <c r="G21" s="398">
        <f>VLOOKUP($B21,'[4]Table 1'!$B$13:$G$33,6,FALSE)</f>
        <v>-13.454868752679323</v>
      </c>
      <c r="H21" s="398">
        <f>VLOOKUP($B21,'[5]Table 1'!$B$13:$G$33,6,FALSE)</f>
        <v>-11.148671820089106</v>
      </c>
      <c r="I21" s="400">
        <f t="shared" si="0"/>
        <v>1.6789283454927642</v>
      </c>
      <c r="J21" s="398">
        <f t="shared" si="0"/>
        <v>5.0570996303978433E-2</v>
      </c>
      <c r="K21" s="401">
        <f t="shared" ca="1" si="0"/>
        <v>-5.4863430636155286E-2</v>
      </c>
      <c r="L21" s="398"/>
    </row>
    <row r="22" spans="1:12">
      <c r="B22" s="399">
        <f t="shared" si="1"/>
        <v>2038</v>
      </c>
      <c r="C22" s="400">
        <f>VLOOKUP($B22,'[1]Table 1'!$B$13:$G$37,6,FALSE)</f>
        <v>47.762057704918043</v>
      </c>
      <c r="D22" s="398">
        <f>VLOOKUP($B22,'[2]Table 1'!$B$13:$G$34,6,FALSE)</f>
        <v>-12.217476536637587</v>
      </c>
      <c r="E22" s="401">
        <f ca="1">VLOOKUP($B22,'Table 1'!$B$13:$G$42,6,FALSE)</f>
        <v>-9.059885179684489</v>
      </c>
      <c r="F22" s="398">
        <f>VLOOKUP($B22,'[3]Table 1'!$B$13:$G$34,6,FALSE)</f>
        <v>45.330821175727991</v>
      </c>
      <c r="G22" s="398">
        <f>VLOOKUP($B22,'[4]Table 1'!$B$13:$G$33,6,FALSE)</f>
        <v>-12.764479806282628</v>
      </c>
      <c r="H22" s="398">
        <f>VLOOKUP($B22,'[5]Table 1'!$B$13:$G$33,6,FALSE)</f>
        <v>-9.7567782771803131</v>
      </c>
      <c r="I22" s="400">
        <f t="shared" si="0"/>
        <v>2.431236529190052</v>
      </c>
      <c r="J22" s="398">
        <f t="shared" si="0"/>
        <v>0.54700326964504065</v>
      </c>
      <c r="K22" s="401">
        <f t="shared" ca="1" si="0"/>
        <v>0.69689309749582407</v>
      </c>
      <c r="L22" s="398"/>
    </row>
    <row r="23" spans="1:12">
      <c r="B23" s="399">
        <f t="shared" si="1"/>
        <v>2039</v>
      </c>
      <c r="C23" s="400">
        <f>VLOOKUP($B23,'[1]Table 1'!$B$13:$G$37,6,FALSE)</f>
        <v>48.29005071990003</v>
      </c>
      <c r="D23" s="398">
        <f>VLOOKUP($B23,'[2]Table 1'!$B$13:$G$34,6,FALSE)</f>
        <v>-12.680487300719205</v>
      </c>
      <c r="E23" s="401">
        <f ca="1">VLOOKUP($B23,'Table 1'!$B$13:$G$42,6,FALSE)</f>
        <v>44.965355888480595</v>
      </c>
      <c r="F23" s="398">
        <f>VLOOKUP($B23,'[3]Table 1'!$B$13:$G$34,6,FALSE)</f>
        <v>46.470047752842959</v>
      </c>
      <c r="G23" s="398">
        <f>VLOOKUP($B23,'[4]Table 1'!$B$13:$G$33,6,FALSE)</f>
        <v>-12.76075328790542</v>
      </c>
      <c r="H23" s="398">
        <f>VLOOKUP($B23,'[5]Table 1'!$B$13:$G$33,6,FALSE)</f>
        <v>45.274744185631057</v>
      </c>
      <c r="I23" s="400">
        <f t="shared" si="0"/>
        <v>1.8200029670570714</v>
      </c>
      <c r="J23" s="398">
        <f t="shared" si="0"/>
        <v>8.026598718621436E-2</v>
      </c>
      <c r="K23" s="401">
        <f t="shared" ca="1" si="0"/>
        <v>-0.30938829715046268</v>
      </c>
      <c r="L23" s="398"/>
    </row>
    <row r="24" spans="1:12">
      <c r="B24" s="399">
        <f t="shared" si="1"/>
        <v>2040</v>
      </c>
      <c r="C24" s="400">
        <f>VLOOKUP($B24,'[1]Table 1'!$B$13:$G$37,6,FALSE)</f>
        <v>49.96758693702494</v>
      </c>
      <c r="D24" s="398">
        <f>VLOOKUP($B24,'[2]Table 1'!$B$13:$G$34,6,FALSE)</f>
        <v>-13.901336668594475</v>
      </c>
      <c r="E24" s="401">
        <f ca="1">VLOOKUP($B24,'Table 1'!$B$13:$G$42,6,FALSE)</f>
        <v>44.797973657050754</v>
      </c>
      <c r="F24" s="398">
        <f>VLOOKUP($B24,'[3]Table 1'!$B$13:$G$34,6,FALSE)</f>
        <v>47.18582038457221</v>
      </c>
      <c r="G24" s="398">
        <f>VLOOKUP($B24,'[4]Table 1'!$B$13:$G$33,6,FALSE)</f>
        <v>-14.257465348842977</v>
      </c>
      <c r="H24" s="398">
        <f>VLOOKUP($B24,'[5]Table 1'!$B$13:$G$33,6,FALSE)</f>
        <v>44.467979552351807</v>
      </c>
      <c r="I24" s="400">
        <f t="shared" si="0"/>
        <v>2.78176655245273</v>
      </c>
      <c r="J24" s="398">
        <f t="shared" si="0"/>
        <v>0.35612868024850286</v>
      </c>
      <c r="K24" s="401">
        <f t="shared" ca="1" si="0"/>
        <v>0.32999410469894741</v>
      </c>
      <c r="L24" s="398"/>
    </row>
    <row r="25" spans="1:12">
      <c r="B25" s="399">
        <f t="shared" si="1"/>
        <v>2041</v>
      </c>
      <c r="C25" s="400">
        <f>VLOOKUP($B25,'[1]Table 1'!$B$13:$G$37,6,FALSE)</f>
        <v>52.307686482317422</v>
      </c>
      <c r="D25" s="398">
        <f>VLOOKUP($B25,'[2]Table 1'!$B$13:$G$34,6,FALSE)</f>
        <v>48.279086499884862</v>
      </c>
      <c r="E25" s="401">
        <f ca="1">VLOOKUP($B25,'Table 1'!$B$13:$G$42,6,FALSE)</f>
        <v>44.632407077090754</v>
      </c>
      <c r="F25" s="398">
        <f>VLOOKUP($B25,'[3]Table 1'!$B$13:$G$34,6,FALSE)</f>
        <v>49.182183714212734</v>
      </c>
      <c r="G25" s="398">
        <f>VLOOKUP($B25,'[4]Table 1'!$B$13:$G$33,6,FALSE)</f>
        <v>47.869066078917093</v>
      </c>
      <c r="H25" s="398">
        <f>VLOOKUP($B25,'[5]Table 1'!$B$13:$G$33,6,FALSE)</f>
        <v>44.118205934847794</v>
      </c>
      <c r="I25" s="400">
        <f t="shared" si="0"/>
        <v>3.1255027681046883</v>
      </c>
      <c r="J25" s="398">
        <f t="shared" si="0"/>
        <v>0.41002042096776847</v>
      </c>
      <c r="K25" s="401">
        <f t="shared" ca="1" si="0"/>
        <v>0.51420114224296043</v>
      </c>
      <c r="L25" s="398"/>
    </row>
    <row r="26" spans="1:12">
      <c r="B26" s="402">
        <f t="shared" si="1"/>
        <v>2042</v>
      </c>
      <c r="C26" s="403">
        <f>VLOOKUP($B26,'[1]Table 1'!$B$13:$G$37,6,FALSE)</f>
        <v>56.338347587304703</v>
      </c>
      <c r="D26" s="404">
        <f>VLOOKUP($B26,'[2]Table 1'!$B$13:$G$34,6,FALSE)</f>
        <v>48.737182067742395</v>
      </c>
      <c r="E26" s="405">
        <f ca="1">VLOOKUP($B26,'Table 1'!$B$13:$G$42,6,FALSE)</f>
        <v>46.390727232435374</v>
      </c>
      <c r="F26" s="404">
        <f>VLOOKUP($B26,'[3]Table 1'!$B$13:$G$34,6,FALSE)</f>
        <v>54.141931335827387</v>
      </c>
      <c r="G26" s="404">
        <f>VLOOKUP($B26,'[4]Table 1'!$B$13:$G$33,6,FALSE)</f>
        <v>49.088785813791404</v>
      </c>
      <c r="H26" s="404">
        <f>VLOOKUP($B26,'[5]Table 1'!$B$13:$G$33,6,FALSE)</f>
        <v>46.272923199369181</v>
      </c>
      <c r="I26" s="403">
        <f t="shared" si="0"/>
        <v>2.1964162514773165</v>
      </c>
      <c r="J26" s="404">
        <f t="shared" si="0"/>
        <v>-0.35160374604900824</v>
      </c>
      <c r="K26" s="405">
        <f t="shared" ca="1" si="0"/>
        <v>0.11780403306619291</v>
      </c>
      <c r="L26" s="398"/>
    </row>
    <row r="28" spans="1:12">
      <c r="B28" s="44" t="s">
        <v>331</v>
      </c>
    </row>
    <row r="29" spans="1:12">
      <c r="A29" t="s">
        <v>332</v>
      </c>
      <c r="B29" s="406" t="s">
        <v>31</v>
      </c>
      <c r="C29" s="398">
        <f>ROUND('[1]Table 1'!$G$57,2)</f>
        <v>37.909999999999997</v>
      </c>
      <c r="D29" s="398">
        <f>ROUND('[2]Table 1'!$G$57,2)</f>
        <v>2.79</v>
      </c>
      <c r="E29" s="398">
        <f ca="1">ROUND('Table 1'!$G$57,2)</f>
        <v>4.12</v>
      </c>
      <c r="F29" s="398">
        <f>ROUND('[3]Table 1'!$G$57,2)</f>
        <v>37.4</v>
      </c>
      <c r="G29" s="398">
        <f>ROUND('[4]Table 1'!$G$57,2)</f>
        <v>2.93</v>
      </c>
      <c r="H29" s="398">
        <f>ROUND('[5]Table 1'!$G$57,2)</f>
        <v>4.9000000000000004</v>
      </c>
      <c r="I29" s="398">
        <f>C29-F29</f>
        <v>0.50999999999999801</v>
      </c>
      <c r="J29" s="398">
        <f>D29-G29</f>
        <v>-0.14000000000000012</v>
      </c>
      <c r="K29" s="398">
        <f ca="1">E29-H29</f>
        <v>-0.78000000000000025</v>
      </c>
      <c r="L29" s="407"/>
    </row>
    <row r="30" spans="1:12" ht="17.25" customHeight="1">
      <c r="B30" s="408"/>
      <c r="C30" s="398"/>
      <c r="D30" s="398"/>
      <c r="E30" s="398"/>
      <c r="F30" s="398"/>
      <c r="G30" s="398"/>
      <c r="H30" s="398"/>
      <c r="I30" s="409">
        <f>I29/F29</f>
        <v>1.3636363636363584E-2</v>
      </c>
      <c r="J30" s="409">
        <f>J29/G29</f>
        <v>-4.7781569965870345E-2</v>
      </c>
      <c r="K30" s="409">
        <f ca="1">K29/H29</f>
        <v>-0.1591836734693878</v>
      </c>
    </row>
    <row r="31" spans="1:12">
      <c r="A31" t="s">
        <v>333</v>
      </c>
      <c r="B31" s="406" t="s">
        <v>31</v>
      </c>
      <c r="C31" s="398">
        <f>ROUND('[1]Table 1'!$G$62,2)</f>
        <v>40.049999999999997</v>
      </c>
      <c r="D31" s="398">
        <f>ROUND('[2]Table 1'!$G$62,2)</f>
        <v>3.26</v>
      </c>
      <c r="E31" s="398">
        <f ca="1">ROUND('Table 1'!$G$62,2)</f>
        <v>4.3899999999999997</v>
      </c>
      <c r="F31" s="398">
        <f>ROUND('[3]Table 1'!$G$62,2)</f>
        <v>38.950000000000003</v>
      </c>
      <c r="G31" s="398">
        <f>ROUND('[4]Table 1'!$G$62,2)</f>
        <v>3.12</v>
      </c>
      <c r="H31" s="398">
        <f>ROUND('[5]Table 1'!$G$62,2)</f>
        <v>4.83</v>
      </c>
      <c r="I31" s="398">
        <f>C31-F31</f>
        <v>1.0999999999999943</v>
      </c>
      <c r="J31" s="398">
        <f>D31-G31</f>
        <v>0.13999999999999968</v>
      </c>
      <c r="K31" s="398">
        <f ca="1">E31-H31</f>
        <v>-0.44000000000000039</v>
      </c>
      <c r="L31" s="407"/>
    </row>
    <row r="32" spans="1:12" ht="17.25" customHeight="1">
      <c r="B32" s="408"/>
      <c r="C32" s="398"/>
      <c r="D32" s="398"/>
      <c r="E32" s="398"/>
      <c r="F32" s="398"/>
      <c r="G32" s="398"/>
      <c r="H32" s="398"/>
      <c r="I32" s="409">
        <f>I31/F31</f>
        <v>2.8241335044929247E-2</v>
      </c>
      <c r="J32" s="409">
        <f>J31/G31</f>
        <v>4.4871794871794768E-2</v>
      </c>
      <c r="K32" s="409">
        <f ca="1">K31/H31</f>
        <v>-9.1097308488612916E-2</v>
      </c>
    </row>
    <row r="33" spans="1:11">
      <c r="A33"/>
      <c r="B33" s="406"/>
      <c r="C33" s="398"/>
      <c r="D33" s="398"/>
      <c r="E33" s="398"/>
      <c r="F33" s="398"/>
      <c r="G33" s="398"/>
      <c r="H33" s="398"/>
      <c r="I33" s="398"/>
      <c r="J33" s="398"/>
      <c r="K33" s="398"/>
    </row>
    <row r="34" spans="1:11" ht="17.25" customHeight="1">
      <c r="B34" s="408"/>
      <c r="C34" s="398"/>
      <c r="D34" s="398"/>
      <c r="E34" s="398"/>
      <c r="F34" s="398"/>
      <c r="G34" s="398"/>
      <c r="H34" s="398"/>
      <c r="I34" s="409"/>
      <c r="J34" s="409"/>
      <c r="K34" s="409"/>
    </row>
    <row r="35" spans="1:11" ht="10.5" customHeight="1">
      <c r="B35" s="406"/>
      <c r="C35" s="398"/>
      <c r="D35" s="398"/>
      <c r="E35" s="398"/>
      <c r="F35" s="398"/>
      <c r="G35" s="398"/>
      <c r="H35" s="398"/>
      <c r="I35" s="398"/>
      <c r="J35" s="398"/>
      <c r="K35" s="398"/>
    </row>
    <row r="36" spans="1:11" ht="5.25" customHeight="1"/>
    <row r="37" spans="1:11">
      <c r="B37" s="43" t="s">
        <v>334</v>
      </c>
      <c r="C37" s="410"/>
      <c r="D37" s="410"/>
      <c r="E37" s="410"/>
      <c r="F37" s="410"/>
      <c r="G37" s="410"/>
      <c r="H37" s="410"/>
      <c r="I37" s="411"/>
      <c r="J37" s="411"/>
      <c r="K37" s="411"/>
    </row>
    <row r="38" spans="1:11">
      <c r="B38" s="41" t="s">
        <v>335</v>
      </c>
      <c r="C38" s="410"/>
      <c r="D38" s="410"/>
      <c r="E38" s="410"/>
      <c r="F38" s="410"/>
      <c r="G38" s="410"/>
      <c r="H38" s="410"/>
      <c r="I38" s="411"/>
      <c r="J38" s="411"/>
      <c r="K38" s="411"/>
    </row>
    <row r="39" spans="1:11">
      <c r="B39" s="412" t="str">
        <f>"(2)   Total Avoided Costs with Capacity, based on stated CF"</f>
        <v>(2)   Total Avoided Costs with Capacity, based on stated CF</v>
      </c>
    </row>
    <row r="40" spans="1:11">
      <c r="B40" s="43" t="str">
        <f>"(3)   15-Years: "&amp;B10&amp;" - "&amp;B24&amp;", levelized monthly"</f>
        <v>(3)   15-Years: 2026 - 2040, levelized monthly</v>
      </c>
    </row>
    <row r="41" spans="1:11">
      <c r="B41" s="9"/>
    </row>
    <row r="42" spans="1:11">
      <c r="B42" s="9"/>
    </row>
    <row r="43" spans="1:11">
      <c r="B43" s="9"/>
    </row>
    <row r="44" spans="1:11" hidden="1"/>
    <row r="45" spans="1:11">
      <c r="C45" s="398"/>
      <c r="D45" s="398"/>
      <c r="E45" s="398"/>
      <c r="F45" s="398"/>
      <c r="G45" s="398"/>
      <c r="H45" s="398"/>
    </row>
    <row r="47" spans="1:11">
      <c r="C47" s="407"/>
      <c r="D47" s="407"/>
      <c r="E47" s="407"/>
      <c r="F47" s="407"/>
      <c r="G47" s="407"/>
      <c r="H47" s="407"/>
      <c r="I47" s="407"/>
      <c r="J47" s="407"/>
      <c r="K47" s="407"/>
    </row>
  </sheetData>
  <mergeCells count="4">
    <mergeCell ref="B1:K1"/>
    <mergeCell ref="C9:E9"/>
    <mergeCell ref="F9:H9"/>
    <mergeCell ref="I9:K9"/>
  </mergeCells>
  <conditionalFormatting sqref="I10:K26">
    <cfRule type="expression" dxfId="3" priority="1">
      <formula>ISNA(#REF!)</formula>
    </cfRule>
  </conditionalFormatting>
  <printOptions horizontalCentered="1"/>
  <pageMargins left="0.25" right="0.25" top="0.75" bottom="0.75" header="0.3" footer="0.3"/>
  <pageSetup scale="6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37798-9896-4DEB-A0F6-AE841F6FCE46}">
  <sheetPr>
    <tabColor rgb="FFCCFFCC"/>
    <pageSetUpPr fitToPage="1"/>
  </sheetPr>
  <dimension ref="B1:AC89"/>
  <sheetViews>
    <sheetView workbookViewId="0">
      <selection activeCell="G27" sqref="G27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21.5" style="61" customWidth="1"/>
    <col min="7" max="7" width="17.6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Assumptions'!$E$371:$E$394,'WD_.PX.BDG._.PTC.2031'!$B10-2023,1)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Assumptions'!$E$371:$E$394,'WD_.PX.BDG._.PTC.2031'!$B11-2023,1)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Assumptions'!$E$371:$E$394,'WD_.PX.BDG._.PTC.2031'!$B12-2023,1)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Assumptions'!$E$371:$E$394,'WD_.PX.BDG._.PTC.2031'!$B13-2023,1)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Assumptions'!$E$371:$E$394,'WD_.PX.BDG._.PTC.2031'!$B14-2023,1)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69"/>
      <c r="E15" s="69" cm="1">
        <f t="array" ref="E15">$E$9*INDEX('2025 IRP Assumptions'!$E$371:$E$394,'WD_.PX.BDG._.PTC.2031'!$B15-2023,1)</f>
        <v>36.022106376299995</v>
      </c>
      <c r="F15" s="237"/>
      <c r="G15" s="70"/>
      <c r="H15" s="69"/>
      <c r="I15" s="69"/>
      <c r="J15" s="70"/>
      <c r="K15" s="70"/>
      <c r="L15" s="69"/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Assumptions'!$E$236:$E$256,MATCH(B16,'2025 IRP Assumptions'!$S$236:$S$256,0),1)</f>
        <v>1408.2311634594403</v>
      </c>
      <c r="D16" s="205">
        <f>C16*$C$60</f>
        <v>88.943880284098242</v>
      </c>
      <c r="E16" s="69" cm="1">
        <f t="array" ref="E16">$E$9*INDEX('2025 IRP Assumptions'!$E$371:$E$394,'WD_.PX.BDG._.PTC.2031'!$B16-2023,1)</f>
        <v>36.80738829405</v>
      </c>
      <c r="F16" s="237"/>
      <c r="G16" s="70">
        <f t="shared" ref="G16:G46" si="1">(D16+E16+F16)/(8.76*$C$61)</f>
        <v>36.058122380098993</v>
      </c>
      <c r="H16" s="69"/>
      <c r="I16" s="69">
        <f>-I64</f>
        <v>-49.06</v>
      </c>
      <c r="J16" s="70">
        <f t="shared" ref="J16:J35" si="2">(G16+H16+I16)</f>
        <v>-13.001877619901009</v>
      </c>
      <c r="K16" s="70">
        <f t="shared" ref="K16:K46" si="3">ROUND(J16*$C$61*8.76,2)</f>
        <v>-45.34</v>
      </c>
      <c r="L16" s="69">
        <f t="shared" ref="L16:L35" si="4">(D16+E16+F16)</f>
        <v>125.75126857814824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Assumptions'!$E$371:$E$394,'WD_.PX.BDG._.PTC.2031'!$B17-2023,1)/INDEX('2025 IRP Assumptions'!$E$371:$E$394,'WD_.PX.BDG._.PTC.2031'!$B17-2023-1,1)</f>
        <v>90.882856849618747</v>
      </c>
      <c r="E17" s="69" cm="1">
        <f t="array" ref="E17">$E$9*INDEX('2025 IRP Assumptions'!$E$371:$E$394,'WD_.PX.BDG._.PTC.2031'!$B17-2023,1)</f>
        <v>37.609789348650004</v>
      </c>
      <c r="F17" s="237"/>
      <c r="G17" s="70">
        <f t="shared" si="1"/>
        <v>36.844189437982706</v>
      </c>
      <c r="H17" s="69"/>
      <c r="I17" s="69">
        <f t="shared" ref="I17:I25" si="5">-I65</f>
        <v>-50.39</v>
      </c>
      <c r="J17" s="70">
        <f t="shared" si="2"/>
        <v>-13.545810562017294</v>
      </c>
      <c r="K17" s="70">
        <f t="shared" si="3"/>
        <v>-47.24</v>
      </c>
      <c r="L17" s="69">
        <f t="shared" si="4"/>
        <v>128.49264619826874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Assumptions'!$E$371:$E$394,'WD_.PX.BDG._.PTC.2031'!$B18-2023,1)/INDEX('2025 IRP Assumptions'!$E$371:$E$394,'WD_.PX.BDG._.PTC.2031'!$B18-2023-1,1)</f>
        <v>92.86410313002645</v>
      </c>
      <c r="E18" s="69" cm="1">
        <f t="array" ref="E18">$E$9*INDEX('2025 IRP Assumptions'!$E$371:$E$394,'WD_.PX.BDG._.PTC.2031'!$B18-2023,1)</f>
        <v>38.429682756899993</v>
      </c>
      <c r="F18" s="237"/>
      <c r="G18" s="70">
        <f t="shared" si="1"/>
        <v>37.647392768171009</v>
      </c>
      <c r="H18" s="69"/>
      <c r="I18" s="69">
        <f t="shared" si="5"/>
        <v>-50.39</v>
      </c>
      <c r="J18" s="70">
        <f t="shared" si="2"/>
        <v>-12.742607231828991</v>
      </c>
      <c r="K18" s="70">
        <f t="shared" si="3"/>
        <v>-44.44</v>
      </c>
      <c r="L18" s="69">
        <f t="shared" si="4"/>
        <v>131.29378588692646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Assumptions'!$E$371:$E$394,'WD_.PX.BDG._.PTC.2031'!$B19-2023,1)/INDEX('2025 IRP Assumptions'!$E$371:$E$394,'WD_.PX.BDG._.PTC.2031'!$B19-2023-1,1)</f>
        <v>94.888540647491823</v>
      </c>
      <c r="E19" s="69" cm="1">
        <f t="array" ref="E19">$E$9*INDEX('2025 IRP Assumptions'!$E$371:$E$394,'WD_.PX.BDG._.PTC.2031'!$B19-2023,1)</f>
        <v>39.267449869649994</v>
      </c>
      <c r="F19" s="237"/>
      <c r="G19" s="70">
        <f t="shared" si="1"/>
        <v>38.468105958583514</v>
      </c>
      <c r="H19" s="69"/>
      <c r="I19" s="69">
        <f t="shared" si="5"/>
        <v>-51.71</v>
      </c>
      <c r="J19" s="70">
        <f t="shared" si="2"/>
        <v>-13.241894041416487</v>
      </c>
      <c r="K19" s="70">
        <f t="shared" si="3"/>
        <v>-46.18</v>
      </c>
      <c r="L19" s="69">
        <f t="shared" si="4"/>
        <v>134.15599051714182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Assumptions'!$E$371:$E$394,'WD_.PX.BDG._.PTC.2031'!$B20-2023,1)/INDEX('2025 IRP Assumptions'!$E$371:$E$394,'WD_.PX.BDG._.PTC.2031'!$B20-2023-1,1)</f>
        <v>96.957110809301412</v>
      </c>
      <c r="E20" s="69" cm="1">
        <f t="array" ref="E20">$E$9*INDEX('2025 IRP Assumptions'!$E$371:$E$394,'WD_.PX.BDG._.PTC.2031'!$B20-2023,1)</f>
        <v>40.123480266749993</v>
      </c>
      <c r="F20" s="237"/>
      <c r="G20" s="70">
        <f t="shared" si="1"/>
        <v>39.306710658627011</v>
      </c>
      <c r="H20" s="69"/>
      <c r="I20" s="69">
        <f t="shared" si="5"/>
        <v>-53.04</v>
      </c>
      <c r="J20" s="70">
        <f t="shared" si="2"/>
        <v>-13.733289341372988</v>
      </c>
      <c r="K20" s="70">
        <f t="shared" si="3"/>
        <v>-47.89</v>
      </c>
      <c r="L20" s="69">
        <f t="shared" si="4"/>
        <v>137.08059107605141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Assumptions'!$E$371:$E$394,'WD_.PX.BDG._.PTC.2031'!$B21-2023,1)/INDEX('2025 IRP Assumptions'!$E$371:$E$394,'WD_.PX.BDG._.PTC.2031'!$B21-2023-1,1)</f>
        <v>99.070775825632509</v>
      </c>
      <c r="E21" s="69" cm="1">
        <f t="array" ref="E21">$E$9*INDEX('2025 IRP Assumptions'!$E$371:$E$394,'WD_.PX.BDG._.PTC.2031'!$B21-2023,1)</f>
        <v>40.998172136849995</v>
      </c>
      <c r="F21" s="237"/>
      <c r="G21" s="70">
        <f t="shared" si="1"/>
        <v>40.163596951264132</v>
      </c>
      <c r="H21" s="69"/>
      <c r="I21" s="69">
        <f t="shared" si="5"/>
        <v>-54.37</v>
      </c>
      <c r="J21" s="70">
        <f t="shared" si="2"/>
        <v>-14.206403048735865</v>
      </c>
      <c r="K21" s="70">
        <f t="shared" si="3"/>
        <v>-49.54</v>
      </c>
      <c r="L21" s="69">
        <f t="shared" si="4"/>
        <v>140.0689479624825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Assumptions'!$E$371:$E$394,'WD_.PX.BDG._.PTC.2031'!$B22-2023,1)/INDEX('2025 IRP Assumptions'!$E$371:$E$394,'WD_.PX.BDG._.PTC.2031'!$B22-2023-1,1)</f>
        <v>101.23051870955315</v>
      </c>
      <c r="E22" s="69" cm="1">
        <f t="array" ref="E22">$E$9*INDEX('2025 IRP Assumptions'!$E$371:$E$394,'WD_.PX.BDG._.PTC.2031'!$B22-2023,1)</f>
        <v>41.891932277399995</v>
      </c>
      <c r="F22" s="237"/>
      <c r="G22" s="70">
        <f t="shared" si="1"/>
        <v>41.039163353013315</v>
      </c>
      <c r="H22" s="69"/>
      <c r="I22" s="69">
        <f t="shared" si="5"/>
        <v>-55.69</v>
      </c>
      <c r="J22" s="70">
        <f t="shared" si="2"/>
        <v>-14.650836646986683</v>
      </c>
      <c r="K22" s="70">
        <f t="shared" si="3"/>
        <v>-51.09</v>
      </c>
      <c r="L22" s="69">
        <f t="shared" si="4"/>
        <v>143.12245098695314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Assumptions'!$E$371:$E$394,'WD_.PX.BDG._.PTC.2031'!$B23-2023,1)/INDEX('2025 IRP Assumptions'!$E$371:$E$394,'WD_.PX.BDG._.PTC.2031'!$B23-2023-1,1)</f>
        <v>103.43734404183422</v>
      </c>
      <c r="E23" s="69" cm="1">
        <f t="array" ref="E23">$E$9*INDEX('2025 IRP Assumptions'!$E$371:$E$394,'WD_.PX.BDG._.PTC.2031'!$B23-2023,1)</f>
        <v>42.805176411150001</v>
      </c>
      <c r="F23" s="237"/>
      <c r="G23" s="70">
        <f t="shared" si="1"/>
        <v>41.93381712400604</v>
      </c>
      <c r="H23" s="69"/>
      <c r="I23" s="69">
        <f t="shared" si="5"/>
        <v>-55.69</v>
      </c>
      <c r="J23" s="70">
        <f t="shared" si="2"/>
        <v>-13.756182875993957</v>
      </c>
      <c r="K23" s="70">
        <f t="shared" si="3"/>
        <v>-47.97</v>
      </c>
      <c r="L23" s="69">
        <f t="shared" si="4"/>
        <v>146.24252045298422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Assumptions'!$E$371:$E$394,'WD_.PX.BDG._.PTC.2031'!$B24-2023,1)/INDEX('2025 IRP Assumptions'!$E$371:$E$394,'WD_.PX.BDG._.PTC.2031'!$B24-2023-1,1)</f>
        <v>105.69227812391193</v>
      </c>
      <c r="E24" s="69" cm="1">
        <f t="array" ref="E24">$E$9*INDEX('2025 IRP Assumptions'!$E$371:$E$394,'WD_.PX.BDG._.PTC.2031'!$B24-2023,1)</f>
        <v>43.738329249449997</v>
      </c>
      <c r="F24" s="237"/>
      <c r="G24" s="70">
        <f t="shared" si="1"/>
        <v>42.847974329998223</v>
      </c>
      <c r="H24" s="69"/>
      <c r="I24" s="69">
        <f t="shared" si="5"/>
        <v>-57.02</v>
      </c>
      <c r="J24" s="70">
        <f t="shared" si="2"/>
        <v>-14.17202567000178</v>
      </c>
      <c r="K24" s="70">
        <f t="shared" si="3"/>
        <v>-49.42</v>
      </c>
      <c r="L24" s="69">
        <f t="shared" si="4"/>
        <v>149.43060737336194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Assumptions'!$E$371:$E$394,'WD_.PX.BDG._.PTC.2031'!$B25-2023,1)/INDEX('2025 IRP Assumptions'!$E$371:$E$394,'WD_.PX.BDG._.PTC.2031'!$B25-2023-1,1)</f>
        <v>107.99636981918123</v>
      </c>
      <c r="E25" s="69" cm="1">
        <f t="array" ref="E25">$E$9*INDEX('2025 IRP Assumptions'!$E$371:$E$394,'WD_.PX.BDG._.PTC.2031'!$B25-2023,1)</f>
        <v>44.691824840399995</v>
      </c>
      <c r="F25" s="237"/>
      <c r="G25" s="70">
        <f t="shared" si="1"/>
        <v>43.782060183433195</v>
      </c>
      <c r="H25" s="69"/>
      <c r="I25" s="69">
        <f t="shared" si="5"/>
        <v>-58.35</v>
      </c>
      <c r="J25" s="70">
        <f t="shared" si="2"/>
        <v>-14.567939816566806</v>
      </c>
      <c r="K25" s="70">
        <f t="shared" si="3"/>
        <v>-50.81</v>
      </c>
      <c r="L25" s="69">
        <f t="shared" si="4"/>
        <v>152.68819465958123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Assumptions'!$E$371:$E$394,'WD_.PX.BDG._.PTC.2031'!$B26-2023,1)/INDEX('2025 IRP Assumptions'!$E$371:$E$394,'WD_.PX.BDG._.PTC.2031'!$B26-2023-1,1)</f>
        <v>110.3506906294769</v>
      </c>
      <c r="E26" s="69" cm="1">
        <f t="array" ref="E26">$E$9*INDEX('2025 IRP Assumptions'!$E$371:$E$394,'WD_.PX.BDG._.PTC.2031'!$B26-2023,1)</f>
        <v>45.666106600499994</v>
      </c>
      <c r="F26" s="237"/>
      <c r="G26" s="70">
        <f t="shared" si="1"/>
        <v>44.736509074447369</v>
      </c>
      <c r="H26" s="69"/>
      <c r="I26" s="69"/>
      <c r="J26" s="70">
        <f t="shared" si="2"/>
        <v>44.736509074447369</v>
      </c>
      <c r="K26" s="70">
        <f t="shared" si="3"/>
        <v>156.02000000000001</v>
      </c>
      <c r="L26" s="69">
        <f t="shared" si="4"/>
        <v>156.0167972299769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Assumptions'!$E$371:$E$394,'WD_.PX.BDG._.PTC.2031'!$B27-2023,1)/INDEX('2025 IRP Assumptions'!$E$371:$E$394,'WD_.PX.BDG._.PTC.2031'!$B27-2023-1,1)</f>
        <v>112.75633568932949</v>
      </c>
      <c r="E27" s="69" cm="1">
        <f t="array" ref="E27">$E$9*INDEX('2025 IRP Assumptions'!$E$371:$E$394,'WD_.PX.BDG._.PTC.2031'!$B27-2023,1)</f>
        <v>46.661627726100001</v>
      </c>
      <c r="F27" s="237"/>
      <c r="G27" s="70">
        <f t="shared" si="1"/>
        <v>45.711764973944632</v>
      </c>
      <c r="H27" s="69"/>
      <c r="I27" s="69"/>
      <c r="J27" s="70">
        <f t="shared" si="2"/>
        <v>45.711764973944632</v>
      </c>
      <c r="K27" s="70">
        <f t="shared" si="3"/>
        <v>159.41999999999999</v>
      </c>
      <c r="L27" s="69">
        <f t="shared" si="4"/>
        <v>159.41796341542948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Assumptions'!$E$371:$E$394,'WD_.PX.BDG._.PTC.2031'!$B28-2023,1)/INDEX('2025 IRP Assumptions'!$E$371:$E$394,'WD_.PX.BDG._.PTC.2031'!$B28-2023-1,1)</f>
        <v>115.21442384244646</v>
      </c>
      <c r="E28" s="69" cm="1">
        <f t="array" ref="E28">$E$9*INDEX('2025 IRP Assumptions'!$E$371:$E$394,'WD_.PX.BDG._.PTC.2031'!$B28-2023,1)</f>
        <v>47.678851225049996</v>
      </c>
      <c r="F28" s="237"/>
      <c r="G28" s="70">
        <f t="shared" si="1"/>
        <v>46.708281464602052</v>
      </c>
      <c r="H28" s="69"/>
      <c r="I28" s="69"/>
      <c r="J28" s="70">
        <f t="shared" si="2"/>
        <v>46.708281464602052</v>
      </c>
      <c r="K28" s="70">
        <f t="shared" si="3"/>
        <v>162.88999999999999</v>
      </c>
      <c r="L28" s="69">
        <f t="shared" si="4"/>
        <v>162.89327506749646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Assumptions'!$E$371:$E$394,'WD_.PX.BDG._.PTC.2031'!$B29-2023,1)/INDEX('2025 IRP Assumptions'!$E$371:$E$394,'WD_.PX.BDG._.PTC.2031'!$B29-2023-1,1)</f>
        <v>117.72609825356193</v>
      </c>
      <c r="E29" s="69" cm="1">
        <f t="array" ref="E29">$E$9*INDEX('2025 IRP Assumptions'!$E$371:$E$394,'WD_.PX.BDG._.PTC.2031'!$B29-2023,1)</f>
        <v>48.718250169900003</v>
      </c>
      <c r="F29" s="237"/>
      <c r="G29" s="70">
        <f t="shared" si="1"/>
        <v>47.726521988915628</v>
      </c>
      <c r="H29" s="69"/>
      <c r="I29" s="69"/>
      <c r="J29" s="70">
        <f t="shared" si="2"/>
        <v>47.726521988915628</v>
      </c>
      <c r="K29" s="70">
        <f t="shared" si="3"/>
        <v>166.44</v>
      </c>
      <c r="L29" s="69">
        <f t="shared" si="4"/>
        <v>166.44434842346192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Assumptions'!$E$371:$E$394,'WD_.PX.BDG._.PTC.2031'!$B30-2023,1)/INDEX('2025 IRP Assumptions'!$E$371:$E$394,'WD_.PX.BDG._.PTC.2031'!$B30-2023-1,1)</f>
        <v>120.29252724973006</v>
      </c>
      <c r="E30" s="69" cm="1">
        <f t="array" ref="E30">$E$9*INDEX('2025 IRP Assumptions'!$E$371:$E$394,'WD_.PX.BDG._.PTC.2031'!$B30-2023,1)</f>
        <v>49.780308046050003</v>
      </c>
      <c r="F30" s="237"/>
      <c r="G30" s="70">
        <f t="shared" si="1"/>
        <v>48.766960190263255</v>
      </c>
      <c r="H30" s="69"/>
      <c r="I30" s="69"/>
      <c r="J30" s="70">
        <f t="shared" si="2"/>
        <v>48.766960190263255</v>
      </c>
      <c r="K30" s="70">
        <f t="shared" si="3"/>
        <v>170.07</v>
      </c>
      <c r="L30" s="69">
        <f t="shared" si="4"/>
        <v>170.07283529578007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Assumptions'!$E$371:$E$394,'WD_.PX.BDG._.PTC.2031'!$B31-2023,1)/INDEX('2025 IRP Assumptions'!$E$371:$E$394,'WD_.PX.BDG._.PTC.2031'!$B31-2023-1,1)</f>
        <v>122.91490432032502</v>
      </c>
      <c r="E31" s="69" cm="1">
        <f t="array" ref="E31">$E$9*INDEX('2025 IRP Assumptions'!$E$371:$E$394,'WD_.PX.BDG._.PTC.2031'!$B31-2023,1)</f>
        <v>50.865518751749995</v>
      </c>
      <c r="F31" s="237"/>
      <c r="G31" s="70">
        <f t="shared" si="1"/>
        <v>49.83007991290463</v>
      </c>
      <c r="H31" s="69"/>
      <c r="I31" s="69"/>
      <c r="J31" s="70">
        <f t="shared" si="2"/>
        <v>49.83007991290463</v>
      </c>
      <c r="K31" s="70">
        <f t="shared" si="3"/>
        <v>173.78</v>
      </c>
      <c r="L31" s="69">
        <f t="shared" si="4"/>
        <v>173.78042307207502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Assumptions'!$E$371:$E$394,'WD_.PX.BDG._.PTC.2031'!$B32-2023,1)/INDEX('2025 IRP Assumptions'!$E$371:$E$394,'WD_.PX.BDG._.PTC.2031'!$B32-2023-1,1)</f>
        <v>125.59444918777807</v>
      </c>
      <c r="E32" s="69" cm="1">
        <f t="array" ref="E32">$E$9*INDEX('2025 IRP Assumptions'!$E$371:$E$394,'WD_.PX.BDG._.PTC.2031'!$B32-2023,1)</f>
        <v>51.974387041199996</v>
      </c>
      <c r="F32" s="237"/>
      <c r="G32" s="70">
        <f t="shared" si="1"/>
        <v>50.916375636061453</v>
      </c>
      <c r="H32" s="69"/>
      <c r="I32" s="69"/>
      <c r="J32" s="70">
        <f t="shared" si="2"/>
        <v>50.916375636061453</v>
      </c>
      <c r="K32" s="70">
        <f t="shared" si="3"/>
        <v>177.57</v>
      </c>
      <c r="L32" s="69">
        <f t="shared" si="4"/>
        <v>177.56883622897806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128.33240813232288</v>
      </c>
      <c r="E33" s="232">
        <f t="shared" si="6"/>
        <v>53.107428658938439</v>
      </c>
      <c r="F33" s="237"/>
      <c r="G33" s="70">
        <f t="shared" si="1"/>
        <v>52.026352605570104</v>
      </c>
      <c r="H33" s="69"/>
      <c r="I33" s="321"/>
      <c r="J33" s="70">
        <f t="shared" si="2"/>
        <v>52.026352605570104</v>
      </c>
      <c r="K33" s="70">
        <f t="shared" si="3"/>
        <v>181.44</v>
      </c>
      <c r="L33" s="69">
        <f t="shared" si="4"/>
        <v>181.43983679126131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131.13005458081784</v>
      </c>
      <c r="E34" s="232">
        <f t="shared" si="6"/>
        <v>54.26517058351282</v>
      </c>
      <c r="F34" s="237"/>
      <c r="G34" s="70">
        <f t="shared" si="1"/>
        <v>53.160527072592053</v>
      </c>
      <c r="H34" s="69"/>
      <c r="I34" s="321"/>
      <c r="J34" s="70">
        <f t="shared" si="2"/>
        <v>53.160527072592053</v>
      </c>
      <c r="K34" s="70">
        <f t="shared" si="3"/>
        <v>185.4</v>
      </c>
      <c r="L34" s="69">
        <f t="shared" si="4"/>
        <v>185.39522516433067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133.98868972082636</v>
      </c>
      <c r="E35" s="232">
        <f t="shared" si="6"/>
        <v>55.448151281602769</v>
      </c>
      <c r="F35" s="237"/>
      <c r="G35" s="70">
        <f t="shared" si="1"/>
        <v>54.319426542563882</v>
      </c>
      <c r="H35" s="69"/>
      <c r="I35" s="321"/>
      <c r="J35" s="70">
        <f t="shared" si="2"/>
        <v>54.319426542563882</v>
      </c>
      <c r="K35" s="70">
        <f t="shared" si="3"/>
        <v>189.44</v>
      </c>
      <c r="L35" s="69">
        <f t="shared" si="4"/>
        <v>189.43684100242913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136.90964310580026</v>
      </c>
      <c r="E36" s="232">
        <f t="shared" si="7"/>
        <v>56.656920958461328</v>
      </c>
      <c r="F36" s="237"/>
      <c r="G36" s="70">
        <f t="shared" si="1"/>
        <v>55.503590020540493</v>
      </c>
      <c r="H36" s="69"/>
      <c r="I36" s="321"/>
      <c r="J36" s="70">
        <f t="shared" ref="J36:J45" si="8">(G36+H36+I36)</f>
        <v>55.503590020540493</v>
      </c>
      <c r="K36" s="70">
        <f t="shared" si="3"/>
        <v>193.57</v>
      </c>
      <c r="L36" s="69">
        <f t="shared" ref="L36:L45" si="9">(D36+E36+F36)</f>
        <v>193.56656406426157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139.89427327345609</v>
      </c>
      <c r="E37" s="232">
        <f t="shared" si="10"/>
        <v>57.892041813815851</v>
      </c>
      <c r="F37" s="237"/>
      <c r="G37" s="70">
        <f t="shared" si="1"/>
        <v>56.713568261886806</v>
      </c>
      <c r="H37" s="69"/>
      <c r="I37" s="321"/>
      <c r="J37" s="70">
        <f t="shared" si="8"/>
        <v>56.713568261886806</v>
      </c>
      <c r="K37" s="70">
        <f t="shared" si="3"/>
        <v>197.79</v>
      </c>
      <c r="L37" s="69">
        <f t="shared" si="9"/>
        <v>197.78631508727193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142.9439683776321</v>
      </c>
      <c r="E38" s="232">
        <f t="shared" si="11"/>
        <v>59.154088303347535</v>
      </c>
      <c r="F38" s="237"/>
      <c r="G38" s="70">
        <f t="shared" si="1"/>
        <v>57.949924028434452</v>
      </c>
      <c r="H38" s="69"/>
      <c r="I38" s="321"/>
      <c r="J38" s="70">
        <f t="shared" si="8"/>
        <v>57.949924028434452</v>
      </c>
      <c r="K38" s="70">
        <f t="shared" si="3"/>
        <v>202.1</v>
      </c>
      <c r="L38" s="69">
        <f t="shared" si="9"/>
        <v>202.09805668097965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146.06014683391973</v>
      </c>
      <c r="E39" s="232">
        <f t="shared" si="12"/>
        <v>60.443647405871204</v>
      </c>
      <c r="F39" s="237"/>
      <c r="G39" s="70">
        <f t="shared" si="1"/>
        <v>59.213232350222796</v>
      </c>
      <c r="H39" s="69"/>
      <c r="I39" s="321"/>
      <c r="J39" s="70">
        <f t="shared" si="8"/>
        <v>59.213232350222796</v>
      </c>
      <c r="K39" s="70">
        <f t="shared" si="3"/>
        <v>206.5</v>
      </c>
      <c r="L39" s="69">
        <f t="shared" si="9"/>
        <v>206.50379423979092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149.24425797936971</v>
      </c>
      <c r="E40" s="232">
        <f t="shared" si="13"/>
        <v>61.761318896339617</v>
      </c>
      <c r="F40" s="237"/>
      <c r="G40" s="70">
        <f t="shared" si="1"/>
        <v>60.504080792945842</v>
      </c>
      <c r="H40" s="69"/>
      <c r="I40" s="321"/>
      <c r="J40" s="70">
        <f t="shared" si="8"/>
        <v>60.504080792945842</v>
      </c>
      <c r="K40" s="70">
        <f t="shared" si="3"/>
        <v>211.01</v>
      </c>
      <c r="L40" s="69">
        <f t="shared" si="9"/>
        <v>211.00557687570932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152.49778274657996</v>
      </c>
      <c r="E41" s="232">
        <f t="shared" si="14"/>
        <v>63.10771562479929</v>
      </c>
      <c r="F41" s="237"/>
      <c r="G41" s="70">
        <f t="shared" si="1"/>
        <v>61.823069731229495</v>
      </c>
      <c r="H41" s="69"/>
      <c r="I41" s="321"/>
      <c r="J41" s="70">
        <f t="shared" si="8"/>
        <v>61.823069731229495</v>
      </c>
      <c r="K41" s="70">
        <f t="shared" si="3"/>
        <v>215.61</v>
      </c>
      <c r="L41" s="69">
        <f t="shared" si="9"/>
        <v>215.60549837137924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155.82223435247846</v>
      </c>
      <c r="E42" s="232">
        <f t="shared" si="15"/>
        <v>64.483463801427504</v>
      </c>
      <c r="F42" s="237"/>
      <c r="G42" s="70">
        <f t="shared" si="1"/>
        <v>63.170812627866269</v>
      </c>
      <c r="H42" s="69"/>
      <c r="I42" s="321"/>
      <c r="J42" s="70">
        <f t="shared" si="8"/>
        <v>63.170812627866269</v>
      </c>
      <c r="K42" s="70">
        <f t="shared" si="3"/>
        <v>220.31</v>
      </c>
      <c r="L42" s="69">
        <f t="shared" si="9"/>
        <v>220.30569815390595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159.21915900212167</v>
      </c>
      <c r="E43" s="232">
        <f t="shared" si="16"/>
        <v>65.889203287783189</v>
      </c>
      <c r="F43" s="237"/>
      <c r="G43" s="70">
        <f t="shared" si="1"/>
        <v>64.547936319137349</v>
      </c>
      <c r="H43" s="69"/>
      <c r="I43" s="321"/>
      <c r="J43" s="70">
        <f t="shared" si="8"/>
        <v>64.547936319137349</v>
      </c>
      <c r="K43" s="70">
        <f t="shared" si="3"/>
        <v>225.11</v>
      </c>
      <c r="L43" s="69">
        <f t="shared" si="9"/>
        <v>225.10836228990485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162.69013660783565</v>
      </c>
      <c r="E44" s="232">
        <f t="shared" si="17"/>
        <v>67.325587894406993</v>
      </c>
      <c r="F44" s="237"/>
      <c r="G44" s="70">
        <f t="shared" si="1"/>
        <v>65.955081306354586</v>
      </c>
      <c r="H44" s="69"/>
      <c r="I44" s="321"/>
      <c r="J44" s="70">
        <f t="shared" si="8"/>
        <v>65.955081306354586</v>
      </c>
      <c r="K44" s="70">
        <f t="shared" si="3"/>
        <v>230.02</v>
      </c>
      <c r="L44" s="69">
        <f t="shared" si="9"/>
        <v>230.01572450224265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18">D44*D44/D43</f>
        <v>166.2367815240346</v>
      </c>
      <c r="E45" s="232">
        <f t="shared" si="18"/>
        <v>68.793285684909108</v>
      </c>
      <c r="F45" s="237"/>
      <c r="G45" s="70">
        <f t="shared" si="1"/>
        <v>67.392902053758192</v>
      </c>
      <c r="H45" s="69"/>
      <c r="I45" s="321"/>
      <c r="J45" s="70">
        <f t="shared" si="8"/>
        <v>67.392902053758192</v>
      </c>
      <c r="K45" s="70">
        <f t="shared" si="3"/>
        <v>235.03</v>
      </c>
      <c r="L45" s="69">
        <f t="shared" si="9"/>
        <v>235.03006720894371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18"/>
        <v>169.86074329805831</v>
      </c>
      <c r="E46" s="232">
        <f t="shared" si="18"/>
        <v>70.292979286686176</v>
      </c>
      <c r="F46" s="237"/>
      <c r="G46" s="70">
        <f t="shared" si="1"/>
        <v>68.862067292908549</v>
      </c>
      <c r="H46" s="69"/>
      <c r="I46" s="321"/>
      <c r="J46" s="70">
        <f t="shared" ref="J46" si="19">(G46+H46+I46)</f>
        <v>68.862067292908549</v>
      </c>
      <c r="K46" s="70">
        <f t="shared" si="3"/>
        <v>240.15</v>
      </c>
      <c r="L46" s="69">
        <f t="shared" ref="L46" si="20">(D46+E46+F46)</f>
        <v>240.15372258474449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C48" s="71"/>
      <c r="D48" s="69"/>
      <c r="E48" s="69"/>
      <c r="F48" s="69">
        <f>NPV(Discount_Rate,F16:F45)</f>
        <v>0</v>
      </c>
      <c r="G48" s="70"/>
      <c r="H48" s="69"/>
      <c r="I48" s="69"/>
      <c r="J48" s="70">
        <f>-PMT(Discount_Rate,COUNT(J$16:J$45),NPV(Discount_Rate,J$16:J$45))</f>
        <v>16.532197477806097</v>
      </c>
      <c r="K48" s="70">
        <f>-PMT(Discount_Rate,COUNT(K$16:K$45),NPV(Discount_Rate,K$16:K$45))</f>
        <v>57.656960432582011</v>
      </c>
      <c r="L48" s="70">
        <f>-PMT(Discount_Rate,COUNT(L$16:L$45),NPV(Discount_Rate,L$16:L$45))</f>
        <v>158.8067412592269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144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171.09479998461904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175.73312212036186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175.73312212036186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180.33656965358031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184.97489178932315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189.61321392506596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194.21666145828442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194.21666145828442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198.85498359402726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203.4933057297701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78.387942811987912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B8A2FE57-18D5-40B3-9A91-F46D8ADDDC17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7375-8AE8-4F87-8C0C-ACEFA93D93BC}">
  <sheetPr>
    <tabColor rgb="FFCCFFCC"/>
    <pageSetUpPr fitToPage="1"/>
  </sheetPr>
  <dimension ref="B1:AC89"/>
  <sheetViews>
    <sheetView view="pageBreakPreview" topLeftCell="A11" zoomScale="60" zoomScaleNormal="100" workbookViewId="0">
      <selection activeCell="N9" sqref="N9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6.83203125" style="61" customWidth="1"/>
    <col min="7" max="7" width="18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 ht="51.75" customHeight="1">
      <c r="B4" s="62" t="s">
        <v>0</v>
      </c>
      <c r="C4" s="63" t="s">
        <v>10</v>
      </c>
      <c r="D4" s="63" t="s">
        <v>11</v>
      </c>
      <c r="E4" s="63" t="s">
        <v>12</v>
      </c>
      <c r="F4" s="14"/>
      <c r="G4" s="63" t="s">
        <v>59</v>
      </c>
      <c r="H4" s="14" t="s">
        <v>13</v>
      </c>
      <c r="I4" s="63" t="s">
        <v>113</v>
      </c>
      <c r="J4" s="63" t="s">
        <v>65</v>
      </c>
      <c r="K4" s="14" t="s">
        <v>49</v>
      </c>
      <c r="L4" s="63" t="s">
        <v>87</v>
      </c>
      <c r="N4" s="100"/>
      <c r="O4" s="100"/>
      <c r="Q4" s="100"/>
      <c r="T4" s="142"/>
      <c r="Z4" s="100"/>
      <c r="AA4" s="100"/>
    </row>
    <row r="5" spans="2:29" ht="24" customHeight="1">
      <c r="B5" s="64"/>
      <c r="C5" s="65" t="s">
        <v>8</v>
      </c>
      <c r="D5" s="66" t="s">
        <v>9</v>
      </c>
      <c r="E5" s="66" t="s">
        <v>9</v>
      </c>
      <c r="F5" s="16"/>
      <c r="G5" s="65" t="s">
        <v>31</v>
      </c>
      <c r="H5" s="15" t="s">
        <v>31</v>
      </c>
      <c r="I5" s="15" t="s">
        <v>31</v>
      </c>
      <c r="J5" s="65" t="s">
        <v>31</v>
      </c>
      <c r="K5" s="16" t="s">
        <v>9</v>
      </c>
      <c r="L5" s="66" t="s">
        <v>9</v>
      </c>
      <c r="W5" s="79"/>
      <c r="X5" s="79"/>
    </row>
    <row r="6" spans="2:29">
      <c r="C6" s="67" t="s">
        <v>1</v>
      </c>
      <c r="D6" s="67" t="s">
        <v>2</v>
      </c>
      <c r="E6" s="67" t="s">
        <v>3</v>
      </c>
      <c r="F6" s="67"/>
      <c r="G6" s="67" t="s">
        <v>5</v>
      </c>
      <c r="H6" s="67" t="s">
        <v>7</v>
      </c>
      <c r="I6" s="67" t="s">
        <v>22</v>
      </c>
      <c r="J6" s="67" t="s">
        <v>22</v>
      </c>
      <c r="K6" s="67" t="s">
        <v>23</v>
      </c>
      <c r="L6" s="67" t="s">
        <v>24</v>
      </c>
      <c r="R6" s="72"/>
      <c r="S6" s="79"/>
      <c r="U6" s="79"/>
    </row>
    <row r="7" spans="2:29" ht="21.75" hidden="1" customHeight="1">
      <c r="R7" s="72"/>
      <c r="X7" s="72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Assumptions'!$E$371:$E$394,'WD_.PX.DJW._.PTC.2029'!$B10-2023,1)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Assumptions'!$E$371:$E$394,'WD_.PX.DJW._.PTC.2029'!$B11-2023,1)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Assumptions'!$E$371:$E$394,'WD_.PX.DJW._.PTC.2029'!$B12-2023,1)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Assumptions'!$E$371:$E$394,'WD_.PX.DJW._.PTC.2029'!$B13-2023,1)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205">
        <f>C14*$C$60</f>
        <v>88.055569992524042</v>
      </c>
      <c r="E14" s="69" cm="1">
        <f t="array" ref="E14">$E$9*INDEX('2025 IRP Assumptions'!$E$371:$E$394,'WD_.PX.DJW._.PTC.2029'!$B14-2023,1)</f>
        <v>35.253578386050002</v>
      </c>
      <c r="F14" s="237"/>
      <c r="G14" s="70">
        <f t="shared" ref="G14:G46" si="1">(D14+E14+F14)/(8.76*$C$61)</f>
        <v>33.825964309469285</v>
      </c>
      <c r="H14" s="69"/>
      <c r="I14" s="69">
        <f t="shared" ref="I14:I23" si="2">-I64</f>
        <v>-47.74</v>
      </c>
      <c r="J14" s="70">
        <f t="shared" ref="J14:J33" si="3">(G14+H14+I14)</f>
        <v>-13.914035690530717</v>
      </c>
      <c r="K14" s="70">
        <f t="shared" ref="K14:K46" si="4">ROUND(J14*$C$61*8.76,2)</f>
        <v>-50.72</v>
      </c>
      <c r="L14" s="69">
        <f t="shared" ref="L14:L33" si="5">(D14+E14+F14)</f>
        <v>123.30914837857404</v>
      </c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/>
      <c r="D15" s="69" cm="1">
        <f t="array" ref="D15">D14*INDEX('2025 IRP Assumptions'!$E$371:$E$394,'WD_.PX.DJW._.PTC.2029'!$B15-2023,1)/INDEX('2025 IRP Assumptions'!$E$371:$E$394,'WD_.PX.DJW._.PTC.2029'!$B15-2023-1,1)</f>
        <v>89.975181371987603</v>
      </c>
      <c r="E15" s="69" cm="1">
        <f t="array" ref="E15">$E$9*INDEX('2025 IRP Assumptions'!$E$371:$E$394,'WD_.PX.DJW._.PTC.2029'!$B15-2023,1)</f>
        <v>36.022106376299995</v>
      </c>
      <c r="F15" s="237"/>
      <c r="G15" s="70">
        <f t="shared" si="1"/>
        <v>34.563370313601652</v>
      </c>
      <c r="H15" s="69"/>
      <c r="I15" s="69">
        <f t="shared" si="2"/>
        <v>-47.74</v>
      </c>
      <c r="J15" s="70">
        <f t="shared" si="3"/>
        <v>-13.17662968639835</v>
      </c>
      <c r="K15" s="70">
        <f t="shared" si="4"/>
        <v>-48.03</v>
      </c>
      <c r="L15" s="69">
        <f t="shared" si="5"/>
        <v>125.99728774828759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Assumptions'!$E$371:$E$394,'WD_.PX.DJW._.PTC.2029'!$B16-2023,1)/INDEX('2025 IRP Assumptions'!$E$371:$E$394,'WD_.PX.DJW._.PTC.2029'!$B16-2023-1,1)</f>
        <v>91.93664032276638</v>
      </c>
      <c r="E16" s="69" cm="1">
        <f t="array" ref="E16">$E$9*INDEX('2025 IRP Assumptions'!$E$371:$E$394,'WD_.PX.DJW._.PTC.2029'!$B16-2023,1)</f>
        <v>36.80738829405</v>
      </c>
      <c r="F16" s="237"/>
      <c r="G16" s="70">
        <f t="shared" si="1"/>
        <v>35.316851785235585</v>
      </c>
      <c r="H16" s="69"/>
      <c r="I16" s="69">
        <f t="shared" si="2"/>
        <v>-49.06</v>
      </c>
      <c r="J16" s="70">
        <f t="shared" si="3"/>
        <v>-13.743148214764418</v>
      </c>
      <c r="K16" s="70">
        <f t="shared" si="4"/>
        <v>-50.1</v>
      </c>
      <c r="L16" s="69">
        <f t="shared" si="5"/>
        <v>128.74402861681637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Assumptions'!$E$371:$E$394,'WD_.PX.DJW._.PTC.2029'!$B17-2023,1)/INDEX('2025 IRP Assumptions'!$E$371:$E$394,'WD_.PX.DJW._.PTC.2029'!$B17-2023-1,1)</f>
        <v>93.940859056299658</v>
      </c>
      <c r="E17" s="69" cm="1">
        <f t="array" ref="E17">$E$9*INDEX('2025 IRP Assumptions'!$E$371:$E$394,'WD_.PX.DJW._.PTC.2029'!$B17-2023,1)</f>
        <v>37.609789348650004</v>
      </c>
      <c r="F17" s="237"/>
      <c r="G17" s="70">
        <f t="shared" si="1"/>
        <v>36.086759144356911</v>
      </c>
      <c r="H17" s="69"/>
      <c r="I17" s="69">
        <f t="shared" si="2"/>
        <v>-50.39</v>
      </c>
      <c r="J17" s="70">
        <f t="shared" si="3"/>
        <v>-14.303240855643089</v>
      </c>
      <c r="K17" s="70">
        <f t="shared" si="4"/>
        <v>-52.14</v>
      </c>
      <c r="L17" s="69">
        <f t="shared" si="5"/>
        <v>131.55064840494967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Assumptions'!$E$371:$E$394,'WD_.PX.DJW._.PTC.2029'!$B18-2023,1)/INDEX('2025 IRP Assumptions'!$E$371:$E$394,'WD_.PX.DJW._.PTC.2029'!$B18-2023-1,1)</f>
        <v>95.988769784849552</v>
      </c>
      <c r="E18" s="69" cm="1">
        <f t="array" ref="E18">$E$9*INDEX('2025 IRP Assumptions'!$E$371:$E$394,'WD_.PX.DJW._.PTC.2029'!$B18-2023,1)</f>
        <v>38.429682756899993</v>
      </c>
      <c r="F18" s="237"/>
      <c r="G18" s="70">
        <f t="shared" si="1"/>
        <v>36.873450494135113</v>
      </c>
      <c r="H18" s="69"/>
      <c r="I18" s="69">
        <f t="shared" si="2"/>
        <v>-50.39</v>
      </c>
      <c r="J18" s="70">
        <f t="shared" si="3"/>
        <v>-13.516549505864887</v>
      </c>
      <c r="K18" s="70">
        <f t="shared" si="4"/>
        <v>-49.27</v>
      </c>
      <c r="L18" s="69">
        <f t="shared" si="5"/>
        <v>134.41845254174956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Assumptions'!$E$371:$E$394,'WD_.PX.DJW._.PTC.2029'!$B19-2023,1)/INDEX('2025 IRP Assumptions'!$E$371:$E$394,'WD_.PX.DJW._.PTC.2029'!$B19-2023-1,1)</f>
        <v>98.081325037719537</v>
      </c>
      <c r="E19" s="69" cm="1">
        <f t="array" ref="E19">$E$9*INDEX('2025 IRP Assumptions'!$E$371:$E$394,'WD_.PX.DJW._.PTC.2029'!$B19-2023,1)</f>
        <v>39.267449869649994</v>
      </c>
      <c r="F19" s="237"/>
      <c r="G19" s="70">
        <f t="shared" si="1"/>
        <v>37.677291742396662</v>
      </c>
      <c r="H19" s="69"/>
      <c r="I19" s="69">
        <f t="shared" si="2"/>
        <v>-51.71</v>
      </c>
      <c r="J19" s="70">
        <f t="shared" si="3"/>
        <v>-14.032708257603339</v>
      </c>
      <c r="K19" s="70">
        <f t="shared" si="4"/>
        <v>-51.15</v>
      </c>
      <c r="L19" s="69">
        <f t="shared" si="5"/>
        <v>137.34877490736955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Assumptions'!$E$371:$E$394,'WD_.PX.DJW._.PTC.2029'!$B20-2023,1)/INDEX('2025 IRP Assumptions'!$E$371:$E$394,'WD_.PX.DJW._.PTC.2029'!$B20-2023-1,1)</f>
        <v>100.21949789841825</v>
      </c>
      <c r="E20" s="69" cm="1">
        <f t="array" ref="E20">$E$9*INDEX('2025 IRP Assumptions'!$E$371:$E$394,'WD_.PX.DJW._.PTC.2029'!$B20-2023,1)</f>
        <v>40.123480266749993</v>
      </c>
      <c r="F20" s="237"/>
      <c r="G20" s="70">
        <f t="shared" si="1"/>
        <v>38.498656692729853</v>
      </c>
      <c r="H20" s="69"/>
      <c r="I20" s="69">
        <f t="shared" si="2"/>
        <v>-53.04</v>
      </c>
      <c r="J20" s="70">
        <f t="shared" si="3"/>
        <v>-14.541343307270147</v>
      </c>
      <c r="K20" s="70">
        <f t="shared" si="4"/>
        <v>-53.01</v>
      </c>
      <c r="L20" s="69">
        <f t="shared" si="5"/>
        <v>140.34297816516823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Assumptions'!$E$371:$E$394,'WD_.PX.DJW._.PTC.2029'!$B21-2023,1)/INDEX('2025 IRP Assumptions'!$E$371:$E$394,'WD_.PX.DJW._.PTC.2029'!$B21-2023-1,1)</f>
        <v>102.40428295331526</v>
      </c>
      <c r="E21" s="69" cm="1">
        <f t="array" ref="E21">$E$9*INDEX('2025 IRP Assumptions'!$E$371:$E$394,'WD_.PX.DJW._.PTC.2029'!$B21-2023,1)</f>
        <v>40.998172136849995</v>
      </c>
      <c r="F21" s="237"/>
      <c r="G21" s="70">
        <f t="shared" si="1"/>
        <v>39.337927408904683</v>
      </c>
      <c r="H21" s="69"/>
      <c r="I21" s="69">
        <f t="shared" si="2"/>
        <v>-54.37</v>
      </c>
      <c r="J21" s="70">
        <f t="shared" si="3"/>
        <v>-15.032072591095314</v>
      </c>
      <c r="K21" s="70">
        <f t="shared" si="4"/>
        <v>-54.8</v>
      </c>
      <c r="L21" s="69">
        <f t="shared" si="5"/>
        <v>143.40245509016526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Assumptions'!$E$371:$E$394,'WD_.PX.DJW._.PTC.2029'!$B22-2023,1)/INDEX('2025 IRP Assumptions'!$E$371:$E$394,'WD_.PX.DJW._.PTC.2029'!$B22-2023-1,1)</f>
        <v>104.63669629164096</v>
      </c>
      <c r="E22" s="69" cm="1">
        <f t="array" ref="E22">$E$9*INDEX('2025 IRP Assumptions'!$E$371:$E$394,'WD_.PX.DJW._.PTC.2029'!$B22-2023,1)</f>
        <v>41.891932277399995</v>
      </c>
      <c r="F22" s="237"/>
      <c r="G22" s="70">
        <f t="shared" si="1"/>
        <v>40.195494214872767</v>
      </c>
      <c r="H22" s="69"/>
      <c r="I22" s="69">
        <f t="shared" si="2"/>
        <v>-55.69</v>
      </c>
      <c r="J22" s="70">
        <f t="shared" si="3"/>
        <v>-15.494505785127231</v>
      </c>
      <c r="K22" s="70">
        <f t="shared" si="4"/>
        <v>-56.48</v>
      </c>
      <c r="L22" s="69">
        <f t="shared" si="5"/>
        <v>146.52862856904096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Assumptions'!$E$371:$E$394,'WD_.PX.DJW._.PTC.2029'!$B23-2023,1)/INDEX('2025 IRP Assumptions'!$E$371:$E$394,'WD_.PX.DJW._.PTC.2029'!$B23-2023-1,1)</f>
        <v>106.91777629603298</v>
      </c>
      <c r="E23" s="69" cm="1">
        <f t="array" ref="E23">$E$9*INDEX('2025 IRP Assumptions'!$E$371:$E$394,'WD_.PX.DJW._.PTC.2029'!$B23-2023,1)</f>
        <v>42.805176411150001</v>
      </c>
      <c r="F23" s="237"/>
      <c r="G23" s="70">
        <f t="shared" si="1"/>
        <v>41.071755998450563</v>
      </c>
      <c r="H23" s="69"/>
      <c r="I23" s="69">
        <f t="shared" si="2"/>
        <v>-55.69</v>
      </c>
      <c r="J23" s="70">
        <f t="shared" si="3"/>
        <v>-14.618244001549435</v>
      </c>
      <c r="K23" s="70">
        <f t="shared" si="4"/>
        <v>-53.29</v>
      </c>
      <c r="L23" s="69">
        <f t="shared" si="5"/>
        <v>149.72295270718297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Assumptions'!$E$371:$E$394,'WD_.PX.DJW._.PTC.2029'!$B24-2023,1)/INDEX('2025 IRP Assumptions'!$E$371:$E$394,'WD_.PX.DJW._.PTC.2029'!$B24-2023-1,1)</f>
        <v>109.24858380064542</v>
      </c>
      <c r="E24" s="69" cm="1">
        <f t="array" ref="E24">$E$9*INDEX('2025 IRP Assumptions'!$E$371:$E$394,'WD_.PX.DJW._.PTC.2029'!$B24-2023,1)</f>
        <v>43.738329249449997</v>
      </c>
      <c r="F24" s="237"/>
      <c r="G24" s="70">
        <f t="shared" si="1"/>
        <v>41.967120272055936</v>
      </c>
      <c r="H24" s="69"/>
      <c r="I24" s="69"/>
      <c r="J24" s="70">
        <f t="shared" si="3"/>
        <v>41.967120272055936</v>
      </c>
      <c r="K24" s="70">
        <f t="shared" si="4"/>
        <v>152.99</v>
      </c>
      <c r="L24" s="69">
        <f t="shared" si="5"/>
        <v>152.98691305009541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Assumptions'!$E$371:$E$394,'WD_.PX.DJW._.PTC.2029'!$B25-2023,1)/INDEX('2025 IRP Assumptions'!$E$371:$E$394,'WD_.PX.DJW._.PTC.2029'!$B25-2023-1,1)</f>
        <v>111.63020296074988</v>
      </c>
      <c r="E25" s="69" cm="1">
        <f t="array" ref="E25">$E$9*INDEX('2025 IRP Assumptions'!$E$371:$E$394,'WD_.PX.DJW._.PTC.2029'!$B25-2023,1)</f>
        <v>44.691824840399995</v>
      </c>
      <c r="F25" s="237"/>
      <c r="G25" s="70">
        <f t="shared" si="1"/>
        <v>42.882003506759673</v>
      </c>
      <c r="H25" s="69"/>
      <c r="I25" s="69"/>
      <c r="J25" s="70">
        <f t="shared" si="3"/>
        <v>42.882003506759673</v>
      </c>
      <c r="K25" s="70">
        <f t="shared" si="4"/>
        <v>156.32</v>
      </c>
      <c r="L25" s="69">
        <f t="shared" si="5"/>
        <v>156.32202780114989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Assumptions'!$E$371:$E$394,'WD_.PX.DJW._.PTC.2029'!$B26-2023,1)/INDEX('2025 IRP Assumptions'!$E$371:$E$394,'WD_.PX.DJW._.PTC.2029'!$B26-2023-1,1)</f>
        <v>114.06374133179006</v>
      </c>
      <c r="E26" s="69" cm="1">
        <f t="array" ref="E26">$E$9*INDEX('2025 IRP Assumptions'!$E$371:$E$394,'WD_.PX.DJW._.PTC.2029'!$B26-2023,1)</f>
        <v>45.666106600499994</v>
      </c>
      <c r="F26" s="237"/>
      <c r="G26" s="70">
        <f t="shared" si="1"/>
        <v>43.816831162653763</v>
      </c>
      <c r="H26" s="69"/>
      <c r="I26" s="69"/>
      <c r="J26" s="70">
        <f t="shared" si="3"/>
        <v>43.816831162653763</v>
      </c>
      <c r="K26" s="70">
        <f t="shared" si="4"/>
        <v>159.72999999999999</v>
      </c>
      <c r="L26" s="69">
        <f t="shared" si="5"/>
        <v>159.72984793229006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Assumptions'!$E$371:$E$394,'WD_.PX.DJW._.PTC.2029'!$B27-2023,1)/INDEX('2025 IRP Assumptions'!$E$371:$E$394,'WD_.PX.DJW._.PTC.2029'!$B27-2023-1,1)</f>
        <v>116.55033089709202</v>
      </c>
      <c r="E27" s="69" cm="1">
        <f t="array" ref="E27">$E$9*INDEX('2025 IRP Assumptions'!$E$371:$E$394,'WD_.PX.DJW._.PTC.2029'!$B27-2023,1)</f>
        <v>46.661627726100001</v>
      </c>
      <c r="F27" s="237"/>
      <c r="G27" s="70">
        <f t="shared" si="1"/>
        <v>44.772038083639501</v>
      </c>
      <c r="H27" s="69"/>
      <c r="I27" s="69"/>
      <c r="J27" s="70">
        <f t="shared" si="3"/>
        <v>44.772038083639501</v>
      </c>
      <c r="K27" s="70">
        <f t="shared" si="4"/>
        <v>163.21</v>
      </c>
      <c r="L27" s="69">
        <f t="shared" si="5"/>
        <v>163.21195862319203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Assumptions'!$E$371:$E$394,'WD_.PX.DJW._.PTC.2029'!$B28-2023,1)/INDEX('2025 IRP Assumptions'!$E$371:$E$394,'WD_.PX.DJW._.PTC.2029'!$B28-2023-1,1)</f>
        <v>119.0911281469189</v>
      </c>
      <c r="E28" s="69" cm="1">
        <f t="array" ref="E28">$E$9*INDEX('2025 IRP Assumptions'!$E$371:$E$394,'WD_.PX.DJW._.PTC.2029'!$B28-2023,1)</f>
        <v>47.678851225049996</v>
      </c>
      <c r="F28" s="237"/>
      <c r="G28" s="70">
        <f t="shared" si="1"/>
        <v>45.748068527795823</v>
      </c>
      <c r="H28" s="69"/>
      <c r="I28" s="69"/>
      <c r="J28" s="70">
        <f t="shared" si="3"/>
        <v>45.748068527795823</v>
      </c>
      <c r="K28" s="70">
        <f t="shared" si="4"/>
        <v>166.77</v>
      </c>
      <c r="L28" s="69">
        <f t="shared" si="5"/>
        <v>166.7699793719689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Assumptions'!$E$371:$E$394,'WD_.PX.DJW._.PTC.2029'!$B29-2023,1)/INDEX('2025 IRP Assumptions'!$E$371:$E$394,'WD_.PX.DJW._.PTC.2029'!$B29-2023-1,1)</f>
        <v>121.68731471090787</v>
      </c>
      <c r="E29" s="69" cm="1">
        <f t="array" ref="E29">$E$9*INDEX('2025 IRP Assumptions'!$E$371:$E$394,'WD_.PX.DJW._.PTC.2029'!$B29-2023,1)</f>
        <v>48.718250169900003</v>
      </c>
      <c r="F29" s="237"/>
      <c r="G29" s="70">
        <f t="shared" si="1"/>
        <v>46.745376410325804</v>
      </c>
      <c r="H29" s="69"/>
      <c r="I29" s="69"/>
      <c r="J29" s="70">
        <f t="shared" si="3"/>
        <v>46.745376410325804</v>
      </c>
      <c r="K29" s="70">
        <f t="shared" si="4"/>
        <v>170.41</v>
      </c>
      <c r="L29" s="69">
        <f t="shared" si="5"/>
        <v>170.40556488080787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Assumptions'!$E$371:$E$394,'WD_.PX.DJW._.PTC.2029'!$B30-2023,1)/INDEX('2025 IRP Assumptions'!$E$371:$E$394,'WD_.PX.DJW._.PTC.2029'!$B30-2023-1,1)</f>
        <v>124.34009822767121</v>
      </c>
      <c r="E30" s="69" cm="1">
        <f t="array" ref="E30">$E$9*INDEX('2025 IRP Assumptions'!$E$371:$E$394,'WD_.PX.DJW._.PTC.2029'!$B30-2023,1)</f>
        <v>49.780308046050003</v>
      </c>
      <c r="F30" s="237"/>
      <c r="G30" s="70">
        <f t="shared" si="1"/>
        <v>47.76442563760812</v>
      </c>
      <c r="H30" s="69"/>
      <c r="I30" s="69"/>
      <c r="J30" s="70">
        <f t="shared" si="3"/>
        <v>47.76442563760812</v>
      </c>
      <c r="K30" s="70">
        <f t="shared" si="4"/>
        <v>174.12</v>
      </c>
      <c r="L30" s="69">
        <f t="shared" si="5"/>
        <v>174.12040627372122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Assumptions'!$E$371:$E$394,'WD_.PX.DJW._.PTC.2029'!$B31-2023,1)/INDEX('2025 IRP Assumptions'!$E$371:$E$394,'WD_.PX.DJW._.PTC.2029'!$B31-2023-1,1)</f>
        <v>127.05071234479628</v>
      </c>
      <c r="E31" s="69" cm="1">
        <f t="array" ref="E31">$E$9*INDEX('2025 IRP Assumptions'!$E$371:$E$394,'WD_.PX.DJW._.PTC.2029'!$B31-2023,1)</f>
        <v>50.865518751749995</v>
      </c>
      <c r="F31" s="237"/>
      <c r="G31" s="70">
        <f t="shared" si="1"/>
        <v>48.805690107197044</v>
      </c>
      <c r="H31" s="69"/>
      <c r="I31" s="69"/>
      <c r="J31" s="70">
        <f t="shared" si="3"/>
        <v>48.805690107197044</v>
      </c>
      <c r="K31" s="70">
        <f t="shared" si="4"/>
        <v>177.92</v>
      </c>
      <c r="L31" s="69">
        <f t="shared" si="5"/>
        <v>177.91623109654628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Assumptions'!$E$371:$E$394,'WD_.PX.DJW._.PTC.2029'!$B32-2023,1)/INDEX('2025 IRP Assumptions'!$E$371:$E$394,'WD_.PX.DJW._.PTC.2029'!$B32-2023-1,1)</f>
        <v>129.82041782561046</v>
      </c>
      <c r="E32" s="69" cm="1">
        <f t="array" ref="E32">$E$9*INDEX('2025 IRP Assumptions'!$E$371:$E$394,'WD_.PX.DJW._.PTC.2029'!$B32-2023,1)</f>
        <v>51.974387041199996</v>
      </c>
      <c r="F32" s="237"/>
      <c r="G32" s="70">
        <f t="shared" si="1"/>
        <v>49.869654132978901</v>
      </c>
      <c r="H32" s="69"/>
      <c r="I32" s="69"/>
      <c r="J32" s="70">
        <f t="shared" si="3"/>
        <v>49.869654132978901</v>
      </c>
      <c r="K32" s="70">
        <f t="shared" si="4"/>
        <v>181.79</v>
      </c>
      <c r="L32" s="69">
        <f t="shared" si="5"/>
        <v>181.79480486681047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3" si="6">D32*D32/D31</f>
        <v>132.65050288485341</v>
      </c>
      <c r="E33" s="232">
        <f t="shared" si="6"/>
        <v>53.107428658938439</v>
      </c>
      <c r="F33" s="237"/>
      <c r="G33" s="70">
        <f t="shared" si="1"/>
        <v>50.956812574118302</v>
      </c>
      <c r="H33" s="69"/>
      <c r="I33" s="69"/>
      <c r="J33" s="70">
        <f t="shared" si="3"/>
        <v>50.956812574118302</v>
      </c>
      <c r="K33" s="70">
        <f t="shared" si="4"/>
        <v>185.76</v>
      </c>
      <c r="L33" s="69">
        <f t="shared" si="5"/>
        <v>185.75793154379184</v>
      </c>
      <c r="P33" s="79"/>
      <c r="Q33" s="70"/>
    </row>
    <row r="34" spans="2:17" ht="15">
      <c r="B34" s="68">
        <f t="shared" si="0"/>
        <v>2049</v>
      </c>
      <c r="C34" s="71"/>
      <c r="D34" s="232">
        <f t="shared" ref="D34:E34" si="7">D33*D33/D32</f>
        <v>135.54228379731191</v>
      </c>
      <c r="E34" s="232">
        <f t="shared" si="7"/>
        <v>54.26517058351282</v>
      </c>
      <c r="F34" s="237"/>
      <c r="G34" s="70">
        <f t="shared" si="1"/>
        <v>52.067671068861237</v>
      </c>
      <c r="H34" s="69"/>
      <c r="I34" s="69"/>
      <c r="J34" s="70">
        <f t="shared" ref="J34:J43" si="8">(G34+H34+I34)</f>
        <v>52.067671068861237</v>
      </c>
      <c r="K34" s="70">
        <f t="shared" si="4"/>
        <v>189.81</v>
      </c>
      <c r="L34" s="69">
        <f t="shared" ref="L34:L43" si="9">(D34+E34+F34)</f>
        <v>189.80745438082474</v>
      </c>
      <c r="P34" s="79"/>
      <c r="Q34" s="70"/>
    </row>
    <row r="35" spans="2:17" ht="15">
      <c r="B35" s="68">
        <f t="shared" si="0"/>
        <v>2050</v>
      </c>
      <c r="C35" s="71"/>
      <c r="D35" s="232">
        <f t="shared" ref="D35:E35" si="10">D34*D34/D33</f>
        <v>138.49710553256259</v>
      </c>
      <c r="E35" s="232">
        <f t="shared" si="10"/>
        <v>55.448151281602769</v>
      </c>
      <c r="F35" s="237"/>
      <c r="G35" s="70">
        <f t="shared" si="1"/>
        <v>53.202746278367222</v>
      </c>
      <c r="H35" s="69"/>
      <c r="I35" s="69"/>
      <c r="J35" s="70">
        <f t="shared" si="8"/>
        <v>53.202746278367222</v>
      </c>
      <c r="K35" s="70">
        <f t="shared" si="4"/>
        <v>193.95</v>
      </c>
      <c r="L35" s="69">
        <f t="shared" si="9"/>
        <v>193.94525681416536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11">D35*D35/D34</f>
        <v>141.51634238051835</v>
      </c>
      <c r="E36" s="232">
        <f t="shared" si="11"/>
        <v>56.656920958461328</v>
      </c>
      <c r="F36" s="237"/>
      <c r="G36" s="70">
        <f t="shared" si="1"/>
        <v>54.362566127008904</v>
      </c>
      <c r="H36" s="69"/>
      <c r="I36" s="69"/>
      <c r="J36" s="70">
        <f t="shared" si="8"/>
        <v>54.362566127008904</v>
      </c>
      <c r="K36" s="70">
        <f t="shared" si="4"/>
        <v>198.17</v>
      </c>
      <c r="L36" s="69">
        <f t="shared" si="9"/>
        <v>198.17326333897967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2">D36*D36/D35</f>
        <v>144.60139859061169</v>
      </c>
      <c r="E37" s="232">
        <f t="shared" si="12"/>
        <v>57.892041813815851</v>
      </c>
      <c r="F37" s="237"/>
      <c r="G37" s="70">
        <f t="shared" si="1"/>
        <v>55.547670047910032</v>
      </c>
      <c r="H37" s="69"/>
      <c r="I37" s="69"/>
      <c r="J37" s="70">
        <f t="shared" si="8"/>
        <v>55.547670047910032</v>
      </c>
      <c r="K37" s="70">
        <f t="shared" si="4"/>
        <v>202.49</v>
      </c>
      <c r="L37" s="69">
        <f t="shared" si="9"/>
        <v>202.49344040442753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3">D37*D37/D36</f>
        <v>147.75370902491221</v>
      </c>
      <c r="E38" s="232">
        <f t="shared" si="13"/>
        <v>59.154088303347535</v>
      </c>
      <c r="F38" s="237"/>
      <c r="G38" s="70">
        <f t="shared" si="1"/>
        <v>56.75860923383626</v>
      </c>
      <c r="H38" s="69"/>
      <c r="I38" s="69"/>
      <c r="J38" s="70">
        <f t="shared" si="8"/>
        <v>56.75860923383626</v>
      </c>
      <c r="K38" s="70">
        <f t="shared" si="4"/>
        <v>206.91</v>
      </c>
      <c r="L38" s="69">
        <f t="shared" si="9"/>
        <v>206.90779732825973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4">D38*D38/D37</f>
        <v>150.97473982548203</v>
      </c>
      <c r="E39" s="232">
        <f t="shared" si="14"/>
        <v>60.443647405871204</v>
      </c>
      <c r="F39" s="237"/>
      <c r="G39" s="70">
        <f t="shared" si="1"/>
        <v>57.995946893555299</v>
      </c>
      <c r="H39" s="69"/>
      <c r="I39" s="69"/>
      <c r="J39" s="70">
        <f t="shared" si="8"/>
        <v>57.995946893555299</v>
      </c>
      <c r="K39" s="70">
        <f t="shared" si="4"/>
        <v>211.42</v>
      </c>
      <c r="L39" s="69">
        <f t="shared" si="9"/>
        <v>211.41838723135322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5">D39*D39/D38</f>
        <v>154.2659890962797</v>
      </c>
      <c r="E40" s="232">
        <f t="shared" si="15"/>
        <v>61.761318896339617</v>
      </c>
      <c r="F40" s="237"/>
      <c r="G40" s="70">
        <f t="shared" si="1"/>
        <v>59.260258513785807</v>
      </c>
      <c r="H40" s="69"/>
      <c r="I40" s="69"/>
      <c r="J40" s="70">
        <f t="shared" si="8"/>
        <v>59.260258513785807</v>
      </c>
      <c r="K40" s="70">
        <f t="shared" si="4"/>
        <v>216.03</v>
      </c>
      <c r="L40" s="69">
        <f t="shared" si="9"/>
        <v>216.02730799261931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6">D40*D40/D39</f>
        <v>157.62898759992947</v>
      </c>
      <c r="E41" s="232">
        <f t="shared" si="16"/>
        <v>63.10771562479929</v>
      </c>
      <c r="F41" s="237"/>
      <c r="G41" s="70">
        <f t="shared" si="1"/>
        <v>60.552132126856662</v>
      </c>
      <c r="H41" s="69"/>
      <c r="I41" s="69"/>
      <c r="J41" s="70">
        <f t="shared" si="8"/>
        <v>60.552132126856662</v>
      </c>
      <c r="K41" s="70">
        <f t="shared" si="4"/>
        <v>220.74</v>
      </c>
      <c r="L41" s="69">
        <f t="shared" si="9"/>
        <v>220.73670322472876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7">D41*D41/D40</f>
        <v>161.06529946968027</v>
      </c>
      <c r="E42" s="232">
        <f t="shared" si="17"/>
        <v>64.483463801427504</v>
      </c>
      <c r="F42" s="237"/>
      <c r="G42" s="70">
        <f t="shared" si="1"/>
        <v>61.872168584201319</v>
      </c>
      <c r="H42" s="69"/>
      <c r="I42" s="69"/>
      <c r="J42" s="70">
        <f t="shared" si="8"/>
        <v>61.872168584201319</v>
      </c>
      <c r="K42" s="70">
        <f t="shared" si="4"/>
        <v>225.55</v>
      </c>
      <c r="L42" s="69">
        <f t="shared" si="9"/>
        <v>225.54876327110776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8">D42*D42/D41</f>
        <v>164.57652293688523</v>
      </c>
      <c r="E43" s="232">
        <f t="shared" si="18"/>
        <v>65.889203287783189</v>
      </c>
      <c r="F43" s="237"/>
      <c r="G43" s="70">
        <f t="shared" si="1"/>
        <v>63.220981835814243</v>
      </c>
      <c r="H43" s="69"/>
      <c r="I43" s="69"/>
      <c r="J43" s="70">
        <f t="shared" si="8"/>
        <v>63.220981835814243</v>
      </c>
      <c r="K43" s="70">
        <f t="shared" si="4"/>
        <v>230.47</v>
      </c>
      <c r="L43" s="69">
        <f t="shared" si="9"/>
        <v>230.4657262246684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9">D43*D43/D42</f>
        <v>168.16429107434033</v>
      </c>
      <c r="E44" s="232">
        <f t="shared" si="19"/>
        <v>67.325587894406993</v>
      </c>
      <c r="F44" s="237"/>
      <c r="G44" s="70">
        <f t="shared" si="1"/>
        <v>64.59919921579953</v>
      </c>
      <c r="H44" s="69"/>
      <c r="I44" s="69"/>
      <c r="J44" s="70">
        <f t="shared" ref="J44:J45" si="20">(G44+H44+I44)</f>
        <v>64.59919921579953</v>
      </c>
      <c r="K44" s="70">
        <f t="shared" si="4"/>
        <v>235.49</v>
      </c>
      <c r="L44" s="69">
        <f t="shared" ref="L44:L45" si="21">(D44+E44+F44)</f>
        <v>235.48987896874732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22">D44*D44/D43</f>
        <v>171.83027255582795</v>
      </c>
      <c r="E45" s="232">
        <f t="shared" si="22"/>
        <v>68.793285684909108</v>
      </c>
      <c r="F45" s="237"/>
      <c r="G45" s="70">
        <f t="shared" si="1"/>
        <v>66.007461734144528</v>
      </c>
      <c r="H45" s="69"/>
      <c r="I45" s="69"/>
      <c r="J45" s="70">
        <f t="shared" si="20"/>
        <v>66.007461734144528</v>
      </c>
      <c r="K45" s="70">
        <f t="shared" si="4"/>
        <v>240.62</v>
      </c>
      <c r="L45" s="69">
        <f t="shared" si="21"/>
        <v>240.62355824073705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22"/>
        <v>175.57617243221827</v>
      </c>
      <c r="E46" s="232">
        <f t="shared" si="22"/>
        <v>70.292979286686176</v>
      </c>
      <c r="F46" s="237"/>
      <c r="G46" s="70">
        <f t="shared" si="1"/>
        <v>67.446424374854047</v>
      </c>
      <c r="H46" s="69"/>
      <c r="I46" s="69"/>
      <c r="J46" s="70">
        <f t="shared" ref="J46" si="23">(G46+H46+I46)</f>
        <v>67.446424374854047</v>
      </c>
      <c r="K46" s="70">
        <f t="shared" si="4"/>
        <v>245.87</v>
      </c>
      <c r="L46" s="69">
        <f t="shared" ref="L46" si="24">(D46+E46+F46)</f>
        <v>245.86915171890445</v>
      </c>
      <c r="P46" s="79"/>
      <c r="Q46" s="70"/>
    </row>
    <row r="47" spans="2:17" ht="15">
      <c r="B47" s="68"/>
      <c r="C47" s="71"/>
      <c r="D47" s="232"/>
      <c r="E47" s="232"/>
      <c r="F47" s="69"/>
      <c r="G47" s="70"/>
      <c r="H47" s="69"/>
      <c r="I47" s="69"/>
      <c r="J47" s="70"/>
      <c r="K47" s="70"/>
      <c r="L47" s="69"/>
      <c r="P47" s="79"/>
      <c r="Q47" s="70"/>
    </row>
    <row r="48" spans="2:17">
      <c r="B48" s="68" t="s">
        <v>304</v>
      </c>
      <c r="C48" s="71"/>
      <c r="D48" s="69"/>
      <c r="E48" s="69"/>
      <c r="F48" s="69">
        <f>NPV(Discount_Rate,F14:F43)</f>
        <v>0</v>
      </c>
      <c r="G48" s="70"/>
      <c r="H48" s="69"/>
      <c r="I48" s="69"/>
      <c r="J48" s="70">
        <f>-PMT(Discount_Rate,COUNT(J$14:J$43),NPV(Discount_Rate,J$14:J$43))</f>
        <v>14.788511065475495</v>
      </c>
      <c r="K48" s="70">
        <f>-PMT(Discount_Rate,COUNT(K$14:K$43),NPV(Discount_Rate,K$14:K$43))</f>
        <v>53.911253918317513</v>
      </c>
      <c r="L48" s="70">
        <f>-PMT(Discount_Rate,COUNT(L$14:L$43),NPV(Discount_Rate,L$14:L$43))</f>
        <v>155.72267569903218</v>
      </c>
      <c r="M48" s="69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C6</f>
        <v>(a)</v>
      </c>
      <c r="D52" s="61" t="s">
        <v>62</v>
      </c>
    </row>
    <row r="53" spans="2:20">
      <c r="C53" s="76" t="str">
        <f>D6</f>
        <v>(b)</v>
      </c>
      <c r="D53" s="70" t="str">
        <f>"= "&amp;C6&amp;" x "&amp;C60</f>
        <v>= (a) x 0.06316</v>
      </c>
    </row>
    <row r="54" spans="2:20">
      <c r="C54" s="76">
        <f>F6</f>
        <v>0</v>
      </c>
      <c r="D54" s="70" t="str">
        <f>"= ("&amp;$D$6&amp;" + "&amp;$E$6&amp;") /  (8.76 x "&amp;TEXT(C61,"0.0%")&amp;")"</f>
        <v>= ((b) + (c)) /  (8.76 x 41.6%)</v>
      </c>
    </row>
    <row r="55" spans="2:20">
      <c r="C55" s="76" t="str">
        <f>J6</f>
        <v>(g)</v>
      </c>
      <c r="D55" s="70" t="str">
        <f>"= "&amp;$G$6&amp;" + "&amp;$H$6</f>
        <v>= (e) + (f)</v>
      </c>
    </row>
    <row r="56" spans="2:20">
      <c r="C56" s="76" t="str">
        <f>K6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2029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233"/>
      <c r="G64" s="233">
        <v>47119</v>
      </c>
      <c r="H64" s="68">
        <f>YEAR(G64)</f>
        <v>2029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174.03136507020946</v>
      </c>
    </row>
    <row r="65" spans="3:10" ht="15">
      <c r="C65" s="233"/>
      <c r="D65" s="105"/>
      <c r="E65" s="214"/>
      <c r="F65" s="233"/>
      <c r="G65" s="233">
        <v>47484</v>
      </c>
      <c r="H65" s="68">
        <f>YEAR(G65)</f>
        <v>2030</v>
      </c>
      <c r="I65" s="69">
        <f>IF($H$62=110%,INDEX('2025 IRP Assumptions'!$E$339:$E$359,MATCH(H65,'2025 IRP Assumptions'!$S$339:$S$359,0),1),INDEX('2025 IRP Assumptions'!$E$307:$E$336,MATCH(H65,'2025 IRP Assumptions'!$S$339:$S$359,0)))</f>
        <v>47.74</v>
      </c>
      <c r="J65" s="79">
        <f t="shared" ref="J65:J73" si="25">I65*(8.76*$C$61)</f>
        <v>174.03136507020946</v>
      </c>
    </row>
    <row r="66" spans="3:10" ht="15">
      <c r="C66" s="233"/>
      <c r="D66" s="105"/>
      <c r="E66" s="214"/>
      <c r="F66" s="233"/>
      <c r="G66" s="233">
        <v>47849</v>
      </c>
      <c r="H66" s="68">
        <f t="shared" ref="H66:H73" si="26">YEAR(G66)</f>
        <v>2031</v>
      </c>
      <c r="I66" s="69">
        <f>IF($H$62=110%,INDEX('2025 IRP Assumptions'!$E$339:$E$359,MATCH(H66,'2025 IRP Assumptions'!$S$339:$S$359,0),1),INDEX('2025 IRP Assumptions'!$E$307:$E$336,MATCH(H66,'2025 IRP Assumptions'!$S$339:$S$359,0)))</f>
        <v>49.06</v>
      </c>
      <c r="J66" s="79">
        <f t="shared" si="25"/>
        <v>178.84329221500789</v>
      </c>
    </row>
    <row r="67" spans="3:10" ht="15">
      <c r="C67" s="233"/>
      <c r="D67" s="105"/>
      <c r="E67" s="214"/>
      <c r="F67" s="233"/>
      <c r="G67" s="233">
        <v>48214</v>
      </c>
      <c r="H67" s="68">
        <f t="shared" si="26"/>
        <v>2032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5"/>
        <v>183.6916733533275</v>
      </c>
    </row>
    <row r="68" spans="3:10" ht="15">
      <c r="C68" s="233"/>
      <c r="D68" s="105"/>
      <c r="E68" s="214"/>
      <c r="F68" s="233"/>
      <c r="G68" s="233">
        <v>48580</v>
      </c>
      <c r="H68" s="68">
        <f t="shared" si="26"/>
        <v>2033</v>
      </c>
      <c r="I68" s="69">
        <f>IF($H$62=110%,INDEX('2025 IRP Assumptions'!$E$339:$E$359,MATCH(H68,'2025 IRP Assumptions'!$S$339:$S$359,0),1),INDEX('2025 IRP Assumptions'!$E$307:$E$336,MATCH(H68,'2025 IRP Assumptions'!$S$339:$S$359,0)))</f>
        <v>50.39</v>
      </c>
      <c r="J68" s="79">
        <f t="shared" si="25"/>
        <v>183.6916733533275</v>
      </c>
    </row>
    <row r="69" spans="3:10" ht="15">
      <c r="C69" s="233"/>
      <c r="D69" s="105"/>
      <c r="E69" s="214"/>
      <c r="F69" s="233"/>
      <c r="G69" s="233">
        <v>48945</v>
      </c>
      <c r="H69" s="68">
        <f t="shared" si="26"/>
        <v>2034</v>
      </c>
      <c r="I69" s="69">
        <f>IF($H$62=110%,INDEX('2025 IRP Assumptions'!$E$339:$E$359,MATCH(H69,'2025 IRP Assumptions'!$S$339:$S$359,0),1),INDEX('2025 IRP Assumptions'!$E$307:$E$336,MATCH(H69,'2025 IRP Assumptions'!$S$339:$S$359,0)))</f>
        <v>51.71</v>
      </c>
      <c r="J69" s="79">
        <f t="shared" si="25"/>
        <v>188.50360049812593</v>
      </c>
    </row>
    <row r="70" spans="3:10" ht="15">
      <c r="C70" s="233"/>
      <c r="D70" s="105"/>
      <c r="E70" s="214"/>
      <c r="F70" s="233"/>
      <c r="G70" s="233">
        <v>49310</v>
      </c>
      <c r="H70" s="68">
        <f t="shared" si="26"/>
        <v>2035</v>
      </c>
      <c r="I70" s="69">
        <f>IF($H$62=110%,INDEX('2025 IRP Assumptions'!$E$339:$E$359,MATCH(H70,'2025 IRP Assumptions'!$S$339:$S$359,0),1),INDEX('2025 IRP Assumptions'!$E$307:$E$336,MATCH(H70,'2025 IRP Assumptions'!$S$339:$S$359,0)))</f>
        <v>53.04</v>
      </c>
      <c r="J70" s="79">
        <f t="shared" si="25"/>
        <v>193.35198163644554</v>
      </c>
    </row>
    <row r="71" spans="3:10" ht="15">
      <c r="C71" s="233"/>
      <c r="D71" s="105"/>
      <c r="E71" s="214"/>
      <c r="F71" s="233"/>
      <c r="G71" s="233">
        <v>49675</v>
      </c>
      <c r="H71" s="68">
        <f t="shared" si="26"/>
        <v>2036</v>
      </c>
      <c r="I71" s="69">
        <f>IF($H$62=110%,INDEX('2025 IRP Assumptions'!$E$339:$E$359,MATCH(H71,'2025 IRP Assumptions'!$S$339:$S$359,0),1),INDEX('2025 IRP Assumptions'!$E$307:$E$336,MATCH(H71,'2025 IRP Assumptions'!$S$339:$S$359,0)))</f>
        <v>54.37</v>
      </c>
      <c r="J71" s="79">
        <f t="shared" si="25"/>
        <v>198.20036277476515</v>
      </c>
    </row>
    <row r="72" spans="3:10" ht="15">
      <c r="C72" s="233"/>
      <c r="D72" s="105"/>
      <c r="E72" s="214"/>
      <c r="F72" s="233"/>
      <c r="G72" s="233">
        <v>50041</v>
      </c>
      <c r="H72" s="68">
        <f t="shared" si="26"/>
        <v>2037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5"/>
        <v>203.01228991956356</v>
      </c>
    </row>
    <row r="73" spans="3:10" ht="15">
      <c r="C73" s="233"/>
      <c r="D73" s="105"/>
      <c r="E73" s="214"/>
      <c r="F73" s="233"/>
      <c r="G73" s="233">
        <v>50406</v>
      </c>
      <c r="H73" s="68">
        <f t="shared" si="26"/>
        <v>2038</v>
      </c>
      <c r="I73" s="69">
        <f>IF($H$62=110%,INDEX('2025 IRP Assumptions'!$E$339:$E$359,MATCH(H73,'2025 IRP Assumptions'!$S$339:$S$359,0),1),INDEX('2025 IRP Assumptions'!$E$307:$E$336,MATCH(H73,'2025 IRP Assumptions'!$S$339:$S$359,0)))</f>
        <v>55.69</v>
      </c>
      <c r="J73" s="79">
        <f t="shared" si="25"/>
        <v>203.01228991956356</v>
      </c>
    </row>
    <row r="74" spans="3:10" ht="15">
      <c r="C74" s="233"/>
      <c r="D74" s="105"/>
      <c r="E74" s="214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105"/>
      <c r="G77" s="105" t="s">
        <v>300</v>
      </c>
      <c r="I77" s="234"/>
      <c r="J77" s="234">
        <f>-PMT(Real_Discount_Rate,J76,NPV(Discount_Rate,J64:J73))</f>
        <v>78.900412015409401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2F6AB356-4513-4071-BF3F-4464EE446051}"/>
  </hyperlinks>
  <printOptions horizontalCentered="1"/>
  <pageMargins left="0.8" right="0.3" top="0.4" bottom="0.4" header="0.5" footer="0.2"/>
  <pageSetup scale="50" orientation="landscape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CC724-7BBB-4260-895B-E3CF1E265ACE}">
  <sheetPr>
    <tabColor rgb="FFCCFFCC"/>
    <pageSetUpPr fitToPage="1"/>
  </sheetPr>
  <dimension ref="B1:AC89"/>
  <sheetViews>
    <sheetView topLeftCell="A12" workbookViewId="0">
      <selection activeCell="F26" sqref="F26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9.5" style="61" customWidth="1"/>
    <col min="7" max="7" width="17.6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 t="s">
        <v>305</v>
      </c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 t="s">
        <v>9</v>
      </c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Assumptions'!$E$371:$E$394,'WD_.PX.DJW._.PTC.2030'!$B10-2023,1)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Assumptions'!$E$371:$E$394,'WD_.PX.DJW._.PTC.2030'!$B11-2023,1)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Assumptions'!$E$371:$E$394,'WD_.PX.DJW._.PTC.2030'!$B12-2023,1)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Assumptions'!$E$371:$E$394,'WD_.PX.DJW._.PTC.2030'!$B13-2023,1)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Assumptions'!$E$371:$E$394,'WD_.PX.DJW._.PTC.2030'!$B14-2023,1)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205">
        <f>C15*$C$60</f>
        <v>87.961668799999998</v>
      </c>
      <c r="E15" s="69" cm="1">
        <f t="array" ref="E15">$E$9*INDEX('2025 IRP Assumptions'!$E$371:$E$394,'WD_.PX.DJW._.PTC.2030'!$B15-2023,1)</f>
        <v>36.022106376299995</v>
      </c>
      <c r="F15" s="237"/>
      <c r="G15" s="70">
        <f t="shared" ref="G15:G46" si="1">(D15+E15+F15)/(8.76*$C$61)</f>
        <v>34.011026831448831</v>
      </c>
      <c r="H15" s="69"/>
      <c r="I15" s="69">
        <f>-I64</f>
        <v>-47.74</v>
      </c>
      <c r="J15" s="70">
        <f t="shared" ref="J15:J35" si="2">(G15+H15+I15)</f>
        <v>-13.728973168551171</v>
      </c>
      <c r="K15" s="70">
        <f t="shared" ref="K15:K46" si="3">ROUND(J15*$C$61*8.76,2)</f>
        <v>-50.05</v>
      </c>
      <c r="L15" s="69">
        <f t="shared" ref="L15:L35" si="4">(D15+E15+F15)</f>
        <v>123.98377517629999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Assumptions'!$E$371:$E$394,'WD_.PX.DJW._.PTC.2030'!$B16-2023,1)/INDEX('2025 IRP Assumptions'!$E$371:$E$394,'WD_.PX.DJW._.PTC.2030'!$B16-2023-1,1)</f>
        <v>89.879233176779508</v>
      </c>
      <c r="E16" s="69" cm="1">
        <f t="array" ref="E16">$E$9*INDEX('2025 IRP Assumptions'!$E$371:$E$394,'WD_.PX.DJW._.PTC.2030'!$B16-2023,1)</f>
        <v>36.80738829405</v>
      </c>
      <c r="F16" s="237"/>
      <c r="G16" s="70">
        <f t="shared" si="1"/>
        <v>34.752467215191061</v>
      </c>
      <c r="H16" s="69"/>
      <c r="I16" s="69">
        <f t="shared" ref="I16:I24" si="5">-I65</f>
        <v>-49.06</v>
      </c>
      <c r="J16" s="70">
        <f t="shared" si="2"/>
        <v>-14.307532784808942</v>
      </c>
      <c r="K16" s="70">
        <f t="shared" si="3"/>
        <v>-52.16</v>
      </c>
      <c r="L16" s="69">
        <f t="shared" si="4"/>
        <v>126.68662147082951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Assumptions'!$E$371:$E$394,'WD_.PX.DJW._.PTC.2030'!$B17-2023,1)/INDEX('2025 IRP Assumptions'!$E$371:$E$394,'WD_.PX.DJW._.PTC.2030'!$B17-2023-1,1)</f>
        <v>91.838600435101</v>
      </c>
      <c r="E17" s="69" cm="1">
        <f t="array" ref="E17">$E$9*INDEX('2025 IRP Assumptions'!$E$371:$E$394,'WD_.PX.DJW._.PTC.2030'!$B17-2023,1)</f>
        <v>37.609789348650004</v>
      </c>
      <c r="F17" s="237"/>
      <c r="G17" s="70">
        <f t="shared" si="1"/>
        <v>35.510070990841967</v>
      </c>
      <c r="H17" s="69"/>
      <c r="I17" s="69">
        <f t="shared" si="5"/>
        <v>-50.39</v>
      </c>
      <c r="J17" s="70">
        <f t="shared" si="2"/>
        <v>-14.879929009158033</v>
      </c>
      <c r="K17" s="70">
        <f t="shared" si="3"/>
        <v>-54.24</v>
      </c>
      <c r="L17" s="69">
        <f t="shared" si="4"/>
        <v>129.448389783751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Assumptions'!$E$371:$E$394,'WD_.PX.DJW._.PTC.2030'!$B18-2023,1)/INDEX('2025 IRP Assumptions'!$E$371:$E$394,'WD_.PX.DJW._.PTC.2030'!$B18-2023-1,1)</f>
        <v>93.84068192568364</v>
      </c>
      <c r="E18" s="69" cm="1">
        <f t="array" ref="E18">$E$9*INDEX('2025 IRP Assumptions'!$E$371:$E$394,'WD_.PX.DJW._.PTC.2030'!$B18-2023,1)</f>
        <v>38.429682756899993</v>
      </c>
      <c r="F18" s="237"/>
      <c r="G18" s="70">
        <f t="shared" si="1"/>
        <v>36.284190538866653</v>
      </c>
      <c r="H18" s="69"/>
      <c r="I18" s="69">
        <f t="shared" si="5"/>
        <v>-50.39</v>
      </c>
      <c r="J18" s="70">
        <f t="shared" si="2"/>
        <v>-14.105809461133347</v>
      </c>
      <c r="K18" s="70">
        <f t="shared" si="3"/>
        <v>-51.42</v>
      </c>
      <c r="L18" s="69">
        <f t="shared" si="4"/>
        <v>132.27036468258365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Assumptions'!$E$371:$E$394,'WD_.PX.DJW._.PTC.2030'!$B19-2023,1)/INDEX('2025 IRP Assumptions'!$E$371:$E$394,'WD_.PX.DJW._.PTC.2030'!$B19-2023-1,1)</f>
        <v>95.886408861622385</v>
      </c>
      <c r="E19" s="69" cm="1">
        <f t="array" ref="E19">$E$9*INDEX('2025 IRP Assumptions'!$E$371:$E$394,'WD_.PX.DJW._.PTC.2030'!$B19-2023,1)</f>
        <v>39.267449869649994</v>
      </c>
      <c r="F19" s="237"/>
      <c r="G19" s="70">
        <f t="shared" si="1"/>
        <v>37.075185919664051</v>
      </c>
      <c r="H19" s="69"/>
      <c r="I19" s="69">
        <f t="shared" si="5"/>
        <v>-51.71</v>
      </c>
      <c r="J19" s="70">
        <f t="shared" si="2"/>
        <v>-14.63481408033595</v>
      </c>
      <c r="K19" s="70">
        <f t="shared" si="3"/>
        <v>-53.35</v>
      </c>
      <c r="L19" s="69">
        <f t="shared" si="4"/>
        <v>135.15385873127238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Assumptions'!$E$371:$E$394,'WD_.PX.DJW._.PTC.2030'!$B20-2023,1)/INDEX('2025 IRP Assumptions'!$E$371:$E$394,'WD_.PX.DJW._.PTC.2030'!$B20-2023-1,1)</f>
        <v>97.976732550244421</v>
      </c>
      <c r="E20" s="69" cm="1">
        <f t="array" ref="E20">$E$9*INDEX('2025 IRP Assumptions'!$E$371:$E$394,'WD_.PX.DJW._.PTC.2030'!$B20-2023,1)</f>
        <v>40.123480266749993</v>
      </c>
      <c r="F20" s="237"/>
      <c r="G20" s="70">
        <f t="shared" si="1"/>
        <v>37.883424963215909</v>
      </c>
      <c r="H20" s="69"/>
      <c r="I20" s="69">
        <f t="shared" si="5"/>
        <v>-53.04</v>
      </c>
      <c r="J20" s="70">
        <f t="shared" si="2"/>
        <v>-15.156575036784091</v>
      </c>
      <c r="K20" s="70">
        <f t="shared" si="3"/>
        <v>-55.25</v>
      </c>
      <c r="L20" s="69">
        <f t="shared" si="4"/>
        <v>138.10021281699443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Assumptions'!$E$371:$E$394,'WD_.PX.DJW._.PTC.2030'!$B21-2023,1)/INDEX('2025 IRP Assumptions'!$E$371:$E$394,'WD_.PX.DJW._.PTC.2030'!$B21-2023-1,1)</f>
        <v>100.11262532053532</v>
      </c>
      <c r="E21" s="69" cm="1">
        <f t="array" ref="E21">$E$9*INDEX('2025 IRP Assumptions'!$E$371:$E$394,'WD_.PX.DJW._.PTC.2030'!$B21-2023,1)</f>
        <v>40.998172136849995</v>
      </c>
      <c r="F21" s="237"/>
      <c r="G21" s="70">
        <f t="shared" si="1"/>
        <v>38.709283627682957</v>
      </c>
      <c r="H21" s="69"/>
      <c r="I21" s="69">
        <f t="shared" si="5"/>
        <v>-54.37</v>
      </c>
      <c r="J21" s="70">
        <f t="shared" si="2"/>
        <v>-15.66071637231704</v>
      </c>
      <c r="K21" s="70">
        <f t="shared" si="3"/>
        <v>-57.09</v>
      </c>
      <c r="L21" s="69">
        <f t="shared" si="4"/>
        <v>141.1107974573853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Assumptions'!$E$371:$E$394,'WD_.PX.DJW._.PTC.2030'!$B22-2023,1)/INDEX('2025 IRP Assumptions'!$E$371:$E$394,'WD_.PX.DJW._.PTC.2030'!$B22-2023-1,1)</f>
        <v>102.29508052313903</v>
      </c>
      <c r="E22" s="69" cm="1">
        <f t="array" ref="E22">$E$9*INDEX('2025 IRP Assumptions'!$E$371:$E$394,'WD_.PX.DJW._.PTC.2030'!$B22-2023,1)</f>
        <v>41.891932277399995</v>
      </c>
      <c r="F22" s="237"/>
      <c r="G22" s="70">
        <f t="shared" si="1"/>
        <v>39.553145999404926</v>
      </c>
      <c r="H22" s="69"/>
      <c r="I22" s="69">
        <f t="shared" si="5"/>
        <v>-55.69</v>
      </c>
      <c r="J22" s="70">
        <f t="shared" si="2"/>
        <v>-16.136854000595072</v>
      </c>
      <c r="K22" s="70">
        <f t="shared" si="3"/>
        <v>-58.83</v>
      </c>
      <c r="L22" s="69">
        <f t="shared" si="4"/>
        <v>144.18701280053904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Assumptions'!$E$371:$E$394,'WD_.PX.DJW._.PTC.2030'!$B23-2023,1)/INDEX('2025 IRP Assumptions'!$E$371:$E$394,'WD_.PX.DJW._.PTC.2030'!$B23-2023-1,1)</f>
        <v>104.52511330321302</v>
      </c>
      <c r="E23" s="69" cm="1">
        <f t="array" ref="E23">$E$9*INDEX('2025 IRP Assumptions'!$E$371:$E$394,'WD_.PX.DJW._.PTC.2030'!$B23-2023,1)</f>
        <v>42.805176411150001</v>
      </c>
      <c r="F23" s="237"/>
      <c r="G23" s="70">
        <f t="shared" si="1"/>
        <v>40.415404591730614</v>
      </c>
      <c r="H23" s="69"/>
      <c r="I23" s="69">
        <f t="shared" si="5"/>
        <v>-55.69</v>
      </c>
      <c r="J23" s="70">
        <f t="shared" si="2"/>
        <v>-15.274595408269384</v>
      </c>
      <c r="K23" s="70">
        <f t="shared" si="3"/>
        <v>-55.68</v>
      </c>
      <c r="L23" s="69">
        <f t="shared" si="4"/>
        <v>147.330289714363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Assumptions'!$E$371:$E$394,'WD_.PX.DJW._.PTC.2030'!$B24-2023,1)/INDEX('2025 IRP Assumptions'!$E$371:$E$394,'WD_.PX.DJW._.PTC.2030'!$B24-2023-1,1)</f>
        <v>106.80376075499913</v>
      </c>
      <c r="E24" s="69" cm="1">
        <f t="array" ref="E24">$E$9*INDEX('2025 IRP Assumptions'!$E$371:$E$394,'WD_.PX.DJW._.PTC.2030'!$B24-2023,1)</f>
        <v>43.738329249449997</v>
      </c>
      <c r="F24" s="237"/>
      <c r="G24" s="70">
        <f t="shared" si="1"/>
        <v>41.296460404783929</v>
      </c>
      <c r="H24" s="69"/>
      <c r="I24" s="69">
        <f t="shared" si="5"/>
        <v>-57.02</v>
      </c>
      <c r="J24" s="70">
        <f t="shared" si="2"/>
        <v>-15.723539595216074</v>
      </c>
      <c r="K24" s="70">
        <f t="shared" si="3"/>
        <v>-57.32</v>
      </c>
      <c r="L24" s="69">
        <f t="shared" si="4"/>
        <v>150.54209000444914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Assumptions'!$E$371:$E$394,'WD_.PX.DJW._.PTC.2030'!$B25-2023,1)/INDEX('2025 IRP Assumptions'!$E$371:$E$394,'WD_.PX.DJW._.PTC.2030'!$B25-2023-1,1)</f>
        <v>109.13208277196439</v>
      </c>
      <c r="E25" s="69" cm="1">
        <f t="array" ref="E25">$E$9*INDEX('2025 IRP Assumptions'!$E$371:$E$394,'WD_.PX.DJW._.PTC.2030'!$B25-2023,1)</f>
        <v>44.691824840399995</v>
      </c>
      <c r="F25" s="237"/>
      <c r="G25" s="70">
        <f t="shared" si="1"/>
        <v>42.196723254177009</v>
      </c>
      <c r="H25" s="69"/>
      <c r="I25" s="69"/>
      <c r="J25" s="70">
        <f t="shared" si="2"/>
        <v>42.196723254177009</v>
      </c>
      <c r="K25" s="70">
        <f t="shared" si="3"/>
        <v>153.82</v>
      </c>
      <c r="L25" s="69">
        <f t="shared" si="4"/>
        <v>153.82390761236439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Assumptions'!$E$371:$E$394,'WD_.PX.DJW._.PTC.2030'!$B26-2023,1)/INDEX('2025 IRP Assumptions'!$E$371:$E$394,'WD_.PX.DJW._.PTC.2030'!$B26-2023-1,1)</f>
        <v>111.51116212408637</v>
      </c>
      <c r="E26" s="69" cm="1">
        <f t="array" ref="E26">$E$9*INDEX('2025 IRP Assumptions'!$E$371:$E$394,'WD_.PX.DJW._.PTC.2030'!$B26-2023,1)</f>
        <v>45.666106600499994</v>
      </c>
      <c r="F26" s="237"/>
      <c r="G26" s="70">
        <f t="shared" si="1"/>
        <v>43.116611800893239</v>
      </c>
      <c r="H26" s="69"/>
      <c r="I26" s="69"/>
      <c r="J26" s="70">
        <f t="shared" si="2"/>
        <v>43.116611800893239</v>
      </c>
      <c r="K26" s="70">
        <f t="shared" si="3"/>
        <v>157.18</v>
      </c>
      <c r="L26" s="69">
        <f t="shared" si="4"/>
        <v>157.17726872458636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Assumptions'!$E$371:$E$394,'WD_.PX.DJW._.PTC.2030'!$B27-2023,1)/INDEX('2025 IRP Assumptions'!$E$371:$E$394,'WD_.PX.DJW._.PTC.2030'!$B27-2023-1,1)</f>
        <v>113.94210546256487</v>
      </c>
      <c r="E27" s="69" cm="1">
        <f t="array" ref="E27">$E$9*INDEX('2025 IRP Assumptions'!$E$371:$E$394,'WD_.PX.DJW._.PTC.2030'!$B27-2023,1)</f>
        <v>46.661627726100001</v>
      </c>
      <c r="F27" s="237"/>
      <c r="G27" s="70">
        <f t="shared" si="1"/>
        <v>44.056553939766403</v>
      </c>
      <c r="H27" s="69"/>
      <c r="I27" s="69"/>
      <c r="J27" s="70">
        <f t="shared" si="2"/>
        <v>44.056553939766403</v>
      </c>
      <c r="K27" s="70">
        <f t="shared" si="3"/>
        <v>160.6</v>
      </c>
      <c r="L27" s="69">
        <f t="shared" si="4"/>
        <v>160.60373318866488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Assumptions'!$E$371:$E$394,'WD_.PX.DJW._.PTC.2030'!$B28-2023,1)/INDEX('2025 IRP Assumptions'!$E$371:$E$394,'WD_.PX.DJW._.PTC.2030'!$B28-2023-1,1)</f>
        <v>116.42604339710736</v>
      </c>
      <c r="E28" s="69" cm="1">
        <f t="array" ref="E28">$E$9*INDEX('2025 IRP Assumptions'!$E$371:$E$394,'WD_.PX.DJW._.PTC.2030'!$B28-2023,1)</f>
        <v>47.678851225049996</v>
      </c>
      <c r="F28" s="237"/>
      <c r="G28" s="70">
        <f t="shared" si="1"/>
        <v>45.016986829363624</v>
      </c>
      <c r="H28" s="69"/>
      <c r="I28" s="69"/>
      <c r="J28" s="70">
        <f t="shared" si="2"/>
        <v>45.016986829363624</v>
      </c>
      <c r="K28" s="70">
        <f t="shared" si="3"/>
        <v>164.1</v>
      </c>
      <c r="L28" s="69">
        <f t="shared" si="4"/>
        <v>164.10489462215736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Assumptions'!$E$371:$E$394,'WD_.PX.DJW._.PTC.2030'!$B29-2023,1)/INDEX('2025 IRP Assumptions'!$E$371:$E$394,'WD_.PX.DJW._.PTC.2030'!$B29-2023-1,1)</f>
        <v>118.96413111421316</v>
      </c>
      <c r="E29" s="69" cm="1">
        <f t="array" ref="E29">$E$9*INDEX('2025 IRP Assumptions'!$E$371:$E$394,'WD_.PX.DJW._.PTC.2030'!$B29-2023,1)</f>
        <v>48.718250169900003</v>
      </c>
      <c r="F29" s="237"/>
      <c r="G29" s="70">
        <f t="shared" si="1"/>
        <v>45.99835713104958</v>
      </c>
      <c r="H29" s="69"/>
      <c r="I29" s="69"/>
      <c r="J29" s="70">
        <f t="shared" si="2"/>
        <v>45.99835713104958</v>
      </c>
      <c r="K29" s="70">
        <f t="shared" si="3"/>
        <v>167.68</v>
      </c>
      <c r="L29" s="69">
        <f t="shared" si="4"/>
        <v>167.68238128411315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Assumptions'!$E$371:$E$394,'WD_.PX.DJW._.PTC.2030'!$B30-2023,1)/INDEX('2025 IRP Assumptions'!$E$371:$E$394,'WD_.PX.DJW._.PTC.2030'!$B30-2023-1,1)</f>
        <v>121.5575492273139</v>
      </c>
      <c r="E30" s="69" cm="1">
        <f t="array" ref="E30">$E$9*INDEX('2025 IRP Assumptions'!$E$371:$E$394,'WD_.PX.DJW._.PTC.2030'!$B30-2023,1)</f>
        <v>49.780308046050003</v>
      </c>
      <c r="F30" s="237"/>
      <c r="G30" s="70">
        <f t="shared" si="1"/>
        <v>47.001121337699495</v>
      </c>
      <c r="H30" s="69"/>
      <c r="I30" s="69"/>
      <c r="J30" s="70">
        <f t="shared" si="2"/>
        <v>47.001121337699495</v>
      </c>
      <c r="K30" s="70">
        <f t="shared" si="3"/>
        <v>171.34</v>
      </c>
      <c r="L30" s="69">
        <f t="shared" si="4"/>
        <v>171.33785727336391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Assumptions'!$E$371:$E$394,'WD_.PX.DJW._.PTC.2030'!$B31-2023,1)/INDEX('2025 IRP Assumptions'!$E$371:$E$394,'WD_.PX.DJW._.PTC.2030'!$B31-2023-1,1)</f>
        <v>124.20750377677359</v>
      </c>
      <c r="E31" s="69" cm="1">
        <f t="array" ref="E31">$E$9*INDEX('2025 IRP Assumptions'!$E$371:$E$394,'WD_.PX.DJW._.PTC.2030'!$B31-2023,1)</f>
        <v>50.865518751749995</v>
      </c>
      <c r="F31" s="237"/>
      <c r="G31" s="70">
        <f t="shared" si="1"/>
        <v>48.025745773699207</v>
      </c>
      <c r="H31" s="69"/>
      <c r="I31" s="69"/>
      <c r="J31" s="70">
        <f t="shared" si="2"/>
        <v>48.025745773699207</v>
      </c>
      <c r="K31" s="70">
        <f t="shared" si="3"/>
        <v>175.07</v>
      </c>
      <c r="L31" s="69">
        <f t="shared" si="4"/>
        <v>175.07302252852358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Assumptions'!$E$371:$E$394,'WD_.PX.DJW._.PTC.2030'!$B32-2023,1)/INDEX('2025 IRP Assumptions'!$E$371:$E$394,'WD_.PX.DJW._.PTC.2030'!$B32-2023-1,1)</f>
        <v>126.9152273118858</v>
      </c>
      <c r="E32" s="69" cm="1">
        <f t="array" ref="E32">$E$9*INDEX('2025 IRP Assumptions'!$E$371:$E$394,'WD_.PX.DJW._.PTC.2030'!$B32-2023,1)</f>
        <v>51.974387041199996</v>
      </c>
      <c r="F32" s="237"/>
      <c r="G32" s="70">
        <f t="shared" si="1"/>
        <v>49.07270701330733</v>
      </c>
      <c r="H32" s="69"/>
      <c r="I32" s="69"/>
      <c r="J32" s="70">
        <f t="shared" si="2"/>
        <v>49.07270701330733</v>
      </c>
      <c r="K32" s="70">
        <f t="shared" si="3"/>
        <v>178.89</v>
      </c>
      <c r="L32" s="69">
        <f t="shared" si="4"/>
        <v>178.88961435308579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129.68197921903402</v>
      </c>
      <c r="E33" s="232">
        <f t="shared" si="6"/>
        <v>53.107428658938439</v>
      </c>
      <c r="F33" s="237"/>
      <c r="G33" s="70">
        <f t="shared" si="1"/>
        <v>50.142492007540866</v>
      </c>
      <c r="H33" s="69"/>
      <c r="I33" s="232"/>
      <c r="J33" s="70">
        <f t="shared" si="2"/>
        <v>50.142492007540866</v>
      </c>
      <c r="K33" s="70">
        <f t="shared" si="3"/>
        <v>182.79</v>
      </c>
      <c r="L33" s="69">
        <f t="shared" si="4"/>
        <v>182.78940787797245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132.50904631670619</v>
      </c>
      <c r="E34" s="232">
        <f t="shared" si="6"/>
        <v>54.26517058351282</v>
      </c>
      <c r="F34" s="237"/>
      <c r="G34" s="70">
        <f t="shared" si="1"/>
        <v>51.23559831424199</v>
      </c>
      <c r="H34" s="69"/>
      <c r="I34" s="232"/>
      <c r="J34" s="70">
        <f t="shared" si="2"/>
        <v>51.23559831424199</v>
      </c>
      <c r="K34" s="70">
        <f t="shared" si="3"/>
        <v>186.77</v>
      </c>
      <c r="L34" s="69">
        <f t="shared" si="4"/>
        <v>186.77421690021902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135.39774347603282</v>
      </c>
      <c r="E35" s="232">
        <f t="shared" si="6"/>
        <v>55.448151281602769</v>
      </c>
      <c r="F35" s="237"/>
      <c r="G35" s="70">
        <f t="shared" si="1"/>
        <v>52.352534338013612</v>
      </c>
      <c r="H35" s="69"/>
      <c r="I35" s="232"/>
      <c r="J35" s="70">
        <f t="shared" si="2"/>
        <v>52.352534338013612</v>
      </c>
      <c r="K35" s="70">
        <f t="shared" si="3"/>
        <v>190.85</v>
      </c>
      <c r="L35" s="69">
        <f t="shared" si="4"/>
        <v>190.84589475763559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138.34941423233451</v>
      </c>
      <c r="E36" s="232">
        <f t="shared" si="7"/>
        <v>56.656920958461328</v>
      </c>
      <c r="F36" s="237"/>
      <c r="G36" s="70">
        <f t="shared" si="1"/>
        <v>53.493819566678802</v>
      </c>
      <c r="H36" s="69"/>
      <c r="I36" s="232"/>
      <c r="J36" s="70">
        <f t="shared" ref="J36:J46" si="8">(G36+H36+I36)</f>
        <v>53.493819566678802</v>
      </c>
      <c r="K36" s="70">
        <f t="shared" si="3"/>
        <v>195.01</v>
      </c>
      <c r="L36" s="69">
        <f t="shared" ref="L36:L46" si="9">(D36+E36+F36)</f>
        <v>195.00633519079582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141.36543141000141</v>
      </c>
      <c r="E37" s="232">
        <f t="shared" si="10"/>
        <v>57.892041813815851</v>
      </c>
      <c r="F37" s="237"/>
      <c r="G37" s="70">
        <f t="shared" si="1"/>
        <v>54.659984812895011</v>
      </c>
      <c r="H37" s="69"/>
      <c r="I37" s="232"/>
      <c r="J37" s="70">
        <f t="shared" si="8"/>
        <v>54.659984812895011</v>
      </c>
      <c r="K37" s="70">
        <f t="shared" si="3"/>
        <v>199.26</v>
      </c>
      <c r="L37" s="69">
        <f t="shared" si="9"/>
        <v>199.25747322381727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144.44719776099481</v>
      </c>
      <c r="E38" s="232">
        <f t="shared" si="11"/>
        <v>59.154088303347535</v>
      </c>
      <c r="F38" s="237"/>
      <c r="G38" s="70">
        <f t="shared" si="1"/>
        <v>55.851572461035367</v>
      </c>
      <c r="H38" s="69"/>
      <c r="I38" s="232"/>
      <c r="J38" s="70">
        <f t="shared" si="8"/>
        <v>55.851572461035367</v>
      </c>
      <c r="K38" s="70">
        <f t="shared" si="3"/>
        <v>203.6</v>
      </c>
      <c r="L38" s="69">
        <f t="shared" si="9"/>
        <v>203.60128606434233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147.59614661726823</v>
      </c>
      <c r="E39" s="232">
        <f t="shared" si="12"/>
        <v>60.443647405871204</v>
      </c>
      <c r="F39" s="237"/>
      <c r="G39" s="70">
        <f t="shared" si="1"/>
        <v>57.069136719452175</v>
      </c>
      <c r="H39" s="69"/>
      <c r="I39" s="232"/>
      <c r="J39" s="70">
        <f t="shared" si="8"/>
        <v>57.069136719452175</v>
      </c>
      <c r="K39" s="70">
        <f t="shared" si="3"/>
        <v>208.04</v>
      </c>
      <c r="L39" s="69">
        <f t="shared" si="9"/>
        <v>208.03979402313945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150.81374255741125</v>
      </c>
      <c r="E40" s="232">
        <f t="shared" si="13"/>
        <v>61.761318896339617</v>
      </c>
      <c r="F40" s="237"/>
      <c r="G40" s="70">
        <f t="shared" si="1"/>
        <v>58.313243878239561</v>
      </c>
      <c r="H40" s="69"/>
      <c r="I40" s="232"/>
      <c r="J40" s="70">
        <f t="shared" si="8"/>
        <v>58.313243878239561</v>
      </c>
      <c r="K40" s="70">
        <f t="shared" si="3"/>
        <v>212.58</v>
      </c>
      <c r="L40" s="69">
        <f t="shared" si="9"/>
        <v>212.57506145375086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154.1014820878261</v>
      </c>
      <c r="E41" s="232">
        <f t="shared" si="14"/>
        <v>63.10771562479929</v>
      </c>
      <c r="F41" s="237"/>
      <c r="G41" s="70">
        <f t="shared" si="1"/>
        <v>59.584472572615525</v>
      </c>
      <c r="H41" s="69"/>
      <c r="I41" s="232"/>
      <c r="J41" s="70">
        <f t="shared" si="8"/>
        <v>59.584472572615525</v>
      </c>
      <c r="K41" s="70">
        <f t="shared" si="3"/>
        <v>217.21</v>
      </c>
      <c r="L41" s="69">
        <f t="shared" si="9"/>
        <v>217.20919771262538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157.46089433875406</v>
      </c>
      <c r="E42" s="232">
        <f t="shared" si="15"/>
        <v>64.483463801427504</v>
      </c>
      <c r="F42" s="237"/>
      <c r="G42" s="70">
        <f t="shared" si="1"/>
        <v>60.883414052045602</v>
      </c>
      <c r="H42" s="69"/>
      <c r="I42" s="232"/>
      <c r="J42" s="70">
        <f t="shared" si="8"/>
        <v>60.883414052045602</v>
      </c>
      <c r="K42" s="70">
        <f t="shared" si="3"/>
        <v>221.94</v>
      </c>
      <c r="L42" s="69">
        <f t="shared" si="9"/>
        <v>221.94435814018158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160.89354177547506</v>
      </c>
      <c r="E43" s="232">
        <f t="shared" si="16"/>
        <v>65.889203287783189</v>
      </c>
      <c r="F43" s="237"/>
      <c r="G43" s="70">
        <f t="shared" si="1"/>
        <v>62.2106724552334</v>
      </c>
      <c r="H43" s="69"/>
      <c r="I43" s="232"/>
      <c r="J43" s="70">
        <f t="shared" si="8"/>
        <v>62.2106724552334</v>
      </c>
      <c r="K43" s="70">
        <f t="shared" si="3"/>
        <v>226.78</v>
      </c>
      <c r="L43" s="69">
        <f t="shared" si="9"/>
        <v>226.78274506325823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164.40102092501155</v>
      </c>
      <c r="E44" s="232">
        <f t="shared" si="17"/>
        <v>67.325587894406993</v>
      </c>
      <c r="F44" s="237"/>
      <c r="G44" s="70">
        <f t="shared" si="1"/>
        <v>63.566865091106109</v>
      </c>
      <c r="H44" s="69"/>
      <c r="I44" s="232"/>
      <c r="J44" s="70">
        <f t="shared" si="8"/>
        <v>63.566865091106109</v>
      </c>
      <c r="K44" s="70">
        <f t="shared" si="3"/>
        <v>231.73</v>
      </c>
      <c r="L44" s="69">
        <f t="shared" si="9"/>
        <v>231.72660881941854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5" si="18">D44*D44/D43</f>
        <v>167.98496311867447</v>
      </c>
      <c r="E45" s="232">
        <f t="shared" si="18"/>
        <v>68.793285684909108</v>
      </c>
      <c r="F45" s="237"/>
      <c r="G45" s="70">
        <f t="shared" si="1"/>
        <v>64.952622725925252</v>
      </c>
      <c r="H45" s="69"/>
      <c r="I45" s="232"/>
      <c r="J45" s="70">
        <f t="shared" si="8"/>
        <v>64.952622725925252</v>
      </c>
      <c r="K45" s="70">
        <f t="shared" si="3"/>
        <v>236.78</v>
      </c>
      <c r="L45" s="69">
        <f t="shared" si="9"/>
        <v>236.77824880358358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:E46" si="19">D45*D45/D44</f>
        <v>171.6470352507967</v>
      </c>
      <c r="E46" s="232">
        <f t="shared" si="19"/>
        <v>70.292979286686176</v>
      </c>
      <c r="F46" s="237"/>
      <c r="G46" s="70">
        <f t="shared" si="1"/>
        <v>66.3685898766566</v>
      </c>
      <c r="H46" s="69"/>
      <c r="I46" s="232"/>
      <c r="J46" s="70">
        <f t="shared" si="8"/>
        <v>66.3685898766566</v>
      </c>
      <c r="K46" s="70">
        <f t="shared" si="3"/>
        <v>241.94</v>
      </c>
      <c r="L46" s="69">
        <f t="shared" si="9"/>
        <v>241.94001453748288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F48" s="69">
        <f>NPV(Discount_Rate,F15:F44)</f>
        <v>0</v>
      </c>
      <c r="G48" s="70"/>
      <c r="H48" s="69"/>
      <c r="I48" s="69"/>
      <c r="J48" s="70">
        <f>-PMT(Discount_Rate,COUNT(J$15:J$44),NPV(Discount_Rate,J$15:J$44))</f>
        <v>14.527484781733044</v>
      </c>
      <c r="K48" s="70">
        <f>-PMT(Discount_Rate,COUNT(K$15:K$44),NPV(Discount_Rate,K$15:K$44))</f>
        <v>52.957964289160955</v>
      </c>
      <c r="L48" s="70">
        <f>-PMT(Discount_Rate,COUNT(L$15:L$44),NPV(Discount_Rate,L$15:L$44))</f>
        <v>156.57463760784563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41.6%)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2030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47484</v>
      </c>
      <c r="H64" s="68">
        <f>YEAR(G64)</f>
        <v>2030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174.03136507020946</v>
      </c>
    </row>
    <row r="65" spans="3:10" ht="15">
      <c r="C65" s="233"/>
      <c r="D65" s="105"/>
      <c r="E65" s="214"/>
      <c r="F65" s="238"/>
      <c r="G65" s="233">
        <v>47849</v>
      </c>
      <c r="H65" s="68">
        <f>YEAR(G65)</f>
        <v>2031</v>
      </c>
      <c r="I65" s="69">
        <f>IF($H$62=110%,INDEX('2025 IRP Assumptions'!$E$339:$E$359,MATCH(H65,'2025 IRP Assumptions'!$S$339:$S$359,0),1),INDEX('2025 IRP Assumptions'!$E$307:$E$336,MATCH(H65,'2025 IRP Assumptions'!$S$339:$S$359,0)))</f>
        <v>49.06</v>
      </c>
      <c r="J65" s="79">
        <f t="shared" ref="J65:J73" si="20">I65*(8.76*$C$61)</f>
        <v>178.84329221500789</v>
      </c>
    </row>
    <row r="66" spans="3:10" ht="15">
      <c r="C66" s="233"/>
      <c r="D66" s="105"/>
      <c r="E66" s="214"/>
      <c r="F66" s="238"/>
      <c r="G66" s="233">
        <v>48214</v>
      </c>
      <c r="H66" s="68">
        <f t="shared" ref="H66:H73" si="21">YEAR(G66)</f>
        <v>2032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0"/>
        <v>183.6916733533275</v>
      </c>
    </row>
    <row r="67" spans="3:10" ht="15">
      <c r="C67" s="233"/>
      <c r="D67" s="105"/>
      <c r="E67" s="214"/>
      <c r="F67" s="238"/>
      <c r="G67" s="233">
        <v>48580</v>
      </c>
      <c r="H67" s="68">
        <f t="shared" si="21"/>
        <v>2033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0"/>
        <v>183.6916733533275</v>
      </c>
    </row>
    <row r="68" spans="3:10" ht="15">
      <c r="C68" s="233"/>
      <c r="D68" s="105"/>
      <c r="E68" s="214"/>
      <c r="F68" s="238"/>
      <c r="G68" s="233">
        <v>48945</v>
      </c>
      <c r="H68" s="68">
        <f t="shared" si="21"/>
        <v>2034</v>
      </c>
      <c r="I68" s="69">
        <f>IF($H$62=110%,INDEX('2025 IRP Assumptions'!$E$339:$E$359,MATCH(H68,'2025 IRP Assumptions'!$S$339:$S$359,0),1),INDEX('2025 IRP Assumptions'!$E$307:$E$336,MATCH(H68,'2025 IRP Assumptions'!$S$339:$S$359,0)))</f>
        <v>51.71</v>
      </c>
      <c r="J68" s="79">
        <f t="shared" si="20"/>
        <v>188.50360049812593</v>
      </c>
    </row>
    <row r="69" spans="3:10" ht="15">
      <c r="C69" s="233"/>
      <c r="D69" s="105"/>
      <c r="E69" s="214"/>
      <c r="F69" s="238"/>
      <c r="G69" s="233">
        <v>49310</v>
      </c>
      <c r="H69" s="68">
        <f t="shared" si="21"/>
        <v>2035</v>
      </c>
      <c r="I69" s="69">
        <f>IF($H$62=110%,INDEX('2025 IRP Assumptions'!$E$339:$E$359,MATCH(H69,'2025 IRP Assumptions'!$S$339:$S$359,0),1),INDEX('2025 IRP Assumptions'!$E$307:$E$336,MATCH(H69,'2025 IRP Assumptions'!$S$339:$S$359,0)))</f>
        <v>53.04</v>
      </c>
      <c r="J69" s="79">
        <f t="shared" si="20"/>
        <v>193.35198163644554</v>
      </c>
    </row>
    <row r="70" spans="3:10" ht="15">
      <c r="C70" s="233"/>
      <c r="D70" s="105"/>
      <c r="E70" s="214"/>
      <c r="F70" s="238"/>
      <c r="G70" s="233">
        <v>49675</v>
      </c>
      <c r="H70" s="68">
        <f t="shared" si="21"/>
        <v>2036</v>
      </c>
      <c r="I70" s="69">
        <f>IF($H$62=110%,INDEX('2025 IRP Assumptions'!$E$339:$E$359,MATCH(H70,'2025 IRP Assumptions'!$S$339:$S$359,0),1),INDEX('2025 IRP Assumptions'!$E$307:$E$336,MATCH(H70,'2025 IRP Assumptions'!$S$339:$S$359,0)))</f>
        <v>54.37</v>
      </c>
      <c r="J70" s="79">
        <f t="shared" si="20"/>
        <v>198.20036277476515</v>
      </c>
    </row>
    <row r="71" spans="3:10" ht="15">
      <c r="C71" s="233"/>
      <c r="D71" s="105"/>
      <c r="E71" s="214"/>
      <c r="F71" s="238"/>
      <c r="G71" s="233">
        <v>50041</v>
      </c>
      <c r="H71" s="68">
        <f t="shared" si="21"/>
        <v>2037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0"/>
        <v>203.01228991956356</v>
      </c>
    </row>
    <row r="72" spans="3:10" ht="15">
      <c r="C72" s="233"/>
      <c r="D72" s="105"/>
      <c r="E72" s="214"/>
      <c r="F72" s="238"/>
      <c r="G72" s="233">
        <v>50406</v>
      </c>
      <c r="H72" s="68">
        <f t="shared" si="21"/>
        <v>2038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0"/>
        <v>203.01228991956356</v>
      </c>
    </row>
    <row r="73" spans="3:10" ht="15">
      <c r="C73" s="233"/>
      <c r="D73" s="105"/>
      <c r="E73" s="214"/>
      <c r="F73" s="238"/>
      <c r="G73" s="233">
        <v>50771</v>
      </c>
      <c r="H73" s="68">
        <f t="shared" si="21"/>
        <v>2039</v>
      </c>
      <c r="I73" s="69">
        <f>IF($H$62=110%,INDEX('2025 IRP Assumptions'!$E$339:$E$359,MATCH(H73,'2025 IRP Assumptions'!$S$339:$S$359,0),1),INDEX('2025 IRP Assumptions'!$E$307:$E$336,MATCH(H73,'2025 IRP Assumptions'!$S$339:$S$359,0)))</f>
        <v>57.02</v>
      </c>
      <c r="J73" s="79">
        <f t="shared" si="20"/>
        <v>207.8606710578832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306</v>
      </c>
      <c r="I77" s="234"/>
      <c r="J77" s="234">
        <f>-PMT(Real_Discount_Rate,J76,NPV(Discount_Rate,J64:J73))</f>
        <v>80.2980521506299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1A31F0DF-0BB8-48FA-93A8-430AFBE86DEC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701A-1462-4B25-AD71-5C49A09803DE}">
  <sheetPr>
    <tabColor rgb="FFCCFFCC"/>
    <pageSetUpPr fitToPage="1"/>
  </sheetPr>
  <dimension ref="B1:AC89"/>
  <sheetViews>
    <sheetView workbookViewId="0">
      <selection activeCell="F13" sqref="F13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9.5" style="61" customWidth="1"/>
    <col min="7" max="7" width="17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Assumptions'!$E$371:$E$394,'WD_.PX.DJW._.PTC.2031'!$B10-2023,1)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Assumptions'!$E$371:$E$394,'WD_.PX.DJW._.PTC.2031'!$B11-2023,1)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Assumptions'!$E$371:$E$394,'WD_.PX.DJW._.PTC.2031'!$B12-2023,1)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Assumptions'!$E$371:$E$394,'WD_.PX.DJW._.PTC.2031'!$B13-2023,1)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Assumptions'!$E$371:$E$394,'WD_.PX.DJW._.PTC.2031'!$B14-2023,1)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69"/>
      <c r="E15" s="69" cm="1">
        <f t="array" ref="E15">$E$9*INDEX('2025 IRP Assumptions'!$E$371:$E$394,'WD_.PX.DJW._.PTC.2031'!$B15-2023,1)</f>
        <v>36.022106376299995</v>
      </c>
      <c r="F15" s="237"/>
      <c r="G15" s="70"/>
      <c r="H15" s="69"/>
      <c r="I15" s="69"/>
      <c r="J15" s="70"/>
      <c r="K15" s="70"/>
      <c r="L15" s="69"/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Assumptions'!$E$236:$E$256,MATCH(B16,'2025 IRP Assumptions'!$S$236:$S$256,0),1)</f>
        <v>1408.2311634594403</v>
      </c>
      <c r="D16" s="205">
        <f>C16*$C$60</f>
        <v>88.943880284098242</v>
      </c>
      <c r="E16" s="69" cm="1">
        <f t="array" ref="E16">$E$9*INDEX('2025 IRP Assumptions'!$E$371:$E$394,'WD_.PX.DJW._.PTC.2031'!$B16-2023,1)</f>
        <v>36.80738829405</v>
      </c>
      <c r="F16" s="237"/>
      <c r="G16" s="70">
        <f t="shared" ref="G16:G46" si="1">(D16+E16+F16)/(8.76*$C$61)</f>
        <v>34.495882736418572</v>
      </c>
      <c r="H16" s="69"/>
      <c r="I16" s="69">
        <f>-I64</f>
        <v>-49.06</v>
      </c>
      <c r="J16" s="70">
        <f t="shared" ref="J16:J35" si="2">(G16+H16+I16)</f>
        <v>-14.56411726358143</v>
      </c>
      <c r="K16" s="70">
        <f t="shared" ref="K16:K46" si="3">ROUND(J16*$C$61*8.76,2)</f>
        <v>-53.09</v>
      </c>
      <c r="L16" s="69">
        <f t="shared" ref="L16:L35" si="4">(D16+E16+F16)</f>
        <v>125.75126857814824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Assumptions'!$E$371:$E$394,'WD_.PX.DJW._.PTC.2031'!$B17-2023,1)/INDEX('2025 IRP Assumptions'!$E$371:$E$394,'WD_.PX.DJW._.PTC.2031'!$B17-2023-1,1)</f>
        <v>90.882856849618747</v>
      </c>
      <c r="E17" s="69" cm="1">
        <f t="array" ref="E17">$E$9*INDEX('2025 IRP Assumptions'!$E$371:$E$394,'WD_.PX.DJW._.PTC.2031'!$B17-2023,1)</f>
        <v>37.609789348650004</v>
      </c>
      <c r="F17" s="237"/>
      <c r="G17" s="70">
        <f t="shared" si="1"/>
        <v>35.247892970503415</v>
      </c>
      <c r="H17" s="69"/>
      <c r="I17" s="69">
        <f t="shared" ref="I17:I25" si="5">-I65</f>
        <v>-50.39</v>
      </c>
      <c r="J17" s="70">
        <f t="shared" si="2"/>
        <v>-15.142107029496586</v>
      </c>
      <c r="K17" s="70">
        <f t="shared" si="3"/>
        <v>-55.2</v>
      </c>
      <c r="L17" s="69">
        <f t="shared" si="4"/>
        <v>128.49264619826874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Assumptions'!$E$371:$E$394,'WD_.PX.DJW._.PTC.2031'!$B18-2023,1)/INDEX('2025 IRP Assumptions'!$E$371:$E$394,'WD_.PX.DJW._.PTC.2031'!$B18-2023-1,1)</f>
        <v>92.86410313002645</v>
      </c>
      <c r="E18" s="69" cm="1">
        <f t="array" ref="E18">$E$9*INDEX('2025 IRP Assumptions'!$E$371:$E$394,'WD_.PX.DJW._.PTC.2031'!$B18-2023,1)</f>
        <v>38.429682756899993</v>
      </c>
      <c r="F18" s="237"/>
      <c r="G18" s="70">
        <f t="shared" si="1"/>
        <v>36.016297037681596</v>
      </c>
      <c r="H18" s="69"/>
      <c r="I18" s="69">
        <f t="shared" si="5"/>
        <v>-50.39</v>
      </c>
      <c r="J18" s="70">
        <f t="shared" si="2"/>
        <v>-14.373702962318404</v>
      </c>
      <c r="K18" s="70">
        <f t="shared" si="3"/>
        <v>-52.4</v>
      </c>
      <c r="L18" s="69">
        <f t="shared" si="4"/>
        <v>131.29378588692646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Assumptions'!$E$371:$E$394,'WD_.PX.DJW._.PTC.2031'!$B19-2023,1)/INDEX('2025 IRP Assumptions'!$E$371:$E$394,'WD_.PX.DJW._.PTC.2031'!$B19-2023-1,1)</f>
        <v>94.888540647491823</v>
      </c>
      <c r="E19" s="69" cm="1">
        <f t="array" ref="E19">$E$9*INDEX('2025 IRP Assumptions'!$E$371:$E$394,'WD_.PX.DJW._.PTC.2031'!$B19-2023,1)</f>
        <v>39.267449869649994</v>
      </c>
      <c r="F19" s="237"/>
      <c r="G19" s="70">
        <f t="shared" si="1"/>
        <v>36.801452339953435</v>
      </c>
      <c r="H19" s="69"/>
      <c r="I19" s="69">
        <f t="shared" si="5"/>
        <v>-51.71</v>
      </c>
      <c r="J19" s="70">
        <f t="shared" si="2"/>
        <v>-14.908547660046565</v>
      </c>
      <c r="K19" s="70">
        <f t="shared" si="3"/>
        <v>-54.35</v>
      </c>
      <c r="L19" s="69">
        <f t="shared" si="4"/>
        <v>134.15599051714182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Assumptions'!$E$371:$E$394,'WD_.PX.DJW._.PTC.2031'!$B20-2023,1)/INDEX('2025 IRP Assumptions'!$E$371:$E$394,'WD_.PX.DJW._.PTC.2031'!$B20-2023-1,1)</f>
        <v>96.957110809301412</v>
      </c>
      <c r="E20" s="69" cm="1">
        <f t="array" ref="E20">$E$9*INDEX('2025 IRP Assumptions'!$E$371:$E$394,'WD_.PX.DJW._.PTC.2031'!$B20-2023,1)</f>
        <v>40.123480266749993</v>
      </c>
      <c r="F20" s="237"/>
      <c r="G20" s="70">
        <f t="shared" si="1"/>
        <v>37.603723991537713</v>
      </c>
      <c r="H20" s="69"/>
      <c r="I20" s="69">
        <f t="shared" si="5"/>
        <v>-53.04</v>
      </c>
      <c r="J20" s="70">
        <f t="shared" si="2"/>
        <v>-15.436276008462286</v>
      </c>
      <c r="K20" s="70">
        <f t="shared" si="3"/>
        <v>-56.27</v>
      </c>
      <c r="L20" s="69">
        <f t="shared" si="4"/>
        <v>137.08059107605141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Assumptions'!$E$371:$E$394,'WD_.PX.DJW._.PTC.2031'!$B21-2023,1)/INDEX('2025 IRP Assumptions'!$E$371:$E$394,'WD_.PX.DJW._.PTC.2031'!$B21-2023-1,1)</f>
        <v>99.070775825632509</v>
      </c>
      <c r="E21" s="69" cm="1">
        <f t="array" ref="E21">$E$9*INDEX('2025 IRP Assumptions'!$E$371:$E$394,'WD_.PX.DJW._.PTC.2031'!$B21-2023,1)</f>
        <v>40.998172136849995</v>
      </c>
      <c r="F21" s="237"/>
      <c r="G21" s="70">
        <f t="shared" si="1"/>
        <v>38.423485174820193</v>
      </c>
      <c r="H21" s="69"/>
      <c r="I21" s="69">
        <f t="shared" si="5"/>
        <v>-54.37</v>
      </c>
      <c r="J21" s="70">
        <f t="shared" si="2"/>
        <v>-15.946514825179804</v>
      </c>
      <c r="K21" s="70">
        <f t="shared" si="3"/>
        <v>-58.13</v>
      </c>
      <c r="L21" s="69">
        <f t="shared" si="4"/>
        <v>140.0689479624825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Assumptions'!$E$371:$E$394,'WD_.PX.DJW._.PTC.2031'!$B22-2023,1)/INDEX('2025 IRP Assumptions'!$E$371:$E$394,'WD_.PX.DJW._.PTC.2031'!$B22-2023-1,1)</f>
        <v>101.23051870955315</v>
      </c>
      <c r="E22" s="69" cm="1">
        <f t="array" ref="E22">$E$9*INDEX('2025 IRP Assumptions'!$E$371:$E$394,'WD_.PX.DJW._.PTC.2031'!$B22-2023,1)</f>
        <v>41.891932277399995</v>
      </c>
      <c r="F22" s="237"/>
      <c r="G22" s="70">
        <f t="shared" si="1"/>
        <v>39.26111714035364</v>
      </c>
      <c r="H22" s="69"/>
      <c r="I22" s="69">
        <f t="shared" si="5"/>
        <v>-55.69</v>
      </c>
      <c r="J22" s="70">
        <f t="shared" si="2"/>
        <v>-16.428882859646357</v>
      </c>
      <c r="K22" s="70">
        <f t="shared" si="3"/>
        <v>-59.89</v>
      </c>
      <c r="L22" s="69">
        <f t="shared" si="4"/>
        <v>143.12245098695314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Assumptions'!$E$371:$E$394,'WD_.PX.DJW._.PTC.2031'!$B23-2023,1)/INDEX('2025 IRP Assumptions'!$E$371:$E$394,'WD_.PX.DJW._.PTC.2031'!$B23-2023-1,1)</f>
        <v>103.43734404183422</v>
      </c>
      <c r="E23" s="69" cm="1">
        <f t="array" ref="E23">$E$9*INDEX('2025 IRP Assumptions'!$E$371:$E$394,'WD_.PX.DJW._.PTC.2031'!$B23-2023,1)</f>
        <v>42.805176411150001</v>
      </c>
      <c r="F23" s="237"/>
      <c r="G23" s="70">
        <f t="shared" si="1"/>
        <v>40.11700950348159</v>
      </c>
      <c r="H23" s="69"/>
      <c r="I23" s="69">
        <f t="shared" si="5"/>
        <v>-55.69</v>
      </c>
      <c r="J23" s="70">
        <f t="shared" si="2"/>
        <v>-15.572990496518408</v>
      </c>
      <c r="K23" s="70">
        <f t="shared" si="3"/>
        <v>-56.77</v>
      </c>
      <c r="L23" s="69">
        <f t="shared" si="4"/>
        <v>146.24252045298422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Assumptions'!$E$371:$E$394,'WD_.PX.DJW._.PTC.2031'!$B24-2023,1)/INDEX('2025 IRP Assumptions'!$E$371:$E$394,'WD_.PX.DJW._.PTC.2031'!$B24-2023-1,1)</f>
        <v>105.69227812391193</v>
      </c>
      <c r="E24" s="69" cm="1">
        <f t="array" ref="E24">$E$9*INDEX('2025 IRP Assumptions'!$E$371:$E$394,'WD_.PX.DJW._.PTC.2031'!$B24-2023,1)</f>
        <v>43.738329249449997</v>
      </c>
      <c r="F24" s="237"/>
      <c r="G24" s="70">
        <f t="shared" si="1"/>
        <v>40.9915603036631</v>
      </c>
      <c r="H24" s="69"/>
      <c r="I24" s="69">
        <f t="shared" si="5"/>
        <v>-57.02</v>
      </c>
      <c r="J24" s="70">
        <f t="shared" si="2"/>
        <v>-16.028439696336903</v>
      </c>
      <c r="K24" s="70">
        <f t="shared" si="3"/>
        <v>-58.43</v>
      </c>
      <c r="L24" s="69">
        <f t="shared" si="4"/>
        <v>149.43060737336194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Assumptions'!$E$371:$E$394,'WD_.PX.DJW._.PTC.2031'!$B25-2023,1)/INDEX('2025 IRP Assumptions'!$E$371:$E$394,'WD_.PX.DJW._.PTC.2031'!$B25-2023-1,1)</f>
        <v>107.99636981918123</v>
      </c>
      <c r="E25" s="69" cm="1">
        <f t="array" ref="E25">$E$9*INDEX('2025 IRP Assumptions'!$E$371:$E$394,'WD_.PX.DJW._.PTC.2031'!$B25-2023,1)</f>
        <v>44.691824840399995</v>
      </c>
      <c r="F25" s="237"/>
      <c r="G25" s="70">
        <f t="shared" si="1"/>
        <v>41.885176330758952</v>
      </c>
      <c r="H25" s="69"/>
      <c r="I25" s="69">
        <f t="shared" si="5"/>
        <v>-58.35</v>
      </c>
      <c r="J25" s="70">
        <f t="shared" si="2"/>
        <v>-16.464823669241049</v>
      </c>
      <c r="K25" s="70">
        <f t="shared" si="3"/>
        <v>-60.02</v>
      </c>
      <c r="L25" s="69">
        <f t="shared" si="4"/>
        <v>152.68819465958123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Assumptions'!$E$371:$E$394,'WD_.PX.DJW._.PTC.2031'!$B26-2023,1)/INDEX('2025 IRP Assumptions'!$E$371:$E$394,'WD_.PX.DJW._.PTC.2031'!$B26-2023-1,1)</f>
        <v>110.3506906294769</v>
      </c>
      <c r="E26" s="69" cm="1">
        <f t="array" ref="E26">$E$9*INDEX('2025 IRP Assumptions'!$E$371:$E$394,'WD_.PX.DJW._.PTC.2031'!$B26-2023,1)</f>
        <v>45.666106600499994</v>
      </c>
      <c r="F26" s="237"/>
      <c r="G26" s="70">
        <f t="shared" si="1"/>
        <v>42.798273154694002</v>
      </c>
      <c r="H26" s="69"/>
      <c r="I26" s="69"/>
      <c r="J26" s="70">
        <f t="shared" si="2"/>
        <v>42.798273154694002</v>
      </c>
      <c r="K26" s="70">
        <f t="shared" si="3"/>
        <v>156.02000000000001</v>
      </c>
      <c r="L26" s="69">
        <f t="shared" si="4"/>
        <v>156.0167972299769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Assumptions'!$E$371:$E$394,'WD_.PX.DJW._.PTC.2031'!$B27-2023,1)/INDEX('2025 IRP Assumptions'!$E$371:$E$394,'WD_.PX.DJW._.PTC.2031'!$B27-2023-1,1)</f>
        <v>112.75633568932949</v>
      </c>
      <c r="E27" s="69" cm="1">
        <f t="array" ref="E27">$E$9*INDEX('2025 IRP Assumptions'!$E$371:$E$394,'WD_.PX.DJW._.PTC.2031'!$B27-2023,1)</f>
        <v>46.661627726100001</v>
      </c>
      <c r="F27" s="237"/>
      <c r="G27" s="70">
        <f t="shared" si="1"/>
        <v>43.731275511068098</v>
      </c>
      <c r="H27" s="69"/>
      <c r="I27" s="69"/>
      <c r="J27" s="70">
        <f t="shared" si="2"/>
        <v>43.731275511068098</v>
      </c>
      <c r="K27" s="70">
        <f t="shared" si="3"/>
        <v>159.41999999999999</v>
      </c>
      <c r="L27" s="69">
        <f t="shared" si="4"/>
        <v>159.41796341542948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Assumptions'!$E$371:$E$394,'WD_.PX.DJW._.PTC.2031'!$B28-2023,1)/INDEX('2025 IRP Assumptions'!$E$371:$E$394,'WD_.PX.DJW._.PTC.2031'!$B28-2023-1,1)</f>
        <v>115.21442384244646</v>
      </c>
      <c r="E28" s="69" cm="1">
        <f t="array" ref="E28">$E$9*INDEX('2025 IRP Assumptions'!$E$371:$E$394,'WD_.PX.DJW._.PTC.2031'!$B28-2023,1)</f>
        <v>47.678851225049996</v>
      </c>
      <c r="F28" s="237"/>
      <c r="G28" s="70">
        <f t="shared" si="1"/>
        <v>44.68461733081849</v>
      </c>
      <c r="H28" s="69"/>
      <c r="I28" s="69"/>
      <c r="J28" s="70">
        <f t="shared" si="2"/>
        <v>44.68461733081849</v>
      </c>
      <c r="K28" s="70">
        <f t="shared" si="3"/>
        <v>162.88999999999999</v>
      </c>
      <c r="L28" s="69">
        <f t="shared" si="4"/>
        <v>162.89327506749646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Assumptions'!$E$371:$E$394,'WD_.PX.DJW._.PTC.2031'!$B29-2023,1)/INDEX('2025 IRP Assumptions'!$E$371:$E$394,'WD_.PX.DJW._.PTC.2031'!$B29-2023-1,1)</f>
        <v>117.72609825356193</v>
      </c>
      <c r="E29" s="69" cm="1">
        <f t="array" ref="E29">$E$9*INDEX('2025 IRP Assumptions'!$E$371:$E$394,'WD_.PX.DJW._.PTC.2031'!$B29-2023,1)</f>
        <v>48.718250169900003</v>
      </c>
      <c r="F29" s="237"/>
      <c r="G29" s="70">
        <f t="shared" si="1"/>
        <v>45.658741977518801</v>
      </c>
      <c r="H29" s="69"/>
      <c r="I29" s="69"/>
      <c r="J29" s="70">
        <f t="shared" si="2"/>
        <v>45.658741977518801</v>
      </c>
      <c r="K29" s="70">
        <f t="shared" si="3"/>
        <v>166.44</v>
      </c>
      <c r="L29" s="69">
        <f t="shared" si="4"/>
        <v>166.44434842346192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Assumptions'!$E$371:$E$394,'WD_.PX.DJW._.PTC.2031'!$B30-2023,1)/INDEX('2025 IRP Assumptions'!$E$371:$E$394,'WD_.PX.DJW._.PTC.2031'!$B30-2023-1,1)</f>
        <v>120.29252724973006</v>
      </c>
      <c r="E30" s="69" cm="1">
        <f t="array" ref="E30">$E$9*INDEX('2025 IRP Assumptions'!$E$371:$E$394,'WD_.PX.DJW._.PTC.2031'!$B30-2023,1)</f>
        <v>49.780308046050003</v>
      </c>
      <c r="F30" s="237"/>
      <c r="G30" s="70">
        <f t="shared" si="1"/>
        <v>46.654102573665277</v>
      </c>
      <c r="H30" s="69"/>
      <c r="I30" s="69"/>
      <c r="J30" s="70">
        <f t="shared" si="2"/>
        <v>46.654102573665277</v>
      </c>
      <c r="K30" s="70">
        <f t="shared" si="3"/>
        <v>170.07</v>
      </c>
      <c r="L30" s="69">
        <f t="shared" si="4"/>
        <v>170.07283529578007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Assumptions'!$E$371:$E$394,'WD_.PX.DJW._.PTC.2031'!$B31-2023,1)/INDEX('2025 IRP Assumptions'!$E$371:$E$394,'WD_.PX.DJW._.PTC.2031'!$B31-2023-1,1)</f>
        <v>122.91490432032502</v>
      </c>
      <c r="E31" s="69" cm="1">
        <f t="array" ref="E31">$E$9*INDEX('2025 IRP Assumptions'!$E$371:$E$394,'WD_.PX.DJW._.PTC.2031'!$B31-2023,1)</f>
        <v>50.865518751749995</v>
      </c>
      <c r="F31" s="237"/>
      <c r="G31" s="70">
        <f t="shared" si="1"/>
        <v>47.671162000676688</v>
      </c>
      <c r="H31" s="69"/>
      <c r="I31" s="69"/>
      <c r="J31" s="70">
        <f t="shared" si="2"/>
        <v>47.671162000676688</v>
      </c>
      <c r="K31" s="70">
        <f t="shared" si="3"/>
        <v>173.78</v>
      </c>
      <c r="L31" s="69">
        <f t="shared" si="4"/>
        <v>173.78042307207502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Assumptions'!$E$371:$E$394,'WD_.PX.DJW._.PTC.2031'!$B32-2023,1)/INDEX('2025 IRP Assumptions'!$E$371:$E$394,'WD_.PX.DJW._.PTC.2031'!$B32-2023-1,1)</f>
        <v>125.59444918777807</v>
      </c>
      <c r="E32" s="69" cm="1">
        <f t="array" ref="E32">$E$9*INDEX('2025 IRP Assumptions'!$E$371:$E$394,'WD_.PX.DJW._.PTC.2031'!$B32-2023,1)</f>
        <v>51.974387041199996</v>
      </c>
      <c r="F32" s="237"/>
      <c r="G32" s="70">
        <f t="shared" si="1"/>
        <v>48.710393314167717</v>
      </c>
      <c r="H32" s="69"/>
      <c r="I32" s="69"/>
      <c r="J32" s="70">
        <f t="shared" si="2"/>
        <v>48.710393314167717</v>
      </c>
      <c r="K32" s="70">
        <f t="shared" si="3"/>
        <v>177.57</v>
      </c>
      <c r="L32" s="69">
        <f t="shared" si="4"/>
        <v>177.56883622897806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128.33240813232288</v>
      </c>
      <c r="E33" s="232">
        <f t="shared" si="6"/>
        <v>53.107428658938439</v>
      </c>
      <c r="F33" s="237"/>
      <c r="G33" s="70">
        <f t="shared" si="1"/>
        <v>49.772279869897766</v>
      </c>
      <c r="H33" s="69"/>
      <c r="I33" s="232"/>
      <c r="J33" s="70">
        <f t="shared" si="2"/>
        <v>49.772279869897766</v>
      </c>
      <c r="K33" s="70">
        <f t="shared" si="3"/>
        <v>181.44</v>
      </c>
      <c r="L33" s="69">
        <f t="shared" si="4"/>
        <v>181.43983679126131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131.13005458081784</v>
      </c>
      <c r="E34" s="232">
        <f t="shared" si="6"/>
        <v>54.26517058351282</v>
      </c>
      <c r="F34" s="237"/>
      <c r="G34" s="70">
        <f t="shared" si="1"/>
        <v>50.857315552139013</v>
      </c>
      <c r="H34" s="69"/>
      <c r="I34" s="232"/>
      <c r="J34" s="70">
        <f t="shared" si="2"/>
        <v>50.857315552139013</v>
      </c>
      <c r="K34" s="70">
        <f t="shared" si="3"/>
        <v>185.4</v>
      </c>
      <c r="L34" s="69">
        <f t="shared" si="4"/>
        <v>185.39522516433067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133.98868972082636</v>
      </c>
      <c r="E35" s="232">
        <f t="shared" si="6"/>
        <v>55.448151281602769</v>
      </c>
      <c r="F35" s="237"/>
      <c r="G35" s="70">
        <f t="shared" si="1"/>
        <v>51.966005011840608</v>
      </c>
      <c r="H35" s="69"/>
      <c r="I35" s="232"/>
      <c r="J35" s="70">
        <f t="shared" si="2"/>
        <v>51.966005011840608</v>
      </c>
      <c r="K35" s="70">
        <f t="shared" si="3"/>
        <v>189.44</v>
      </c>
      <c r="L35" s="69">
        <f t="shared" si="4"/>
        <v>189.43684100242913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136.90964310580026</v>
      </c>
      <c r="E36" s="232">
        <f t="shared" si="7"/>
        <v>56.656920958461328</v>
      </c>
      <c r="F36" s="237"/>
      <c r="G36" s="70">
        <f t="shared" si="1"/>
        <v>53.098863901342177</v>
      </c>
      <c r="H36" s="69"/>
      <c r="I36" s="232"/>
      <c r="J36" s="70">
        <f t="shared" ref="J36:J45" si="8">(G36+H36+I36)</f>
        <v>53.098863901342177</v>
      </c>
      <c r="K36" s="70">
        <f t="shared" si="3"/>
        <v>193.57</v>
      </c>
      <c r="L36" s="69">
        <f t="shared" ref="L36:L45" si="9">(D36+E36+F36)</f>
        <v>193.56656406426157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139.89427327345609</v>
      </c>
      <c r="E37" s="232">
        <f t="shared" si="10"/>
        <v>57.892041813815851</v>
      </c>
      <c r="F37" s="237"/>
      <c r="G37" s="70">
        <f t="shared" si="1"/>
        <v>54.256419114204199</v>
      </c>
      <c r="H37" s="69"/>
      <c r="I37" s="232"/>
      <c r="J37" s="70">
        <f t="shared" si="8"/>
        <v>54.256419114204199</v>
      </c>
      <c r="K37" s="70">
        <f t="shared" si="3"/>
        <v>197.79</v>
      </c>
      <c r="L37" s="69">
        <f t="shared" si="9"/>
        <v>197.78631508727193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142.9439683776321</v>
      </c>
      <c r="E38" s="232">
        <f t="shared" si="11"/>
        <v>59.154088303347535</v>
      </c>
      <c r="F38" s="237"/>
      <c r="G38" s="70">
        <f t="shared" si="1"/>
        <v>55.439209030266539</v>
      </c>
      <c r="H38" s="69"/>
      <c r="I38" s="232"/>
      <c r="J38" s="70">
        <f t="shared" si="8"/>
        <v>55.439209030266539</v>
      </c>
      <c r="K38" s="70">
        <f t="shared" si="3"/>
        <v>202.1</v>
      </c>
      <c r="L38" s="69">
        <f t="shared" si="9"/>
        <v>202.09805668097965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146.06014683391973</v>
      </c>
      <c r="E39" s="232">
        <f t="shared" si="12"/>
        <v>60.443647405871204</v>
      </c>
      <c r="F39" s="237"/>
      <c r="G39" s="70">
        <f t="shared" si="1"/>
        <v>56.647783766049344</v>
      </c>
      <c r="H39" s="69"/>
      <c r="I39" s="232"/>
      <c r="J39" s="70">
        <f t="shared" si="8"/>
        <v>56.647783766049344</v>
      </c>
      <c r="K39" s="70">
        <f t="shared" si="3"/>
        <v>206.5</v>
      </c>
      <c r="L39" s="69">
        <f t="shared" si="9"/>
        <v>206.50379423979092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149.24425797936971</v>
      </c>
      <c r="E40" s="232">
        <f t="shared" si="13"/>
        <v>61.761318896339617</v>
      </c>
      <c r="F40" s="237"/>
      <c r="G40" s="70">
        <f t="shared" si="1"/>
        <v>57.882705430612752</v>
      </c>
      <c r="H40" s="69"/>
      <c r="I40" s="232"/>
      <c r="J40" s="70">
        <f t="shared" si="8"/>
        <v>57.882705430612752</v>
      </c>
      <c r="K40" s="70">
        <f t="shared" si="3"/>
        <v>211.01</v>
      </c>
      <c r="L40" s="69">
        <f t="shared" si="9"/>
        <v>211.00557687570932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152.49778274657996</v>
      </c>
      <c r="E41" s="232">
        <f t="shared" si="14"/>
        <v>63.10771562479929</v>
      </c>
      <c r="F41" s="237"/>
      <c r="G41" s="70">
        <f t="shared" si="1"/>
        <v>59.144548386994138</v>
      </c>
      <c r="H41" s="69"/>
      <c r="I41" s="232"/>
      <c r="J41" s="70">
        <f t="shared" si="8"/>
        <v>59.144548386994138</v>
      </c>
      <c r="K41" s="70">
        <f t="shared" si="3"/>
        <v>215.61</v>
      </c>
      <c r="L41" s="69">
        <f t="shared" si="9"/>
        <v>215.60549837137924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155.82223435247846</v>
      </c>
      <c r="E42" s="232">
        <f t="shared" si="15"/>
        <v>64.483463801427504</v>
      </c>
      <c r="F42" s="237"/>
      <c r="G42" s="70">
        <f t="shared" si="1"/>
        <v>60.433899519344912</v>
      </c>
      <c r="H42" s="69"/>
      <c r="I42" s="232"/>
      <c r="J42" s="70">
        <f t="shared" si="8"/>
        <v>60.433899519344912</v>
      </c>
      <c r="K42" s="70">
        <f t="shared" si="3"/>
        <v>220.31</v>
      </c>
      <c r="L42" s="69">
        <f t="shared" si="9"/>
        <v>220.30569815390595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159.21915900212167</v>
      </c>
      <c r="E43" s="232">
        <f t="shared" si="16"/>
        <v>65.889203287783189</v>
      </c>
      <c r="F43" s="237"/>
      <c r="G43" s="70">
        <f t="shared" si="1"/>
        <v>61.751358505890749</v>
      </c>
      <c r="H43" s="69"/>
      <c r="I43" s="232"/>
      <c r="J43" s="70">
        <f t="shared" si="8"/>
        <v>61.751358505890749</v>
      </c>
      <c r="K43" s="70">
        <f t="shared" si="3"/>
        <v>225.11</v>
      </c>
      <c r="L43" s="69">
        <f t="shared" si="9"/>
        <v>225.10836228990485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162.69013660783565</v>
      </c>
      <c r="E44" s="232">
        <f t="shared" si="17"/>
        <v>67.325587894406993</v>
      </c>
      <c r="F44" s="237"/>
      <c r="G44" s="70">
        <f t="shared" si="1"/>
        <v>63.097538097842417</v>
      </c>
      <c r="H44" s="69"/>
      <c r="I44" s="232"/>
      <c r="J44" s="70">
        <f t="shared" si="8"/>
        <v>63.097538097842417</v>
      </c>
      <c r="K44" s="70">
        <f t="shared" si="3"/>
        <v>230.02</v>
      </c>
      <c r="L44" s="69">
        <f t="shared" si="9"/>
        <v>230.01572450224265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18">D44*D44/D43</f>
        <v>166.2367815240346</v>
      </c>
      <c r="E45" s="232">
        <f t="shared" si="18"/>
        <v>68.793285684909108</v>
      </c>
      <c r="F45" s="237"/>
      <c r="G45" s="70">
        <f t="shared" si="1"/>
        <v>64.473064404386832</v>
      </c>
      <c r="H45" s="69"/>
      <c r="I45" s="232"/>
      <c r="J45" s="70">
        <f t="shared" si="8"/>
        <v>64.473064404386832</v>
      </c>
      <c r="K45" s="70">
        <f t="shared" si="3"/>
        <v>235.03</v>
      </c>
      <c r="L45" s="69">
        <f t="shared" si="9"/>
        <v>235.03006720894371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18"/>
        <v>169.86074329805831</v>
      </c>
      <c r="E46" s="232">
        <f t="shared" si="18"/>
        <v>70.292979286686176</v>
      </c>
      <c r="F46" s="237"/>
      <c r="G46" s="70">
        <f t="shared" si="1"/>
        <v>65.878577183890968</v>
      </c>
      <c r="H46" s="69"/>
      <c r="I46" s="232"/>
      <c r="J46" s="70">
        <f t="shared" ref="J46" si="19">(G46+H46+I46)</f>
        <v>65.878577183890968</v>
      </c>
      <c r="K46" s="70">
        <f t="shared" si="3"/>
        <v>240.15</v>
      </c>
      <c r="L46" s="69">
        <f t="shared" ref="L46" si="20">(D46+E46+F46)</f>
        <v>240.15372258474449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C48" s="71"/>
      <c r="D48" s="69"/>
      <c r="E48" s="69"/>
      <c r="F48" s="69">
        <f>NPV(Discount_Rate,F16:F45)</f>
        <v>0</v>
      </c>
      <c r="G48" s="70"/>
      <c r="H48" s="69"/>
      <c r="I48" s="69"/>
      <c r="J48" s="70">
        <f>-PMT(Discount_Rate,COUNT(J$16:J$45),NPV(Discount_Rate,J$16:J$45))</f>
        <v>14.559301381535818</v>
      </c>
      <c r="K48" s="70">
        <f>-PMT(Discount_Rate,COUNT(K$16:K$45),NPV(Discount_Rate,K$16:K$45))</f>
        <v>53.074897199128884</v>
      </c>
      <c r="L48" s="70">
        <f>-PMT(Discount_Rate,COUNT(L$16:L$45),NPV(Discount_Rate,L$16:L$45))</f>
        <v>158.8067412592269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41.6%)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244.18979999999999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178.84329221500789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183.6916733533275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183.6916733533275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188.50360049812593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193.35198163644554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198.20036277476515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203.01228991956356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203.01228991956356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207.8606710578832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212.7090521962028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81.937953483787723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2ECB194A-DBBB-4F8C-B20C-A1A332164D80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086A-67B2-493D-A5A8-007331A6CF79}">
  <sheetPr>
    <pageSetUpPr fitToPage="1"/>
  </sheetPr>
  <dimension ref="B1:AC89"/>
  <sheetViews>
    <sheetView view="pageBreakPreview" zoomScale="60" zoomScaleNormal="100" workbookViewId="0">
      <selection activeCell="J63" sqref="J63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3.5" style="61" customWidth="1"/>
    <col min="7" max="7" width="21.1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PV_.PX.NTN._.PTC.Utility_Scale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35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Assumptions'!$E$371:$E$394,'Table 3 PV_.PX.NTN._.PTC.2031'!$B10-2023,1)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Assumptions'!$E$371:$E$394,'Table 3 PV_.PX.NTN._.PTC.2031'!$B11-2023,1)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Assumptions'!$E$371:$E$394,'Table 3 PV_.PX.NTN._.PTC.2031'!$B12-2023,1)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Assumptions'!$E$371:$E$394,'Table 3 PV_.PX.NTN._.PTC.2031'!$B13-2023,1)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Assumptions'!$E$371:$E$394,'Table 3 PV_.PX.NTN._.PTC.2031'!$B14-2023,1)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Assumptions'!$E$371:$E$394,'Table 3 PV_.PX.NTN._.PTC.2031'!$B15-2023,1)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Assumptions'!$E$371:$E$394,'Table 3 PV_.PX.NTN._.PTC.2031'!$B16-2023,1)</f>
        <v>23.863747481640001</v>
      </c>
      <c r="F16" s="237"/>
      <c r="G16" s="70">
        <f t="shared" ref="G16:G35" si="1">(D16+E16+F16)/(8.76*$C$61)</f>
        <v>38.074542243651457</v>
      </c>
      <c r="H16" s="69"/>
      <c r="I16" s="69">
        <f>-I64</f>
        <v>-49.06</v>
      </c>
      <c r="J16" s="70">
        <f t="shared" ref="J16:J35" si="2">(G16+H16+I16)</f>
        <v>-10.985457756348545</v>
      </c>
      <c r="K16" s="70">
        <f t="shared" ref="K16:K35" si="3">ROUND(J16*$C$61*8.76,2)</f>
        <v>-29.08</v>
      </c>
      <c r="L16" s="69">
        <f t="shared" ref="L16:L35" si="4"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Assumptions'!$E$371:$E$394,'Table 3 PV_.PX.NTN._.PTC.2031'!$B17-2023,1)/INDEX('2025 IRP Assumptions'!$E$371:$E$394,'Table 3 PV_.PX.NTN._.PTC.2031'!$B17-2023-1,1)</f>
        <v>78.587932386487694</v>
      </c>
      <c r="E17" s="69" cm="1">
        <f t="array" ref="E17">$E$9*INDEX('2025 IRP Assumptions'!$E$371:$E$394,'Table 3 PV_.PX.NTN._.PTC.2031'!$B17-2023,1)</f>
        <v>24.383977170120001</v>
      </c>
      <c r="F17" s="237"/>
      <c r="G17" s="70">
        <f t="shared" si="1"/>
        <v>38.904567254001257</v>
      </c>
      <c r="H17" s="69"/>
      <c r="I17" s="69">
        <f t="shared" ref="I17:I25" si="5">-I65</f>
        <v>-50.39</v>
      </c>
      <c r="J17" s="70">
        <f t="shared" si="2"/>
        <v>-11.485432745998743</v>
      </c>
      <c r="K17" s="70">
        <f t="shared" si="3"/>
        <v>-30.4</v>
      </c>
      <c r="L17" s="69">
        <f t="shared" si="4"/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Assumptions'!$E$371:$E$394,'Table 3 PV_.PX.NTN._.PTC.2031'!$B18-2023,1)/INDEX('2025 IRP Assumptions'!$E$371:$E$394,'Table 3 PV_.PX.NTN._.PTC.2031'!$B18-2023-1,1)</f>
        <v>80.301149313452228</v>
      </c>
      <c r="E18" s="69" cm="1">
        <f t="array" ref="E18">$E$9*INDEX('2025 IRP Assumptions'!$E$371:$E$394,'Table 3 PV_.PX.NTN._.PTC.2031'!$B18-2023,1)</f>
        <v>24.915547872719998</v>
      </c>
      <c r="F18" s="237"/>
      <c r="G18" s="70">
        <f t="shared" si="1"/>
        <v>39.752686820603387</v>
      </c>
      <c r="H18" s="69"/>
      <c r="I18" s="69">
        <f t="shared" si="5"/>
        <v>-50.39</v>
      </c>
      <c r="J18" s="70">
        <f t="shared" si="2"/>
        <v>-10.637313179396614</v>
      </c>
      <c r="K18" s="70">
        <f t="shared" si="3"/>
        <v>-28.15</v>
      </c>
      <c r="L18" s="69">
        <f t="shared" si="4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Assumptions'!$E$371:$E$394,'Table 3 PV_.PX.NTN._.PTC.2031'!$B19-2023,1)/INDEX('2025 IRP Assumptions'!$E$371:$E$394,'Table 3 PV_.PX.NTN._.PTC.2031'!$B19-2023-1,1)</f>
        <v>82.051714428350522</v>
      </c>
      <c r="E19" s="69" cm="1">
        <f t="array" ref="E19">$E$9*INDEX('2025 IRP Assumptions'!$E$371:$E$394,'Table 3 PV_.PX.NTN._.PTC.2031'!$B19-2023,1)</f>
        <v>25.458706834919997</v>
      </c>
      <c r="F19" s="237"/>
      <c r="G19" s="70">
        <f t="shared" si="1"/>
        <v>40.619295422928424</v>
      </c>
      <c r="H19" s="69"/>
      <c r="I19" s="69">
        <f t="shared" si="5"/>
        <v>-51.71</v>
      </c>
      <c r="J19" s="70">
        <f t="shared" si="2"/>
        <v>-11.090704577071577</v>
      </c>
      <c r="K19" s="70">
        <f t="shared" si="3"/>
        <v>-29.35</v>
      </c>
      <c r="L19" s="69">
        <f t="shared" si="4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Assumptions'!$E$371:$E$394,'Table 3 PV_.PX.NTN._.PTC.2031'!$B20-2023,1)/INDEX('2025 IRP Assumptions'!$E$371:$E$394,'Table 3 PV_.PX.NTN._.PTC.2031'!$B20-2023-1,1)</f>
        <v>83.840441781870993</v>
      </c>
      <c r="E20" s="69" cm="1">
        <f t="array" ref="E20">$E$9*INDEX('2025 IRP Assumptions'!$E$371:$E$394,'Table 3 PV_.PX.NTN._.PTC.2031'!$B20-2023,1)</f>
        <v>26.013706637399999</v>
      </c>
      <c r="F20" s="237"/>
      <c r="G20" s="70">
        <f t="shared" si="1"/>
        <v>41.504796052743622</v>
      </c>
      <c r="H20" s="69"/>
      <c r="I20" s="69">
        <f t="shared" si="5"/>
        <v>-53.04</v>
      </c>
      <c r="J20" s="70">
        <f t="shared" si="2"/>
        <v>-11.535203947256377</v>
      </c>
      <c r="K20" s="70">
        <f t="shared" si="3"/>
        <v>-30.53</v>
      </c>
      <c r="L20" s="69">
        <f t="shared" si="4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Assumptions'!$E$371:$E$394,'Table 3 PV_.PX.NTN._.PTC.2031'!$B21-2023,1)/INDEX('2025 IRP Assumptions'!$E$371:$E$394,'Table 3 PV_.PX.NTN._.PTC.2031'!$B21-2023-1,1)</f>
        <v>85.668163413310992</v>
      </c>
      <c r="E21" s="69" cm="1">
        <f t="array" ref="E21">$E$9*INDEX('2025 IRP Assumptions'!$E$371:$E$394,'Table 3 PV_.PX.NTN._.PTC.2031'!$B21-2023,1)</f>
        <v>26.580805442279999</v>
      </c>
      <c r="F21" s="237"/>
      <c r="G21" s="70">
        <f t="shared" si="1"/>
        <v>42.409600606988086</v>
      </c>
      <c r="H21" s="69"/>
      <c r="I21" s="69">
        <f t="shared" si="5"/>
        <v>-54.37</v>
      </c>
      <c r="J21" s="70">
        <f t="shared" si="2"/>
        <v>-11.960399393011912</v>
      </c>
      <c r="K21" s="70">
        <f t="shared" si="3"/>
        <v>-31.66</v>
      </c>
      <c r="L21" s="69">
        <f t="shared" si="4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Assumptions'!$E$371:$E$394,'Table 3 PV_.PX.NTN._.PTC.2031'!$B22-2023,1)/INDEX('2025 IRP Assumptions'!$E$371:$E$394,'Table 3 PV_.PX.NTN._.PTC.2031'!$B22-2023-1,1)</f>
        <v>87.535729350576801</v>
      </c>
      <c r="E22" s="69" cm="1">
        <f t="array" ref="E22">$E$9*INDEX('2025 IRP Assumptions'!$E$371:$E$394,'Table 3 PV_.PX.NTN._.PTC.2031'!$B22-2023,1)</f>
        <v>27.160266993119997</v>
      </c>
      <c r="F22" s="237"/>
      <c r="G22" s="70">
        <f t="shared" si="1"/>
        <v>43.334129887772832</v>
      </c>
      <c r="H22" s="69"/>
      <c r="I22" s="69">
        <f t="shared" si="5"/>
        <v>-55.69</v>
      </c>
      <c r="J22" s="70">
        <f t="shared" si="2"/>
        <v>-12.355870112227166</v>
      </c>
      <c r="K22" s="70">
        <f t="shared" si="3"/>
        <v>-32.700000000000003</v>
      </c>
      <c r="L22" s="69">
        <f t="shared" si="4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Assumptions'!$E$371:$E$394,'Table 3 PV_.PX.NTN._.PTC.2031'!$B23-2023,1)/INDEX('2025 IRP Assumptions'!$E$371:$E$394,'Table 3 PV_.PX.NTN._.PTC.2031'!$B23-2023-1,1)</f>
        <v>89.44400827152954</v>
      </c>
      <c r="E23" s="69" cm="1">
        <f t="array" ref="E23">$E$9*INDEX('2025 IRP Assumptions'!$E$371:$E$394,'Table 3 PV_.PX.NTN._.PTC.2031'!$B23-2023,1)</f>
        <v>27.75236082012</v>
      </c>
      <c r="F23" s="237"/>
      <c r="G23" s="70">
        <f t="shared" si="1"/>
        <v>44.278813929776767</v>
      </c>
      <c r="H23" s="69"/>
      <c r="I23" s="69">
        <f t="shared" si="5"/>
        <v>-55.69</v>
      </c>
      <c r="J23" s="70">
        <f t="shared" si="2"/>
        <v>-11.411186070223231</v>
      </c>
      <c r="K23" s="70">
        <f t="shared" si="3"/>
        <v>-30.2</v>
      </c>
      <c r="L23" s="69">
        <f t="shared" si="4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Assumptions'!$E$371:$E$394,'Table 3 PV_.PX.NTN._.PTC.2031'!$B24-2023,1)/INDEX('2025 IRP Assumptions'!$E$371:$E$394,'Table 3 PV_.PX.NTN._.PTC.2031'!$B24-2023-1,1)</f>
        <v>91.393887636254348</v>
      </c>
      <c r="E24" s="69" cm="1">
        <f t="array" ref="E24">$E$9*INDEX('2025 IRP Assumptions'!$E$371:$E$394,'Table 3 PV_.PX.NTN._.PTC.2031'!$B24-2023,1)</f>
        <v>28.35736228116</v>
      </c>
      <c r="F24" s="237"/>
      <c r="G24" s="70">
        <f t="shared" si="1"/>
        <v>45.244092065725901</v>
      </c>
      <c r="H24" s="69"/>
      <c r="I24" s="69">
        <f t="shared" si="5"/>
        <v>-57.02</v>
      </c>
      <c r="J24" s="70">
        <f t="shared" si="2"/>
        <v>-11.775907934274102</v>
      </c>
      <c r="K24" s="70">
        <f t="shared" si="3"/>
        <v>-31.17</v>
      </c>
      <c r="L24" s="69">
        <f t="shared" si="4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Assumptions'!$E$371:$E$394,'Table 3 PV_.PX.NTN._.PTC.2031'!$B25-2023,1)/INDEX('2025 IRP Assumptions'!$E$371:$E$394,'Table 3 PV_.PX.NTN._.PTC.2031'!$B25-2023-1,1)</f>
        <v>93.386274414540893</v>
      </c>
      <c r="E25" s="69" cm="1">
        <f t="array" ref="E25">$E$9*INDEX('2025 IRP Assumptions'!$E$371:$E$394,'Table 3 PV_.PX.NTN._.PTC.2031'!$B25-2023,1)</f>
        <v>28.975552787519998</v>
      </c>
      <c r="F25" s="237"/>
      <c r="G25" s="70">
        <f t="shared" si="1"/>
        <v>46.230413286529</v>
      </c>
      <c r="H25" s="69"/>
      <c r="I25" s="69">
        <f t="shared" si="5"/>
        <v>-58.35</v>
      </c>
      <c r="J25" s="70">
        <f t="shared" si="2"/>
        <v>-12.119586713471001</v>
      </c>
      <c r="K25" s="70">
        <f t="shared" si="3"/>
        <v>-32.08</v>
      </c>
      <c r="L25" s="69">
        <f t="shared" si="4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Assumptions'!$E$371:$E$394,'Table 3 PV_.PX.NTN._.PTC.2031'!$B26-2023,1)/INDEX('2025 IRP Assumptions'!$E$371:$E$394,'Table 3 PV_.PX.NTN._.PTC.2031'!$B26-2023-1,1)</f>
        <v>95.422095152017988</v>
      </c>
      <c r="E26" s="69" cm="1">
        <f t="array" ref="E26">$E$9*INDEX('2025 IRP Assumptions'!$E$371:$E$394,'Table 3 PV_.PX.NTN._.PTC.2031'!$B26-2023,1)</f>
        <v>29.607219824399998</v>
      </c>
      <c r="F26" s="237"/>
      <c r="G26" s="70">
        <f t="shared" si="1"/>
        <v>47.238236274017169</v>
      </c>
      <c r="H26" s="69"/>
      <c r="I26" s="69"/>
      <c r="J26" s="70">
        <f t="shared" si="2"/>
        <v>47.238236274017169</v>
      </c>
      <c r="K26" s="70">
        <f t="shared" si="3"/>
        <v>125.03</v>
      </c>
      <c r="L26" s="69">
        <f t="shared" si="4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Assumptions'!$E$371:$E$394,'Table 3 PV_.PX.NTN._.PTC.2031'!$B27-2023,1)/INDEX('2025 IRP Assumptions'!$E$371:$E$394,'Table 3 PV_.PX.NTN._.PTC.2031'!$B27-2023-1,1)</f>
        <v>97.502296829903244</v>
      </c>
      <c r="E27" s="69" cm="1">
        <f t="array" ref="E27">$E$9*INDEX('2025 IRP Assumptions'!$E$371:$E$394,'Table 3 PV_.PX.NTN._.PTC.2031'!$B27-2023,1)</f>
        <v>30.252657217679999</v>
      </c>
      <c r="F27" s="237"/>
      <c r="G27" s="70">
        <f t="shared" si="1"/>
        <v>48.268029826558674</v>
      </c>
      <c r="H27" s="69"/>
      <c r="I27" s="69"/>
      <c r="J27" s="70">
        <f t="shared" si="2"/>
        <v>48.268029826558674</v>
      </c>
      <c r="K27" s="70">
        <f t="shared" si="3"/>
        <v>127.75</v>
      </c>
      <c r="L27" s="69">
        <f t="shared" si="4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Assumptions'!$E$371:$E$394,'Table 3 PV_.PX.NTN._.PTC.2031'!$B28-2023,1)/INDEX('2025 IRP Assumptions'!$E$371:$E$394,'Table 3 PV_.PX.NTN._.PTC.2031'!$B28-2023-1,1)</f>
        <v>99.627846931137697</v>
      </c>
      <c r="E28" s="69" cm="1">
        <f t="array" ref="E28">$E$9*INDEX('2025 IRP Assumptions'!$E$371:$E$394,'Table 3 PV_.PX.NTN._.PTC.2031'!$B28-2023,1)</f>
        <v>30.91216515444</v>
      </c>
      <c r="F28" s="237"/>
      <c r="G28" s="70">
        <f t="shared" si="1"/>
        <v>49.320272891798588</v>
      </c>
      <c r="H28" s="69"/>
      <c r="I28" s="69"/>
      <c r="J28" s="70">
        <f t="shared" si="2"/>
        <v>49.320272891798588</v>
      </c>
      <c r="K28" s="70">
        <f t="shared" si="3"/>
        <v>130.54</v>
      </c>
      <c r="L28" s="69">
        <f t="shared" si="4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Assumptions'!$E$371:$E$394,'Table 3 PV_.PX.NTN._.PTC.2031'!$B29-2023,1)/INDEX('2025 IRP Assumptions'!$E$371:$E$394,'Table 3 PV_.PX.NTN._.PTC.2031'!$B29-2023-1,1)</f>
        <v>101.79973396946248</v>
      </c>
      <c r="E29" s="69" cm="1">
        <f t="array" ref="E29">$E$9*INDEX('2025 IRP Assumptions'!$E$371:$E$394,'Table 3 PV_.PX.NTN._.PTC.2031'!$B29-2023,1)</f>
        <v>31.58605034712</v>
      </c>
      <c r="F29" s="237"/>
      <c r="G29" s="70">
        <f t="shared" si="1"/>
        <v>50.395454828575545</v>
      </c>
      <c r="H29" s="69"/>
      <c r="I29" s="69"/>
      <c r="J29" s="70">
        <f t="shared" si="2"/>
        <v>50.395454828575545</v>
      </c>
      <c r="K29" s="70">
        <f t="shared" si="3"/>
        <v>133.38999999999999</v>
      </c>
      <c r="L29" s="69">
        <f t="shared" si="4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Assumptions'!$E$371:$E$394,'Table 3 PV_.PX.NTN._.PTC.2031'!$B30-2023,1)/INDEX('2025 IRP Assumptions'!$E$371:$E$394,'Table 3 PV_.PX.NTN._.PTC.2031'!$B30-2023-1,1)</f>
        <v>104.01896821689942</v>
      </c>
      <c r="E30" s="69" cm="1">
        <f t="array" ref="E30">$E$9*INDEX('2025 IRP Assumptions'!$E$371:$E$394,'Table 3 PV_.PX.NTN._.PTC.2031'!$B30-2023,1)</f>
        <v>32.274626259240002</v>
      </c>
      <c r="F30" s="237"/>
      <c r="G30" s="70">
        <f t="shared" si="1"/>
        <v>51.494075767057417</v>
      </c>
      <c r="H30" s="69"/>
      <c r="I30" s="69"/>
      <c r="J30" s="70">
        <f t="shared" si="2"/>
        <v>51.494075767057417</v>
      </c>
      <c r="K30" s="70">
        <f t="shared" si="3"/>
        <v>136.29</v>
      </c>
      <c r="L30" s="69">
        <f t="shared" si="4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Assumptions'!$E$371:$E$394,'Table 3 PV_.PX.NTN._.PTC.2031'!$B31-2023,1)/INDEX('2025 IRP Assumptions'!$E$371:$E$394,'Table 3 PV_.PX.NTN._.PTC.2031'!$B31-2023-1,1)</f>
        <v>106.28658170375095</v>
      </c>
      <c r="E31" s="69" cm="1">
        <f t="array" ref="E31">$E$9*INDEX('2025 IRP Assumptions'!$E$371:$E$394,'Table 3 PV_.PX.NTN._.PTC.2031'!$B31-2023,1)</f>
        <v>32.978213105400002</v>
      </c>
      <c r="F31" s="237"/>
      <c r="G31" s="70">
        <f t="shared" si="1"/>
        <v>52.616646608741299</v>
      </c>
      <c r="H31" s="69"/>
      <c r="I31" s="69"/>
      <c r="J31" s="70">
        <f t="shared" si="2"/>
        <v>52.616646608741299</v>
      </c>
      <c r="K31" s="70">
        <f t="shared" si="3"/>
        <v>139.26</v>
      </c>
      <c r="L31" s="69">
        <f t="shared" si="4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Assumptions'!$E$371:$E$394,'Table 3 PV_.PX.NTN._.PTC.2031'!$B32-2023,1)/INDEX('2025 IRP Assumptions'!$E$371:$E$394,'Table 3 PV_.PX.NTN._.PTC.2031'!$B32-2023-1,1)</f>
        <v>108.6036291444845</v>
      </c>
      <c r="E32" s="69" cm="1">
        <f t="array" ref="E32">$E$9*INDEX('2025 IRP Assumptions'!$E$371:$E$394,'Table 3 PV_.PX.NTN._.PTC.2031'!$B32-2023,1)</f>
        <v>33.69713813856</v>
      </c>
      <c r="F32" s="237"/>
      <c r="G32" s="70">
        <f t="shared" si="1"/>
        <v>53.763689484807976</v>
      </c>
      <c r="H32" s="69"/>
      <c r="I32" s="69"/>
      <c r="J32" s="70">
        <f t="shared" si="2"/>
        <v>53.763689484807976</v>
      </c>
      <c r="K32" s="70">
        <f t="shared" si="3"/>
        <v>142.30000000000001</v>
      </c>
      <c r="L32" s="69">
        <f t="shared" si="4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54.935737895136803</v>
      </c>
      <c r="H33" s="69"/>
      <c r="I33" s="321"/>
      <c r="J33" s="70">
        <f t="shared" si="2"/>
        <v>54.935737895136803</v>
      </c>
      <c r="K33" s="70">
        <f t="shared" si="3"/>
        <v>145.4</v>
      </c>
      <c r="L33" s="69">
        <f t="shared" si="4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56.13333696036522</v>
      </c>
      <c r="H34" s="69"/>
      <c r="I34" s="321"/>
      <c r="J34" s="70">
        <f t="shared" si="2"/>
        <v>56.13333696036522</v>
      </c>
      <c r="K34" s="70">
        <f t="shared" si="3"/>
        <v>148.57</v>
      </c>
      <c r="L34" s="69">
        <f t="shared" si="4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57.357043684760306</v>
      </c>
      <c r="H35" s="69"/>
      <c r="I35" s="321"/>
      <c r="J35" s="70">
        <f t="shared" si="2"/>
        <v>57.357043684760306</v>
      </c>
      <c r="K35" s="70">
        <f t="shared" si="3"/>
        <v>151.81</v>
      </c>
      <c r="L35" s="69">
        <f t="shared" si="4"/>
        <v>151.81159261279529</v>
      </c>
      <c r="P35" s="79"/>
      <c r="Q35" s="69"/>
      <c r="R35" s="69"/>
    </row>
    <row r="36" spans="2:18" ht="15" hidden="1">
      <c r="B36" s="68"/>
      <c r="C36" s="71"/>
      <c r="D36" s="232"/>
      <c r="E36" s="232"/>
      <c r="F36" s="237"/>
      <c r="G36" s="70"/>
      <c r="H36" s="69"/>
      <c r="I36" s="321"/>
      <c r="J36" s="70"/>
      <c r="K36" s="70"/>
      <c r="L36" s="69"/>
      <c r="P36" s="79"/>
      <c r="Q36" s="69"/>
      <c r="R36" s="69"/>
    </row>
    <row r="37" spans="2:18" ht="15" hidden="1">
      <c r="B37" s="68"/>
      <c r="C37" s="71"/>
      <c r="D37" s="232"/>
      <c r="E37" s="232"/>
      <c r="F37" s="237"/>
      <c r="G37" s="70"/>
      <c r="H37" s="69"/>
      <c r="I37" s="321"/>
      <c r="J37" s="70"/>
      <c r="K37" s="70"/>
      <c r="L37" s="69"/>
      <c r="P37" s="79"/>
      <c r="Q37" s="69"/>
      <c r="R37" s="69"/>
    </row>
    <row r="38" spans="2:18" ht="15" hidden="1">
      <c r="B38" s="68"/>
      <c r="C38" s="71"/>
      <c r="D38" s="232"/>
      <c r="E38" s="232"/>
      <c r="F38" s="237"/>
      <c r="G38" s="70"/>
      <c r="H38" s="69"/>
      <c r="I38" s="321"/>
      <c r="J38" s="70"/>
      <c r="K38" s="70"/>
      <c r="L38" s="69"/>
      <c r="P38" s="79"/>
      <c r="Q38" s="69"/>
      <c r="R38" s="69"/>
    </row>
    <row r="39" spans="2:18" ht="15" hidden="1">
      <c r="B39" s="68"/>
      <c r="C39" s="71"/>
      <c r="D39" s="232"/>
      <c r="E39" s="232"/>
      <c r="F39" s="237"/>
      <c r="G39" s="70"/>
      <c r="H39" s="69"/>
      <c r="I39" s="321"/>
      <c r="J39" s="70"/>
      <c r="K39" s="70"/>
      <c r="L39" s="69"/>
      <c r="P39" s="79"/>
      <c r="Q39" s="69"/>
      <c r="R39" s="69"/>
    </row>
    <row r="40" spans="2:18" ht="15" hidden="1">
      <c r="B40" s="68"/>
      <c r="C40" s="71"/>
      <c r="D40" s="232"/>
      <c r="E40" s="232"/>
      <c r="F40" s="237"/>
      <c r="G40" s="70"/>
      <c r="H40" s="69"/>
      <c r="I40" s="321"/>
      <c r="J40" s="70"/>
      <c r="K40" s="70"/>
      <c r="L40" s="69"/>
      <c r="P40" s="79"/>
      <c r="Q40" s="69"/>
      <c r="R40" s="69"/>
    </row>
    <row r="41" spans="2:18" ht="15" hidden="1">
      <c r="B41" s="68"/>
      <c r="C41" s="71"/>
      <c r="D41" s="232"/>
      <c r="E41" s="232"/>
      <c r="F41" s="237"/>
      <c r="G41" s="70"/>
      <c r="H41" s="69"/>
      <c r="I41" s="321"/>
      <c r="J41" s="70"/>
      <c r="K41" s="70"/>
      <c r="L41" s="69"/>
      <c r="P41" s="79"/>
      <c r="Q41" s="69"/>
      <c r="R41" s="69"/>
    </row>
    <row r="42" spans="2:18" ht="15" hidden="1">
      <c r="B42" s="68"/>
      <c r="C42" s="71"/>
      <c r="D42" s="232"/>
      <c r="E42" s="232"/>
      <c r="F42" s="237"/>
      <c r="G42" s="70"/>
      <c r="H42" s="69"/>
      <c r="I42" s="321"/>
      <c r="J42" s="70"/>
      <c r="K42" s="70"/>
      <c r="L42" s="69"/>
      <c r="P42" s="79"/>
      <c r="Q42" s="69"/>
      <c r="R42" s="69"/>
    </row>
    <row r="43" spans="2:18" ht="15" hidden="1">
      <c r="B43" s="68"/>
      <c r="C43" s="71"/>
      <c r="D43" s="232"/>
      <c r="E43" s="232"/>
      <c r="F43" s="237"/>
      <c r="G43" s="70"/>
      <c r="H43" s="69"/>
      <c r="I43" s="321"/>
      <c r="J43" s="70"/>
      <c r="K43" s="70"/>
      <c r="L43" s="69"/>
      <c r="P43" s="79"/>
      <c r="Q43" s="69"/>
      <c r="R43" s="69"/>
    </row>
    <row r="44" spans="2:18" ht="15" hidden="1">
      <c r="B44" s="68"/>
      <c r="C44" s="71"/>
      <c r="D44" s="232"/>
      <c r="E44" s="232"/>
      <c r="F44" s="237"/>
      <c r="G44" s="70"/>
      <c r="H44" s="69"/>
      <c r="I44" s="321"/>
      <c r="J44" s="70"/>
      <c r="K44" s="70"/>
      <c r="L44" s="69"/>
      <c r="P44" s="79"/>
      <c r="Q44" s="69"/>
      <c r="R44" s="69"/>
    </row>
    <row r="45" spans="2:18" ht="15" hidden="1">
      <c r="B45" s="68"/>
      <c r="C45" s="71"/>
      <c r="D45" s="232"/>
      <c r="E45" s="232"/>
      <c r="F45" s="237"/>
      <c r="G45" s="70"/>
      <c r="H45" s="69"/>
      <c r="I45" s="321"/>
      <c r="J45" s="70"/>
      <c r="K45" s="70"/>
      <c r="L45" s="69"/>
      <c r="P45" s="79"/>
      <c r="Q45" s="69"/>
      <c r="R45" s="69"/>
    </row>
    <row r="46" spans="2:18" ht="15" hidden="1">
      <c r="B46" s="68"/>
      <c r="C46" s="71"/>
      <c r="D46" s="232"/>
      <c r="E46" s="232"/>
      <c r="F46" s="237"/>
      <c r="G46" s="70"/>
      <c r="H46" s="69"/>
      <c r="I46" s="321"/>
      <c r="J46" s="70"/>
      <c r="K46" s="70"/>
      <c r="L46" s="69"/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303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10.605054704525907</v>
      </c>
      <c r="K48" s="70">
        <f>-PMT(Discount_Rate,COUNT(K$16:K$40),NPV(Discount_Rate,K$16:K$40))</f>
        <v>28.069059149361877</v>
      </c>
      <c r="L48" s="70">
        <f>-PMT(Discount_Rate,COUNT(L$16:L$40),NPV(Discount_Rate,L$16:L$40))</f>
        <v>119.31866728070321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30.2%)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250</v>
      </c>
    </row>
    <row r="58" spans="2:20">
      <c r="B58"/>
      <c r="C58" s="153"/>
      <c r="P58" s="143"/>
      <c r="T58" s="156"/>
    </row>
    <row r="59" spans="2:20">
      <c r="B59"/>
      <c r="C59" s="77"/>
      <c r="Q59" s="61" t="s">
        <v>187</v>
      </c>
      <c r="R59" s="143">
        <v>100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155">
        <v>0.30214406753877532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C63" s="155"/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129.8511264722423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7">I65*(8.76*$C$61)</f>
        <v>133.37134657432307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8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7"/>
        <v>133.37134657432307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8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7"/>
        <v>136.86509885608743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8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7"/>
        <v>140.3853189581682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8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7"/>
        <v>143.90553906024894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8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7"/>
        <v>147.3992913420133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8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7"/>
        <v>147.3992913420133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8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7"/>
        <v>150.9195114440941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8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7"/>
        <v>154.43973154617484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65.738090441674046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8FAB-9259-475F-BB5E-F76CD6BD7A13}">
  <sheetPr>
    <tabColor rgb="FFFFFF00"/>
    <pageSetUpPr fitToPage="1"/>
  </sheetPr>
  <dimension ref="B1:AC89"/>
  <sheetViews>
    <sheetView topLeftCell="A34" zoomScaleNormal="100" workbookViewId="0">
      <selection activeCell="G65" sqref="G6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3.33203125" style="61" customWidth="1"/>
    <col min="6" max="6" width="18.83203125" style="61" customWidth="1"/>
    <col min="7" max="7" width="23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Assumptions'!$E$371:$E$394,'PV_.PX.BDG._.PTC.2031'!$B10-2023,1)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Assumptions'!$E$371:$E$394,'PV_.PX.BDG._.PTC.2031'!$B11-2023,1)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Assumptions'!$E$371:$E$394,'PV_.PX.BDG._.PTC.2031'!$B12-2023,1)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Assumptions'!$E$371:$E$394,'PV_.PX.BDG._.PTC.2031'!$B13-2023,1)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Assumptions'!$E$371:$E$394,'PV_.PX.BDG._.PTC.2031'!$B14-2023,1)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Assumptions'!$E$371:$E$394,'PV_.PX.BDG._.PTC.2031'!$B15-2023,1)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Assumptions'!$E$371:$E$394,'PV_.PX.BDG._.PTC.2031'!$B16-2023,1)</f>
        <v>23.863747481640001</v>
      </c>
      <c r="F16" s="237"/>
      <c r="G16" s="70">
        <f t="shared" ref="G16:G46" si="1">(D16+E16+F16)/(8.76*$C$61)</f>
        <v>38.406509695055568</v>
      </c>
      <c r="H16" s="69"/>
      <c r="I16" s="69">
        <f>-I64</f>
        <v>-49.06</v>
      </c>
      <c r="J16" s="70">
        <f>(G16+H16+I16)</f>
        <v>-10.653490304944434</v>
      </c>
      <c r="K16" s="70">
        <f t="shared" ref="K16:K46" si="2">ROUND(J16*$C$61*8.76,2)</f>
        <v>-27.95</v>
      </c>
      <c r="L16" s="69">
        <f t="shared" ref="L16:L46" si="3"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Assumptions'!$E$371:$E$394,'PV_.PX.BDG._.PTC.2031'!$B17-2023,1)/INDEX('2025 IRP Assumptions'!$E$371:$E$394,'PV_.PX.BDG._.PTC.2031'!$B17-2023-1,1)</f>
        <v>78.587932386487694</v>
      </c>
      <c r="E17" s="69" cm="1">
        <f t="array" ref="E17">$E$9*INDEX('2025 IRP Assumptions'!$E$371:$E$394,'PV_.PX.BDG._.PTC.2031'!$B17-2023,1)</f>
        <v>24.383977170120001</v>
      </c>
      <c r="F17" s="237"/>
      <c r="G17" s="70">
        <f t="shared" si="1"/>
        <v>39.243771595753891</v>
      </c>
      <c r="H17" s="69"/>
      <c r="I17" s="69">
        <f t="shared" ref="I17:I25" si="4">-I65</f>
        <v>-50.39</v>
      </c>
      <c r="J17" s="70">
        <f t="shared" ref="J17:J35" si="5">(G17+H17+I17)</f>
        <v>-11.146228404246109</v>
      </c>
      <c r="K17" s="70">
        <f t="shared" si="2"/>
        <v>-29.25</v>
      </c>
      <c r="L17" s="69">
        <f t="shared" si="3"/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Assumptions'!$E$371:$E$394,'PV_.PX.BDG._.PTC.2031'!$B18-2023,1)/INDEX('2025 IRP Assumptions'!$E$371:$E$394,'PV_.PX.BDG._.PTC.2031'!$B18-2023-1,1)</f>
        <v>80.301149313452228</v>
      </c>
      <c r="E18" s="69" cm="1">
        <f t="array" ref="E18">$E$9*INDEX('2025 IRP Assumptions'!$E$371:$E$394,'PV_.PX.BDG._.PTC.2031'!$B18-2023,1)</f>
        <v>24.915547872719998</v>
      </c>
      <c r="F18" s="237"/>
      <c r="G18" s="70">
        <f t="shared" si="1"/>
        <v>40.099285817010276</v>
      </c>
      <c r="H18" s="69"/>
      <c r="I18" s="69">
        <f t="shared" si="4"/>
        <v>-50.39</v>
      </c>
      <c r="J18" s="70">
        <f t="shared" si="5"/>
        <v>-10.290714182989724</v>
      </c>
      <c r="K18" s="70">
        <f t="shared" si="2"/>
        <v>-27</v>
      </c>
      <c r="L18" s="69">
        <f t="shared" si="3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Assumptions'!$E$371:$E$394,'PV_.PX.BDG._.PTC.2031'!$B19-2023,1)/INDEX('2025 IRP Assumptions'!$E$371:$E$394,'PV_.PX.BDG._.PTC.2031'!$B19-2023-1,1)</f>
        <v>82.051714428350522</v>
      </c>
      <c r="E19" s="69" cm="1">
        <f t="array" ref="E19">$E$9*INDEX('2025 IRP Assumptions'!$E$371:$E$394,'PV_.PX.BDG._.PTC.2031'!$B19-2023,1)</f>
        <v>25.458706834919997</v>
      </c>
      <c r="F19" s="237"/>
      <c r="G19" s="70">
        <f t="shared" si="1"/>
        <v>40.973450277715379</v>
      </c>
      <c r="H19" s="69"/>
      <c r="I19" s="69">
        <f t="shared" si="4"/>
        <v>-51.71</v>
      </c>
      <c r="J19" s="70">
        <f t="shared" si="5"/>
        <v>-10.736549722284622</v>
      </c>
      <c r="K19" s="70">
        <f t="shared" si="2"/>
        <v>-28.17</v>
      </c>
      <c r="L19" s="69">
        <f t="shared" si="3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Assumptions'!$E$371:$E$394,'PV_.PX.BDG._.PTC.2031'!$B20-2023,1)/INDEX('2025 IRP Assumptions'!$E$371:$E$394,'PV_.PX.BDG._.PTC.2031'!$B20-2023-1,1)</f>
        <v>83.840441781870993</v>
      </c>
      <c r="E20" s="69" cm="1">
        <f t="array" ref="E20">$E$9*INDEX('2025 IRP Assumptions'!$E$371:$E$394,'PV_.PX.BDG._.PTC.2031'!$B20-2023,1)</f>
        <v>26.013706637399999</v>
      </c>
      <c r="F20" s="237"/>
      <c r="G20" s="70">
        <f t="shared" si="1"/>
        <v>41.86667148327421</v>
      </c>
      <c r="H20" s="69"/>
      <c r="I20" s="69">
        <f t="shared" si="4"/>
        <v>-53.04</v>
      </c>
      <c r="J20" s="70">
        <f t="shared" si="5"/>
        <v>-11.173328516725789</v>
      </c>
      <c r="K20" s="70">
        <f t="shared" si="2"/>
        <v>-29.32</v>
      </c>
      <c r="L20" s="69">
        <f t="shared" si="3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Assumptions'!$E$371:$E$394,'PV_.PX.BDG._.PTC.2031'!$B21-2023,1)/INDEX('2025 IRP Assumptions'!$E$371:$E$394,'PV_.PX.BDG._.PTC.2031'!$B21-2023-1,1)</f>
        <v>85.668163413310992</v>
      </c>
      <c r="E21" s="69" cm="1">
        <f t="array" ref="E21">$E$9*INDEX('2025 IRP Assumptions'!$E$371:$E$394,'PV_.PX.BDG._.PTC.2031'!$B21-2023,1)</f>
        <v>26.580805442279999</v>
      </c>
      <c r="F21" s="237"/>
      <c r="G21" s="70">
        <f t="shared" si="1"/>
        <v>42.779364921906819</v>
      </c>
      <c r="H21" s="69"/>
      <c r="I21" s="69">
        <f t="shared" si="4"/>
        <v>-54.37</v>
      </c>
      <c r="J21" s="70">
        <f t="shared" si="5"/>
        <v>-11.590635078093179</v>
      </c>
      <c r="K21" s="70">
        <f t="shared" si="2"/>
        <v>-30.41</v>
      </c>
      <c r="L21" s="69">
        <f t="shared" si="3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Assumptions'!$E$371:$E$394,'PV_.PX.BDG._.PTC.2031'!$B22-2023,1)/INDEX('2025 IRP Assumptions'!$E$371:$E$394,'PV_.PX.BDG._.PTC.2031'!$B22-2023-1,1)</f>
        <v>87.535729350576801</v>
      </c>
      <c r="E22" s="69" cm="1">
        <f t="array" ref="E22">$E$9*INDEX('2025 IRP Assumptions'!$E$371:$E$394,'PV_.PX.BDG._.PTC.2031'!$B22-2023,1)</f>
        <v>27.160266993119997</v>
      </c>
      <c r="F22" s="237"/>
      <c r="G22" s="70">
        <f t="shared" si="1"/>
        <v>43.711955064648265</v>
      </c>
      <c r="H22" s="69"/>
      <c r="I22" s="69">
        <f t="shared" si="4"/>
        <v>-55.69</v>
      </c>
      <c r="J22" s="70">
        <f t="shared" si="5"/>
        <v>-11.978044935351733</v>
      </c>
      <c r="K22" s="70">
        <f t="shared" si="2"/>
        <v>-31.43</v>
      </c>
      <c r="L22" s="69">
        <f t="shared" si="3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Assumptions'!$E$371:$E$394,'PV_.PX.BDG._.PTC.2031'!$B23-2023,1)/INDEX('2025 IRP Assumptions'!$E$371:$E$394,'PV_.PX.BDG._.PTC.2031'!$B23-2023-1,1)</f>
        <v>89.44400827152954</v>
      </c>
      <c r="E23" s="69" cm="1">
        <f t="array" ref="E23">$E$9*INDEX('2025 IRP Assumptions'!$E$371:$E$394,'PV_.PX.BDG._.PTC.2031'!$B23-2023,1)</f>
        <v>27.75236082012</v>
      </c>
      <c r="F23" s="237"/>
      <c r="G23" s="70">
        <f t="shared" si="1"/>
        <v>44.664875695599193</v>
      </c>
      <c r="H23" s="69"/>
      <c r="I23" s="69">
        <f t="shared" si="4"/>
        <v>-55.69</v>
      </c>
      <c r="J23" s="70">
        <f t="shared" si="5"/>
        <v>-11.025124304400805</v>
      </c>
      <c r="K23" s="70">
        <f t="shared" si="2"/>
        <v>-28.93</v>
      </c>
      <c r="L23" s="69">
        <f t="shared" si="3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Assumptions'!$E$371:$E$394,'PV_.PX.BDG._.PTC.2031'!$B24-2023,1)/INDEX('2025 IRP Assumptions'!$E$371:$E$394,'PV_.PX.BDG._.PTC.2031'!$B24-2023-1,1)</f>
        <v>91.393887636254348</v>
      </c>
      <c r="E24" s="69" cm="1">
        <f t="array" ref="E24">$E$9*INDEX('2025 IRP Assumptions'!$E$371:$E$394,'PV_.PX.BDG._.PTC.2031'!$B24-2023,1)</f>
        <v>28.35736228116</v>
      </c>
      <c r="F24" s="237"/>
      <c r="G24" s="70">
        <f t="shared" si="1"/>
        <v>45.638569977975948</v>
      </c>
      <c r="H24" s="69"/>
      <c r="I24" s="69">
        <f t="shared" si="4"/>
        <v>-57.02</v>
      </c>
      <c r="J24" s="70">
        <f t="shared" si="5"/>
        <v>-11.381430022024055</v>
      </c>
      <c r="K24" s="70">
        <f t="shared" si="2"/>
        <v>-29.86</v>
      </c>
      <c r="L24" s="69">
        <f t="shared" si="3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Assumptions'!$E$371:$E$394,'PV_.PX.BDG._.PTC.2031'!$B25-2023,1)/INDEX('2025 IRP Assumptions'!$E$371:$E$394,'PV_.PX.BDG._.PTC.2031'!$B25-2023-1,1)</f>
        <v>93.386274414540893</v>
      </c>
      <c r="E25" s="69" cm="1">
        <f t="array" ref="E25">$E$9*INDEX('2025 IRP Assumptions'!$E$371:$E$394,'PV_.PX.BDG._.PTC.2031'!$B25-2023,1)</f>
        <v>28.975552787519998</v>
      </c>
      <c r="F25" s="237"/>
      <c r="G25" s="70">
        <f t="shared" si="1"/>
        <v>46.633490817386161</v>
      </c>
      <c r="H25" s="69"/>
      <c r="I25" s="69">
        <f t="shared" si="4"/>
        <v>-58.35</v>
      </c>
      <c r="J25" s="70">
        <f t="shared" si="5"/>
        <v>-11.716509182613841</v>
      </c>
      <c r="K25" s="70">
        <f t="shared" si="2"/>
        <v>-30.74</v>
      </c>
      <c r="L25" s="69">
        <f t="shared" si="3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Assumptions'!$E$371:$E$394,'PV_.PX.BDG._.PTC.2031'!$B26-2023,1)/INDEX('2025 IRP Assumptions'!$E$371:$E$394,'PV_.PX.BDG._.PTC.2031'!$B26-2023-1,1)</f>
        <v>95.422095152017988</v>
      </c>
      <c r="E26" s="69" cm="1">
        <f t="array" ref="E26">$E$9*INDEX('2025 IRP Assumptions'!$E$371:$E$394,'PV_.PX.BDG._.PTC.2031'!$B26-2023,1)</f>
        <v>29.607219824399998</v>
      </c>
      <c r="F26" s="237"/>
      <c r="G26" s="70">
        <f t="shared" si="1"/>
        <v>47.650100894853821</v>
      </c>
      <c r="H26" s="69"/>
      <c r="I26" s="69"/>
      <c r="J26" s="70">
        <f t="shared" si="5"/>
        <v>47.650100894853821</v>
      </c>
      <c r="K26" s="70">
        <f t="shared" si="2"/>
        <v>125.03</v>
      </c>
      <c r="L26" s="69">
        <f t="shared" si="3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Assumptions'!$E$371:$E$394,'PV_.PX.BDG._.PTC.2031'!$B27-2023,1)/INDEX('2025 IRP Assumptions'!$E$371:$E$394,'PV_.PX.BDG._.PTC.2031'!$B27-2023-1,1)</f>
        <v>97.502296829903244</v>
      </c>
      <c r="E27" s="69" cm="1">
        <f t="array" ref="E27">$E$9*INDEX('2025 IRP Assumptions'!$E$371:$E$394,'PV_.PX.BDG._.PTC.2031'!$B27-2023,1)</f>
        <v>30.252657217679999</v>
      </c>
      <c r="F27" s="237"/>
      <c r="G27" s="70">
        <f t="shared" si="1"/>
        <v>48.688873096144981</v>
      </c>
      <c r="H27" s="69"/>
      <c r="I27" s="69"/>
      <c r="J27" s="70">
        <f t="shared" si="5"/>
        <v>48.688873096144981</v>
      </c>
      <c r="K27" s="70">
        <f t="shared" si="2"/>
        <v>127.75</v>
      </c>
      <c r="L27" s="69">
        <f t="shared" si="3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Assumptions'!$E$371:$E$394,'PV_.PX.BDG._.PTC.2031'!$B28-2023,1)/INDEX('2025 IRP Assumptions'!$E$371:$E$394,'PV_.PX.BDG._.PTC.2031'!$B28-2023-1,1)</f>
        <v>99.627846931137697</v>
      </c>
      <c r="E28" s="69" cm="1">
        <f t="array" ref="E28">$E$9*INDEX('2025 IRP Assumptions'!$E$371:$E$394,'PV_.PX.BDG._.PTC.2031'!$B28-2023,1)</f>
        <v>30.91216515444</v>
      </c>
      <c r="F28" s="237"/>
      <c r="G28" s="70">
        <f t="shared" si="1"/>
        <v>49.750290544792847</v>
      </c>
      <c r="H28" s="69"/>
      <c r="I28" s="69"/>
      <c r="J28" s="70">
        <f t="shared" si="5"/>
        <v>49.750290544792847</v>
      </c>
      <c r="K28" s="70">
        <f t="shared" si="2"/>
        <v>130.54</v>
      </c>
      <c r="L28" s="69">
        <f t="shared" si="3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Assumptions'!$E$371:$E$394,'PV_.PX.BDG._.PTC.2031'!$B29-2023,1)/INDEX('2025 IRP Assumptions'!$E$371:$E$394,'PV_.PX.BDG._.PTC.2031'!$B29-2023-1,1)</f>
        <v>101.79973396946248</v>
      </c>
      <c r="E29" s="69" cm="1">
        <f t="array" ref="E29">$E$9*INDEX('2025 IRP Assumptions'!$E$371:$E$394,'PV_.PX.BDG._.PTC.2031'!$B29-2023,1)</f>
        <v>31.58605034712</v>
      </c>
      <c r="F29" s="237"/>
      <c r="G29" s="70">
        <f t="shared" si="1"/>
        <v>50.834846866298143</v>
      </c>
      <c r="H29" s="69"/>
      <c r="I29" s="69"/>
      <c r="J29" s="70">
        <f t="shared" si="5"/>
        <v>50.834846866298143</v>
      </c>
      <c r="K29" s="70">
        <f t="shared" si="2"/>
        <v>133.38999999999999</v>
      </c>
      <c r="L29" s="69">
        <f t="shared" si="3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Assumptions'!$E$371:$E$394,'PV_.PX.BDG._.PTC.2031'!$B30-2023,1)/INDEX('2025 IRP Assumptions'!$E$371:$E$394,'PV_.PX.BDG._.PTC.2031'!$B30-2023-1,1)</f>
        <v>104.01896821689942</v>
      </c>
      <c r="E30" s="69" cm="1">
        <f t="array" ref="E30">$E$9*INDEX('2025 IRP Assumptions'!$E$371:$E$394,'PV_.PX.BDG._.PTC.2031'!$B30-2023,1)</f>
        <v>32.274626259240002</v>
      </c>
      <c r="F30" s="237"/>
      <c r="G30" s="70">
        <f t="shared" si="1"/>
        <v>51.943046551404812</v>
      </c>
      <c r="H30" s="69"/>
      <c r="I30" s="69"/>
      <c r="J30" s="70">
        <f t="shared" si="5"/>
        <v>51.943046551404812</v>
      </c>
      <c r="K30" s="70">
        <f t="shared" si="2"/>
        <v>136.29</v>
      </c>
      <c r="L30" s="69">
        <f t="shared" si="3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Assumptions'!$E$371:$E$394,'PV_.PX.BDG._.PTC.2031'!$B31-2023,1)/INDEX('2025 IRP Assumptions'!$E$371:$E$394,'PV_.PX.BDG._.PTC.2031'!$B31-2023-1,1)</f>
        <v>106.28658170375095</v>
      </c>
      <c r="E31" s="69" cm="1">
        <f t="array" ref="E31">$E$9*INDEX('2025 IRP Assumptions'!$E$371:$E$394,'PV_.PX.BDG._.PTC.2031'!$B31-2023,1)</f>
        <v>32.978213105400002</v>
      </c>
      <c r="F31" s="237"/>
      <c r="G31" s="70">
        <f t="shared" si="1"/>
        <v>53.075404956099945</v>
      </c>
      <c r="H31" s="69"/>
      <c r="I31" s="69"/>
      <c r="J31" s="70">
        <f t="shared" si="5"/>
        <v>53.075404956099945</v>
      </c>
      <c r="K31" s="70">
        <f t="shared" si="2"/>
        <v>139.26</v>
      </c>
      <c r="L31" s="69">
        <f t="shared" si="3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Assumptions'!$E$371:$E$394,'PV_.PX.BDG._.PTC.2031'!$B32-2023,1)/INDEX('2025 IRP Assumptions'!$E$371:$E$394,'PV_.PX.BDG._.PTC.2031'!$B32-2023-1,1)</f>
        <v>108.6036291444845</v>
      </c>
      <c r="E32" s="69" cm="1">
        <f t="array" ref="E32">$E$9*INDEX('2025 IRP Assumptions'!$E$371:$E$394,'PV_.PX.BDG._.PTC.2031'!$B32-2023,1)</f>
        <v>33.69713813856</v>
      </c>
      <c r="F32" s="237"/>
      <c r="G32" s="70">
        <f t="shared" si="1"/>
        <v>54.232448763964626</v>
      </c>
      <c r="H32" s="69"/>
      <c r="I32" s="69"/>
      <c r="J32" s="70">
        <f t="shared" si="5"/>
        <v>54.232448763964626</v>
      </c>
      <c r="K32" s="70">
        <f t="shared" si="2"/>
        <v>142.30000000000001</v>
      </c>
      <c r="L32" s="69">
        <f t="shared" si="3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55.414716126400862</v>
      </c>
      <c r="H33" s="69"/>
      <c r="I33" s="69"/>
      <c r="J33" s="70">
        <f t="shared" si="5"/>
        <v>55.414716126400862</v>
      </c>
      <c r="K33" s="70">
        <f t="shared" si="2"/>
        <v>145.4</v>
      </c>
      <c r="L33" s="69">
        <f t="shared" si="3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56.622756916888733</v>
      </c>
      <c r="H34" s="69"/>
      <c r="I34" s="69"/>
      <c r="J34" s="70">
        <f t="shared" si="5"/>
        <v>56.622756916888733</v>
      </c>
      <c r="K34" s="70">
        <f t="shared" si="2"/>
        <v>148.57</v>
      </c>
      <c r="L34" s="69">
        <f t="shared" si="3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57.857132996149964</v>
      </c>
      <c r="H35" s="69"/>
      <c r="I35" s="69"/>
      <c r="J35" s="70">
        <f t="shared" si="5"/>
        <v>57.857132996149964</v>
      </c>
      <c r="K35" s="70">
        <f t="shared" si="2"/>
        <v>151.81</v>
      </c>
      <c r="L35" s="69">
        <f t="shared" si="3"/>
        <v>151.81159261279529</v>
      </c>
      <c r="P35" s="79"/>
      <c r="Q35" s="69"/>
      <c r="R35" s="69"/>
    </row>
    <row r="36" spans="2:18" ht="15">
      <c r="B36" s="68">
        <f t="shared" si="0"/>
        <v>2051</v>
      </c>
      <c r="C36" s="71"/>
      <c r="D36" s="232">
        <f t="shared" ref="D36:E36" si="7">D35*D35/D34</f>
        <v>118.38806732561402</v>
      </c>
      <c r="E36" s="232">
        <f t="shared" si="7"/>
        <v>36.733017948424198</v>
      </c>
      <c r="F36" s="237"/>
      <c r="G36" s="70">
        <f t="shared" si="1"/>
        <v>59.118418473469802</v>
      </c>
      <c r="H36" s="69"/>
      <c r="I36" s="69"/>
      <c r="J36" s="70">
        <f t="shared" ref="J36:J45" si="8">(G36+H36+I36)</f>
        <v>59.118418473469802</v>
      </c>
      <c r="K36" s="70">
        <f t="shared" si="2"/>
        <v>155.12</v>
      </c>
      <c r="L36" s="69">
        <f t="shared" si="3"/>
        <v>155.12108527403822</v>
      </c>
      <c r="P36" s="79"/>
      <c r="Q36" s="69"/>
      <c r="R36" s="69"/>
    </row>
    <row r="37" spans="2:18" ht="15">
      <c r="B37" s="68">
        <f t="shared" si="0"/>
        <v>2052</v>
      </c>
      <c r="C37" s="71"/>
      <c r="D37" s="232">
        <f t="shared" ref="D37:E37" si="9">D36*D36/D35</f>
        <v>120.96892714830341</v>
      </c>
      <c r="E37" s="232">
        <f t="shared" si="9"/>
        <v>37.533797725734615</v>
      </c>
      <c r="F37" s="237"/>
      <c r="G37" s="70">
        <f t="shared" si="1"/>
        <v>60.407199973715691</v>
      </c>
      <c r="H37" s="69"/>
      <c r="I37" s="69"/>
      <c r="J37" s="70">
        <f t="shared" si="8"/>
        <v>60.407199973715691</v>
      </c>
      <c r="K37" s="70">
        <f t="shared" si="2"/>
        <v>158.5</v>
      </c>
      <c r="L37" s="69">
        <f t="shared" si="3"/>
        <v>158.50272487403802</v>
      </c>
      <c r="P37" s="79"/>
      <c r="Q37" s="69"/>
      <c r="R37" s="69"/>
    </row>
    <row r="38" spans="2:18" ht="15">
      <c r="B38" s="68">
        <f t="shared" si="0"/>
        <v>2053</v>
      </c>
      <c r="C38" s="71"/>
      <c r="D38" s="232">
        <f t="shared" ref="D38:E38" si="10">D37*D37/D36</f>
        <v>123.60604971414624</v>
      </c>
      <c r="E38" s="232">
        <f t="shared" si="10"/>
        <v>38.35203450188596</v>
      </c>
      <c r="F38" s="237"/>
      <c r="G38" s="70">
        <f t="shared" si="1"/>
        <v>61.724076910176976</v>
      </c>
      <c r="H38" s="69"/>
      <c r="I38" s="69"/>
      <c r="J38" s="70">
        <f t="shared" si="8"/>
        <v>61.724076910176976</v>
      </c>
      <c r="K38" s="70">
        <f t="shared" si="2"/>
        <v>161.96</v>
      </c>
      <c r="L38" s="69">
        <f t="shared" si="3"/>
        <v>161.9580842160322</v>
      </c>
      <c r="P38" s="79"/>
      <c r="Q38" s="69"/>
      <c r="R38" s="69"/>
    </row>
    <row r="39" spans="2:18" ht="15">
      <c r="B39" s="68">
        <f t="shared" si="0"/>
        <v>2054</v>
      </c>
      <c r="C39" s="71"/>
      <c r="D39" s="232">
        <f t="shared" ref="D39:E39" si="11">D38*D38/D37</f>
        <v>126.30066155092186</v>
      </c>
      <c r="E39" s="232">
        <f t="shared" si="11"/>
        <v>39.188108839446329</v>
      </c>
      <c r="F39" s="237"/>
      <c r="G39" s="70">
        <f t="shared" si="1"/>
        <v>63.069661763352464</v>
      </c>
      <c r="H39" s="69"/>
      <c r="I39" s="69"/>
      <c r="J39" s="70">
        <f t="shared" si="8"/>
        <v>63.069661763352464</v>
      </c>
      <c r="K39" s="70">
        <f t="shared" si="2"/>
        <v>165.49</v>
      </c>
      <c r="L39" s="69">
        <f t="shared" si="3"/>
        <v>165.48877039036819</v>
      </c>
      <c r="P39" s="79"/>
      <c r="Q39" s="69"/>
      <c r="R39" s="69"/>
    </row>
    <row r="40" spans="2:18" ht="15">
      <c r="B40" s="68">
        <f t="shared" si="0"/>
        <v>2055</v>
      </c>
      <c r="C40" s="71"/>
      <c r="D40" s="232">
        <f t="shared" ref="D40:E40" si="12">D39*D39/D38</f>
        <v>129.05401592471475</v>
      </c>
      <c r="E40" s="232">
        <f t="shared" si="12"/>
        <v>40.042409597247648</v>
      </c>
      <c r="F40" s="237"/>
      <c r="G40" s="70">
        <f t="shared" si="1"/>
        <v>64.444580365815611</v>
      </c>
      <c r="H40" s="69"/>
      <c r="I40" s="69"/>
      <c r="J40" s="70">
        <f t="shared" si="8"/>
        <v>64.444580365815611</v>
      </c>
      <c r="K40" s="70">
        <f t="shared" si="2"/>
        <v>169.1</v>
      </c>
      <c r="L40" s="69">
        <f t="shared" si="3"/>
        <v>169.0964255219624</v>
      </c>
      <c r="P40" s="79"/>
      <c r="Q40" s="69"/>
      <c r="R40" s="69"/>
    </row>
    <row r="41" spans="2:18" ht="15">
      <c r="B41" s="68">
        <f t="shared" si="0"/>
        <v>2056</v>
      </c>
      <c r="C41" s="71"/>
      <c r="D41" s="232">
        <f t="shared" ref="D41:E41" si="13">D40*D40/D39</f>
        <v>131.86739342280956</v>
      </c>
      <c r="E41" s="232">
        <f t="shared" si="13"/>
        <v>40.915334111244249</v>
      </c>
      <c r="F41" s="237"/>
      <c r="G41" s="70">
        <f t="shared" si="1"/>
        <v>65.849472193289742</v>
      </c>
      <c r="H41" s="69"/>
      <c r="I41" s="69"/>
      <c r="J41" s="70">
        <f t="shared" si="8"/>
        <v>65.849472193289742</v>
      </c>
      <c r="K41" s="70">
        <f t="shared" si="2"/>
        <v>172.78</v>
      </c>
      <c r="L41" s="69">
        <f t="shared" si="3"/>
        <v>172.78272753405381</v>
      </c>
      <c r="P41" s="79"/>
      <c r="Q41" s="69"/>
      <c r="R41" s="69"/>
    </row>
    <row r="42" spans="2:18" ht="15">
      <c r="B42" s="68">
        <f t="shared" si="0"/>
        <v>2057</v>
      </c>
      <c r="C42" s="71"/>
      <c r="D42" s="232">
        <f t="shared" ref="D42:E42" si="14">D41*D41/D40</f>
        <v>134.74210254929324</v>
      </c>
      <c r="E42" s="232">
        <f t="shared" si="14"/>
        <v>41.807288379314109</v>
      </c>
      <c r="F42" s="237"/>
      <c r="G42" s="70">
        <f t="shared" si="1"/>
        <v>67.284990662068694</v>
      </c>
      <c r="H42" s="69"/>
      <c r="I42" s="69"/>
      <c r="J42" s="70">
        <f t="shared" si="8"/>
        <v>67.284990662068694</v>
      </c>
      <c r="K42" s="70">
        <f t="shared" si="2"/>
        <v>176.55</v>
      </c>
      <c r="L42" s="69">
        <f t="shared" si="3"/>
        <v>176.54939092860735</v>
      </c>
      <c r="P42" s="79"/>
      <c r="Q42" s="69"/>
      <c r="R42" s="69"/>
    </row>
    <row r="43" spans="2:18" ht="15">
      <c r="B43" s="68">
        <f t="shared" si="0"/>
        <v>2058</v>
      </c>
      <c r="C43" s="71"/>
      <c r="D43" s="232">
        <f t="shared" ref="D43:E43" si="15">D42*D42/D41</f>
        <v>137.67948033364135</v>
      </c>
      <c r="E43" s="232">
        <f t="shared" si="15"/>
        <v>42.718687250088784</v>
      </c>
      <c r="F43" s="237"/>
      <c r="G43" s="70">
        <f t="shared" si="1"/>
        <v>68.751803432921264</v>
      </c>
      <c r="H43" s="69"/>
      <c r="I43" s="69"/>
      <c r="J43" s="70">
        <f t="shared" si="8"/>
        <v>68.751803432921264</v>
      </c>
      <c r="K43" s="70">
        <f t="shared" si="2"/>
        <v>180.4</v>
      </c>
      <c r="L43" s="69">
        <f t="shared" si="3"/>
        <v>180.39816758373013</v>
      </c>
      <c r="P43" s="79"/>
      <c r="Q43" s="69"/>
      <c r="R43" s="69"/>
    </row>
    <row r="44" spans="2:18" ht="15">
      <c r="B44" s="68">
        <f t="shared" si="0"/>
        <v>2059</v>
      </c>
      <c r="C44" s="71"/>
      <c r="D44" s="232">
        <f t="shared" ref="D44:E44" si="16">D43*D43/D42</f>
        <v>140.6808929525715</v>
      </c>
      <c r="E44" s="232">
        <f t="shared" si="16"/>
        <v>43.649954615899851</v>
      </c>
      <c r="F44" s="237"/>
      <c r="G44" s="70">
        <f t="shared" si="1"/>
        <v>70.250592721620762</v>
      </c>
      <c r="H44" s="69"/>
      <c r="I44" s="69"/>
      <c r="J44" s="70">
        <f t="shared" si="8"/>
        <v>70.250592721620762</v>
      </c>
      <c r="K44" s="70">
        <f t="shared" si="2"/>
        <v>184.33</v>
      </c>
      <c r="L44" s="69">
        <f t="shared" si="3"/>
        <v>184.33084756847134</v>
      </c>
      <c r="P44" s="79"/>
      <c r="Q44" s="69"/>
      <c r="R44" s="69"/>
    </row>
    <row r="45" spans="2:18" ht="15">
      <c r="B45" s="68">
        <f t="shared" si="0"/>
        <v>2060</v>
      </c>
      <c r="C45" s="71"/>
      <c r="D45" s="232">
        <f t="shared" ref="D45:E46" si="17">D44*D44/D43</f>
        <v>143.74773636545322</v>
      </c>
      <c r="E45" s="232">
        <f t="shared" si="17"/>
        <v>44.601523609931547</v>
      </c>
      <c r="F45" s="237"/>
      <c r="G45" s="70">
        <f t="shared" si="1"/>
        <v>71.782055616244094</v>
      </c>
      <c r="H45" s="69"/>
      <c r="I45" s="69"/>
      <c r="J45" s="70">
        <f t="shared" si="8"/>
        <v>71.782055616244094</v>
      </c>
      <c r="K45" s="70">
        <f t="shared" si="2"/>
        <v>188.35</v>
      </c>
      <c r="L45" s="69">
        <f t="shared" si="3"/>
        <v>188.34925997538477</v>
      </c>
      <c r="P45" s="79"/>
      <c r="Q45" s="69"/>
      <c r="R45" s="69"/>
    </row>
    <row r="46" spans="2:18" ht="15">
      <c r="B46" s="68">
        <f t="shared" si="0"/>
        <v>2061</v>
      </c>
      <c r="C46" s="71"/>
      <c r="D46" s="232">
        <f t="shared" si="17"/>
        <v>146.8814369635698</v>
      </c>
      <c r="E46" s="232">
        <f t="shared" si="17"/>
        <v>45.573836807671363</v>
      </c>
      <c r="F46" s="237"/>
      <c r="G46" s="70">
        <f t="shared" si="1"/>
        <v>73.346904401387974</v>
      </c>
      <c r="H46" s="69"/>
      <c r="I46" s="69"/>
      <c r="J46" s="70">
        <f t="shared" ref="J46" si="18">(G46+H46+I46)</f>
        <v>73.346904401387974</v>
      </c>
      <c r="K46" s="70">
        <f t="shared" si="2"/>
        <v>192.46</v>
      </c>
      <c r="L46" s="69">
        <f t="shared" si="3"/>
        <v>192.45527377124117</v>
      </c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304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15.961702570057668</v>
      </c>
      <c r="K48" s="70">
        <f>-PMT(Discount_Rate,COUNT(K$16:K$40),NPV(Discount_Rate,K$16:K$40))</f>
        <v>41.882045453941984</v>
      </c>
      <c r="L48" s="70">
        <f>-PMT(Discount_Rate,COUNT(L$16:L$40),NPV(Discount_Rate,L$16:L$40))</f>
        <v>123.46725151754924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30.0%)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242</v>
      </c>
    </row>
    <row r="58" spans="2:20">
      <c r="B58" s="325" t="str">
        <f>'2025 IRP Assumptions'!A470&amp;"$"</f>
        <v>2028$</v>
      </c>
      <c r="D58" s="79">
        <v>0</v>
      </c>
      <c r="E58" s="61" t="s">
        <v>86</v>
      </c>
      <c r="P58" s="143"/>
      <c r="T58" s="156"/>
    </row>
    <row r="59" spans="2:20">
      <c r="B59"/>
      <c r="C59" s="77"/>
      <c r="Q59" s="61" t="s">
        <v>187</v>
      </c>
      <c r="R59" s="143">
        <v>88.5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322">
        <v>0.29953247911654929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128.72875560701129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19">I65*(8.76*$C$61)</f>
        <v>132.21854861470237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0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19"/>
        <v>132.21854861470237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0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19"/>
        <v>135.68210257722285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0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19"/>
        <v>139.17189558491395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0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19"/>
        <v>142.66168859260503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0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19"/>
        <v>146.12524255512551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0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19"/>
        <v>146.12524255512551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0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19"/>
        <v>149.61503556281662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0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19"/>
        <v>153.10482857050772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65.169881913552985</v>
      </c>
    </row>
    <row r="79" spans="3:10">
      <c r="J79" s="79"/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4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D2495-3B6A-418E-B6A0-95CB07098F26}">
  <sheetPr>
    <tabColor rgb="FFFFFF00"/>
    <pageSetUpPr fitToPage="1"/>
  </sheetPr>
  <dimension ref="B1:AC89"/>
  <sheetViews>
    <sheetView workbookViewId="0">
      <selection activeCell="E5" sqref="E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3.5" style="61" customWidth="1"/>
    <col min="7" max="7" width="23.832031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PV_.PX.HTG._.PTC.Utility_Scale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33%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Assumptions'!$E$371:$E$394,'PV_.PX.HTG._.PTC.2031'!$B10-2023,1)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Assumptions'!$E$371:$E$394,'PV_.PX.HTG._.PTC.2031'!$B11-2023,1)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Assumptions'!$E$371:$E$394,'PV_.PX.HTG._.PTC.2031'!$B12-2023,1)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Assumptions'!$E$371:$E$394,'PV_.PX.HTG._.PTC.2031'!$B13-2023,1)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Assumptions'!$E$371:$E$394,'PV_.PX.HTG._.PTC.2031'!$B14-2023,1)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Assumptions'!$E$371:$E$394,'PV_.PX.HTG._.PTC.2031'!$B15-2023,1)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Assumptions'!$E$371:$E$394,'PV_.PX.HTG._.PTC.2031'!$B16-2023,1)</f>
        <v>23.863747481640001</v>
      </c>
      <c r="F16" s="237"/>
      <c r="G16" s="70">
        <f t="shared" ref="G16:G46" si="1">(D16+E16+F16)/(8.76*$C$61)</f>
        <v>35.196896705670014</v>
      </c>
      <c r="H16" s="69"/>
      <c r="I16" s="69">
        <f>-I64</f>
        <v>-49.06</v>
      </c>
      <c r="J16" s="70">
        <f>(G16+H16+I16)</f>
        <v>-13.863103294329989</v>
      </c>
      <c r="K16" s="70">
        <f t="shared" ref="K16:K46" si="2">ROUND(J16*$C$61*8.76,2)</f>
        <v>-39.69</v>
      </c>
      <c r="L16" s="69">
        <f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Assumptions'!$E$371:$E$394,'PV_.PX.HTG._.PTC.2031'!$B17-2023,1)/INDEX('2025 IRP Assumptions'!$E$371:$E$394,'PV_.PX.HTG._.PTC.2031'!$B17-2023-1,1)</f>
        <v>78.587932386487694</v>
      </c>
      <c r="E17" s="69" cm="1">
        <f t="array" ref="E17">$E$9*INDEX('2025 IRP Assumptions'!$E$371:$E$394,'PV_.PX.HTG._.PTC.2031'!$B17-2023,1)</f>
        <v>24.383977170120001</v>
      </c>
      <c r="F17" s="237"/>
      <c r="G17" s="70">
        <f t="shared" si="1"/>
        <v>35.964189044090077</v>
      </c>
      <c r="H17" s="69"/>
      <c r="I17" s="69">
        <f t="shared" ref="I17:I25" si="3">-I65</f>
        <v>-50.39</v>
      </c>
      <c r="J17" s="70">
        <f t="shared" ref="J17:J35" si="4">(G17+H17+I17)</f>
        <v>-14.425810955909924</v>
      </c>
      <c r="K17" s="70">
        <f t="shared" si="2"/>
        <v>-41.3</v>
      </c>
      <c r="L17" s="69">
        <f t="shared" ref="L17:L35" si="5">(D17+E17+F17)</f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Assumptions'!$E$371:$E$394,'PV_.PX.HTG._.PTC.2031'!$B18-2023,1)/INDEX('2025 IRP Assumptions'!$E$371:$E$394,'PV_.PX.HTG._.PTC.2031'!$B18-2023-1,1)</f>
        <v>80.301149313452228</v>
      </c>
      <c r="E18" s="69" cm="1">
        <f t="array" ref="E18">$E$9*INDEX('2025 IRP Assumptions'!$E$371:$E$394,'PV_.PX.HTG._.PTC.2031'!$B18-2023,1)</f>
        <v>24.915547872719998</v>
      </c>
      <c r="F18" s="237"/>
      <c r="G18" s="70">
        <f t="shared" si="1"/>
        <v>36.748208365681002</v>
      </c>
      <c r="H18" s="69"/>
      <c r="I18" s="69">
        <f t="shared" si="3"/>
        <v>-50.39</v>
      </c>
      <c r="J18" s="70">
        <f t="shared" si="4"/>
        <v>-13.641791634318999</v>
      </c>
      <c r="K18" s="70">
        <f t="shared" si="2"/>
        <v>-39.06</v>
      </c>
      <c r="L18" s="69">
        <f t="shared" si="5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Assumptions'!$E$371:$E$394,'PV_.PX.HTG._.PTC.2031'!$B19-2023,1)/INDEX('2025 IRP Assumptions'!$E$371:$E$394,'PV_.PX.HTG._.PTC.2031'!$B19-2023-1,1)</f>
        <v>82.051714428350522</v>
      </c>
      <c r="E19" s="69" cm="1">
        <f t="array" ref="E19">$E$9*INDEX('2025 IRP Assumptions'!$E$371:$E$394,'PV_.PX.HTG._.PTC.2031'!$B19-2023,1)</f>
        <v>25.458706834919997</v>
      </c>
      <c r="F19" s="237"/>
      <c r="G19" s="70">
        <f t="shared" si="1"/>
        <v>37.549319335448878</v>
      </c>
      <c r="H19" s="69"/>
      <c r="I19" s="69">
        <f t="shared" si="3"/>
        <v>-51.71</v>
      </c>
      <c r="J19" s="70">
        <f t="shared" si="4"/>
        <v>-14.160680664551123</v>
      </c>
      <c r="K19" s="70">
        <f t="shared" si="2"/>
        <v>-40.54</v>
      </c>
      <c r="L19" s="69">
        <f t="shared" si="5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Assumptions'!$E$371:$E$394,'PV_.PX.HTG._.PTC.2031'!$B20-2023,1)/INDEX('2025 IRP Assumptions'!$E$371:$E$394,'PV_.PX.HTG._.PTC.2031'!$B20-2023-1,1)</f>
        <v>83.840441781870993</v>
      </c>
      <c r="E20" s="69" cm="1">
        <f t="array" ref="E20">$E$9*INDEX('2025 IRP Assumptions'!$E$371:$E$394,'PV_.PX.HTG._.PTC.2031'!$B20-2023,1)</f>
        <v>26.013706637399999</v>
      </c>
      <c r="F20" s="237"/>
      <c r="G20" s="70">
        <f t="shared" si="1"/>
        <v>38.367894487343392</v>
      </c>
      <c r="H20" s="69"/>
      <c r="I20" s="69">
        <f t="shared" si="3"/>
        <v>-53.04</v>
      </c>
      <c r="J20" s="70">
        <f t="shared" si="4"/>
        <v>-14.672105512656607</v>
      </c>
      <c r="K20" s="70">
        <f t="shared" si="2"/>
        <v>-42.01</v>
      </c>
      <c r="L20" s="69">
        <f t="shared" si="5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Assumptions'!$E$371:$E$394,'PV_.PX.HTG._.PTC.2031'!$B21-2023,1)/INDEX('2025 IRP Assumptions'!$E$371:$E$394,'PV_.PX.HTG._.PTC.2031'!$B21-2023-1,1)</f>
        <v>85.668163413310992</v>
      </c>
      <c r="E21" s="69" cm="1">
        <f t="array" ref="E21">$E$9*INDEX('2025 IRP Assumptions'!$E$371:$E$394,'PV_.PX.HTG._.PTC.2031'!$B21-2023,1)</f>
        <v>26.580805442279999</v>
      </c>
      <c r="F21" s="237"/>
      <c r="G21" s="70">
        <f t="shared" si="1"/>
        <v>39.204314587439868</v>
      </c>
      <c r="H21" s="69"/>
      <c r="I21" s="69">
        <f t="shared" si="3"/>
        <v>-54.37</v>
      </c>
      <c r="J21" s="70">
        <f t="shared" si="4"/>
        <v>-15.16568541256013</v>
      </c>
      <c r="K21" s="70">
        <f t="shared" si="2"/>
        <v>-43.42</v>
      </c>
      <c r="L21" s="69">
        <f t="shared" si="5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Assumptions'!$E$371:$E$394,'PV_.PX.HTG._.PTC.2031'!$B22-2023,1)/INDEX('2025 IRP Assumptions'!$E$371:$E$394,'PV_.PX.HTG._.PTC.2031'!$B22-2023-1,1)</f>
        <v>87.535729350576801</v>
      </c>
      <c r="E22" s="69" cm="1">
        <f t="array" ref="E22">$E$9*INDEX('2025 IRP Assumptions'!$E$371:$E$394,'PV_.PX.HTG._.PTC.2031'!$B22-2023,1)</f>
        <v>27.160266993119997</v>
      </c>
      <c r="F22" s="237"/>
      <c r="G22" s="70">
        <f t="shared" si="1"/>
        <v>40.058968633939237</v>
      </c>
      <c r="H22" s="69"/>
      <c r="I22" s="69">
        <f t="shared" si="3"/>
        <v>-55.69</v>
      </c>
      <c r="J22" s="70">
        <f t="shared" si="4"/>
        <v>-15.63103136606076</v>
      </c>
      <c r="K22" s="70">
        <f t="shared" si="2"/>
        <v>-44.75</v>
      </c>
      <c r="L22" s="69">
        <f t="shared" si="5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Assumptions'!$E$371:$E$394,'PV_.PX.HTG._.PTC.2031'!$B23-2023,1)/INDEX('2025 IRP Assumptions'!$E$371:$E$394,'PV_.PX.HTG._.PTC.2031'!$B23-2023-1,1)</f>
        <v>89.44400827152954</v>
      </c>
      <c r="E23" s="69" cm="1">
        <f t="array" ref="E23">$E$9*INDEX('2025 IRP Assumptions'!$E$371:$E$394,'PV_.PX.HTG._.PTC.2031'!$B23-2023,1)</f>
        <v>27.75236082012</v>
      </c>
      <c r="F23" s="237"/>
      <c r="G23" s="70">
        <f t="shared" si="1"/>
        <v>40.932254159819756</v>
      </c>
      <c r="H23" s="69"/>
      <c r="I23" s="69">
        <f t="shared" si="3"/>
        <v>-55.69</v>
      </c>
      <c r="J23" s="70">
        <f t="shared" si="4"/>
        <v>-14.757745840180242</v>
      </c>
      <c r="K23" s="70">
        <f t="shared" si="2"/>
        <v>-42.25</v>
      </c>
      <c r="L23" s="69">
        <f t="shared" si="5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Assumptions'!$E$371:$E$394,'PV_.PX.HTG._.PTC.2031'!$B24-2023,1)/INDEX('2025 IRP Assumptions'!$E$371:$E$394,'PV_.PX.HTG._.PTC.2031'!$B24-2023-1,1)</f>
        <v>91.393887636254348</v>
      </c>
      <c r="E24" s="69" cm="1">
        <f t="array" ref="E24">$E$9*INDEX('2025 IRP Assumptions'!$E$371:$E$394,'PV_.PX.HTG._.PTC.2031'!$B24-2023,1)</f>
        <v>28.35736228116</v>
      </c>
      <c r="F24" s="237"/>
      <c r="G24" s="70">
        <f t="shared" si="1"/>
        <v>41.824577293367305</v>
      </c>
      <c r="H24" s="69"/>
      <c r="I24" s="69">
        <f t="shared" si="3"/>
        <v>-57.02</v>
      </c>
      <c r="J24" s="70">
        <f t="shared" si="4"/>
        <v>-15.195422706632698</v>
      </c>
      <c r="K24" s="70">
        <f t="shared" si="2"/>
        <v>-43.51</v>
      </c>
      <c r="L24" s="69">
        <f t="shared" si="5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Assumptions'!$E$371:$E$394,'PV_.PX.HTG._.PTC.2031'!$B25-2023,1)/INDEX('2025 IRP Assumptions'!$E$371:$E$394,'PV_.PX.HTG._.PTC.2031'!$B25-2023-1,1)</f>
        <v>93.386274414540893</v>
      </c>
      <c r="E25" s="69" cm="1">
        <f t="array" ref="E25">$E$9*INDEX('2025 IRP Assumptions'!$E$371:$E$394,'PV_.PX.HTG._.PTC.2031'!$B25-2023,1)</f>
        <v>28.975552787519998</v>
      </c>
      <c r="F25" s="237"/>
      <c r="G25" s="70">
        <f t="shared" si="1"/>
        <v>42.736353091092234</v>
      </c>
      <c r="H25" s="69"/>
      <c r="I25" s="69">
        <f t="shared" si="3"/>
        <v>-58.35</v>
      </c>
      <c r="J25" s="70">
        <f t="shared" si="4"/>
        <v>-15.613646908907768</v>
      </c>
      <c r="K25" s="70">
        <f t="shared" si="2"/>
        <v>-44.7</v>
      </c>
      <c r="L25" s="69">
        <f t="shared" si="5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Assumptions'!$E$371:$E$394,'PV_.PX.HTG._.PTC.2031'!$B26-2023,1)/INDEX('2025 IRP Assumptions'!$E$371:$E$394,'PV_.PX.HTG._.PTC.2031'!$B26-2023-1,1)</f>
        <v>95.422095152017988</v>
      </c>
      <c r="E26" s="69" cm="1">
        <f t="array" ref="E26">$E$9*INDEX('2025 IRP Assumptions'!$E$371:$E$394,'PV_.PX.HTG._.PTC.2031'!$B26-2023,1)</f>
        <v>29.607219824399998</v>
      </c>
      <c r="F26" s="237"/>
      <c r="G26" s="70">
        <f t="shared" si="1"/>
        <v>43.668005567994577</v>
      </c>
      <c r="H26" s="69"/>
      <c r="I26" s="69"/>
      <c r="J26" s="70">
        <f t="shared" si="4"/>
        <v>43.668005567994577</v>
      </c>
      <c r="K26" s="70">
        <f t="shared" si="2"/>
        <v>125.03</v>
      </c>
      <c r="L26" s="69">
        <f t="shared" si="5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Assumptions'!$E$371:$E$394,'PV_.PX.HTG._.PTC.2031'!$B27-2023,1)/INDEX('2025 IRP Assumptions'!$E$371:$E$394,'PV_.PX.HTG._.PTC.2031'!$B27-2023-1,1)</f>
        <v>97.502296829903244</v>
      </c>
      <c r="E27" s="69" cm="1">
        <f t="array" ref="E27">$E$9*INDEX('2025 IRP Assumptions'!$E$371:$E$394,'PV_.PX.HTG._.PTC.2031'!$B27-2023,1)</f>
        <v>30.252657217679999</v>
      </c>
      <c r="F27" s="237"/>
      <c r="G27" s="70">
        <f t="shared" si="1"/>
        <v>44.619968091011174</v>
      </c>
      <c r="H27" s="69"/>
      <c r="I27" s="69"/>
      <c r="J27" s="70">
        <f t="shared" si="4"/>
        <v>44.619968091011174</v>
      </c>
      <c r="K27" s="70">
        <f t="shared" si="2"/>
        <v>127.75</v>
      </c>
      <c r="L27" s="69">
        <f t="shared" si="5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Assumptions'!$E$371:$E$394,'PV_.PX.HTG._.PTC.2031'!$B28-2023,1)/INDEX('2025 IRP Assumptions'!$E$371:$E$394,'PV_.PX.HTG._.PTC.2031'!$B28-2023-1,1)</f>
        <v>99.627846931137697</v>
      </c>
      <c r="E28" s="69" cm="1">
        <f t="array" ref="E28">$E$9*INDEX('2025 IRP Assumptions'!$E$371:$E$394,'PV_.PX.HTG._.PTC.2031'!$B28-2023,1)</f>
        <v>30.91216515444</v>
      </c>
      <c r="F28" s="237"/>
      <c r="G28" s="70">
        <f t="shared" si="1"/>
        <v>45.592683409280887</v>
      </c>
      <c r="H28" s="69"/>
      <c r="I28" s="69"/>
      <c r="J28" s="70">
        <f t="shared" si="4"/>
        <v>45.592683409280887</v>
      </c>
      <c r="K28" s="70">
        <f t="shared" si="2"/>
        <v>130.54</v>
      </c>
      <c r="L28" s="69">
        <f t="shared" si="5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Assumptions'!$E$371:$E$394,'PV_.PX.HTG._.PTC.2031'!$B29-2023,1)/INDEX('2025 IRP Assumptions'!$E$371:$E$394,'PV_.PX.HTG._.PTC.2031'!$B29-2023-1,1)</f>
        <v>101.79973396946248</v>
      </c>
      <c r="E29" s="69" cm="1">
        <f t="array" ref="E29">$E$9*INDEX('2025 IRP Assumptions'!$E$371:$E$394,'PV_.PX.HTG._.PTC.2031'!$B29-2023,1)</f>
        <v>31.58605034712</v>
      </c>
      <c r="F29" s="237"/>
      <c r="G29" s="70">
        <f t="shared" si="1"/>
        <v>46.586603896265878</v>
      </c>
      <c r="H29" s="69"/>
      <c r="I29" s="69"/>
      <c r="J29" s="70">
        <f t="shared" si="4"/>
        <v>46.586603896265878</v>
      </c>
      <c r="K29" s="70">
        <f t="shared" si="2"/>
        <v>133.38999999999999</v>
      </c>
      <c r="L29" s="69">
        <f t="shared" si="5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Assumptions'!$E$371:$E$394,'PV_.PX.HTG._.PTC.2031'!$B30-2023,1)/INDEX('2025 IRP Assumptions'!$E$371:$E$394,'PV_.PX.HTG._.PTC.2031'!$B30-2023-1,1)</f>
        <v>104.01896821689942</v>
      </c>
      <c r="E30" s="69" cm="1">
        <f t="array" ref="E30">$E$9*INDEX('2025 IRP Assumptions'!$E$371:$E$394,'PV_.PX.HTG._.PTC.2031'!$B30-2023,1)</f>
        <v>32.274626259240002</v>
      </c>
      <c r="F30" s="237"/>
      <c r="G30" s="70">
        <f t="shared" si="1"/>
        <v>47.602191882668528</v>
      </c>
      <c r="H30" s="69"/>
      <c r="I30" s="69"/>
      <c r="J30" s="70">
        <f t="shared" si="4"/>
        <v>47.602191882668528</v>
      </c>
      <c r="K30" s="70">
        <f t="shared" si="2"/>
        <v>136.29</v>
      </c>
      <c r="L30" s="69">
        <f t="shared" si="5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Assumptions'!$E$371:$E$394,'PV_.PX.HTG._.PTC.2031'!$B31-2023,1)/INDEX('2025 IRP Assumptions'!$E$371:$E$394,'PV_.PX.HTG._.PTC.2031'!$B31-2023-1,1)</f>
        <v>106.28658170375095</v>
      </c>
      <c r="E31" s="69" cm="1">
        <f t="array" ref="E31">$E$9*INDEX('2025 IRP Assumptions'!$E$371:$E$394,'PV_.PX.HTG._.PTC.2031'!$B31-2023,1)</f>
        <v>32.978213105400002</v>
      </c>
      <c r="F31" s="237"/>
      <c r="G31" s="70">
        <f t="shared" si="1"/>
        <v>48.639919656431395</v>
      </c>
      <c r="H31" s="69"/>
      <c r="I31" s="69"/>
      <c r="J31" s="70">
        <f t="shared" si="4"/>
        <v>48.639919656431395</v>
      </c>
      <c r="K31" s="70">
        <f t="shared" si="2"/>
        <v>139.26</v>
      </c>
      <c r="L31" s="69">
        <f t="shared" si="5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Assumptions'!$E$371:$E$394,'PV_.PX.HTG._.PTC.2031'!$B32-2023,1)/INDEX('2025 IRP Assumptions'!$E$371:$E$394,'PV_.PX.HTG._.PTC.2031'!$B32-2023-1,1)</f>
        <v>108.6036291444845</v>
      </c>
      <c r="E32" s="69" cm="1">
        <f t="array" ref="E32">$E$9*INDEX('2025 IRP Assumptions'!$E$371:$E$394,'PV_.PX.HTG._.PTC.2031'!$B32-2023,1)</f>
        <v>33.69713813856</v>
      </c>
      <c r="F32" s="237"/>
      <c r="G32" s="70">
        <f t="shared" si="1"/>
        <v>49.700269886449597</v>
      </c>
      <c r="H32" s="69"/>
      <c r="I32" s="69"/>
      <c r="J32" s="70">
        <f t="shared" si="4"/>
        <v>49.700269886449597</v>
      </c>
      <c r="K32" s="70">
        <f t="shared" si="2"/>
        <v>142.30000000000001</v>
      </c>
      <c r="L32" s="69">
        <f t="shared" si="5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50.78373575107905</v>
      </c>
      <c r="H33" s="69"/>
      <c r="I33" s="69"/>
      <c r="J33" s="70">
        <f t="shared" si="4"/>
        <v>50.78373575107905</v>
      </c>
      <c r="K33" s="70">
        <f t="shared" si="2"/>
        <v>145.4</v>
      </c>
      <c r="L33" s="69">
        <f t="shared" si="5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51.890821171145525</v>
      </c>
      <c r="H34" s="69"/>
      <c r="I34" s="69"/>
      <c r="J34" s="70">
        <f t="shared" si="4"/>
        <v>51.890821171145525</v>
      </c>
      <c r="K34" s="70">
        <f t="shared" si="2"/>
        <v>148.57</v>
      </c>
      <c r="L34" s="69">
        <f t="shared" si="5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53.022041052948552</v>
      </c>
      <c r="H35" s="69"/>
      <c r="I35" s="69"/>
      <c r="J35" s="70">
        <f t="shared" si="4"/>
        <v>53.022041052948552</v>
      </c>
      <c r="K35" s="70">
        <f t="shared" si="2"/>
        <v>151.81</v>
      </c>
      <c r="L35" s="69">
        <f t="shared" si="5"/>
        <v>151.81159261279529</v>
      </c>
      <c r="P35" s="79"/>
      <c r="Q35" s="69"/>
      <c r="R35" s="69"/>
    </row>
    <row r="36" spans="2:18" ht="15">
      <c r="B36" s="68">
        <f t="shared" si="0"/>
        <v>2051</v>
      </c>
      <c r="C36" s="71"/>
      <c r="D36" s="232">
        <f t="shared" ref="D36:E36" si="7">D35*D35/D34</f>
        <v>118.38806732561402</v>
      </c>
      <c r="E36" s="232">
        <f t="shared" si="7"/>
        <v>36.733017948424198</v>
      </c>
      <c r="F36" s="237"/>
      <c r="G36" s="70">
        <f t="shared" si="1"/>
        <v>54.177921527744807</v>
      </c>
      <c r="H36" s="69"/>
      <c r="I36" s="69"/>
      <c r="J36" s="70">
        <f t="shared" ref="J36:J45" si="8">(G36+H36+I36)</f>
        <v>54.177921527744807</v>
      </c>
      <c r="K36" s="70">
        <f t="shared" si="2"/>
        <v>155.12</v>
      </c>
      <c r="L36" s="69">
        <f t="shared" ref="L36:L45" si="9">(D36+E36+F36)</f>
        <v>155.12108527403822</v>
      </c>
      <c r="P36" s="79"/>
      <c r="Q36" s="69"/>
      <c r="R36" s="69"/>
    </row>
    <row r="37" spans="2:18" ht="15">
      <c r="B37" s="68">
        <f t="shared" si="0"/>
        <v>2052</v>
      </c>
      <c r="C37" s="71"/>
      <c r="D37" s="232">
        <f t="shared" ref="D37:E37" si="10">D36*D36/D35</f>
        <v>120.96892714830341</v>
      </c>
      <c r="E37" s="232">
        <f t="shared" si="10"/>
        <v>37.533797725734615</v>
      </c>
      <c r="F37" s="237"/>
      <c r="G37" s="70">
        <f t="shared" si="1"/>
        <v>55.359000196452179</v>
      </c>
      <c r="H37" s="69"/>
      <c r="I37" s="69"/>
      <c r="J37" s="70">
        <f t="shared" si="8"/>
        <v>55.359000196452179</v>
      </c>
      <c r="K37" s="70">
        <f t="shared" si="2"/>
        <v>158.5</v>
      </c>
      <c r="L37" s="69">
        <f t="shared" si="9"/>
        <v>158.50272487403802</v>
      </c>
      <c r="P37" s="79"/>
      <c r="Q37" s="69"/>
      <c r="R37" s="69"/>
    </row>
    <row r="38" spans="2:18" ht="15">
      <c r="B38" s="68">
        <f t="shared" si="0"/>
        <v>2053</v>
      </c>
      <c r="C38" s="71"/>
      <c r="D38" s="232">
        <f t="shared" ref="D38:E38" si="11">D37*D37/D36</f>
        <v>123.60604971414624</v>
      </c>
      <c r="E38" s="232">
        <f t="shared" si="11"/>
        <v>38.35203450188596</v>
      </c>
      <c r="F38" s="237"/>
      <c r="G38" s="70">
        <f t="shared" si="1"/>
        <v>56.565826379688353</v>
      </c>
      <c r="H38" s="69"/>
      <c r="I38" s="69"/>
      <c r="J38" s="70">
        <f t="shared" si="8"/>
        <v>56.565826379688353</v>
      </c>
      <c r="K38" s="70">
        <f t="shared" si="2"/>
        <v>161.96</v>
      </c>
      <c r="L38" s="69">
        <f t="shared" si="9"/>
        <v>161.9580842160322</v>
      </c>
      <c r="P38" s="79"/>
      <c r="Q38" s="69"/>
      <c r="R38" s="69"/>
    </row>
    <row r="39" spans="2:18" ht="15">
      <c r="B39" s="68">
        <f t="shared" si="0"/>
        <v>2054</v>
      </c>
      <c r="C39" s="71"/>
      <c r="D39" s="232">
        <f t="shared" ref="D39:E39" si="12">D38*D38/D37</f>
        <v>126.30066155092186</v>
      </c>
      <c r="E39" s="232">
        <f t="shared" si="12"/>
        <v>39.188108839446329</v>
      </c>
      <c r="F39" s="237"/>
      <c r="G39" s="70">
        <f t="shared" si="1"/>
        <v>57.798961373260262</v>
      </c>
      <c r="H39" s="69"/>
      <c r="I39" s="69"/>
      <c r="J39" s="70">
        <f t="shared" si="8"/>
        <v>57.798961373260262</v>
      </c>
      <c r="K39" s="70">
        <f t="shared" si="2"/>
        <v>165.49</v>
      </c>
      <c r="L39" s="69">
        <f t="shared" si="9"/>
        <v>165.48877039036819</v>
      </c>
      <c r="P39" s="79"/>
      <c r="Q39" s="69"/>
      <c r="R39" s="69"/>
    </row>
    <row r="40" spans="2:18" ht="15">
      <c r="B40" s="68">
        <f t="shared" si="0"/>
        <v>2055</v>
      </c>
      <c r="C40" s="71"/>
      <c r="D40" s="232">
        <f t="shared" ref="D40:E40" si="13">D39*D39/D38</f>
        <v>129.05401592471475</v>
      </c>
      <c r="E40" s="232">
        <f t="shared" si="13"/>
        <v>40.042409597247648</v>
      </c>
      <c r="F40" s="237"/>
      <c r="G40" s="70">
        <f t="shared" si="1"/>
        <v>59.058978709223226</v>
      </c>
      <c r="H40" s="69"/>
      <c r="I40" s="69"/>
      <c r="J40" s="70">
        <f t="shared" si="8"/>
        <v>59.058978709223226</v>
      </c>
      <c r="K40" s="70">
        <f t="shared" si="2"/>
        <v>169.1</v>
      </c>
      <c r="L40" s="69">
        <f t="shared" si="9"/>
        <v>169.0964255219624</v>
      </c>
      <c r="P40" s="79"/>
      <c r="Q40" s="69"/>
      <c r="R40" s="69"/>
    </row>
    <row r="41" spans="2:18" ht="15">
      <c r="B41" s="68">
        <f t="shared" si="0"/>
        <v>2056</v>
      </c>
      <c r="C41" s="71"/>
      <c r="D41" s="232">
        <f t="shared" ref="D41:E41" si="14">D40*D40/D39</f>
        <v>131.86739342280956</v>
      </c>
      <c r="E41" s="232">
        <f t="shared" si="14"/>
        <v>40.915334111244249</v>
      </c>
      <c r="F41" s="237"/>
      <c r="G41" s="70">
        <f t="shared" si="1"/>
        <v>60.346464422631144</v>
      </c>
      <c r="H41" s="69"/>
      <c r="I41" s="69"/>
      <c r="J41" s="70">
        <f t="shared" si="8"/>
        <v>60.346464422631144</v>
      </c>
      <c r="K41" s="70">
        <f t="shared" si="2"/>
        <v>172.78</v>
      </c>
      <c r="L41" s="69">
        <f t="shared" si="9"/>
        <v>172.78272753405381</v>
      </c>
      <c r="P41" s="79"/>
      <c r="Q41" s="69"/>
      <c r="R41" s="69"/>
    </row>
    <row r="42" spans="2:18" ht="15">
      <c r="B42" s="68">
        <f t="shared" si="0"/>
        <v>2057</v>
      </c>
      <c r="C42" s="71"/>
      <c r="D42" s="232">
        <f t="shared" ref="D42:E42" si="15">D41*D41/D40</f>
        <v>134.74210254929324</v>
      </c>
      <c r="E42" s="232">
        <f t="shared" si="15"/>
        <v>41.807288379314109</v>
      </c>
      <c r="F42" s="237"/>
      <c r="G42" s="70">
        <f t="shared" si="1"/>
        <v>61.662017324101882</v>
      </c>
      <c r="H42" s="69"/>
      <c r="I42" s="69"/>
      <c r="J42" s="70">
        <f t="shared" si="8"/>
        <v>61.662017324101882</v>
      </c>
      <c r="K42" s="70">
        <f t="shared" si="2"/>
        <v>176.55</v>
      </c>
      <c r="L42" s="69">
        <f t="shared" si="9"/>
        <v>176.54939092860735</v>
      </c>
      <c r="P42" s="79"/>
      <c r="Q42" s="69"/>
      <c r="R42" s="69"/>
    </row>
    <row r="43" spans="2:18" ht="15">
      <c r="B43" s="68">
        <f t="shared" si="0"/>
        <v>2058</v>
      </c>
      <c r="C43" s="71"/>
      <c r="D43" s="232">
        <f t="shared" ref="D43:E43" si="16">D42*D42/D41</f>
        <v>137.67948033364135</v>
      </c>
      <c r="E43" s="232">
        <f t="shared" si="16"/>
        <v>42.718687250088784</v>
      </c>
      <c r="F43" s="237"/>
      <c r="G43" s="70">
        <f t="shared" si="1"/>
        <v>63.006249278324532</v>
      </c>
      <c r="H43" s="69"/>
      <c r="I43" s="69"/>
      <c r="J43" s="70">
        <f t="shared" si="8"/>
        <v>63.006249278324532</v>
      </c>
      <c r="K43" s="70">
        <f t="shared" si="2"/>
        <v>180.4</v>
      </c>
      <c r="L43" s="69">
        <f t="shared" si="9"/>
        <v>180.39816758373013</v>
      </c>
      <c r="P43" s="79"/>
      <c r="Q43" s="69"/>
      <c r="R43" s="69"/>
    </row>
    <row r="44" spans="2:18" ht="15">
      <c r="B44" s="68">
        <f t="shared" si="0"/>
        <v>2059</v>
      </c>
      <c r="C44" s="71"/>
      <c r="D44" s="232">
        <f t="shared" ref="D44:E44" si="17">D43*D43/D42</f>
        <v>140.6808929525715</v>
      </c>
      <c r="E44" s="232">
        <f t="shared" si="17"/>
        <v>43.649954615899851</v>
      </c>
      <c r="F44" s="237"/>
      <c r="G44" s="70">
        <f t="shared" si="1"/>
        <v>64.379785488638177</v>
      </c>
      <c r="H44" s="69"/>
      <c r="I44" s="69"/>
      <c r="J44" s="70">
        <f t="shared" si="8"/>
        <v>64.379785488638177</v>
      </c>
      <c r="K44" s="70">
        <f t="shared" si="2"/>
        <v>184.33</v>
      </c>
      <c r="L44" s="69">
        <f t="shared" si="9"/>
        <v>184.33084756847134</v>
      </c>
      <c r="P44" s="79"/>
      <c r="Q44" s="69"/>
      <c r="R44" s="69"/>
    </row>
    <row r="45" spans="2:18" ht="15">
      <c r="B45" s="68">
        <f t="shared" si="0"/>
        <v>2060</v>
      </c>
      <c r="C45" s="71"/>
      <c r="D45" s="232">
        <f t="shared" ref="D45:E46" si="18">D44*D44/D43</f>
        <v>143.74773636545322</v>
      </c>
      <c r="E45" s="232">
        <f t="shared" si="18"/>
        <v>44.601523609931547</v>
      </c>
      <c r="F45" s="237"/>
      <c r="G45" s="70">
        <f t="shared" si="1"/>
        <v>65.78326478781446</v>
      </c>
      <c r="H45" s="69"/>
      <c r="I45" s="69"/>
      <c r="J45" s="70">
        <f t="shared" si="8"/>
        <v>65.78326478781446</v>
      </c>
      <c r="K45" s="70">
        <f t="shared" si="2"/>
        <v>188.35</v>
      </c>
      <c r="L45" s="69">
        <f t="shared" si="9"/>
        <v>188.34925997538477</v>
      </c>
      <c r="P45" s="79"/>
      <c r="Q45" s="69"/>
      <c r="R45" s="69"/>
    </row>
    <row r="46" spans="2:18" ht="15">
      <c r="B46" s="68">
        <f t="shared" si="0"/>
        <v>2061</v>
      </c>
      <c r="C46" s="71"/>
      <c r="D46" s="232">
        <f t="shared" si="18"/>
        <v>146.8814369635698</v>
      </c>
      <c r="E46" s="232">
        <f t="shared" si="18"/>
        <v>45.573836807671363</v>
      </c>
      <c r="F46" s="237"/>
      <c r="G46" s="70">
        <f t="shared" si="1"/>
        <v>67.217339935179197</v>
      </c>
      <c r="H46" s="69"/>
      <c r="I46" s="69"/>
      <c r="J46" s="70">
        <f t="shared" ref="J46" si="19">(G46+H46+I46)</f>
        <v>67.217339935179197</v>
      </c>
      <c r="K46" s="70">
        <f t="shared" si="2"/>
        <v>192.46</v>
      </c>
      <c r="L46" s="69">
        <f t="shared" ref="L46" si="20">(D46+E46+F46)</f>
        <v>192.45527377124117</v>
      </c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303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12.029357860491595</v>
      </c>
      <c r="K48" s="70">
        <f>-PMT(Discount_Rate,COUNT(K$16:K$40),NPV(Discount_Rate,K$16:K$40))</f>
        <v>34.442990016268126</v>
      </c>
      <c r="L48" s="70">
        <f>-PMT(Discount_Rate,COUNT(L$16:L$40),NPV(Discount_Rate,L$16:L$40))</f>
        <v>123.46725151754924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32.7%)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249</v>
      </c>
    </row>
    <row r="58" spans="2:20">
      <c r="B58"/>
      <c r="C58" s="153"/>
      <c r="P58" s="143"/>
      <c r="T58" s="156"/>
    </row>
    <row r="59" spans="2:20">
      <c r="B59"/>
      <c r="C59" s="77"/>
      <c r="Q59" s="61" t="s">
        <v>187</v>
      </c>
      <c r="R59" s="143">
        <v>405.94040000000001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155">
        <v>0.32684691378829861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140.46756001237642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144.27558803554115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144.27558803554115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148.054984269058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151.86301229222269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155.67104031538742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159.45043654890426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159.45043654890426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163.25846457206899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167.06649259523368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71.112738218630753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6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1AB7D-9E05-4B50-91F9-1BC452168844}">
  <sheetPr>
    <tabColor rgb="FFFFFF00"/>
    <pageSetUpPr fitToPage="1"/>
  </sheetPr>
  <dimension ref="B1:AD89"/>
  <sheetViews>
    <sheetView workbookViewId="0">
      <selection activeCell="F5" sqref="F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6" width="11.1640625" style="61" customWidth="1"/>
    <col min="7" max="7" width="13.5" style="61" customWidth="1"/>
    <col min="8" max="8" width="20.1640625" style="61" customWidth="1"/>
    <col min="9" max="9" width="9.5" style="61" bestFit="1" customWidth="1"/>
    <col min="10" max="10" width="10.5" style="61" customWidth="1"/>
    <col min="11" max="11" width="12.6640625" style="61" customWidth="1"/>
    <col min="12" max="12" width="14" style="61" customWidth="1"/>
    <col min="13" max="13" width="13.33203125" style="61" customWidth="1"/>
    <col min="14" max="14" width="3.1640625" style="61" customWidth="1"/>
    <col min="15" max="15" width="15" style="61" hidden="1" customWidth="1"/>
    <col min="16" max="16" width="5.6640625" style="61" customWidth="1"/>
    <col min="17" max="17" width="9.33203125" style="61" customWidth="1"/>
    <col min="18" max="19" width="16" style="61" customWidth="1"/>
    <col min="20" max="20" width="23.5" style="61" customWidth="1"/>
    <col min="21" max="21" width="18.1640625" style="61" customWidth="1"/>
    <col min="22" max="22" width="13.33203125" style="61" customWidth="1"/>
    <col min="23" max="23" width="18.1640625" style="61" customWidth="1"/>
    <col min="24" max="24" width="12.83203125" style="61" customWidth="1"/>
    <col min="25" max="25" width="15.33203125" style="61" customWidth="1"/>
    <col min="26" max="27" width="9.33203125" style="61"/>
    <col min="28" max="28" width="13.33203125" style="61" customWidth="1"/>
    <col min="29" max="29" width="13.6640625" style="61" customWidth="1"/>
    <col min="30" max="30" width="12" style="61" bestFit="1" customWidth="1"/>
    <col min="31" max="16384" width="9.33203125" style="61"/>
  </cols>
  <sheetData>
    <row r="1" spans="2:30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2:30" ht="15.75">
      <c r="B2" s="59" t="str">
        <f>U57</f>
        <v>PV_.PX.UTS._.PTC.Utility_Scale</v>
      </c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2:30" ht="15.75">
      <c r="B3" s="59" t="str">
        <f>TEXT($C$61,"0%")&amp;" Capacity Factor"</f>
        <v>33% Capacity Factor</v>
      </c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2:30">
      <c r="B4" s="60"/>
      <c r="C4" s="60"/>
      <c r="D4" s="60"/>
      <c r="E4" s="60"/>
      <c r="F4" s="60"/>
      <c r="G4" s="60"/>
      <c r="H4" s="60"/>
      <c r="I4" s="60"/>
      <c r="J4" s="60"/>
      <c r="R4" s="236"/>
      <c r="S4" s="236"/>
    </row>
    <row r="5" spans="2:30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 t="s">
        <v>76</v>
      </c>
      <c r="G5" s="14"/>
      <c r="H5" s="63" t="s">
        <v>59</v>
      </c>
      <c r="I5" s="14" t="s">
        <v>13</v>
      </c>
      <c r="J5" s="63" t="s">
        <v>113</v>
      </c>
      <c r="K5" s="63" t="s">
        <v>65</v>
      </c>
      <c r="L5" s="14" t="s">
        <v>49</v>
      </c>
      <c r="M5" s="63" t="s">
        <v>87</v>
      </c>
      <c r="O5" s="100"/>
      <c r="P5" s="100"/>
      <c r="R5" s="236"/>
      <c r="S5" s="236"/>
      <c r="U5" s="142"/>
      <c r="AA5" s="100"/>
      <c r="AB5" s="100"/>
    </row>
    <row r="6" spans="2:30" ht="24" customHeight="1">
      <c r="B6" s="64"/>
      <c r="C6" s="65" t="s">
        <v>8</v>
      </c>
      <c r="D6" s="66" t="s">
        <v>9</v>
      </c>
      <c r="E6" s="66" t="s">
        <v>9</v>
      </c>
      <c r="F6" s="66" t="s">
        <v>9</v>
      </c>
      <c r="G6" s="16"/>
      <c r="H6" s="65" t="s">
        <v>31</v>
      </c>
      <c r="I6" s="15" t="s">
        <v>31</v>
      </c>
      <c r="J6" s="15" t="s">
        <v>31</v>
      </c>
      <c r="K6" s="65" t="s">
        <v>31</v>
      </c>
      <c r="L6" s="16" t="s">
        <v>9</v>
      </c>
      <c r="M6" s="66" t="s">
        <v>9</v>
      </c>
      <c r="X6" s="79"/>
      <c r="Y6" s="79"/>
    </row>
    <row r="7" spans="2:30">
      <c r="C7" s="67" t="s">
        <v>1</v>
      </c>
      <c r="D7" s="67" t="s">
        <v>2</v>
      </c>
      <c r="E7" s="67" t="s">
        <v>3</v>
      </c>
      <c r="F7" s="67" t="s">
        <v>5</v>
      </c>
      <c r="G7" s="67"/>
      <c r="H7" s="67" t="s">
        <v>5</v>
      </c>
      <c r="I7" s="67" t="s">
        <v>7</v>
      </c>
      <c r="J7" s="67" t="s">
        <v>22</v>
      </c>
      <c r="K7" s="67" t="s">
        <v>22</v>
      </c>
      <c r="L7" s="67" t="s">
        <v>23</v>
      </c>
      <c r="M7" s="67" t="s">
        <v>24</v>
      </c>
      <c r="V7" s="79"/>
    </row>
    <row r="8" spans="2:30" ht="21.75" customHeight="1">
      <c r="Y8" s="72"/>
    </row>
    <row r="9" spans="2:30">
      <c r="B9" s="68">
        <v>2024</v>
      </c>
      <c r="C9" s="157">
        <f>INDEX('2025 IRP Assumptions'!$E$2:$E$58,MATCH($U$57,'2025 IRP Assumptions'!$C$2:$C$58,0),1)</f>
        <v>1216.55</v>
      </c>
      <c r="D9" s="69"/>
      <c r="E9" s="205">
        <f>INDEX('2025 IRP Assumptions'!$E$62:$E$118,MATCH($U$57,'2025 IRP Assumptions'!$C$62:$C$118,0),1)</f>
        <v>20.52</v>
      </c>
      <c r="F9" s="69"/>
      <c r="G9" s="69"/>
      <c r="H9" s="70"/>
      <c r="I9" s="69"/>
      <c r="J9" s="69"/>
      <c r="K9" s="70"/>
      <c r="L9" s="70"/>
      <c r="M9" s="69"/>
      <c r="U9" s="71"/>
      <c r="Y9" s="158"/>
    </row>
    <row r="10" spans="2:30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Assumptions'!$E$371:$E$394,'PV_.PX.UTS._.PTC.2031'!$B10-2023,1)</f>
        <v>20.967336</v>
      </c>
      <c r="F10" s="69"/>
      <c r="G10" s="69"/>
      <c r="H10" s="70"/>
      <c r="I10" s="69"/>
      <c r="J10" s="69"/>
      <c r="K10" s="70"/>
      <c r="L10" s="70"/>
      <c r="M10" s="69"/>
      <c r="R10" s="69"/>
      <c r="S10" s="69"/>
      <c r="V10" s="156"/>
      <c r="Y10" s="158"/>
    </row>
    <row r="11" spans="2:30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Assumptions'!$E$371:$E$394,'PV_.PX.UTS._.PTC.2031'!$B11-2023,1)</f>
        <v>21.424423924799999</v>
      </c>
      <c r="F11" s="69"/>
      <c r="G11" s="69"/>
      <c r="H11" s="70"/>
      <c r="I11" s="69"/>
      <c r="J11" s="69"/>
      <c r="K11" s="70"/>
      <c r="L11" s="70"/>
      <c r="M11" s="69"/>
      <c r="R11" s="69"/>
      <c r="S11" s="69"/>
      <c r="Y11" s="158"/>
      <c r="AD11" s="144"/>
    </row>
    <row r="12" spans="2:30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Assumptions'!$E$371:$E$394,'PV_.PX.UTS._.PTC.2031'!$B12-2023,1)</f>
        <v>21.891476361600002</v>
      </c>
      <c r="F12" s="69"/>
      <c r="G12" s="69"/>
      <c r="H12" s="70"/>
      <c r="I12" s="69"/>
      <c r="J12" s="69"/>
      <c r="K12" s="70"/>
      <c r="L12" s="70"/>
      <c r="M12" s="69"/>
      <c r="Q12" s="79"/>
      <c r="R12" s="69"/>
      <c r="S12" s="69"/>
      <c r="V12" s="160"/>
      <c r="Y12" s="158"/>
      <c r="Z12" s="160"/>
    </row>
    <row r="13" spans="2:30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Assumptions'!$E$371:$E$394,'PV_.PX.UTS._.PTC.2031'!$B13-2023,1)</f>
        <v>22.36871055564</v>
      </c>
      <c r="F13" s="237"/>
      <c r="G13" s="237"/>
      <c r="H13" s="70"/>
      <c r="I13" s="69"/>
      <c r="J13" s="69"/>
      <c r="K13" s="70"/>
      <c r="L13" s="70"/>
      <c r="M13" s="69"/>
      <c r="Q13" s="79"/>
      <c r="R13" s="69"/>
      <c r="S13" s="69"/>
      <c r="V13" s="160"/>
      <c r="X13" s="79"/>
      <c r="Y13" s="158"/>
      <c r="Z13" s="160"/>
    </row>
    <row r="14" spans="2:30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Assumptions'!$E$371:$E$394,'PV_.PX.UTS._.PTC.2031'!$B14-2023,1)</f>
        <v>22.856348451240002</v>
      </c>
      <c r="F14" s="237"/>
      <c r="G14" s="237"/>
      <c r="H14" s="70"/>
      <c r="I14" s="69"/>
      <c r="J14" s="69"/>
      <c r="K14" s="70"/>
      <c r="L14" s="70"/>
      <c r="M14" s="69"/>
      <c r="Q14" s="79"/>
      <c r="R14" s="69"/>
      <c r="S14" s="69"/>
      <c r="V14" s="160"/>
      <c r="W14" s="79"/>
      <c r="X14" s="79"/>
      <c r="Y14" s="158"/>
      <c r="Z14" s="160"/>
      <c r="AA14" s="79"/>
    </row>
    <row r="15" spans="2:30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Assumptions'!$E$371:$E$394,'PV_.PX.UTS._.PTC.2031'!$B15-2023,1)</f>
        <v>23.354616835439998</v>
      </c>
      <c r="F15" s="237"/>
      <c r="G15" s="237"/>
      <c r="H15" s="70"/>
      <c r="I15" s="69"/>
      <c r="J15" s="69"/>
      <c r="K15" s="70"/>
      <c r="L15" s="70"/>
      <c r="M15" s="69"/>
      <c r="Q15" s="79"/>
      <c r="R15" s="69"/>
      <c r="S15" s="69"/>
      <c r="V15" s="160"/>
      <c r="W15" s="79"/>
      <c r="X15" s="79"/>
      <c r="Y15" s="158"/>
      <c r="Z15" s="160"/>
      <c r="AA15" s="79"/>
      <c r="AB15" s="79"/>
    </row>
    <row r="16" spans="2:30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Assumptions'!$E$371:$E$394,'PV_.PX.UTS._.PTC.2031'!$B16-2023,1)</f>
        <v>23.863747481640001</v>
      </c>
      <c r="F16" s="237">
        <f>$D$58*(1+Inflation)^('PV_.PX.BDG._.PTC.2031'!$B16-VALUE(LEFT('PV_.PX.BDG._.PTC.2031'!$B$58,4)))</f>
        <v>2.6872828898456427</v>
      </c>
      <c r="G16" s="237"/>
      <c r="H16" s="70">
        <f t="shared" ref="H16:H46" si="1">(D16+E16+G16)/(8.76*$C$61)</f>
        <v>35.196896705670014</v>
      </c>
      <c r="I16" s="69"/>
      <c r="J16" s="69">
        <f>-J64</f>
        <v>-49.06</v>
      </c>
      <c r="K16" s="70">
        <f t="shared" ref="K16:K35" si="2">(H16+I16+J16)</f>
        <v>-13.863103294329989</v>
      </c>
      <c r="L16" s="70">
        <f t="shared" ref="L16:L46" si="3">ROUND(K16*$C$61*8.76,2)</f>
        <v>-39.69</v>
      </c>
      <c r="M16" s="69">
        <f t="shared" ref="M16:M35" si="4">(D16+E16+G16)</f>
        <v>100.77501427340231</v>
      </c>
      <c r="Q16" s="79"/>
      <c r="R16" s="69"/>
      <c r="S16" s="69"/>
      <c r="V16" s="160"/>
      <c r="W16" s="79"/>
      <c r="X16" s="79"/>
      <c r="Y16" s="158"/>
      <c r="Z16" s="160"/>
      <c r="AA16" s="79"/>
      <c r="AB16" s="79"/>
    </row>
    <row r="17" spans="2:28">
      <c r="B17" s="68">
        <f t="shared" si="0"/>
        <v>2032</v>
      </c>
      <c r="C17" s="71"/>
      <c r="D17" s="69" cm="1">
        <f t="array" ref="D17">D16*INDEX('2025 IRP Assumptions'!$E$371:$E$394,'PV_.PX.UTS._.PTC.2031'!$B17-2023,1)/INDEX('2025 IRP Assumptions'!$E$371:$E$394,'PV_.PX.UTS._.PTC.2031'!$B17-2023-1,1)</f>
        <v>78.587932386487694</v>
      </c>
      <c r="E17" s="69" cm="1">
        <f t="array" ref="E17">$E$9*INDEX('2025 IRP Assumptions'!$E$371:$E$394,'PV_.PX.UTS._.PTC.2031'!$B17-2023,1)</f>
        <v>24.383977170120001</v>
      </c>
      <c r="F17" s="237">
        <f>$D$58*(1+Inflation)^('PV_.PX.BDG._.PTC.2031'!$B17-VALUE(LEFT('PV_.PX.BDG._.PTC.2031'!$B$58,4)))</f>
        <v>2.7458656568442783</v>
      </c>
      <c r="G17" s="237"/>
      <c r="H17" s="70">
        <f t="shared" si="1"/>
        <v>35.964189044090077</v>
      </c>
      <c r="I17" s="69"/>
      <c r="J17" s="69">
        <f t="shared" ref="J17:J25" si="5">-J65</f>
        <v>-50.39</v>
      </c>
      <c r="K17" s="70">
        <f t="shared" si="2"/>
        <v>-14.425810955909924</v>
      </c>
      <c r="L17" s="70">
        <f t="shared" si="3"/>
        <v>-41.3</v>
      </c>
      <c r="M17" s="69">
        <f t="shared" si="4"/>
        <v>102.9719095566077</v>
      </c>
      <c r="Q17" s="79"/>
      <c r="R17" s="69"/>
      <c r="S17" s="69"/>
      <c r="U17" s="79"/>
      <c r="W17" s="79"/>
      <c r="X17" s="79"/>
      <c r="Z17" s="79"/>
      <c r="AA17" s="79"/>
      <c r="AB17" s="79"/>
    </row>
    <row r="18" spans="2:28">
      <c r="B18" s="68">
        <f t="shared" si="0"/>
        <v>2033</v>
      </c>
      <c r="C18" s="71"/>
      <c r="D18" s="69" cm="1">
        <f t="array" ref="D18">D17*INDEX('2025 IRP Assumptions'!$E$371:$E$394,'PV_.PX.UTS._.PTC.2031'!$B18-2023,1)/INDEX('2025 IRP Assumptions'!$E$371:$E$394,'PV_.PX.UTS._.PTC.2031'!$B18-2023-1,1)</f>
        <v>80.301149313452228</v>
      </c>
      <c r="E18" s="69" cm="1">
        <f t="array" ref="E18">$E$9*INDEX('2025 IRP Assumptions'!$E$371:$E$394,'PV_.PX.UTS._.PTC.2031'!$B18-2023,1)</f>
        <v>24.915547872719998</v>
      </c>
      <c r="F18" s="237">
        <f>$D$58*(1+Inflation)^('PV_.PX.BDG._.PTC.2031'!$B18-VALUE(LEFT('PV_.PX.BDG._.PTC.2031'!$B$58,4)))</f>
        <v>2.8057255281634839</v>
      </c>
      <c r="G18" s="237"/>
      <c r="H18" s="70">
        <f t="shared" si="1"/>
        <v>36.748208365681002</v>
      </c>
      <c r="I18" s="69"/>
      <c r="J18" s="69">
        <f t="shared" si="5"/>
        <v>-50.39</v>
      </c>
      <c r="K18" s="70">
        <f t="shared" si="2"/>
        <v>-13.641791634318999</v>
      </c>
      <c r="L18" s="70">
        <f t="shared" si="3"/>
        <v>-39.06</v>
      </c>
      <c r="M18" s="69">
        <f t="shared" si="4"/>
        <v>105.21669718617223</v>
      </c>
      <c r="Q18" s="79"/>
      <c r="R18" s="69"/>
      <c r="S18" s="69"/>
      <c r="U18" s="79"/>
      <c r="W18" s="79"/>
      <c r="X18" s="79"/>
      <c r="Z18" s="79"/>
      <c r="AA18" s="79"/>
      <c r="AB18" s="79"/>
    </row>
    <row r="19" spans="2:28">
      <c r="B19" s="68">
        <f t="shared" si="0"/>
        <v>2034</v>
      </c>
      <c r="C19" s="71"/>
      <c r="D19" s="69" cm="1">
        <f t="array" ref="D19">D18*INDEX('2025 IRP Assumptions'!$E$371:$E$394,'PV_.PX.UTS._.PTC.2031'!$B19-2023,1)/INDEX('2025 IRP Assumptions'!$E$371:$E$394,'PV_.PX.UTS._.PTC.2031'!$B19-2023-1,1)</f>
        <v>82.051714428350522</v>
      </c>
      <c r="E19" s="69" cm="1">
        <f t="array" ref="E19">$E$9*INDEX('2025 IRP Assumptions'!$E$371:$E$394,'PV_.PX.UTS._.PTC.2031'!$B19-2023,1)</f>
        <v>25.458706834919997</v>
      </c>
      <c r="F19" s="237">
        <f>$D$58*(1+Inflation)^('PV_.PX.BDG._.PTC.2031'!$B19-VALUE(LEFT('PV_.PX.BDG._.PTC.2031'!$B$58,4)))</f>
        <v>2.8668903446774481</v>
      </c>
      <c r="G19" s="237"/>
      <c r="H19" s="70">
        <f t="shared" si="1"/>
        <v>37.549319335448878</v>
      </c>
      <c r="I19" s="69"/>
      <c r="J19" s="69">
        <f t="shared" si="5"/>
        <v>-51.71</v>
      </c>
      <c r="K19" s="70">
        <f t="shared" si="2"/>
        <v>-14.160680664551123</v>
      </c>
      <c r="L19" s="70">
        <f t="shared" si="3"/>
        <v>-40.54</v>
      </c>
      <c r="M19" s="69">
        <f t="shared" si="4"/>
        <v>107.51042126327052</v>
      </c>
      <c r="Q19" s="79"/>
      <c r="R19" s="69"/>
      <c r="S19" s="69"/>
      <c r="U19" s="79"/>
      <c r="W19" s="79"/>
      <c r="X19" s="79"/>
      <c r="Z19" s="79"/>
      <c r="AA19" s="79"/>
      <c r="AB19" s="79"/>
    </row>
    <row r="20" spans="2:28">
      <c r="B20" s="68">
        <f t="shared" si="0"/>
        <v>2035</v>
      </c>
      <c r="C20" s="71"/>
      <c r="D20" s="69" cm="1">
        <f t="array" ref="D20">D19*INDEX('2025 IRP Assumptions'!$E$371:$E$394,'PV_.PX.UTS._.PTC.2031'!$B20-2023,1)/INDEX('2025 IRP Assumptions'!$E$371:$E$394,'PV_.PX.UTS._.PTC.2031'!$B20-2023-1,1)</f>
        <v>83.840441781870993</v>
      </c>
      <c r="E20" s="69" cm="1">
        <f t="array" ref="E20">$E$9*INDEX('2025 IRP Assumptions'!$E$371:$E$394,'PV_.PX.UTS._.PTC.2031'!$B20-2023,1)</f>
        <v>26.013706637399999</v>
      </c>
      <c r="F20" s="237">
        <f>$D$58*(1+Inflation)^('PV_.PX.BDG._.PTC.2031'!$B20-VALUE(LEFT('PV_.PX.BDG._.PTC.2031'!$B$58,4)))</f>
        <v>2.9293885541914162</v>
      </c>
      <c r="G20" s="237"/>
      <c r="H20" s="70">
        <f t="shared" si="1"/>
        <v>38.367894487343392</v>
      </c>
      <c r="I20" s="69"/>
      <c r="J20" s="69">
        <f t="shared" si="5"/>
        <v>-53.04</v>
      </c>
      <c r="K20" s="70">
        <f t="shared" si="2"/>
        <v>-14.672105512656607</v>
      </c>
      <c r="L20" s="70">
        <f t="shared" si="3"/>
        <v>-42.01</v>
      </c>
      <c r="M20" s="69">
        <f t="shared" si="4"/>
        <v>109.85414841927098</v>
      </c>
      <c r="Q20" s="79"/>
      <c r="R20" s="69"/>
      <c r="S20" s="69"/>
      <c r="U20" s="79"/>
      <c r="W20" s="79"/>
      <c r="X20" s="79"/>
      <c r="Z20" s="79"/>
      <c r="AA20" s="79"/>
      <c r="AB20" s="79"/>
    </row>
    <row r="21" spans="2:28">
      <c r="B21" s="68">
        <f t="shared" si="0"/>
        <v>2036</v>
      </c>
      <c r="C21" s="71"/>
      <c r="D21" s="69" cm="1">
        <f t="array" ref="D21">D20*INDEX('2025 IRP Assumptions'!$E$371:$E$394,'PV_.PX.UTS._.PTC.2031'!$B21-2023,1)/INDEX('2025 IRP Assumptions'!$E$371:$E$394,'PV_.PX.UTS._.PTC.2031'!$B21-2023-1,1)</f>
        <v>85.668163413310992</v>
      </c>
      <c r="E21" s="69" cm="1">
        <f t="array" ref="E21">$E$9*INDEX('2025 IRP Assumptions'!$E$371:$E$394,'PV_.PX.UTS._.PTC.2031'!$B21-2023,1)</f>
        <v>26.580805442279999</v>
      </c>
      <c r="F21" s="237">
        <f>$D$58*(1+Inflation)^('PV_.PX.BDG._.PTC.2031'!$B21-VALUE(LEFT('PV_.PX.BDG._.PTC.2031'!$B$58,4)))</f>
        <v>2.9932492246727898</v>
      </c>
      <c r="G21" s="237"/>
      <c r="H21" s="70">
        <f t="shared" si="1"/>
        <v>39.204314587439868</v>
      </c>
      <c r="I21" s="69"/>
      <c r="J21" s="69">
        <f t="shared" si="5"/>
        <v>-54.37</v>
      </c>
      <c r="K21" s="70">
        <f t="shared" si="2"/>
        <v>-15.16568541256013</v>
      </c>
      <c r="L21" s="70">
        <f t="shared" si="3"/>
        <v>-43.42</v>
      </c>
      <c r="M21" s="69">
        <f t="shared" si="4"/>
        <v>112.24896885559099</v>
      </c>
      <c r="Q21" s="79"/>
      <c r="R21" s="69"/>
      <c r="S21" s="69"/>
      <c r="U21" s="79"/>
      <c r="W21" s="79"/>
      <c r="X21" s="79"/>
      <c r="Z21" s="79"/>
      <c r="AA21" s="79"/>
      <c r="AB21" s="79"/>
    </row>
    <row r="22" spans="2:28">
      <c r="B22" s="68">
        <f t="shared" si="0"/>
        <v>2037</v>
      </c>
      <c r="C22" s="71"/>
      <c r="D22" s="69" cm="1">
        <f t="array" ref="D22">D21*INDEX('2025 IRP Assumptions'!$E$371:$E$394,'PV_.PX.UTS._.PTC.2031'!$B22-2023,1)/INDEX('2025 IRP Assumptions'!$E$371:$E$394,'PV_.PX.UTS._.PTC.2031'!$B22-2023-1,1)</f>
        <v>87.535729350576801</v>
      </c>
      <c r="E22" s="69" cm="1">
        <f t="array" ref="E22">$E$9*INDEX('2025 IRP Assumptions'!$E$371:$E$394,'PV_.PX.UTS._.PTC.2031'!$B22-2023,1)</f>
        <v>27.160266993119997</v>
      </c>
      <c r="F22" s="237">
        <f>$D$58*(1+Inflation)^('PV_.PX.BDG._.PTC.2031'!$B22-VALUE(LEFT('PV_.PX.BDG._.PTC.2031'!$B$58,4)))</f>
        <v>3.0585020577706565</v>
      </c>
      <c r="G22" s="237"/>
      <c r="H22" s="70">
        <f t="shared" si="1"/>
        <v>40.058968633939237</v>
      </c>
      <c r="I22" s="69"/>
      <c r="J22" s="69">
        <f t="shared" si="5"/>
        <v>-55.69</v>
      </c>
      <c r="K22" s="70">
        <f t="shared" si="2"/>
        <v>-15.63103136606076</v>
      </c>
      <c r="L22" s="70">
        <f t="shared" si="3"/>
        <v>-44.75</v>
      </c>
      <c r="M22" s="69">
        <f t="shared" si="4"/>
        <v>114.69599634369681</v>
      </c>
      <c r="Q22" s="79"/>
      <c r="R22" s="69"/>
      <c r="S22" s="69"/>
      <c r="U22" s="79"/>
      <c r="W22" s="79"/>
      <c r="X22" s="79"/>
      <c r="Z22" s="79"/>
      <c r="AA22" s="79"/>
      <c r="AB22" s="79"/>
    </row>
    <row r="23" spans="2:28">
      <c r="B23" s="68">
        <f t="shared" si="0"/>
        <v>2038</v>
      </c>
      <c r="C23" s="71"/>
      <c r="D23" s="69" cm="1">
        <f t="array" ref="D23">D22*INDEX('2025 IRP Assumptions'!$E$371:$E$394,'PV_.PX.UTS._.PTC.2031'!$B23-2023,1)/INDEX('2025 IRP Assumptions'!$E$371:$E$394,'PV_.PX.UTS._.PTC.2031'!$B23-2023-1,1)</f>
        <v>89.44400827152954</v>
      </c>
      <c r="E23" s="69" cm="1">
        <f t="array" ref="E23">$E$9*INDEX('2025 IRP Assumptions'!$E$371:$E$394,'PV_.PX.UTS._.PTC.2031'!$B23-2023,1)</f>
        <v>27.75236082012</v>
      </c>
      <c r="F23" s="237">
        <f>$D$58*(1+Inflation)^('PV_.PX.BDG._.PTC.2031'!$B23-VALUE(LEFT('PV_.PX.BDG._.PTC.2031'!$B$58,4)))</f>
        <v>3.1251774026300572</v>
      </c>
      <c r="G23" s="237"/>
      <c r="H23" s="70">
        <f t="shared" si="1"/>
        <v>40.932254159819756</v>
      </c>
      <c r="I23" s="69"/>
      <c r="J23" s="69">
        <f t="shared" si="5"/>
        <v>-55.69</v>
      </c>
      <c r="K23" s="70">
        <f t="shared" si="2"/>
        <v>-14.757745840180242</v>
      </c>
      <c r="L23" s="70">
        <f t="shared" si="3"/>
        <v>-42.25</v>
      </c>
      <c r="M23" s="69">
        <f t="shared" si="4"/>
        <v>117.19636909164954</v>
      </c>
      <c r="Q23" s="79"/>
      <c r="R23" s="69"/>
      <c r="S23" s="69"/>
      <c r="U23" s="79"/>
      <c r="W23" s="79"/>
      <c r="X23" s="79"/>
      <c r="Z23" s="79"/>
      <c r="AA23" s="79"/>
      <c r="AB23" s="79"/>
    </row>
    <row r="24" spans="2:28">
      <c r="B24" s="68">
        <f t="shared" si="0"/>
        <v>2039</v>
      </c>
      <c r="C24" s="71"/>
      <c r="D24" s="69" cm="1">
        <f t="array" ref="D24">D23*INDEX('2025 IRP Assumptions'!$E$371:$E$394,'PV_.PX.UTS._.PTC.2031'!$B24-2023,1)/INDEX('2025 IRP Assumptions'!$E$371:$E$394,'PV_.PX.UTS._.PTC.2031'!$B24-2023-1,1)</f>
        <v>91.393887636254348</v>
      </c>
      <c r="E24" s="69" cm="1">
        <f t="array" ref="E24">$E$9*INDEX('2025 IRP Assumptions'!$E$371:$E$394,'PV_.PX.UTS._.PTC.2031'!$B24-2023,1)</f>
        <v>28.35736228116</v>
      </c>
      <c r="F24" s="237">
        <f>$D$58*(1+Inflation)^('PV_.PX.BDG._.PTC.2031'!$B24-VALUE(LEFT('PV_.PX.BDG._.PTC.2031'!$B$58,4)))</f>
        <v>3.1933062700073926</v>
      </c>
      <c r="G24" s="237"/>
      <c r="H24" s="70">
        <f t="shared" si="1"/>
        <v>41.824577293367305</v>
      </c>
      <c r="I24" s="69"/>
      <c r="J24" s="69">
        <f t="shared" si="5"/>
        <v>-57.02</v>
      </c>
      <c r="K24" s="70">
        <f t="shared" si="2"/>
        <v>-15.195422706632698</v>
      </c>
      <c r="L24" s="70">
        <f t="shared" si="3"/>
        <v>-43.51</v>
      </c>
      <c r="M24" s="69">
        <f t="shared" si="4"/>
        <v>119.75124991741436</v>
      </c>
      <c r="Q24" s="79"/>
      <c r="R24" s="69"/>
      <c r="S24" s="69"/>
      <c r="U24" s="79"/>
      <c r="W24" s="79"/>
      <c r="X24" s="79"/>
      <c r="Z24" s="79"/>
      <c r="AA24" s="79"/>
      <c r="AB24" s="79"/>
    </row>
    <row r="25" spans="2:28">
      <c r="B25" s="68">
        <f t="shared" si="0"/>
        <v>2040</v>
      </c>
      <c r="C25" s="71"/>
      <c r="D25" s="69" cm="1">
        <f t="array" ref="D25">D24*INDEX('2025 IRP Assumptions'!$E$371:$E$394,'PV_.PX.UTS._.PTC.2031'!$B25-2023,1)/INDEX('2025 IRP Assumptions'!$E$371:$E$394,'PV_.PX.UTS._.PTC.2031'!$B25-2023-1,1)</f>
        <v>93.386274414540893</v>
      </c>
      <c r="E25" s="69" cm="1">
        <f t="array" ref="E25">$E$9*INDEX('2025 IRP Assumptions'!$E$371:$E$394,'PV_.PX.UTS._.PTC.2031'!$B25-2023,1)</f>
        <v>28.975552787519998</v>
      </c>
      <c r="F25" s="237">
        <f>$D$58*(1+Inflation)^('PV_.PX.BDG._.PTC.2031'!$B25-VALUE(LEFT('PV_.PX.BDG._.PTC.2031'!$B$58,4)))</f>
        <v>3.2629203466935541</v>
      </c>
      <c r="G25" s="237"/>
      <c r="H25" s="70">
        <f t="shared" si="1"/>
        <v>42.736353091092234</v>
      </c>
      <c r="I25" s="69"/>
      <c r="J25" s="69">
        <f t="shared" si="5"/>
        <v>-58.35</v>
      </c>
      <c r="K25" s="70">
        <f t="shared" si="2"/>
        <v>-15.613646908907768</v>
      </c>
      <c r="L25" s="70">
        <f t="shared" si="3"/>
        <v>-44.7</v>
      </c>
      <c r="M25" s="69">
        <f t="shared" si="4"/>
        <v>122.36182720206089</v>
      </c>
      <c r="Q25" s="79"/>
      <c r="R25" s="69"/>
      <c r="S25" s="69"/>
      <c r="U25" s="79"/>
      <c r="W25" s="79"/>
      <c r="X25" s="79"/>
      <c r="Z25" s="79"/>
      <c r="AA25" s="79"/>
      <c r="AB25" s="79"/>
    </row>
    <row r="26" spans="2:28">
      <c r="B26" s="68">
        <f t="shared" si="0"/>
        <v>2041</v>
      </c>
      <c r="C26" s="71"/>
      <c r="D26" s="69" cm="1">
        <f t="array" ref="D26">D25*INDEX('2025 IRP Assumptions'!$E$371:$E$394,'PV_.PX.UTS._.PTC.2031'!$B26-2023,1)/INDEX('2025 IRP Assumptions'!$E$371:$E$394,'PV_.PX.UTS._.PTC.2031'!$B26-2023-1,1)</f>
        <v>95.422095152017988</v>
      </c>
      <c r="E26" s="69" cm="1">
        <f t="array" ref="E26">$E$9*INDEX('2025 IRP Assumptions'!$E$371:$E$394,'PV_.PX.UTS._.PTC.2031'!$B26-2023,1)</f>
        <v>29.607219824399998</v>
      </c>
      <c r="F26" s="237">
        <f>$D$58*(1+Inflation)^('PV_.PX.BDG._.PTC.2031'!$B26-VALUE(LEFT('PV_.PX.BDG._.PTC.2031'!$B$58,4)))</f>
        <v>3.3340520102514746</v>
      </c>
      <c r="G26" s="237"/>
      <c r="H26" s="70">
        <f t="shared" si="1"/>
        <v>43.668005567994577</v>
      </c>
      <c r="I26" s="69"/>
      <c r="J26" s="69"/>
      <c r="K26" s="70">
        <f t="shared" si="2"/>
        <v>43.668005567994577</v>
      </c>
      <c r="L26" s="70">
        <f t="shared" si="3"/>
        <v>125.03</v>
      </c>
      <c r="M26" s="69">
        <f t="shared" si="4"/>
        <v>125.02931497641799</v>
      </c>
      <c r="Q26" s="79"/>
      <c r="R26" s="69"/>
      <c r="S26" s="69"/>
    </row>
    <row r="27" spans="2:28">
      <c r="B27" s="68">
        <f t="shared" si="0"/>
        <v>2042</v>
      </c>
      <c r="C27" s="71"/>
      <c r="D27" s="69" cm="1">
        <f t="array" ref="D27">D26*INDEX('2025 IRP Assumptions'!$E$371:$E$394,'PV_.PX.UTS._.PTC.2031'!$B27-2023,1)/INDEX('2025 IRP Assumptions'!$E$371:$E$394,'PV_.PX.UTS._.PTC.2031'!$B27-2023-1,1)</f>
        <v>97.502296829903244</v>
      </c>
      <c r="E27" s="69" cm="1">
        <f t="array" ref="E27">$E$9*INDEX('2025 IRP Assumptions'!$E$371:$E$394,'PV_.PX.UTS._.PTC.2031'!$B27-2023,1)</f>
        <v>30.252657217679999</v>
      </c>
      <c r="F27" s="237">
        <f>$D$58*(1+Inflation)^('PV_.PX.BDG._.PTC.2031'!$B27-VALUE(LEFT('PV_.PX.BDG._.PTC.2031'!$B$58,4)))</f>
        <v>3.4067343440749567</v>
      </c>
      <c r="G27" s="237"/>
      <c r="H27" s="70">
        <f t="shared" si="1"/>
        <v>44.619968091011174</v>
      </c>
      <c r="I27" s="69"/>
      <c r="J27" s="69"/>
      <c r="K27" s="70">
        <f t="shared" si="2"/>
        <v>44.619968091011174</v>
      </c>
      <c r="L27" s="70">
        <f t="shared" si="3"/>
        <v>127.75</v>
      </c>
      <c r="M27" s="69">
        <f t="shared" si="4"/>
        <v>127.75495404758324</v>
      </c>
      <c r="Q27" s="79"/>
      <c r="R27" s="69"/>
      <c r="S27" s="69"/>
    </row>
    <row r="28" spans="2:28">
      <c r="B28" s="68">
        <f t="shared" si="0"/>
        <v>2043</v>
      </c>
      <c r="C28" s="71"/>
      <c r="D28" s="69" cm="1">
        <f t="array" ref="D28">D27*INDEX('2025 IRP Assumptions'!$E$371:$E$394,'PV_.PX.UTS._.PTC.2031'!$B28-2023,1)/INDEX('2025 IRP Assumptions'!$E$371:$E$394,'PV_.PX.UTS._.PTC.2031'!$B28-2023-1,1)</f>
        <v>99.627846931137697</v>
      </c>
      <c r="E28" s="69" cm="1">
        <f t="array" ref="E28">$E$9*INDEX('2025 IRP Assumptions'!$E$371:$E$394,'PV_.PX.UTS._.PTC.2031'!$B28-2023,1)</f>
        <v>30.91216515444</v>
      </c>
      <c r="F28" s="237">
        <f>$D$58*(1+Inflation)^('PV_.PX.BDG._.PTC.2031'!$B28-VALUE(LEFT('PV_.PX.BDG._.PTC.2031'!$B$58,4)))</f>
        <v>3.4810011527757907</v>
      </c>
      <c r="G28" s="237"/>
      <c r="H28" s="70">
        <f t="shared" si="1"/>
        <v>45.592683409280887</v>
      </c>
      <c r="I28" s="69"/>
      <c r="J28" s="69"/>
      <c r="K28" s="70">
        <f t="shared" si="2"/>
        <v>45.592683409280887</v>
      </c>
      <c r="L28" s="70">
        <f t="shared" si="3"/>
        <v>130.54</v>
      </c>
      <c r="M28" s="69">
        <f t="shared" si="4"/>
        <v>130.5400120855777</v>
      </c>
      <c r="Q28" s="79"/>
      <c r="R28" s="69"/>
      <c r="S28" s="69"/>
    </row>
    <row r="29" spans="2:28">
      <c r="B29" s="68">
        <f t="shared" si="0"/>
        <v>2044</v>
      </c>
      <c r="C29" s="71"/>
      <c r="D29" s="69" cm="1">
        <f t="array" ref="D29">D28*INDEX('2025 IRP Assumptions'!$E$371:$E$394,'PV_.PX.UTS._.PTC.2031'!$B29-2023,1)/INDEX('2025 IRP Assumptions'!$E$371:$E$394,'PV_.PX.UTS._.PTC.2031'!$B29-2023-1,1)</f>
        <v>101.79973396946248</v>
      </c>
      <c r="E29" s="69" cm="1">
        <f t="array" ref="E29">$E$9*INDEX('2025 IRP Assumptions'!$E$371:$E$394,'PV_.PX.UTS._.PTC.2031'!$B29-2023,1)</f>
        <v>31.58605034712</v>
      </c>
      <c r="F29" s="237">
        <f>$D$58*(1+Inflation)^('PV_.PX.BDG._.PTC.2031'!$B29-VALUE(LEFT('PV_.PX.BDG._.PTC.2031'!$B$58,4)))</f>
        <v>3.5568869779063035</v>
      </c>
      <c r="G29" s="237"/>
      <c r="H29" s="70">
        <f t="shared" si="1"/>
        <v>46.586603896265878</v>
      </c>
      <c r="I29" s="69"/>
      <c r="J29" s="69"/>
      <c r="K29" s="70">
        <f t="shared" si="2"/>
        <v>46.586603896265878</v>
      </c>
      <c r="L29" s="70">
        <f t="shared" si="3"/>
        <v>133.38999999999999</v>
      </c>
      <c r="M29" s="69">
        <f t="shared" si="4"/>
        <v>133.38578431658249</v>
      </c>
      <c r="Q29" s="79"/>
      <c r="R29" s="69"/>
      <c r="S29" s="69"/>
    </row>
    <row r="30" spans="2:28">
      <c r="B30" s="68">
        <f t="shared" si="0"/>
        <v>2045</v>
      </c>
      <c r="C30" s="71"/>
      <c r="D30" s="69" cm="1">
        <f t="array" ref="D30">D29*INDEX('2025 IRP Assumptions'!$E$371:$E$394,'PV_.PX.UTS._.PTC.2031'!$B30-2023,1)/INDEX('2025 IRP Assumptions'!$E$371:$E$394,'PV_.PX.UTS._.PTC.2031'!$B30-2023-1,1)</f>
        <v>104.01896821689942</v>
      </c>
      <c r="E30" s="69" cm="1">
        <f t="array" ref="E30">$E$9*INDEX('2025 IRP Assumptions'!$E$371:$E$394,'PV_.PX.UTS._.PTC.2031'!$B30-2023,1)</f>
        <v>32.274626259240002</v>
      </c>
      <c r="F30" s="237">
        <f>$D$58*(1+Inflation)^('PV_.PX.BDG._.PTC.2031'!$B30-VALUE(LEFT('PV_.PX.BDG._.PTC.2031'!$B$58,4)))</f>
        <v>3.6344271140246613</v>
      </c>
      <c r="G30" s="237"/>
      <c r="H30" s="70">
        <f t="shared" si="1"/>
        <v>47.602191882668528</v>
      </c>
      <c r="I30" s="69"/>
      <c r="J30" s="69"/>
      <c r="K30" s="70">
        <f t="shared" si="2"/>
        <v>47.602191882668528</v>
      </c>
      <c r="L30" s="70">
        <f t="shared" si="3"/>
        <v>136.29</v>
      </c>
      <c r="M30" s="69">
        <f t="shared" si="4"/>
        <v>136.29359447613942</v>
      </c>
      <c r="Q30" s="79"/>
      <c r="R30" s="69"/>
      <c r="S30" s="69"/>
    </row>
    <row r="31" spans="2:28">
      <c r="B31" s="68">
        <f t="shared" si="0"/>
        <v>2046</v>
      </c>
      <c r="C31" s="71"/>
      <c r="D31" s="69" cm="1">
        <f t="array" ref="D31">D30*INDEX('2025 IRP Assumptions'!$E$371:$E$394,'PV_.PX.UTS._.PTC.2031'!$B31-2023,1)/INDEX('2025 IRP Assumptions'!$E$371:$E$394,'PV_.PX.UTS._.PTC.2031'!$B31-2023-1,1)</f>
        <v>106.28658170375095</v>
      </c>
      <c r="E31" s="69" cm="1">
        <f t="array" ref="E31">$E$9*INDEX('2025 IRP Assumptions'!$E$371:$E$394,'PV_.PX.UTS._.PTC.2031'!$B31-2023,1)</f>
        <v>32.978213105400002</v>
      </c>
      <c r="F31" s="237">
        <f>$D$58*(1+Inflation)^('PV_.PX.BDG._.PTC.2031'!$B31-VALUE(LEFT('PV_.PX.BDG._.PTC.2031'!$B$58,4)))</f>
        <v>3.713657625110399</v>
      </c>
      <c r="G31" s="237"/>
      <c r="H31" s="70">
        <f t="shared" si="1"/>
        <v>48.639919656431395</v>
      </c>
      <c r="I31" s="69"/>
      <c r="J31" s="69"/>
      <c r="K31" s="70">
        <f t="shared" si="2"/>
        <v>48.639919656431395</v>
      </c>
      <c r="L31" s="70">
        <f t="shared" si="3"/>
        <v>139.26</v>
      </c>
      <c r="M31" s="69">
        <f t="shared" si="4"/>
        <v>139.26479480915094</v>
      </c>
      <c r="Q31" s="79"/>
      <c r="R31" s="69"/>
      <c r="S31" s="69"/>
    </row>
    <row r="32" spans="2:28">
      <c r="B32" s="68">
        <f t="shared" si="0"/>
        <v>2047</v>
      </c>
      <c r="C32" s="71"/>
      <c r="D32" s="69" cm="1">
        <f t="array" ref="D32">D31*INDEX('2025 IRP Assumptions'!$E$371:$E$394,'PV_.PX.UTS._.PTC.2031'!$B32-2023,1)/INDEX('2025 IRP Assumptions'!$E$371:$E$394,'PV_.PX.UTS._.PTC.2031'!$B32-2023-1,1)</f>
        <v>108.6036291444845</v>
      </c>
      <c r="E32" s="69" cm="1">
        <f t="array" ref="E32">$E$9*INDEX('2025 IRP Assumptions'!$E$371:$E$394,'PV_.PX.UTS._.PTC.2031'!$B32-2023,1)</f>
        <v>33.69713813856</v>
      </c>
      <c r="F32" s="237">
        <f>$D$58*(1+Inflation)^('PV_.PX.BDG._.PTC.2031'!$B32-VALUE(LEFT('PV_.PX.BDG._.PTC.2031'!$B$58,4)))</f>
        <v>3.7946153613378062</v>
      </c>
      <c r="G32" s="237"/>
      <c r="H32" s="70">
        <f t="shared" si="1"/>
        <v>49.700269886449597</v>
      </c>
      <c r="I32" s="69"/>
      <c r="J32" s="69"/>
      <c r="K32" s="70">
        <f t="shared" si="2"/>
        <v>49.700269886449597</v>
      </c>
      <c r="L32" s="70">
        <f t="shared" si="3"/>
        <v>142.30000000000001</v>
      </c>
      <c r="M32" s="69">
        <f t="shared" si="4"/>
        <v>142.30076728304451</v>
      </c>
      <c r="Q32" s="79"/>
      <c r="R32" s="69"/>
      <c r="S32" s="69"/>
    </row>
    <row r="33" spans="2:19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2">
        <f t="shared" ref="F33" si="7">F32*F32/F31</f>
        <v>3.8773379762149709</v>
      </c>
      <c r="G33" s="237"/>
      <c r="H33" s="70">
        <f t="shared" si="1"/>
        <v>50.78373575107905</v>
      </c>
      <c r="I33" s="69"/>
      <c r="J33" s="69"/>
      <c r="K33" s="70">
        <f t="shared" si="2"/>
        <v>50.78373575107905</v>
      </c>
      <c r="L33" s="70">
        <f t="shared" si="3"/>
        <v>145.4</v>
      </c>
      <c r="M33" s="69">
        <f t="shared" si="4"/>
        <v>145.4029239557147</v>
      </c>
      <c r="Q33" s="79"/>
      <c r="R33" s="69"/>
      <c r="S33" s="69"/>
    </row>
    <row r="34" spans="2:19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2">
        <f t="shared" ref="F34" si="8">F33*F33/F32</f>
        <v>3.9618639440964576</v>
      </c>
      <c r="G34" s="237"/>
      <c r="H34" s="70">
        <f t="shared" si="1"/>
        <v>51.890821171145525</v>
      </c>
      <c r="I34" s="69"/>
      <c r="J34" s="69"/>
      <c r="K34" s="70">
        <f t="shared" si="2"/>
        <v>51.890821171145525</v>
      </c>
      <c r="L34" s="70">
        <f t="shared" si="3"/>
        <v>148.57</v>
      </c>
      <c r="M34" s="69">
        <f t="shared" si="4"/>
        <v>148.57270764266974</v>
      </c>
      <c r="Q34" s="79"/>
      <c r="R34" s="69"/>
      <c r="S34" s="69"/>
    </row>
    <row r="35" spans="2:19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2">
        <f t="shared" ref="F35" si="9">F34*F34/F33</f>
        <v>4.0482325780777604</v>
      </c>
      <c r="G35" s="237"/>
      <c r="H35" s="70">
        <f t="shared" si="1"/>
        <v>53.022041052948552</v>
      </c>
      <c r="I35" s="69"/>
      <c r="J35" s="69"/>
      <c r="K35" s="70">
        <f t="shared" si="2"/>
        <v>53.022041052948552</v>
      </c>
      <c r="L35" s="70">
        <f t="shared" si="3"/>
        <v>151.81</v>
      </c>
      <c r="M35" s="69">
        <f t="shared" si="4"/>
        <v>151.81159261279529</v>
      </c>
      <c r="Q35" s="79"/>
      <c r="R35" s="69"/>
      <c r="S35" s="69"/>
    </row>
    <row r="36" spans="2:19" ht="15">
      <c r="B36" s="68">
        <f t="shared" si="0"/>
        <v>2051</v>
      </c>
      <c r="C36" s="71"/>
      <c r="D36" s="232">
        <f t="shared" ref="D36:F36" si="10">D35*D35/D34</f>
        <v>118.38806732561402</v>
      </c>
      <c r="E36" s="232">
        <f t="shared" si="10"/>
        <v>36.733017948424198</v>
      </c>
      <c r="F36" s="232">
        <f t="shared" si="10"/>
        <v>4.1364840482798559</v>
      </c>
      <c r="G36" s="237"/>
      <c r="H36" s="70">
        <f t="shared" si="1"/>
        <v>54.177921527744807</v>
      </c>
      <c r="I36" s="69"/>
      <c r="J36" s="69"/>
      <c r="K36" s="70">
        <f t="shared" ref="K36:K46" si="11">(H36+I36+J36)</f>
        <v>54.177921527744807</v>
      </c>
      <c r="L36" s="70">
        <f t="shared" si="3"/>
        <v>155.12</v>
      </c>
      <c r="M36" s="69">
        <f t="shared" ref="M36:M46" si="12">(D36+E36+G36)</f>
        <v>155.12108527403822</v>
      </c>
      <c r="Q36" s="79"/>
      <c r="R36" s="69"/>
      <c r="S36" s="69"/>
    </row>
    <row r="37" spans="2:19" ht="15">
      <c r="B37" s="68">
        <f t="shared" si="0"/>
        <v>2052</v>
      </c>
      <c r="C37" s="71"/>
      <c r="D37" s="232">
        <f t="shared" ref="D37:F37" si="13">D36*D36/D35</f>
        <v>120.96892714830341</v>
      </c>
      <c r="E37" s="232">
        <f t="shared" si="13"/>
        <v>37.533797725734615</v>
      </c>
      <c r="F37" s="232">
        <f t="shared" si="13"/>
        <v>4.2266594005323572</v>
      </c>
      <c r="G37" s="237"/>
      <c r="H37" s="70">
        <f t="shared" si="1"/>
        <v>55.359000196452179</v>
      </c>
      <c r="I37" s="69"/>
      <c r="J37" s="69"/>
      <c r="K37" s="70">
        <f t="shared" si="11"/>
        <v>55.359000196452179</v>
      </c>
      <c r="L37" s="70">
        <f t="shared" si="3"/>
        <v>158.5</v>
      </c>
      <c r="M37" s="69">
        <f t="shared" si="12"/>
        <v>158.50272487403802</v>
      </c>
      <c r="Q37" s="79"/>
      <c r="R37" s="69"/>
      <c r="S37" s="69"/>
    </row>
    <row r="38" spans="2:19" ht="15">
      <c r="B38" s="68">
        <f t="shared" si="0"/>
        <v>2053</v>
      </c>
      <c r="C38" s="71"/>
      <c r="D38" s="232">
        <f t="shared" ref="D38:F38" si="14">D37*D37/D36</f>
        <v>123.60604971414624</v>
      </c>
      <c r="E38" s="232">
        <f t="shared" si="14"/>
        <v>38.35203450188596</v>
      </c>
      <c r="F38" s="232">
        <f t="shared" si="14"/>
        <v>4.3188005754639631</v>
      </c>
      <c r="G38" s="237"/>
      <c r="H38" s="70">
        <f t="shared" si="1"/>
        <v>56.565826379688353</v>
      </c>
      <c r="I38" s="69"/>
      <c r="J38" s="69"/>
      <c r="K38" s="70">
        <f t="shared" si="11"/>
        <v>56.565826379688353</v>
      </c>
      <c r="L38" s="70">
        <f t="shared" si="3"/>
        <v>161.96</v>
      </c>
      <c r="M38" s="69">
        <f t="shared" si="12"/>
        <v>161.9580842160322</v>
      </c>
      <c r="Q38" s="79"/>
      <c r="R38" s="69"/>
      <c r="S38" s="69"/>
    </row>
    <row r="39" spans="2:19" ht="15">
      <c r="B39" s="68">
        <f t="shared" si="0"/>
        <v>2054</v>
      </c>
      <c r="C39" s="71"/>
      <c r="D39" s="232">
        <f t="shared" ref="D39:F39" si="15">D38*D38/D37</f>
        <v>126.30066155092186</v>
      </c>
      <c r="E39" s="232">
        <f t="shared" si="15"/>
        <v>39.188108839446329</v>
      </c>
      <c r="F39" s="232">
        <f t="shared" si="15"/>
        <v>4.4129504280090783</v>
      </c>
      <c r="G39" s="237"/>
      <c r="H39" s="70">
        <f t="shared" si="1"/>
        <v>57.798961373260262</v>
      </c>
      <c r="I39" s="69"/>
      <c r="J39" s="69"/>
      <c r="K39" s="70">
        <f t="shared" si="11"/>
        <v>57.798961373260262</v>
      </c>
      <c r="L39" s="70">
        <f t="shared" si="3"/>
        <v>165.49</v>
      </c>
      <c r="M39" s="69">
        <f t="shared" si="12"/>
        <v>165.48877039036819</v>
      </c>
      <c r="Q39" s="79"/>
      <c r="R39" s="69"/>
      <c r="S39" s="69"/>
    </row>
    <row r="40" spans="2:19" ht="15">
      <c r="B40" s="68">
        <f t="shared" si="0"/>
        <v>2055</v>
      </c>
      <c r="C40" s="71"/>
      <c r="D40" s="232">
        <f t="shared" ref="D40:F40" si="16">D39*D39/D38</f>
        <v>129.05401592471475</v>
      </c>
      <c r="E40" s="232">
        <f t="shared" si="16"/>
        <v>40.042409597247648</v>
      </c>
      <c r="F40" s="232">
        <f t="shared" si="16"/>
        <v>4.5091527473396775</v>
      </c>
      <c r="G40" s="237"/>
      <c r="H40" s="70">
        <f t="shared" si="1"/>
        <v>59.058978709223226</v>
      </c>
      <c r="I40" s="69"/>
      <c r="J40" s="69"/>
      <c r="K40" s="70">
        <f t="shared" si="11"/>
        <v>59.058978709223226</v>
      </c>
      <c r="L40" s="70">
        <f t="shared" si="3"/>
        <v>169.1</v>
      </c>
      <c r="M40" s="69">
        <f t="shared" si="12"/>
        <v>169.0964255219624</v>
      </c>
      <c r="Q40" s="79"/>
      <c r="R40" s="69"/>
      <c r="S40" s="69"/>
    </row>
    <row r="41" spans="2:19" ht="15">
      <c r="B41" s="68">
        <f t="shared" si="0"/>
        <v>2056</v>
      </c>
      <c r="C41" s="71"/>
      <c r="D41" s="232">
        <f t="shared" ref="D41:F41" si="17">D40*D40/D39</f>
        <v>131.86739342280956</v>
      </c>
      <c r="E41" s="232">
        <f t="shared" si="17"/>
        <v>40.915334111244249</v>
      </c>
      <c r="F41" s="232">
        <f t="shared" si="17"/>
        <v>4.6074522772316833</v>
      </c>
      <c r="G41" s="237"/>
      <c r="H41" s="70">
        <f t="shared" si="1"/>
        <v>60.346464422631144</v>
      </c>
      <c r="I41" s="69"/>
      <c r="J41" s="69"/>
      <c r="K41" s="70">
        <f t="shared" si="11"/>
        <v>60.346464422631144</v>
      </c>
      <c r="L41" s="70">
        <f t="shared" si="3"/>
        <v>172.78</v>
      </c>
      <c r="M41" s="69">
        <f t="shared" si="12"/>
        <v>172.78272753405381</v>
      </c>
      <c r="Q41" s="79"/>
      <c r="R41" s="69"/>
      <c r="S41" s="69"/>
    </row>
    <row r="42" spans="2:19" ht="15">
      <c r="B42" s="68">
        <f t="shared" si="0"/>
        <v>2057</v>
      </c>
      <c r="C42" s="71"/>
      <c r="D42" s="232">
        <f t="shared" ref="D42:F42" si="18">D41*D41/D40</f>
        <v>134.74210254929324</v>
      </c>
      <c r="E42" s="232">
        <f t="shared" si="18"/>
        <v>41.807288379314109</v>
      </c>
      <c r="F42" s="232">
        <f t="shared" si="18"/>
        <v>4.7078947368753354</v>
      </c>
      <c r="G42" s="237"/>
      <c r="H42" s="70">
        <f t="shared" si="1"/>
        <v>61.662017324101882</v>
      </c>
      <c r="I42" s="69"/>
      <c r="J42" s="69"/>
      <c r="K42" s="70">
        <f t="shared" si="11"/>
        <v>61.662017324101882</v>
      </c>
      <c r="L42" s="70">
        <f t="shared" si="3"/>
        <v>176.55</v>
      </c>
      <c r="M42" s="69">
        <f t="shared" si="12"/>
        <v>176.54939092860735</v>
      </c>
      <c r="Q42" s="79"/>
      <c r="R42" s="69"/>
      <c r="S42" s="69"/>
    </row>
    <row r="43" spans="2:19" ht="15">
      <c r="B43" s="68">
        <f t="shared" si="0"/>
        <v>2058</v>
      </c>
      <c r="C43" s="71"/>
      <c r="D43" s="232">
        <f t="shared" ref="D43:F43" si="19">D42*D42/D41</f>
        <v>137.67948033364135</v>
      </c>
      <c r="E43" s="232">
        <f t="shared" si="19"/>
        <v>42.718687250088784</v>
      </c>
      <c r="F43" s="232">
        <f t="shared" si="19"/>
        <v>4.8105268421392191</v>
      </c>
      <c r="G43" s="237"/>
      <c r="H43" s="70">
        <f t="shared" si="1"/>
        <v>63.006249278324532</v>
      </c>
      <c r="I43" s="69"/>
      <c r="J43" s="69"/>
      <c r="K43" s="70">
        <f t="shared" si="11"/>
        <v>63.006249278324532</v>
      </c>
      <c r="L43" s="70">
        <f t="shared" si="3"/>
        <v>180.4</v>
      </c>
      <c r="M43" s="69">
        <f t="shared" si="12"/>
        <v>180.39816758373013</v>
      </c>
      <c r="Q43" s="79"/>
      <c r="R43" s="69"/>
      <c r="S43" s="69"/>
    </row>
    <row r="44" spans="2:19" ht="15">
      <c r="B44" s="68">
        <f t="shared" si="0"/>
        <v>2059</v>
      </c>
      <c r="C44" s="71"/>
      <c r="D44" s="232">
        <f t="shared" ref="D44:F44" si="20">D43*D43/D42</f>
        <v>140.6808929525715</v>
      </c>
      <c r="E44" s="232">
        <f t="shared" si="20"/>
        <v>43.649954615899851</v>
      </c>
      <c r="F44" s="232">
        <f t="shared" si="20"/>
        <v>4.9153963272978549</v>
      </c>
      <c r="G44" s="237"/>
      <c r="H44" s="70">
        <f t="shared" si="1"/>
        <v>64.379785488638177</v>
      </c>
      <c r="I44" s="69"/>
      <c r="J44" s="69"/>
      <c r="K44" s="70">
        <f t="shared" si="11"/>
        <v>64.379785488638177</v>
      </c>
      <c r="L44" s="70">
        <f t="shared" si="3"/>
        <v>184.33</v>
      </c>
      <c r="M44" s="69">
        <f t="shared" si="12"/>
        <v>184.33084756847134</v>
      </c>
      <c r="Q44" s="79"/>
      <c r="R44" s="69"/>
      <c r="S44" s="69"/>
    </row>
    <row r="45" spans="2:19" ht="15">
      <c r="B45" s="68">
        <f t="shared" si="0"/>
        <v>2060</v>
      </c>
      <c r="C45" s="71"/>
      <c r="D45" s="232">
        <f t="shared" ref="D45:F45" si="21">D44*D44/D43</f>
        <v>143.74773636545322</v>
      </c>
      <c r="E45" s="232">
        <f t="shared" si="21"/>
        <v>44.601523609931547</v>
      </c>
      <c r="F45" s="232">
        <f t="shared" si="21"/>
        <v>5.0225519672329488</v>
      </c>
      <c r="G45" s="237"/>
      <c r="H45" s="70">
        <f t="shared" si="1"/>
        <v>65.78326478781446</v>
      </c>
      <c r="I45" s="69"/>
      <c r="J45" s="69"/>
      <c r="K45" s="70">
        <f t="shared" si="11"/>
        <v>65.78326478781446</v>
      </c>
      <c r="L45" s="70">
        <f t="shared" si="3"/>
        <v>188.35</v>
      </c>
      <c r="M45" s="69">
        <f t="shared" si="12"/>
        <v>188.34925997538477</v>
      </c>
      <c r="Q45" s="79"/>
      <c r="R45" s="69"/>
      <c r="S45" s="69"/>
    </row>
    <row r="46" spans="2:19" ht="15">
      <c r="B46" s="68">
        <f t="shared" si="0"/>
        <v>2061</v>
      </c>
      <c r="C46" s="71"/>
      <c r="D46" s="232">
        <f t="shared" ref="D46:F46" si="22">D45*D45/D44</f>
        <v>146.8814369635698</v>
      </c>
      <c r="E46" s="232">
        <f t="shared" si="22"/>
        <v>45.573836807671363</v>
      </c>
      <c r="F46" s="232">
        <f t="shared" si="22"/>
        <v>5.1320436001186271</v>
      </c>
      <c r="G46" s="237"/>
      <c r="H46" s="70">
        <f t="shared" si="1"/>
        <v>67.217339935179197</v>
      </c>
      <c r="I46" s="69"/>
      <c r="J46" s="69"/>
      <c r="K46" s="70">
        <f t="shared" si="11"/>
        <v>67.217339935179197</v>
      </c>
      <c r="L46" s="70">
        <f t="shared" si="3"/>
        <v>192.46</v>
      </c>
      <c r="M46" s="69">
        <f t="shared" si="12"/>
        <v>192.45527377124117</v>
      </c>
      <c r="Q46" s="79"/>
      <c r="R46" s="69"/>
      <c r="S46" s="69"/>
    </row>
    <row r="47" spans="2:19">
      <c r="B47" s="68"/>
      <c r="C47" s="71"/>
      <c r="D47" s="69"/>
      <c r="E47" s="69"/>
      <c r="F47" s="69"/>
      <c r="G47" s="69"/>
      <c r="H47" s="70"/>
      <c r="I47" s="69"/>
      <c r="J47" s="69"/>
      <c r="K47" s="69"/>
      <c r="L47" s="69"/>
      <c r="M47" s="69"/>
      <c r="N47" s="69"/>
    </row>
    <row r="48" spans="2:19">
      <c r="B48" s="68"/>
      <c r="C48" s="71"/>
      <c r="D48" s="69"/>
      <c r="E48" s="69"/>
      <c r="F48" s="69"/>
      <c r="G48" s="69">
        <f>NPV(Discount_Rate,G16:G40)</f>
        <v>0</v>
      </c>
      <c r="H48" s="70"/>
      <c r="I48" s="69"/>
      <c r="J48" s="70"/>
      <c r="K48" s="70">
        <f>-PMT(Discount_Rate,COUNT(K$16:K$40),NPV(Discount_Rate,K$16:K$40))</f>
        <v>12.029357860491595</v>
      </c>
      <c r="L48" s="70">
        <f>-PMT(Discount_Rate,COUNT(L$16:L$40),NPV(Discount_Rate,L$16:L$40))</f>
        <v>34.442990016268126</v>
      </c>
      <c r="M48" s="70">
        <f>-PMT(Discount_Rate,COUNT(M$16:M$40),NPV(Discount_Rate,M$16:M$40))</f>
        <v>123.46725151754924</v>
      </c>
      <c r="N48" s="73"/>
    </row>
    <row r="49" spans="2:21" ht="14.25">
      <c r="B49" s="74" t="s">
        <v>25</v>
      </c>
      <c r="C49" s="75"/>
      <c r="D49" s="75"/>
      <c r="E49" s="75"/>
      <c r="F49" s="75"/>
      <c r="G49" s="75"/>
      <c r="H49" s="75"/>
      <c r="I49" s="75"/>
      <c r="J49" s="75"/>
    </row>
    <row r="51" spans="2:21">
      <c r="B51" s="61" t="s">
        <v>60</v>
      </c>
      <c r="C51" s="76" t="s">
        <v>61</v>
      </c>
      <c r="D51" s="146" t="s">
        <v>184</v>
      </c>
    </row>
    <row r="52" spans="2:21">
      <c r="C52" s="76" t="str">
        <f>C7</f>
        <v>(a)</v>
      </c>
      <c r="D52" s="61" t="s">
        <v>62</v>
      </c>
    </row>
    <row r="53" spans="2:21">
      <c r="C53" s="76" t="str">
        <f>D7</f>
        <v>(b)</v>
      </c>
      <c r="D53" s="70" t="str">
        <f>"= "&amp;C7&amp;" x "&amp;C60</f>
        <v>= (a) x 0.06861</v>
      </c>
    </row>
    <row r="54" spans="2:21">
      <c r="C54" s="76">
        <f>G7</f>
        <v>0</v>
      </c>
      <c r="D54" s="70" t="str">
        <f>"= ("&amp;$D$7&amp;" + "&amp;$E$7&amp;") /  (8.76 x "&amp;TEXT(C61,"0.0%")&amp;")"</f>
        <v>= ((b) + (c)) /  (8.76 x 32.7%)</v>
      </c>
    </row>
    <row r="55" spans="2:21">
      <c r="C55" s="76" t="str">
        <f>K7</f>
        <v>(g)</v>
      </c>
      <c r="D55" s="70" t="str">
        <f>"= "&amp;$H$7&amp;" + "&amp;$I$7</f>
        <v>= (e) + (f)</v>
      </c>
    </row>
    <row r="56" spans="2:21">
      <c r="C56" s="76" t="str">
        <f>L7</f>
        <v>(h)</v>
      </c>
      <c r="D56" t="str">
        <f>D51</f>
        <v>Plant Costs  - 2025 IRP - Table 7.1 &amp; 7.2</v>
      </c>
    </row>
    <row r="57" spans="2:21">
      <c r="R57" s="61" t="s">
        <v>83</v>
      </c>
      <c r="S57" s="68">
        <v>2031</v>
      </c>
      <c r="U57" s="156" t="s">
        <v>141</v>
      </c>
    </row>
    <row r="58" spans="2:21">
      <c r="B58" s="325" t="str">
        <f>'2025 IRP Assumptions'!A470&amp;"$"</f>
        <v>2028$</v>
      </c>
      <c r="D58" s="79">
        <f>'2025 IRP Assumptions'!I470</f>
        <v>2.5189276399999998</v>
      </c>
      <c r="E58" s="61" t="s">
        <v>86</v>
      </c>
      <c r="Q58" s="143"/>
      <c r="U58" s="156"/>
    </row>
    <row r="59" spans="2:21">
      <c r="B59"/>
      <c r="C59" s="77"/>
      <c r="R59" s="61" t="s">
        <v>187</v>
      </c>
      <c r="S59" s="143">
        <v>73.5</v>
      </c>
    </row>
    <row r="60" spans="2:21">
      <c r="C60" s="154">
        <v>6.8610000000000004E-2</v>
      </c>
      <c r="D60" s="61" t="s">
        <v>195</v>
      </c>
      <c r="E60" s="150"/>
      <c r="K60" s="231"/>
      <c r="M60" s="145"/>
      <c r="N60" s="81"/>
      <c r="O60" s="81"/>
      <c r="Q60" s="82"/>
    </row>
    <row r="61" spans="2:21">
      <c r="C61" s="155">
        <v>0.32684691378829861</v>
      </c>
      <c r="D61" s="61" t="s">
        <v>35</v>
      </c>
    </row>
    <row r="62" spans="2:21">
      <c r="C62" s="161"/>
      <c r="D62" s="80"/>
      <c r="I62" s="320">
        <v>1.1000000000000001</v>
      </c>
      <c r="J62" s="61" t="s">
        <v>302</v>
      </c>
    </row>
    <row r="63" spans="2:21" ht="15">
      <c r="J63" s="105" t="s">
        <v>31</v>
      </c>
      <c r="K63" s="105" t="s">
        <v>299</v>
      </c>
    </row>
    <row r="64" spans="2:21" ht="15">
      <c r="C64" s="105"/>
      <c r="D64" s="105"/>
      <c r="E64" s="105"/>
      <c r="F64" s="326"/>
      <c r="G64" s="105"/>
      <c r="H64" s="233">
        <v>47849</v>
      </c>
      <c r="I64" s="68">
        <f>YEAR(H64)</f>
        <v>2031</v>
      </c>
      <c r="J64" s="69">
        <f>IF($I$62=110%,INDEX('2025 IRP Assumptions'!$E$339:$E$359,MATCH(I64,'2025 IRP Assumptions'!$S$339:$S$359,0),1),INDEX('2025 IRP Assumptions'!$E$307:$E$336,MATCH(I64,'2025 IRP Assumptions'!$S$339:$S$359,0)))</f>
        <v>49.06</v>
      </c>
      <c r="K64" s="79">
        <f>J64*(8.76*$C$61)</f>
        <v>140.46756001237642</v>
      </c>
    </row>
    <row r="65" spans="3:11" ht="15">
      <c r="C65" s="233"/>
      <c r="D65" s="105"/>
      <c r="E65" s="214"/>
      <c r="F65" s="327"/>
      <c r="G65" s="238"/>
      <c r="H65" s="233">
        <v>48214</v>
      </c>
      <c r="I65" s="68">
        <f>YEAR(H65)</f>
        <v>2032</v>
      </c>
      <c r="J65" s="69">
        <f>IF($I$62=110%,INDEX('2025 IRP Assumptions'!$E$339:$E$359,MATCH(I65,'2025 IRP Assumptions'!$S$339:$S$359,0),1),INDEX('2025 IRP Assumptions'!$E$307:$E$336,MATCH(I65,'2025 IRP Assumptions'!$S$339:$S$359,0)))</f>
        <v>50.39</v>
      </c>
      <c r="K65" s="79">
        <f t="shared" ref="K65:K73" si="23">J65*(8.76*$C$61)</f>
        <v>144.27558803554115</v>
      </c>
    </row>
    <row r="66" spans="3:11" ht="15">
      <c r="C66" s="233"/>
      <c r="D66" s="105"/>
      <c r="E66" s="214"/>
      <c r="F66" s="327"/>
      <c r="G66" s="238"/>
      <c r="H66" s="233">
        <v>48580</v>
      </c>
      <c r="I66" s="68">
        <f t="shared" ref="I66:I73" si="24">YEAR(H66)</f>
        <v>2033</v>
      </c>
      <c r="J66" s="69">
        <f>IF($I$62=110%,INDEX('2025 IRP Assumptions'!$E$339:$E$359,MATCH(I66,'2025 IRP Assumptions'!$S$339:$S$359,0),1),INDEX('2025 IRP Assumptions'!$E$307:$E$336,MATCH(I66,'2025 IRP Assumptions'!$S$339:$S$359,0)))</f>
        <v>50.39</v>
      </c>
      <c r="K66" s="79">
        <f t="shared" si="23"/>
        <v>144.27558803554115</v>
      </c>
    </row>
    <row r="67" spans="3:11" ht="15">
      <c r="C67" s="233"/>
      <c r="D67" s="105"/>
      <c r="E67" s="214"/>
      <c r="F67" s="214"/>
      <c r="G67" s="238"/>
      <c r="H67" s="233">
        <v>48945</v>
      </c>
      <c r="I67" s="68">
        <f t="shared" si="24"/>
        <v>2034</v>
      </c>
      <c r="J67" s="69">
        <f>IF($I$62=110%,INDEX('2025 IRP Assumptions'!$E$339:$E$359,MATCH(I67,'2025 IRP Assumptions'!$S$339:$S$359,0),1),INDEX('2025 IRP Assumptions'!$E$307:$E$336,MATCH(I67,'2025 IRP Assumptions'!$S$339:$S$359,0)))</f>
        <v>51.71</v>
      </c>
      <c r="K67" s="79">
        <f t="shared" si="23"/>
        <v>148.054984269058</v>
      </c>
    </row>
    <row r="68" spans="3:11" ht="15">
      <c r="C68" s="233"/>
      <c r="D68" s="105"/>
      <c r="E68" s="214"/>
      <c r="F68" s="214"/>
      <c r="G68" s="238"/>
      <c r="H68" s="233">
        <v>49310</v>
      </c>
      <c r="I68" s="68">
        <f t="shared" si="24"/>
        <v>2035</v>
      </c>
      <c r="J68" s="69">
        <f>IF($I$62=110%,INDEX('2025 IRP Assumptions'!$E$339:$E$359,MATCH(I68,'2025 IRP Assumptions'!$S$339:$S$359,0),1),INDEX('2025 IRP Assumptions'!$E$307:$E$336,MATCH(I68,'2025 IRP Assumptions'!$S$339:$S$359,0)))</f>
        <v>53.04</v>
      </c>
      <c r="K68" s="79">
        <f t="shared" si="23"/>
        <v>151.86301229222269</v>
      </c>
    </row>
    <row r="69" spans="3:11" ht="15">
      <c r="C69" s="233"/>
      <c r="D69" s="105"/>
      <c r="E69" s="214"/>
      <c r="F69" s="214"/>
      <c r="G69" s="238"/>
      <c r="H69" s="233">
        <v>49675</v>
      </c>
      <c r="I69" s="68">
        <f t="shared" si="24"/>
        <v>2036</v>
      </c>
      <c r="J69" s="69">
        <f>IF($I$62=110%,INDEX('2025 IRP Assumptions'!$E$339:$E$359,MATCH(I69,'2025 IRP Assumptions'!$S$339:$S$359,0),1),INDEX('2025 IRP Assumptions'!$E$307:$E$336,MATCH(I69,'2025 IRP Assumptions'!$S$339:$S$359,0)))</f>
        <v>54.37</v>
      </c>
      <c r="K69" s="79">
        <f t="shared" si="23"/>
        <v>155.67104031538742</v>
      </c>
    </row>
    <row r="70" spans="3:11" ht="15">
      <c r="C70" s="233"/>
      <c r="D70" s="105"/>
      <c r="E70" s="214"/>
      <c r="F70" s="214"/>
      <c r="G70" s="238"/>
      <c r="H70" s="233">
        <v>50041</v>
      </c>
      <c r="I70" s="68">
        <f t="shared" si="24"/>
        <v>2037</v>
      </c>
      <c r="J70" s="69">
        <f>IF($I$62=110%,INDEX('2025 IRP Assumptions'!$E$339:$E$359,MATCH(I70,'2025 IRP Assumptions'!$S$339:$S$359,0),1),INDEX('2025 IRP Assumptions'!$E$307:$E$336,MATCH(I70,'2025 IRP Assumptions'!$S$339:$S$359,0)))</f>
        <v>55.69</v>
      </c>
      <c r="K70" s="79">
        <f t="shared" si="23"/>
        <v>159.45043654890426</v>
      </c>
    </row>
    <row r="71" spans="3:11" ht="15">
      <c r="C71" s="233"/>
      <c r="D71" s="105"/>
      <c r="E71" s="214"/>
      <c r="F71" s="214"/>
      <c r="G71" s="238"/>
      <c r="H71" s="233">
        <v>50406</v>
      </c>
      <c r="I71" s="68">
        <f t="shared" si="24"/>
        <v>2038</v>
      </c>
      <c r="J71" s="69">
        <f>IF($I$62=110%,INDEX('2025 IRP Assumptions'!$E$339:$E$359,MATCH(I71,'2025 IRP Assumptions'!$S$339:$S$359,0),1),INDEX('2025 IRP Assumptions'!$E$307:$E$336,MATCH(I71,'2025 IRP Assumptions'!$S$339:$S$359,0)))</f>
        <v>55.69</v>
      </c>
      <c r="K71" s="79">
        <f t="shared" si="23"/>
        <v>159.45043654890426</v>
      </c>
    </row>
    <row r="72" spans="3:11" ht="15">
      <c r="C72" s="233"/>
      <c r="D72" s="105"/>
      <c r="E72" s="214"/>
      <c r="F72" s="214"/>
      <c r="G72" s="238"/>
      <c r="H72" s="233">
        <v>50771</v>
      </c>
      <c r="I72" s="68">
        <f t="shared" si="24"/>
        <v>2039</v>
      </c>
      <c r="J72" s="69">
        <f>IF($I$62=110%,INDEX('2025 IRP Assumptions'!$E$339:$E$359,MATCH(I72,'2025 IRP Assumptions'!$S$339:$S$359,0),1),INDEX('2025 IRP Assumptions'!$E$307:$E$336,MATCH(I72,'2025 IRP Assumptions'!$S$339:$S$359,0)))</f>
        <v>57.02</v>
      </c>
      <c r="K72" s="79">
        <f t="shared" si="23"/>
        <v>163.25846457206899</v>
      </c>
    </row>
    <row r="73" spans="3:11" ht="15">
      <c r="C73" s="233"/>
      <c r="D73" s="105"/>
      <c r="E73" s="214"/>
      <c r="F73" s="214"/>
      <c r="G73" s="238"/>
      <c r="H73" s="233">
        <v>51136</v>
      </c>
      <c r="I73" s="68">
        <f t="shared" si="24"/>
        <v>2040</v>
      </c>
      <c r="J73" s="69">
        <f>IF($I$62=110%,INDEX('2025 IRP Assumptions'!$E$339:$E$359,MATCH(I73,'2025 IRP Assumptions'!$S$339:$S$359,0),1),INDEX('2025 IRP Assumptions'!$E$307:$E$336,MATCH(I73,'2025 IRP Assumptions'!$S$339:$S$359,0)))</f>
        <v>58.35</v>
      </c>
      <c r="K73" s="79">
        <f t="shared" si="23"/>
        <v>167.06649259523368</v>
      </c>
    </row>
    <row r="74" spans="3:11" ht="15">
      <c r="C74" s="233"/>
      <c r="D74" s="105"/>
      <c r="E74" s="214"/>
      <c r="F74" s="214"/>
      <c r="G74" s="238"/>
    </row>
    <row r="75" spans="3:11" ht="15">
      <c r="C75" s="105"/>
      <c r="D75" s="105"/>
      <c r="E75" s="105"/>
      <c r="F75" s="105"/>
      <c r="G75" s="105"/>
      <c r="H75" s="105"/>
    </row>
    <row r="76" spans="3:11" ht="15">
      <c r="C76" s="105"/>
      <c r="D76" s="105"/>
      <c r="E76" s="105"/>
      <c r="F76" s="105"/>
      <c r="G76" s="105"/>
      <c r="H76" s="105" t="s">
        <v>175</v>
      </c>
      <c r="K76" s="61">
        <f>INDEX('2025 IRP Assumptions'!$E$126:$E$156,MATCH(U57,'2025 IRP Assumptions'!$C$126:$C$156,0),1)</f>
        <v>25</v>
      </c>
    </row>
    <row r="77" spans="3:11" ht="15">
      <c r="C77" s="105"/>
      <c r="D77" s="105"/>
      <c r="E77" s="234"/>
      <c r="F77" s="234"/>
      <c r="G77" s="234"/>
      <c r="H77" s="105" t="s">
        <v>307</v>
      </c>
      <c r="J77" s="234"/>
      <c r="K77" s="234">
        <f>-PMT(Real_Discount_Rate,K76,NPV(Discount_Rate,K64:K73))</f>
        <v>71.112738218630753</v>
      </c>
    </row>
    <row r="80" spans="3:11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6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E6D2-2735-4B03-B0B3-54E00678DD00}">
  <sheetPr>
    <tabColor rgb="FFCCFFCC"/>
    <pageSetUpPr fitToPage="1"/>
  </sheetPr>
  <dimension ref="B1:AC101"/>
  <sheetViews>
    <sheetView workbookViewId="0">
      <selection activeCell="J61" sqref="J61"/>
    </sheetView>
  </sheetViews>
  <sheetFormatPr defaultColWidth="9.33203125" defaultRowHeight="12.75"/>
  <cols>
    <col min="1" max="1" width="2.83203125" customWidth="1"/>
    <col min="2" max="2" width="10.83203125" customWidth="1"/>
    <col min="3" max="3" width="14.1640625" customWidth="1"/>
    <col min="4" max="4" width="15.5" customWidth="1"/>
    <col min="5" max="5" width="10" customWidth="1"/>
    <col min="6" max="6" width="10.5" customWidth="1"/>
    <col min="7" max="7" width="10.5" bestFit="1" customWidth="1"/>
    <col min="8" max="8" width="11.83203125" customWidth="1"/>
    <col min="9" max="9" width="11.1640625" customWidth="1"/>
    <col min="10" max="10" width="14.33203125" customWidth="1"/>
    <col min="11" max="11" width="14.1640625" customWidth="1"/>
    <col min="12" max="12" width="14.33203125" customWidth="1"/>
    <col min="13" max="13" width="9.33203125" customWidth="1"/>
    <col min="14" max="19" width="11.33203125" customWidth="1"/>
    <col min="20" max="20" width="10.33203125" customWidth="1"/>
    <col min="21" max="21" width="12" customWidth="1"/>
    <col min="22" max="22" width="11.5" customWidth="1"/>
    <col min="25" max="25" width="13.6640625" customWidth="1"/>
    <col min="27" max="28" width="9.33203125" style="61"/>
  </cols>
  <sheetData>
    <row r="1" spans="2:29" s="61" customFormat="1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1" t="s">
        <v>227</v>
      </c>
      <c r="C2" s="250"/>
      <c r="D2" s="250"/>
      <c r="E2" s="250"/>
      <c r="F2" s="250"/>
      <c r="G2" s="250"/>
      <c r="H2" s="250"/>
      <c r="I2" s="250"/>
      <c r="J2" s="250"/>
      <c r="K2" s="250"/>
    </row>
    <row r="3" spans="2:29">
      <c r="B3" s="250"/>
      <c r="C3" s="250"/>
      <c r="D3" s="250"/>
      <c r="E3" s="250"/>
      <c r="F3" s="250"/>
      <c r="G3" s="250"/>
      <c r="H3" s="250"/>
      <c r="I3" s="250"/>
      <c r="J3" s="250"/>
      <c r="U3" s="61"/>
      <c r="V3" s="61"/>
      <c r="W3" s="61"/>
      <c r="X3" s="61"/>
      <c r="Y3" s="61"/>
      <c r="Z3" s="61"/>
      <c r="AC3" s="61"/>
    </row>
    <row r="4" spans="2:29" ht="51.75" customHeight="1">
      <c r="B4" s="13" t="s">
        <v>0</v>
      </c>
      <c r="C4" s="14" t="s">
        <v>10</v>
      </c>
      <c r="D4" s="14" t="s">
        <v>200</v>
      </c>
      <c r="E4" s="14" t="s">
        <v>76</v>
      </c>
      <c r="F4" s="14" t="s">
        <v>201</v>
      </c>
      <c r="G4" s="14" t="s">
        <v>202</v>
      </c>
      <c r="H4" s="251" t="s">
        <v>21</v>
      </c>
      <c r="I4" s="14" t="s">
        <v>13</v>
      </c>
      <c r="J4" s="251" t="s">
        <v>203</v>
      </c>
      <c r="K4" s="14" t="s">
        <v>49</v>
      </c>
      <c r="T4" s="61"/>
      <c r="U4" s="61"/>
      <c r="V4" s="61"/>
      <c r="W4" s="61"/>
      <c r="X4" s="61"/>
      <c r="Y4" s="61"/>
      <c r="Z4" s="61"/>
    </row>
    <row r="5" spans="2:29" ht="48" customHeight="1">
      <c r="B5" s="252"/>
      <c r="C5" s="15" t="s">
        <v>8</v>
      </c>
      <c r="D5" s="16" t="s">
        <v>9</v>
      </c>
      <c r="E5" s="16" t="s">
        <v>9</v>
      </c>
      <c r="F5" s="16" t="s">
        <v>9</v>
      </c>
      <c r="G5" s="16" t="s">
        <v>9</v>
      </c>
      <c r="H5" s="16" t="s">
        <v>204</v>
      </c>
      <c r="I5" s="15" t="s">
        <v>31</v>
      </c>
      <c r="J5" s="15" t="s">
        <v>31</v>
      </c>
      <c r="K5" s="15" t="s">
        <v>31</v>
      </c>
      <c r="T5" s="61"/>
      <c r="U5" s="61"/>
      <c r="V5" s="61"/>
      <c r="W5" s="61"/>
      <c r="X5" s="61"/>
      <c r="Y5" s="100"/>
      <c r="Z5" s="100"/>
    </row>
    <row r="6" spans="2:29">
      <c r="C6" s="253" t="s">
        <v>1</v>
      </c>
      <c r="D6" s="253" t="s">
        <v>2</v>
      </c>
      <c r="E6" s="253" t="s">
        <v>3</v>
      </c>
      <c r="F6" s="253" t="s">
        <v>4</v>
      </c>
      <c r="G6" s="253" t="s">
        <v>5</v>
      </c>
      <c r="H6" s="253" t="s">
        <v>7</v>
      </c>
      <c r="I6" s="253" t="s">
        <v>22</v>
      </c>
      <c r="J6" s="67" t="s">
        <v>23</v>
      </c>
      <c r="K6" s="67" t="s">
        <v>24</v>
      </c>
      <c r="T6" s="61"/>
      <c r="U6" s="61"/>
      <c r="V6" s="61"/>
      <c r="W6" s="61"/>
      <c r="X6" s="61"/>
      <c r="Y6" s="61"/>
      <c r="Z6" s="61"/>
    </row>
    <row r="7" spans="2:29" ht="6" customHeight="1">
      <c r="T7" s="61"/>
      <c r="U7" s="61"/>
      <c r="V7" s="61"/>
      <c r="W7" s="61"/>
      <c r="X7" s="61"/>
      <c r="Y7" s="61"/>
      <c r="Z7" s="61"/>
    </row>
    <row r="8" spans="2:29" ht="15.75">
      <c r="B8" s="38" t="str">
        <f>C69</f>
        <v>Wyoming East Brownfield SCCT Frame "F" x1 (6,130')</v>
      </c>
      <c r="H8" s="250"/>
      <c r="J8" s="250"/>
      <c r="K8" s="250"/>
      <c r="T8" s="61"/>
      <c r="U8" s="61"/>
      <c r="V8" s="61"/>
      <c r="W8" s="61"/>
      <c r="X8" s="61"/>
      <c r="Y8" s="61"/>
      <c r="Z8" s="61"/>
    </row>
    <row r="9" spans="2:29" ht="18.95" customHeight="1">
      <c r="B9" s="145"/>
      <c r="C9" s="254"/>
      <c r="D9" s="255"/>
      <c r="E9" s="256"/>
      <c r="F9" s="256"/>
      <c r="G9" s="256"/>
      <c r="H9" s="256"/>
      <c r="I9" s="256"/>
      <c r="J9" s="256"/>
      <c r="K9" s="256"/>
      <c r="T9" s="61"/>
      <c r="U9" s="79"/>
      <c r="V9" s="79"/>
      <c r="W9" s="79"/>
      <c r="X9" s="61"/>
      <c r="Y9" s="79"/>
      <c r="Z9" s="79"/>
    </row>
    <row r="10" spans="2:29">
      <c r="B10" s="145">
        <v>2024</v>
      </c>
      <c r="C10" s="305">
        <f>C85</f>
        <v>1235.7476526089529</v>
      </c>
      <c r="D10" s="69"/>
      <c r="E10" s="69"/>
      <c r="F10" s="205">
        <f>$C$88</f>
        <v>54.452165356822256</v>
      </c>
      <c r="G10" s="256">
        <f>ROUND(D10+E10+F10,2)</f>
        <v>54.45</v>
      </c>
      <c r="H10" s="310">
        <f>$D$96</f>
        <v>5.6147516544049472</v>
      </c>
      <c r="I10" s="306">
        <f>$C$89</f>
        <v>7.9799917258138251</v>
      </c>
      <c r="J10" s="256"/>
      <c r="K10" s="256"/>
      <c r="N10" s="258"/>
      <c r="O10" s="258"/>
      <c r="T10" s="61"/>
      <c r="U10" s="79"/>
      <c r="V10" s="79"/>
      <c r="W10" s="143"/>
      <c r="X10" s="79"/>
      <c r="Y10" s="79"/>
      <c r="Z10" s="79"/>
    </row>
    <row r="11" spans="2:29">
      <c r="B11" s="145">
        <f t="shared" ref="B11:B56" si="0">B10+1</f>
        <v>2025</v>
      </c>
      <c r="C11" s="257">
        <f t="shared" ref="C11:D17" si="1">C10*(1+Inflation)</f>
        <v>1262.6869514358282</v>
      </c>
      <c r="D11" s="69"/>
      <c r="E11" s="69"/>
      <c r="F11" s="69">
        <f t="shared" ref="F11:F30" si="2">F10*(1+Inflation)</f>
        <v>55.639222561600981</v>
      </c>
      <c r="G11" s="256">
        <f t="shared" ref="G11:G31" si="3">ROUND(D11+E11+F11,2)</f>
        <v>55.64</v>
      </c>
      <c r="H11" s="69">
        <f t="shared" ref="H11:H30" si="4">H10*(1+Inflation)</f>
        <v>5.7371532404709749</v>
      </c>
      <c r="I11" s="69">
        <f t="shared" ref="I11:I56" si="5">ROUND(I10*(1+$G$63),2)</f>
        <v>7.98</v>
      </c>
      <c r="J11" s="256"/>
      <c r="K11" s="256"/>
      <c r="N11" s="258"/>
      <c r="O11" s="258"/>
      <c r="T11" s="61"/>
      <c r="U11" s="79"/>
      <c r="V11" s="79"/>
      <c r="W11" s="143"/>
      <c r="X11" s="79"/>
      <c r="Y11" s="79"/>
      <c r="Z11" s="79"/>
    </row>
    <row r="12" spans="2:29">
      <c r="B12" s="145">
        <f t="shared" si="0"/>
        <v>2026</v>
      </c>
      <c r="C12" s="257">
        <f t="shared" si="1"/>
        <v>1290.2135269771293</v>
      </c>
      <c r="D12" s="255"/>
      <c r="E12" s="69"/>
      <c r="F12" s="69">
        <f t="shared" si="2"/>
        <v>56.852157613443886</v>
      </c>
      <c r="G12" s="256">
        <f t="shared" si="3"/>
        <v>56.85</v>
      </c>
      <c r="H12" s="69">
        <f t="shared" si="4"/>
        <v>5.8622231811132419</v>
      </c>
      <c r="I12" s="69">
        <f t="shared" si="5"/>
        <v>7.98</v>
      </c>
      <c r="J12" s="256"/>
      <c r="K12" s="256"/>
      <c r="N12" s="258"/>
      <c r="O12" s="258"/>
      <c r="T12" s="61"/>
      <c r="U12" s="79"/>
      <c r="V12" s="79"/>
      <c r="W12" s="79"/>
      <c r="X12" s="79"/>
      <c r="Y12" s="79"/>
      <c r="Z12" s="79"/>
    </row>
    <row r="13" spans="2:29">
      <c r="B13" s="145">
        <f t="shared" si="0"/>
        <v>2027</v>
      </c>
      <c r="C13" s="257">
        <f t="shared" si="1"/>
        <v>1318.3401818652308</v>
      </c>
      <c r="D13" s="69"/>
      <c r="E13" s="69"/>
      <c r="F13" s="69">
        <f t="shared" si="2"/>
        <v>58.091534649416964</v>
      </c>
      <c r="G13" s="256">
        <f t="shared" si="3"/>
        <v>58.09</v>
      </c>
      <c r="H13" s="69">
        <f t="shared" si="4"/>
        <v>5.9900196464615112</v>
      </c>
      <c r="I13" s="69">
        <f t="shared" si="5"/>
        <v>7.98</v>
      </c>
      <c r="J13" s="256"/>
      <c r="K13" s="256"/>
      <c r="N13" s="258"/>
      <c r="O13" s="258"/>
      <c r="T13" s="259"/>
      <c r="U13" s="79"/>
      <c r="V13" s="79"/>
      <c r="W13" s="79"/>
      <c r="X13" s="79"/>
      <c r="Y13" s="79"/>
      <c r="Z13" s="79"/>
    </row>
    <row r="14" spans="2:29">
      <c r="B14" s="145">
        <f t="shared" si="0"/>
        <v>2028</v>
      </c>
      <c r="C14" s="257">
        <f t="shared" si="1"/>
        <v>1347.0799978298928</v>
      </c>
      <c r="D14" s="69"/>
      <c r="E14" s="69"/>
      <c r="F14" s="69">
        <f t="shared" si="2"/>
        <v>59.357930104774255</v>
      </c>
      <c r="G14" s="256">
        <f t="shared" si="3"/>
        <v>59.36</v>
      </c>
      <c r="H14" s="69">
        <f t="shared" si="4"/>
        <v>6.1206020747543723</v>
      </c>
      <c r="I14" s="69">
        <f t="shared" si="5"/>
        <v>7.98</v>
      </c>
      <c r="J14" s="256"/>
      <c r="K14" s="256"/>
      <c r="N14" s="258"/>
      <c r="O14" s="258"/>
      <c r="T14" s="61"/>
      <c r="U14" s="79"/>
      <c r="V14" s="79"/>
      <c r="W14" s="79"/>
      <c r="X14" s="79"/>
      <c r="Y14" s="79"/>
      <c r="Z14" s="79"/>
    </row>
    <row r="15" spans="2:29">
      <c r="B15" s="145">
        <f t="shared" si="0"/>
        <v>2029</v>
      </c>
      <c r="C15" s="257">
        <f t="shared" si="1"/>
        <v>1376.4463417825846</v>
      </c>
      <c r="D15" s="69"/>
      <c r="E15" s="69"/>
      <c r="F15" s="69">
        <f t="shared" si="2"/>
        <v>60.651932981058337</v>
      </c>
      <c r="G15" s="256">
        <f t="shared" si="3"/>
        <v>60.65</v>
      </c>
      <c r="H15" s="69">
        <f t="shared" si="4"/>
        <v>6.2540311999840181</v>
      </c>
      <c r="I15" s="69">
        <f t="shared" si="5"/>
        <v>7.98</v>
      </c>
      <c r="J15" s="256"/>
      <c r="K15" s="256"/>
      <c r="N15" s="258"/>
      <c r="O15" s="258"/>
      <c r="T15" s="61"/>
      <c r="U15" s="79"/>
      <c r="V15" s="79"/>
      <c r="W15" s="79"/>
      <c r="X15" s="79"/>
      <c r="Y15" s="79"/>
      <c r="Z15" s="79"/>
    </row>
    <row r="16" spans="2:29" s="260" customFormat="1">
      <c r="B16" s="145">
        <f t="shared" si="0"/>
        <v>2030</v>
      </c>
      <c r="C16" s="257">
        <f t="shared" si="1"/>
        <v>1406.4528720334449</v>
      </c>
      <c r="D16" s="205">
        <f>ROUND(C16*$C$92,2)</f>
        <v>85.79</v>
      </c>
      <c r="E16" s="69"/>
      <c r="F16" s="69">
        <f t="shared" si="2"/>
        <v>61.974145120045414</v>
      </c>
      <c r="G16" s="256">
        <f t="shared" si="3"/>
        <v>147.76</v>
      </c>
      <c r="H16" s="69">
        <f t="shared" si="4"/>
        <v>6.3903690801436701</v>
      </c>
      <c r="I16" s="69">
        <f t="shared" si="5"/>
        <v>7.98</v>
      </c>
      <c r="J16" s="256">
        <f t="shared" ref="J16:J56" si="6">ROUND($K$80*H16/1000+I16,2)</f>
        <v>69.33</v>
      </c>
      <c r="K16" s="256">
        <f t="shared" ref="K16:K56" si="7">ROUND(G16*1000/8760/$G$80+J16,2)</f>
        <v>120.44</v>
      </c>
      <c r="L16"/>
      <c r="M16"/>
      <c r="N16" s="258"/>
      <c r="O16" s="258"/>
      <c r="T16" s="61"/>
      <c r="U16" s="79"/>
      <c r="V16" s="79"/>
      <c r="W16" s="79"/>
      <c r="X16" s="79"/>
      <c r="Y16" s="79"/>
      <c r="Z16" s="79"/>
      <c r="AA16" s="61"/>
      <c r="AB16" s="61"/>
    </row>
    <row r="17" spans="2:28" s="260" customFormat="1">
      <c r="B17" s="145">
        <f t="shared" si="0"/>
        <v>2031</v>
      </c>
      <c r="C17" s="257"/>
      <c r="D17" s="69">
        <f t="shared" si="1"/>
        <v>87.660222000000005</v>
      </c>
      <c r="E17" s="69"/>
      <c r="F17" s="69">
        <f t="shared" si="2"/>
        <v>63.325181483662405</v>
      </c>
      <c r="G17" s="256">
        <f t="shared" si="3"/>
        <v>150.99</v>
      </c>
      <c r="H17" s="69">
        <f t="shared" si="4"/>
        <v>6.5296791260908025</v>
      </c>
      <c r="I17" s="69">
        <f t="shared" si="5"/>
        <v>7.98</v>
      </c>
      <c r="J17" s="256">
        <f t="shared" si="6"/>
        <v>70.66</v>
      </c>
      <c r="K17" s="256">
        <f t="shared" si="7"/>
        <v>122.89</v>
      </c>
      <c r="L17"/>
      <c r="M17"/>
      <c r="N17" s="258"/>
      <c r="O17" s="258"/>
      <c r="T17" s="61"/>
      <c r="U17" s="79"/>
      <c r="V17" s="79"/>
      <c r="W17" s="79"/>
      <c r="X17" s="79"/>
      <c r="Y17" s="79"/>
      <c r="Z17" s="79"/>
      <c r="AA17" s="61"/>
      <c r="AB17" s="61"/>
    </row>
    <row r="18" spans="2:28" s="260" customFormat="1">
      <c r="B18" s="145">
        <f t="shared" si="0"/>
        <v>2032</v>
      </c>
      <c r="C18" s="257"/>
      <c r="D18" s="69">
        <f t="shared" ref="D18:D30" si="8">D17*(1+Inflation)</f>
        <v>89.571214839600003</v>
      </c>
      <c r="E18" s="69"/>
      <c r="F18" s="69">
        <f t="shared" si="2"/>
        <v>64.705670440006244</v>
      </c>
      <c r="G18" s="256">
        <f t="shared" si="3"/>
        <v>154.28</v>
      </c>
      <c r="H18" s="69">
        <f t="shared" si="4"/>
        <v>6.6720261310395825</v>
      </c>
      <c r="I18" s="69">
        <f t="shared" si="5"/>
        <v>7.98</v>
      </c>
      <c r="J18" s="256">
        <f t="shared" si="6"/>
        <v>72.03</v>
      </c>
      <c r="K18" s="256">
        <f t="shared" si="7"/>
        <v>125.4</v>
      </c>
      <c r="L18"/>
      <c r="M18"/>
      <c r="N18" s="258"/>
      <c r="O18" s="258"/>
      <c r="T18" s="61"/>
      <c r="U18" s="79"/>
      <c r="V18" s="79"/>
      <c r="W18" s="79"/>
      <c r="X18" s="79"/>
      <c r="Y18" s="79"/>
      <c r="Z18" s="79"/>
      <c r="AA18" s="61"/>
      <c r="AB18" s="61"/>
    </row>
    <row r="19" spans="2:28" s="260" customFormat="1">
      <c r="B19" s="145">
        <f t="shared" si="0"/>
        <v>2033</v>
      </c>
      <c r="C19" s="257"/>
      <c r="D19" s="69">
        <f t="shared" si="8"/>
        <v>91.523867323103289</v>
      </c>
      <c r="E19" s="69"/>
      <c r="F19" s="69">
        <f t="shared" si="2"/>
        <v>66.11625405559839</v>
      </c>
      <c r="G19" s="256">
        <f t="shared" si="3"/>
        <v>157.63999999999999</v>
      </c>
      <c r="H19" s="69">
        <f t="shared" si="4"/>
        <v>6.8174763006962458</v>
      </c>
      <c r="I19" s="69">
        <f t="shared" si="5"/>
        <v>7.98</v>
      </c>
      <c r="J19" s="256">
        <f t="shared" si="6"/>
        <v>73.430000000000007</v>
      </c>
      <c r="K19" s="256">
        <f t="shared" si="7"/>
        <v>127.96</v>
      </c>
      <c r="L19"/>
      <c r="M19"/>
      <c r="N19" s="258"/>
      <c r="O19" s="258"/>
      <c r="Q19" s="261"/>
      <c r="T19" s="61"/>
      <c r="U19" s="79"/>
      <c r="V19" s="79"/>
      <c r="W19" s="79"/>
      <c r="X19" s="79"/>
      <c r="Y19" s="79"/>
      <c r="Z19" s="79"/>
      <c r="AA19" s="61"/>
      <c r="AB19" s="61"/>
    </row>
    <row r="20" spans="2:28" s="260" customFormat="1">
      <c r="B20" s="145">
        <f t="shared" si="0"/>
        <v>2034</v>
      </c>
      <c r="C20" s="257"/>
      <c r="D20" s="69">
        <f t="shared" si="8"/>
        <v>93.519087630746938</v>
      </c>
      <c r="E20" s="69"/>
      <c r="F20" s="69">
        <f t="shared" si="2"/>
        <v>67.557588394010438</v>
      </c>
      <c r="G20" s="256">
        <f t="shared" si="3"/>
        <v>161.08000000000001</v>
      </c>
      <c r="H20" s="69">
        <f t="shared" si="4"/>
        <v>6.9660972840514246</v>
      </c>
      <c r="I20" s="69">
        <f t="shared" si="5"/>
        <v>7.98</v>
      </c>
      <c r="J20" s="256">
        <f t="shared" si="6"/>
        <v>74.849999999999994</v>
      </c>
      <c r="K20" s="256">
        <f t="shared" si="7"/>
        <v>130.57</v>
      </c>
      <c r="L20"/>
      <c r="M20"/>
      <c r="N20"/>
      <c r="T20" s="61"/>
      <c r="U20" s="79"/>
      <c r="V20" s="79"/>
      <c r="W20" s="79"/>
      <c r="X20" s="79"/>
      <c r="Y20" s="79"/>
      <c r="Z20" s="79"/>
      <c r="AA20" s="61"/>
      <c r="AB20" s="61"/>
    </row>
    <row r="21" spans="2:28">
      <c r="B21" s="145">
        <f t="shared" si="0"/>
        <v>2035</v>
      </c>
      <c r="C21" s="257"/>
      <c r="D21" s="69">
        <f t="shared" si="8"/>
        <v>95.557803741097231</v>
      </c>
      <c r="E21" s="69"/>
      <c r="F21" s="69">
        <f t="shared" si="2"/>
        <v>69.030343820999875</v>
      </c>
      <c r="G21" s="256">
        <f t="shared" si="3"/>
        <v>164.59</v>
      </c>
      <c r="H21" s="69">
        <f t="shared" si="4"/>
        <v>7.1179582048437462</v>
      </c>
      <c r="I21" s="69">
        <f t="shared" si="5"/>
        <v>7.98</v>
      </c>
      <c r="J21" s="256">
        <f t="shared" si="6"/>
        <v>76.31</v>
      </c>
      <c r="K21" s="256">
        <f t="shared" si="7"/>
        <v>133.25</v>
      </c>
      <c r="T21" s="61"/>
      <c r="U21" s="79"/>
      <c r="V21" s="79"/>
      <c r="W21" s="79"/>
      <c r="X21" s="79"/>
      <c r="Y21" s="79"/>
      <c r="Z21" s="79"/>
    </row>
    <row r="22" spans="2:28">
      <c r="B22" s="145">
        <f t="shared" si="0"/>
        <v>2036</v>
      </c>
      <c r="C22" s="257"/>
      <c r="D22" s="69">
        <f t="shared" si="8"/>
        <v>97.640963862653152</v>
      </c>
      <c r="E22" s="69"/>
      <c r="F22" s="69">
        <f t="shared" si="2"/>
        <v>70.535205316297677</v>
      </c>
      <c r="G22" s="256">
        <f t="shared" si="3"/>
        <v>168.18</v>
      </c>
      <c r="H22" s="69">
        <f t="shared" si="4"/>
        <v>7.2731296937093406</v>
      </c>
      <c r="I22" s="69">
        <f t="shared" si="5"/>
        <v>7.98</v>
      </c>
      <c r="J22" s="256">
        <f t="shared" si="6"/>
        <v>77.8</v>
      </c>
      <c r="K22" s="256">
        <f t="shared" si="7"/>
        <v>135.97999999999999</v>
      </c>
    </row>
    <row r="23" spans="2:28">
      <c r="B23" s="145">
        <f t="shared" si="0"/>
        <v>2037</v>
      </c>
      <c r="C23" s="257"/>
      <c r="D23" s="69">
        <f t="shared" si="8"/>
        <v>99.769536874859</v>
      </c>
      <c r="E23" s="69"/>
      <c r="F23" s="69">
        <f t="shared" si="2"/>
        <v>72.072872792192967</v>
      </c>
      <c r="G23" s="256">
        <f t="shared" si="3"/>
        <v>171.84</v>
      </c>
      <c r="H23" s="69">
        <f t="shared" si="4"/>
        <v>7.4316839210322048</v>
      </c>
      <c r="I23" s="69">
        <f t="shared" si="5"/>
        <v>7.98</v>
      </c>
      <c r="J23" s="256">
        <f t="shared" si="6"/>
        <v>79.319999999999993</v>
      </c>
      <c r="K23" s="256">
        <f t="shared" si="7"/>
        <v>138.76</v>
      </c>
    </row>
    <row r="24" spans="2:28">
      <c r="B24" s="145">
        <f t="shared" si="0"/>
        <v>2038</v>
      </c>
      <c r="C24" s="257"/>
      <c r="D24" s="69">
        <f t="shared" si="8"/>
        <v>101.94451277873092</v>
      </c>
      <c r="E24" s="69"/>
      <c r="F24" s="69">
        <f t="shared" si="2"/>
        <v>73.64406141906278</v>
      </c>
      <c r="G24" s="256">
        <f t="shared" si="3"/>
        <v>175.59</v>
      </c>
      <c r="H24" s="69">
        <f t="shared" si="4"/>
        <v>7.5936946305107069</v>
      </c>
      <c r="I24" s="69">
        <f t="shared" si="5"/>
        <v>7.98</v>
      </c>
      <c r="J24" s="256">
        <f t="shared" si="6"/>
        <v>80.88</v>
      </c>
      <c r="K24" s="256">
        <f t="shared" si="7"/>
        <v>141.62</v>
      </c>
    </row>
    <row r="25" spans="2:28">
      <c r="B25" s="145">
        <f t="shared" si="0"/>
        <v>2039</v>
      </c>
      <c r="C25" s="257"/>
      <c r="D25" s="69">
        <f t="shared" si="8"/>
        <v>104.16690315730726</v>
      </c>
      <c r="E25" s="69"/>
      <c r="F25" s="69">
        <f t="shared" si="2"/>
        <v>75.249501957998348</v>
      </c>
      <c r="G25" s="256">
        <f t="shared" si="3"/>
        <v>179.42</v>
      </c>
      <c r="H25" s="69">
        <f t="shared" si="4"/>
        <v>7.7592371734558405</v>
      </c>
      <c r="I25" s="69">
        <f t="shared" si="5"/>
        <v>7.98</v>
      </c>
      <c r="J25" s="256">
        <f t="shared" si="6"/>
        <v>82.47</v>
      </c>
      <c r="K25" s="256">
        <f t="shared" si="7"/>
        <v>144.54</v>
      </c>
    </row>
    <row r="26" spans="2:28">
      <c r="B26" s="145">
        <f t="shared" si="0"/>
        <v>2040</v>
      </c>
      <c r="C26" s="257"/>
      <c r="D26" s="69">
        <f t="shared" si="8"/>
        <v>106.43774164613656</v>
      </c>
      <c r="E26" s="69"/>
      <c r="F26" s="69">
        <f t="shared" si="2"/>
        <v>76.889941100682719</v>
      </c>
      <c r="G26" s="256">
        <f t="shared" si="3"/>
        <v>183.33</v>
      </c>
      <c r="H26" s="69">
        <f t="shared" si="4"/>
        <v>7.9283885438371779</v>
      </c>
      <c r="I26" s="69">
        <f t="shared" si="5"/>
        <v>7.98</v>
      </c>
      <c r="J26" s="256">
        <f t="shared" si="6"/>
        <v>84.09</v>
      </c>
      <c r="K26" s="256">
        <f t="shared" si="7"/>
        <v>147.51</v>
      </c>
    </row>
    <row r="27" spans="2:28">
      <c r="B27" s="145">
        <f t="shared" si="0"/>
        <v>2041</v>
      </c>
      <c r="C27" s="257"/>
      <c r="D27" s="69">
        <f t="shared" si="8"/>
        <v>108.75808441402233</v>
      </c>
      <c r="E27" s="69"/>
      <c r="F27" s="69">
        <f t="shared" si="2"/>
        <v>78.5661418166776</v>
      </c>
      <c r="G27" s="256">
        <f t="shared" si="3"/>
        <v>187.32</v>
      </c>
      <c r="H27" s="69">
        <f t="shared" si="4"/>
        <v>8.1012274140928291</v>
      </c>
      <c r="I27" s="69">
        <f t="shared" si="5"/>
        <v>7.98</v>
      </c>
      <c r="J27" s="256">
        <f t="shared" si="6"/>
        <v>85.75</v>
      </c>
      <c r="K27" s="256">
        <f t="shared" si="7"/>
        <v>150.55000000000001</v>
      </c>
    </row>
    <row r="28" spans="2:28">
      <c r="B28" s="145">
        <f t="shared" si="0"/>
        <v>2042</v>
      </c>
      <c r="C28" s="257"/>
      <c r="D28" s="69">
        <f t="shared" si="8"/>
        <v>111.12901065424802</v>
      </c>
      <c r="E28" s="69"/>
      <c r="F28" s="69">
        <f t="shared" si="2"/>
        <v>80.278883708281171</v>
      </c>
      <c r="G28" s="256">
        <f t="shared" si="3"/>
        <v>191.41</v>
      </c>
      <c r="H28" s="69">
        <f t="shared" si="4"/>
        <v>8.2778341717200536</v>
      </c>
      <c r="I28" s="69">
        <f t="shared" si="5"/>
        <v>7.98</v>
      </c>
      <c r="J28" s="256">
        <f t="shared" si="6"/>
        <v>87.45</v>
      </c>
      <c r="K28" s="256">
        <f t="shared" si="7"/>
        <v>153.66</v>
      </c>
    </row>
    <row r="29" spans="2:28">
      <c r="B29" s="145">
        <f t="shared" si="0"/>
        <v>2043</v>
      </c>
      <c r="C29" s="257"/>
      <c r="D29" s="69">
        <f t="shared" si="8"/>
        <v>113.55162308651063</v>
      </c>
      <c r="E29" s="69"/>
      <c r="F29" s="69">
        <f t="shared" si="2"/>
        <v>82.028963373121698</v>
      </c>
      <c r="G29" s="256">
        <f t="shared" si="3"/>
        <v>195.58</v>
      </c>
      <c r="H29" s="69">
        <f t="shared" si="4"/>
        <v>8.4582909566635518</v>
      </c>
      <c r="I29" s="69">
        <f t="shared" si="5"/>
        <v>7.98</v>
      </c>
      <c r="J29" s="256">
        <f t="shared" si="6"/>
        <v>89.18</v>
      </c>
      <c r="K29" s="256">
        <f t="shared" si="7"/>
        <v>156.84</v>
      </c>
    </row>
    <row r="30" spans="2:28">
      <c r="B30" s="145">
        <f t="shared" si="0"/>
        <v>2044</v>
      </c>
      <c r="C30" s="257"/>
      <c r="D30" s="69">
        <f t="shared" si="8"/>
        <v>116.02704846979657</v>
      </c>
      <c r="E30" s="69"/>
      <c r="F30" s="69">
        <f t="shared" si="2"/>
        <v>83.817194774655761</v>
      </c>
      <c r="G30" s="256">
        <f t="shared" si="3"/>
        <v>199.84</v>
      </c>
      <c r="H30" s="69">
        <f t="shared" si="4"/>
        <v>8.6426816995188176</v>
      </c>
      <c r="I30" s="69">
        <f t="shared" si="5"/>
        <v>7.98</v>
      </c>
      <c r="J30" s="256">
        <f t="shared" si="6"/>
        <v>90.95</v>
      </c>
      <c r="K30" s="256">
        <f t="shared" si="7"/>
        <v>160.08000000000001</v>
      </c>
    </row>
    <row r="31" spans="2:28">
      <c r="B31" s="145">
        <f t="shared" si="0"/>
        <v>2045</v>
      </c>
      <c r="C31" s="257"/>
      <c r="D31" s="69">
        <f t="shared" ref="D31:D56" si="9">D30*(1+Inflation)</f>
        <v>118.55643812643814</v>
      </c>
      <c r="E31" s="69"/>
      <c r="F31" s="69">
        <f t="shared" ref="F31:F56" si="10">F30*(1+Inflation)</f>
        <v>85.644409620743261</v>
      </c>
      <c r="G31" s="256">
        <f t="shared" si="3"/>
        <v>204.2</v>
      </c>
      <c r="H31" s="69">
        <f t="shared" ref="H31:H56" si="11">H30*(1+Inflation)</f>
        <v>8.8310921605683284</v>
      </c>
      <c r="I31" s="69">
        <f t="shared" si="5"/>
        <v>7.98</v>
      </c>
      <c r="J31" s="256">
        <f t="shared" si="6"/>
        <v>92.76</v>
      </c>
      <c r="K31" s="256">
        <f t="shared" si="7"/>
        <v>163.4</v>
      </c>
    </row>
    <row r="32" spans="2:28">
      <c r="B32" s="145">
        <f t="shared" si="0"/>
        <v>2046</v>
      </c>
      <c r="C32" s="257"/>
      <c r="D32" s="69">
        <f t="shared" si="9"/>
        <v>121.1409684775945</v>
      </c>
      <c r="E32" s="69"/>
      <c r="F32" s="69">
        <f t="shared" si="10"/>
        <v>87.511457750475472</v>
      </c>
      <c r="G32" s="256">
        <f t="shared" ref="G32:G40" si="12">ROUND(D32+E32+F32,2)</f>
        <v>208.65</v>
      </c>
      <c r="H32" s="69">
        <f t="shared" si="11"/>
        <v>9.0236099696687191</v>
      </c>
      <c r="I32" s="69">
        <f t="shared" si="5"/>
        <v>7.98</v>
      </c>
      <c r="J32" s="256">
        <f t="shared" si="6"/>
        <v>94.61</v>
      </c>
      <c r="K32" s="256">
        <f t="shared" si="7"/>
        <v>166.79</v>
      </c>
    </row>
    <row r="33" spans="2:11">
      <c r="B33" s="145">
        <f t="shared" si="0"/>
        <v>2047</v>
      </c>
      <c r="C33" s="257"/>
      <c r="D33" s="69">
        <f t="shared" si="9"/>
        <v>123.78184159040606</v>
      </c>
      <c r="E33" s="69"/>
      <c r="F33" s="69">
        <f t="shared" si="10"/>
        <v>89.419207529435838</v>
      </c>
      <c r="G33" s="256">
        <f t="shared" si="12"/>
        <v>213.2</v>
      </c>
      <c r="H33" s="69">
        <f t="shared" si="11"/>
        <v>9.2203246670074979</v>
      </c>
      <c r="I33" s="69">
        <f t="shared" si="5"/>
        <v>7.98</v>
      </c>
      <c r="J33" s="256">
        <f t="shared" si="6"/>
        <v>96.5</v>
      </c>
      <c r="K33" s="256">
        <f t="shared" si="7"/>
        <v>170.25</v>
      </c>
    </row>
    <row r="34" spans="2:11">
      <c r="B34" s="145">
        <f t="shared" si="0"/>
        <v>2048</v>
      </c>
      <c r="C34" s="257"/>
      <c r="D34" s="69">
        <f t="shared" si="9"/>
        <v>126.48028573707691</v>
      </c>
      <c r="E34" s="69"/>
      <c r="F34" s="69">
        <f t="shared" si="10"/>
        <v>91.368546253577549</v>
      </c>
      <c r="G34" s="256">
        <f t="shared" si="12"/>
        <v>217.85</v>
      </c>
      <c r="H34" s="69">
        <f t="shared" si="11"/>
        <v>9.4213277447482611</v>
      </c>
      <c r="I34" s="69">
        <f t="shared" si="5"/>
        <v>7.98</v>
      </c>
      <c r="J34" s="256">
        <f t="shared" si="6"/>
        <v>98.42</v>
      </c>
      <c r="K34" s="256">
        <f t="shared" si="7"/>
        <v>173.78</v>
      </c>
    </row>
    <row r="35" spans="2:11">
      <c r="B35" s="145">
        <f t="shared" si="0"/>
        <v>2049</v>
      </c>
      <c r="C35" s="257"/>
      <c r="D35" s="69">
        <f t="shared" si="9"/>
        <v>129.23755596614518</v>
      </c>
      <c r="E35" s="69"/>
      <c r="F35" s="69">
        <f t="shared" si="10"/>
        <v>93.360380561905544</v>
      </c>
      <c r="G35" s="256">
        <f t="shared" si="12"/>
        <v>222.6</v>
      </c>
      <c r="H35" s="69">
        <f t="shared" si="11"/>
        <v>9.6267126895837727</v>
      </c>
      <c r="I35" s="69">
        <f t="shared" si="5"/>
        <v>7.98</v>
      </c>
      <c r="J35" s="256">
        <f t="shared" si="6"/>
        <v>100.4</v>
      </c>
      <c r="K35" s="256">
        <f t="shared" si="7"/>
        <v>177.4</v>
      </c>
    </row>
    <row r="36" spans="2:11">
      <c r="B36" s="145">
        <f t="shared" si="0"/>
        <v>2050</v>
      </c>
      <c r="C36" s="257"/>
      <c r="D36" s="69">
        <f t="shared" si="9"/>
        <v>132.05493468620716</v>
      </c>
      <c r="E36" s="69"/>
      <c r="F36" s="69">
        <f t="shared" si="10"/>
        <v>95.395636858155086</v>
      </c>
      <c r="G36" s="256">
        <f t="shared" si="12"/>
        <v>227.45</v>
      </c>
      <c r="H36" s="69">
        <f t="shared" si="11"/>
        <v>9.8365750262166998</v>
      </c>
      <c r="I36" s="69">
        <f t="shared" si="5"/>
        <v>7.98</v>
      </c>
      <c r="J36" s="256">
        <f t="shared" si="6"/>
        <v>102.41</v>
      </c>
      <c r="K36" s="256">
        <f t="shared" si="7"/>
        <v>181.09</v>
      </c>
    </row>
    <row r="37" spans="2:11">
      <c r="B37" s="145">
        <f t="shared" si="0"/>
        <v>2051</v>
      </c>
      <c r="C37" s="257"/>
      <c r="D37" s="69">
        <f t="shared" si="9"/>
        <v>134.93373226236648</v>
      </c>
      <c r="E37" s="69"/>
      <c r="F37" s="69">
        <f t="shared" si="10"/>
        <v>97.475261741662877</v>
      </c>
      <c r="G37" s="256">
        <f t="shared" si="12"/>
        <v>232.41</v>
      </c>
      <c r="H37" s="69">
        <f t="shared" si="11"/>
        <v>10.051012361788224</v>
      </c>
      <c r="I37" s="69">
        <f t="shared" si="5"/>
        <v>7.98</v>
      </c>
      <c r="J37" s="256">
        <f t="shared" si="6"/>
        <v>104.47</v>
      </c>
      <c r="K37" s="256">
        <f t="shared" si="7"/>
        <v>184.87</v>
      </c>
    </row>
    <row r="38" spans="2:11">
      <c r="B38" s="145">
        <f t="shared" si="0"/>
        <v>2052</v>
      </c>
      <c r="C38" s="257"/>
      <c r="D38" s="69">
        <f t="shared" si="9"/>
        <v>137.87528762568607</v>
      </c>
      <c r="E38" s="69"/>
      <c r="F38" s="69">
        <f t="shared" si="10"/>
        <v>99.600222447631126</v>
      </c>
      <c r="G38" s="256">
        <f t="shared" si="12"/>
        <v>237.48</v>
      </c>
      <c r="H38" s="69">
        <f t="shared" si="11"/>
        <v>10.270124431275208</v>
      </c>
      <c r="I38" s="69">
        <f t="shared" si="5"/>
        <v>7.98</v>
      </c>
      <c r="J38" s="256">
        <f t="shared" si="6"/>
        <v>106.57</v>
      </c>
      <c r="K38" s="256">
        <f t="shared" si="7"/>
        <v>188.72</v>
      </c>
    </row>
    <row r="39" spans="2:11">
      <c r="B39" s="145">
        <f t="shared" si="0"/>
        <v>2053</v>
      </c>
      <c r="C39" s="257"/>
      <c r="D39" s="69">
        <f t="shared" si="9"/>
        <v>140.88096889592603</v>
      </c>
      <c r="E39" s="69"/>
      <c r="F39" s="69">
        <f t="shared" si="10"/>
        <v>101.77150729698948</v>
      </c>
      <c r="G39" s="256">
        <f t="shared" si="12"/>
        <v>242.65</v>
      </c>
      <c r="H39" s="69">
        <f t="shared" si="11"/>
        <v>10.494013143877009</v>
      </c>
      <c r="I39" s="69">
        <f t="shared" si="5"/>
        <v>7.98</v>
      </c>
      <c r="J39" s="256">
        <f t="shared" si="6"/>
        <v>108.72</v>
      </c>
      <c r="K39" s="256">
        <f t="shared" si="7"/>
        <v>192.66</v>
      </c>
    </row>
    <row r="40" spans="2:11">
      <c r="B40" s="145">
        <f t="shared" si="0"/>
        <v>2054</v>
      </c>
      <c r="C40" s="257"/>
      <c r="D40" s="69">
        <f t="shared" si="9"/>
        <v>143.95217401785723</v>
      </c>
      <c r="E40" s="69"/>
      <c r="F40" s="69">
        <f t="shared" si="10"/>
        <v>103.99012615606385</v>
      </c>
      <c r="G40" s="256">
        <f t="shared" si="12"/>
        <v>247.94</v>
      </c>
      <c r="H40" s="69">
        <f t="shared" si="11"/>
        <v>10.722782630413528</v>
      </c>
      <c r="I40" s="69">
        <f t="shared" si="5"/>
        <v>7.98</v>
      </c>
      <c r="J40" s="256">
        <f t="shared" si="6"/>
        <v>110.92</v>
      </c>
      <c r="K40" s="256">
        <f t="shared" si="7"/>
        <v>196.69</v>
      </c>
    </row>
    <row r="41" spans="2:11">
      <c r="B41" s="145">
        <f t="shared" si="0"/>
        <v>2055</v>
      </c>
      <c r="C41" s="257"/>
      <c r="D41" s="69">
        <f t="shared" si="9"/>
        <v>147.09033141144653</v>
      </c>
      <c r="E41" s="69"/>
      <c r="F41" s="69">
        <f t="shared" si="10"/>
        <v>106.25711090626605</v>
      </c>
      <c r="G41" s="256">
        <f t="shared" ref="G41:G52" si="13">ROUND(D41+E41+F41,2)</f>
        <v>253.35</v>
      </c>
      <c r="H41" s="69">
        <f t="shared" si="11"/>
        <v>10.956539291756544</v>
      </c>
      <c r="I41" s="69">
        <f t="shared" si="5"/>
        <v>7.98</v>
      </c>
      <c r="J41" s="256">
        <f t="shared" si="6"/>
        <v>113.16</v>
      </c>
      <c r="K41" s="256">
        <f t="shared" si="7"/>
        <v>200.8</v>
      </c>
    </row>
    <row r="42" spans="2:11">
      <c r="B42" s="145">
        <f t="shared" si="0"/>
        <v>2056</v>
      </c>
      <c r="C42" s="257"/>
      <c r="D42" s="69">
        <f t="shared" si="9"/>
        <v>150.29690063621607</v>
      </c>
      <c r="E42" s="69"/>
      <c r="F42" s="69">
        <f t="shared" si="10"/>
        <v>108.57351592402266</v>
      </c>
      <c r="G42" s="256">
        <f t="shared" si="13"/>
        <v>258.87</v>
      </c>
      <c r="H42" s="69">
        <f t="shared" si="11"/>
        <v>11.195391848316836</v>
      </c>
      <c r="I42" s="69">
        <f t="shared" si="5"/>
        <v>7.98</v>
      </c>
      <c r="J42" s="256">
        <f t="shared" si="6"/>
        <v>115.46</v>
      </c>
      <c r="K42" s="256">
        <f t="shared" si="7"/>
        <v>205.01</v>
      </c>
    </row>
    <row r="43" spans="2:11">
      <c r="B43" s="145">
        <f t="shared" si="0"/>
        <v>2057</v>
      </c>
      <c r="C43" s="257"/>
      <c r="D43" s="69">
        <f t="shared" si="9"/>
        <v>153.57337307008558</v>
      </c>
      <c r="E43" s="69"/>
      <c r="F43" s="69">
        <f t="shared" si="10"/>
        <v>110.94041857116636</v>
      </c>
      <c r="G43" s="256">
        <f t="shared" si="13"/>
        <v>264.51</v>
      </c>
      <c r="H43" s="69">
        <f t="shared" si="11"/>
        <v>11.439451390610143</v>
      </c>
      <c r="I43" s="69">
        <f t="shared" si="5"/>
        <v>7.98</v>
      </c>
      <c r="J43" s="256">
        <f t="shared" si="6"/>
        <v>117.8</v>
      </c>
      <c r="K43" s="256">
        <f t="shared" si="7"/>
        <v>209.3</v>
      </c>
    </row>
    <row r="44" spans="2:11">
      <c r="B44" s="145">
        <f t="shared" si="0"/>
        <v>2058</v>
      </c>
      <c r="C44" s="257"/>
      <c r="D44" s="69">
        <f t="shared" si="9"/>
        <v>156.92127260301345</v>
      </c>
      <c r="E44" s="69"/>
      <c r="F44" s="69">
        <f t="shared" si="10"/>
        <v>113.35891969601779</v>
      </c>
      <c r="G44" s="256">
        <f t="shared" si="13"/>
        <v>270.27999999999997</v>
      </c>
      <c r="H44" s="69">
        <f t="shared" si="11"/>
        <v>11.688831430925445</v>
      </c>
      <c r="I44" s="69">
        <f t="shared" si="5"/>
        <v>7.98</v>
      </c>
      <c r="J44" s="256">
        <f t="shared" si="6"/>
        <v>120.19</v>
      </c>
      <c r="K44" s="256">
        <f t="shared" si="7"/>
        <v>213.69</v>
      </c>
    </row>
    <row r="45" spans="2:11">
      <c r="B45" s="145">
        <f t="shared" si="0"/>
        <v>2059</v>
      </c>
      <c r="C45" s="257"/>
      <c r="D45" s="69">
        <f t="shared" si="9"/>
        <v>160.34215634575915</v>
      </c>
      <c r="E45" s="69"/>
      <c r="F45" s="69">
        <f t="shared" si="10"/>
        <v>115.83014414539099</v>
      </c>
      <c r="G45" s="256">
        <f t="shared" si="13"/>
        <v>276.17</v>
      </c>
      <c r="H45" s="69">
        <f t="shared" si="11"/>
        <v>11.943647956119619</v>
      </c>
      <c r="I45" s="69">
        <f t="shared" si="5"/>
        <v>7.98</v>
      </c>
      <c r="J45" s="256">
        <f t="shared" si="6"/>
        <v>122.64</v>
      </c>
      <c r="K45" s="256">
        <f t="shared" si="7"/>
        <v>218.17</v>
      </c>
    </row>
    <row r="46" spans="2:11">
      <c r="B46" s="145">
        <f t="shared" si="0"/>
        <v>2060</v>
      </c>
      <c r="C46" s="257"/>
      <c r="D46" s="69">
        <f t="shared" si="9"/>
        <v>163.8376153540967</v>
      </c>
      <c r="E46" s="69"/>
      <c r="F46" s="69">
        <f t="shared" si="10"/>
        <v>118.35524128776052</v>
      </c>
      <c r="G46" s="256">
        <f t="shared" si="13"/>
        <v>282.19</v>
      </c>
      <c r="H46" s="69">
        <f t="shared" si="11"/>
        <v>12.204019481563028</v>
      </c>
      <c r="I46" s="69">
        <f t="shared" si="5"/>
        <v>7.98</v>
      </c>
      <c r="J46" s="256">
        <f t="shared" si="6"/>
        <v>125.14</v>
      </c>
      <c r="K46" s="256">
        <f t="shared" si="7"/>
        <v>222.76</v>
      </c>
    </row>
    <row r="47" spans="2:11">
      <c r="B47" s="145">
        <f t="shared" si="0"/>
        <v>2061</v>
      </c>
      <c r="C47" s="257"/>
      <c r="D47" s="69">
        <f t="shared" si="9"/>
        <v>167.40927536881603</v>
      </c>
      <c r="E47" s="69"/>
      <c r="F47" s="69">
        <f t="shared" si="10"/>
        <v>120.9353855478337</v>
      </c>
      <c r="G47" s="256">
        <f t="shared" si="13"/>
        <v>288.33999999999997</v>
      </c>
      <c r="H47" s="69">
        <f t="shared" si="11"/>
        <v>12.470067106261103</v>
      </c>
      <c r="I47" s="69">
        <f t="shared" si="5"/>
        <v>7.98</v>
      </c>
      <c r="J47" s="256">
        <f t="shared" si="6"/>
        <v>127.69</v>
      </c>
      <c r="K47" s="256">
        <f t="shared" si="7"/>
        <v>227.43</v>
      </c>
    </row>
    <row r="48" spans="2:11">
      <c r="B48" s="145">
        <f t="shared" si="0"/>
        <v>2062</v>
      </c>
      <c r="C48" s="257"/>
      <c r="D48" s="69">
        <f t="shared" si="9"/>
        <v>171.05879757185622</v>
      </c>
      <c r="E48" s="69"/>
      <c r="F48" s="69">
        <f t="shared" si="10"/>
        <v>123.57177695277649</v>
      </c>
      <c r="G48" s="256">
        <f t="shared" si="13"/>
        <v>294.63</v>
      </c>
      <c r="H48" s="69">
        <f t="shared" si="11"/>
        <v>12.741914569177595</v>
      </c>
      <c r="I48" s="69">
        <f t="shared" si="5"/>
        <v>7.98</v>
      </c>
      <c r="J48" s="256">
        <f t="shared" si="6"/>
        <v>130.30000000000001</v>
      </c>
      <c r="K48" s="256">
        <f t="shared" si="7"/>
        <v>232.22</v>
      </c>
    </row>
    <row r="49" spans="2:29">
      <c r="B49" s="145">
        <f t="shared" si="0"/>
        <v>2063</v>
      </c>
      <c r="C49" s="257"/>
      <c r="D49" s="69">
        <f t="shared" si="9"/>
        <v>174.78787935892268</v>
      </c>
      <c r="E49" s="69"/>
      <c r="F49" s="69">
        <f t="shared" si="10"/>
        <v>126.26564169034702</v>
      </c>
      <c r="G49" s="256">
        <f t="shared" si="13"/>
        <v>301.05</v>
      </c>
      <c r="H49" s="69">
        <f t="shared" si="11"/>
        <v>13.019688306785667</v>
      </c>
      <c r="I49" s="69">
        <f t="shared" si="5"/>
        <v>7.98</v>
      </c>
      <c r="J49" s="256">
        <f t="shared" si="6"/>
        <v>132.97</v>
      </c>
      <c r="K49" s="256">
        <f t="shared" si="7"/>
        <v>237.11</v>
      </c>
    </row>
    <row r="50" spans="2:29">
      <c r="B50" s="145">
        <f t="shared" si="0"/>
        <v>2064</v>
      </c>
      <c r="C50" s="257"/>
      <c r="D50" s="69">
        <f t="shared" si="9"/>
        <v>178.59825512894722</v>
      </c>
      <c r="E50" s="69"/>
      <c r="F50" s="69">
        <f t="shared" si="10"/>
        <v>129.01823267919659</v>
      </c>
      <c r="G50" s="256">
        <f t="shared" si="13"/>
        <v>307.62</v>
      </c>
      <c r="H50" s="69">
        <f t="shared" si="11"/>
        <v>13.303517511873595</v>
      </c>
      <c r="I50" s="69">
        <f t="shared" si="5"/>
        <v>7.98</v>
      </c>
      <c r="J50" s="256">
        <f t="shared" si="6"/>
        <v>135.69</v>
      </c>
      <c r="K50" s="256">
        <f t="shared" si="7"/>
        <v>242.1</v>
      </c>
    </row>
    <row r="51" spans="2:29">
      <c r="B51" s="145">
        <f t="shared" si="0"/>
        <v>2065</v>
      </c>
      <c r="C51" s="257"/>
      <c r="D51" s="69">
        <f t="shared" si="9"/>
        <v>182.49169709075827</v>
      </c>
      <c r="E51" s="69"/>
      <c r="F51" s="69">
        <f t="shared" si="10"/>
        <v>131.83083015160307</v>
      </c>
      <c r="G51" s="256">
        <f t="shared" si="13"/>
        <v>314.32</v>
      </c>
      <c r="H51" s="69">
        <f t="shared" si="11"/>
        <v>13.59353419363244</v>
      </c>
      <c r="I51" s="69">
        <f t="shared" si="5"/>
        <v>7.98</v>
      </c>
      <c r="J51" s="256">
        <f t="shared" si="6"/>
        <v>138.47999999999999</v>
      </c>
      <c r="K51" s="256">
        <f t="shared" si="7"/>
        <v>247.21</v>
      </c>
    </row>
    <row r="52" spans="2:29">
      <c r="B52" s="145">
        <f t="shared" si="0"/>
        <v>2066</v>
      </c>
      <c r="C52" s="257"/>
      <c r="D52" s="69">
        <f t="shared" si="9"/>
        <v>186.4700160873368</v>
      </c>
      <c r="E52" s="69"/>
      <c r="F52" s="69">
        <f t="shared" si="10"/>
        <v>134.70474224890802</v>
      </c>
      <c r="G52" s="256">
        <f t="shared" si="13"/>
        <v>321.17</v>
      </c>
      <c r="H52" s="69">
        <f t="shared" si="11"/>
        <v>13.889873239053628</v>
      </c>
      <c r="I52" s="69">
        <f t="shared" si="5"/>
        <v>7.98</v>
      </c>
      <c r="J52" s="256">
        <f t="shared" si="6"/>
        <v>141.32</v>
      </c>
      <c r="K52" s="256">
        <f t="shared" si="7"/>
        <v>252.42</v>
      </c>
    </row>
    <row r="53" spans="2:29">
      <c r="B53" s="145">
        <f t="shared" si="0"/>
        <v>2067</v>
      </c>
      <c r="C53" s="257"/>
      <c r="D53" s="69">
        <f t="shared" si="9"/>
        <v>190.53506243804074</v>
      </c>
      <c r="E53" s="69"/>
      <c r="F53" s="69">
        <f t="shared" si="10"/>
        <v>137.64130562993421</v>
      </c>
      <c r="G53" s="256">
        <f>ROUND(D53+E53+F53,2)</f>
        <v>328.18</v>
      </c>
      <c r="H53" s="69">
        <f t="shared" si="11"/>
        <v>14.192672475664997</v>
      </c>
      <c r="I53" s="69">
        <f t="shared" si="5"/>
        <v>7.98</v>
      </c>
      <c r="J53" s="256">
        <f t="shared" si="6"/>
        <v>144.22999999999999</v>
      </c>
      <c r="K53" s="256">
        <f t="shared" si="7"/>
        <v>257.76</v>
      </c>
    </row>
    <row r="54" spans="2:29">
      <c r="B54" s="145">
        <f t="shared" si="0"/>
        <v>2068</v>
      </c>
      <c r="C54" s="257"/>
      <c r="D54" s="69">
        <f t="shared" si="9"/>
        <v>194.68872679919002</v>
      </c>
      <c r="E54" s="69"/>
      <c r="F54" s="69">
        <f t="shared" si="10"/>
        <v>140.64188609266677</v>
      </c>
      <c r="G54" s="256">
        <f>ROUND(D54+E54+F54,2)</f>
        <v>335.33</v>
      </c>
      <c r="H54" s="69">
        <f t="shared" si="11"/>
        <v>14.502072735634494</v>
      </c>
      <c r="I54" s="69">
        <f t="shared" si="5"/>
        <v>7.98</v>
      </c>
      <c r="J54" s="256">
        <f t="shared" si="6"/>
        <v>147.19999999999999</v>
      </c>
      <c r="K54" s="256">
        <f t="shared" si="7"/>
        <v>263.2</v>
      </c>
    </row>
    <row r="55" spans="2:29">
      <c r="B55" s="145">
        <f t="shared" si="0"/>
        <v>2069</v>
      </c>
      <c r="C55" s="257"/>
      <c r="D55" s="69">
        <f t="shared" si="9"/>
        <v>198.93294104341237</v>
      </c>
      <c r="E55" s="69"/>
      <c r="F55" s="69">
        <f t="shared" si="10"/>
        <v>143.70787920948692</v>
      </c>
      <c r="G55" s="256">
        <f>ROUND(D55+E55+F55,2)</f>
        <v>342.64</v>
      </c>
      <c r="H55" s="69">
        <f t="shared" si="11"/>
        <v>14.818217921271327</v>
      </c>
      <c r="I55" s="69">
        <f t="shared" si="5"/>
        <v>7.98</v>
      </c>
      <c r="J55" s="256">
        <f t="shared" si="6"/>
        <v>150.22999999999999</v>
      </c>
      <c r="K55" s="256">
        <f t="shared" si="7"/>
        <v>268.76</v>
      </c>
    </row>
    <row r="56" spans="2:29">
      <c r="B56" s="145">
        <f t="shared" si="0"/>
        <v>2070</v>
      </c>
      <c r="C56" s="257"/>
      <c r="D56" s="69">
        <f t="shared" si="9"/>
        <v>203.26967915815877</v>
      </c>
      <c r="E56" s="69"/>
      <c r="F56" s="69">
        <f t="shared" si="10"/>
        <v>146.84071097625375</v>
      </c>
      <c r="G56" s="256">
        <f>ROUND(D56+E56+F56,2)</f>
        <v>350.11</v>
      </c>
      <c r="H56" s="69">
        <f t="shared" si="11"/>
        <v>15.141255071955042</v>
      </c>
      <c r="I56" s="69">
        <f t="shared" si="5"/>
        <v>7.98</v>
      </c>
      <c r="J56" s="256">
        <f t="shared" si="6"/>
        <v>153.34</v>
      </c>
      <c r="K56" s="256">
        <f t="shared" si="7"/>
        <v>274.45</v>
      </c>
    </row>
    <row r="57" spans="2:29">
      <c r="B57" s="145"/>
      <c r="C57" s="257"/>
      <c r="D57" s="69"/>
      <c r="E57" s="69"/>
      <c r="F57" s="69"/>
      <c r="G57" s="256"/>
      <c r="H57" s="69"/>
      <c r="I57" s="69"/>
      <c r="J57" s="256"/>
      <c r="K57" s="256"/>
    </row>
    <row r="58" spans="2:29">
      <c r="M58" s="145"/>
      <c r="O58" s="262"/>
      <c r="AA58"/>
      <c r="AC58" s="61"/>
    </row>
    <row r="59" spans="2:29">
      <c r="B59" s="68" t="s">
        <v>236</v>
      </c>
      <c r="C59" s="61"/>
      <c r="D59" s="61"/>
      <c r="E59" s="61"/>
      <c r="F59" s="61"/>
      <c r="G59" s="70">
        <f>-PMT(Discount_Rate,COUNT(G$16:G$55),NPV(Discount_Rate,G$16:G$55))</f>
        <v>196.18027703520815</v>
      </c>
      <c r="H59" s="61"/>
      <c r="I59" s="61"/>
      <c r="J59" s="61"/>
      <c r="K59" s="70">
        <f>-PMT(Discount_Rate,COUNT(K$16:K$55),NPV(Discount_Rate,K$16:K$55))</f>
        <v>157.29145405389625</v>
      </c>
      <c r="L59" s="70">
        <f>K59/12</f>
        <v>13.107621171158021</v>
      </c>
      <c r="M59" s="145"/>
      <c r="O59" s="262"/>
      <c r="AA59"/>
      <c r="AC59" s="61"/>
    </row>
    <row r="60" spans="2:29">
      <c r="M60" s="145"/>
      <c r="O60" s="262"/>
      <c r="AA60"/>
      <c r="AC60" s="61"/>
    </row>
    <row r="61" spans="2:29" ht="14.25">
      <c r="B61" s="4" t="s">
        <v>25</v>
      </c>
      <c r="C61" s="17"/>
      <c r="D61" s="17"/>
      <c r="E61" s="17"/>
      <c r="F61" s="17"/>
      <c r="G61" s="17"/>
      <c r="H61" s="17"/>
      <c r="I61" s="17"/>
      <c r="J61" s="17"/>
      <c r="K61" s="17"/>
      <c r="M61" s="262"/>
      <c r="N61" s="262"/>
    </row>
    <row r="63" spans="2:29">
      <c r="B63" t="s">
        <v>235</v>
      </c>
      <c r="D63" s="146" t="s">
        <v>232</v>
      </c>
      <c r="G63" s="263"/>
    </row>
    <row r="64" spans="2:29">
      <c r="C64" s="173" t="str">
        <f>C6</f>
        <v>(a)</v>
      </c>
      <c r="D64" s="146" t="s">
        <v>234</v>
      </c>
      <c r="G64" s="263"/>
    </row>
    <row r="65" spans="3:20">
      <c r="C65" s="173" t="str">
        <f>D6</f>
        <v>(b)</v>
      </c>
      <c r="D65" s="256" t="str">
        <f>"= "&amp;C6&amp;" x "&amp;TEXT(C92,"0.000%")&amp;E92</f>
        <v>= (a) x 6.100%  Real Payment Factor@ 00% ITC</v>
      </c>
    </row>
    <row r="66" spans="3:20">
      <c r="C66" s="173" t="str">
        <f>H6</f>
        <v>(f)</v>
      </c>
      <c r="D66" s="264" t="s">
        <v>233</v>
      </c>
    </row>
    <row r="67" spans="3:20">
      <c r="C67" s="173" t="str">
        <f>J6</f>
        <v>(h)</v>
      </c>
      <c r="D67" s="256" t="str">
        <f>"= "&amp;H6&amp;" / (8.76 x 'Capacity Factor' ) + "&amp;I6</f>
        <v>= (f) / (8.76 x 'Capacity Factor' ) + (g)</v>
      </c>
    </row>
    <row r="68" spans="3:20" ht="13.5" thickBot="1"/>
    <row r="69" spans="3:20" ht="13.5" thickBot="1">
      <c r="C69" s="37" t="s">
        <v>228</v>
      </c>
      <c r="D69" s="265"/>
      <c r="E69" s="265"/>
      <c r="F69" s="265"/>
      <c r="G69" s="265"/>
      <c r="H69" s="265"/>
      <c r="I69" s="265"/>
      <c r="J69" s="266"/>
      <c r="K69" s="267"/>
    </row>
    <row r="70" spans="3:20" ht="5.25" customHeight="1"/>
    <row r="71" spans="3:20" ht="5.25" customHeight="1"/>
    <row r="72" spans="3:20">
      <c r="C72" s="268" t="s">
        <v>205</v>
      </c>
      <c r="D72" s="269"/>
      <c r="E72" s="268"/>
      <c r="F72" s="270" t="s">
        <v>32</v>
      </c>
      <c r="G72" s="270" t="s">
        <v>206</v>
      </c>
      <c r="H72" s="270" t="s">
        <v>207</v>
      </c>
      <c r="I72" s="270" t="s">
        <v>208</v>
      </c>
    </row>
    <row r="73" spans="3:20">
      <c r="C73" s="260" t="s">
        <v>229</v>
      </c>
      <c r="F73" s="271">
        <f>C84</f>
        <v>191.75899999999999</v>
      </c>
      <c r="G73" s="36">
        <f>F73/F75</f>
        <v>1</v>
      </c>
      <c r="H73" s="272">
        <f>C85</f>
        <v>1235.7476526089529</v>
      </c>
      <c r="I73" s="273">
        <f>C88</f>
        <v>54.452165356822256</v>
      </c>
      <c r="O73" s="61"/>
      <c r="P73" s="61"/>
      <c r="Q73" s="61"/>
      <c r="R73" s="61"/>
      <c r="S73" s="61"/>
      <c r="T73" s="61"/>
    </row>
    <row r="74" spans="3:20">
      <c r="C74" s="260"/>
      <c r="F74" s="274"/>
      <c r="G74" s="275"/>
      <c r="H74" s="276"/>
      <c r="I74" s="277"/>
      <c r="O74" s="278"/>
      <c r="P74" s="61"/>
      <c r="Q74" s="61"/>
      <c r="R74" s="61"/>
      <c r="S74" s="61"/>
      <c r="T74" s="61"/>
    </row>
    <row r="75" spans="3:20">
      <c r="C75" s="260" t="s">
        <v>209</v>
      </c>
      <c r="F75" s="271">
        <f>F73+F74</f>
        <v>191.75899999999999</v>
      </c>
      <c r="G75" s="36">
        <f>G73+G74</f>
        <v>1</v>
      </c>
      <c r="H75" s="272">
        <f>ROUND(((F73*H73)+(F74*H74))/F75,0)</f>
        <v>1236</v>
      </c>
      <c r="I75" s="273">
        <f>ROUND(((F73*I73)+(F74*I74))/F75,2)</f>
        <v>54.45</v>
      </c>
      <c r="O75" s="278"/>
      <c r="P75" s="61"/>
      <c r="Q75" s="61"/>
      <c r="R75" s="61"/>
      <c r="S75" s="61"/>
      <c r="T75" s="61"/>
    </row>
    <row r="76" spans="3:20">
      <c r="C76" s="260"/>
      <c r="F76" s="271"/>
      <c r="G76" s="36"/>
      <c r="H76" s="279"/>
      <c r="I76" s="280"/>
      <c r="O76" s="61"/>
      <c r="P76" s="61"/>
      <c r="Q76" s="61"/>
      <c r="R76" s="61"/>
      <c r="S76" s="61"/>
      <c r="T76" s="61"/>
    </row>
    <row r="77" spans="3:20">
      <c r="C77" s="281" t="s">
        <v>205</v>
      </c>
      <c r="D77" s="269"/>
      <c r="E77" s="268"/>
      <c r="F77" s="270" t="s">
        <v>32</v>
      </c>
      <c r="G77" s="270" t="s">
        <v>33</v>
      </c>
      <c r="H77" s="270" t="s">
        <v>210</v>
      </c>
      <c r="I77" s="270" t="s">
        <v>206</v>
      </c>
      <c r="J77" s="270" t="s">
        <v>211</v>
      </c>
      <c r="K77" s="270" t="s">
        <v>212</v>
      </c>
    </row>
    <row r="78" spans="3:20">
      <c r="C78" s="282" t="str">
        <f>C73</f>
        <v>SCCT Frame "F" x1 (6,130')</v>
      </c>
      <c r="D78" s="283"/>
      <c r="E78" s="283"/>
      <c r="F78">
        <f>C84</f>
        <v>191.75899999999999</v>
      </c>
      <c r="G78" s="36">
        <f>C93</f>
        <v>0.33</v>
      </c>
      <c r="H78" s="86">
        <f>G78*F78</f>
        <v>63.280470000000001</v>
      </c>
      <c r="I78" s="36">
        <f>H78/H80</f>
        <v>1</v>
      </c>
      <c r="J78" s="280">
        <f>C89</f>
        <v>7.9799917258138251</v>
      </c>
      <c r="K78" s="284">
        <f>C90</f>
        <v>9600.3960000000006</v>
      </c>
    </row>
    <row r="79" spans="3:20">
      <c r="C79" s="282">
        <f>C74</f>
        <v>0</v>
      </c>
      <c r="D79" s="283"/>
      <c r="E79" s="283"/>
      <c r="F79" s="285">
        <f>D84</f>
        <v>0</v>
      </c>
      <c r="G79" s="275">
        <f>D93</f>
        <v>0</v>
      </c>
      <c r="H79" s="286">
        <f>G79*F79</f>
        <v>0</v>
      </c>
      <c r="I79" s="275">
        <f>1-I78</f>
        <v>0</v>
      </c>
      <c r="J79" s="287">
        <f>D89</f>
        <v>0</v>
      </c>
      <c r="K79" s="288">
        <f>D90</f>
        <v>0</v>
      </c>
    </row>
    <row r="80" spans="3:20">
      <c r="C80" s="260" t="s">
        <v>213</v>
      </c>
      <c r="F80">
        <f>F78+F79</f>
        <v>191.75899999999999</v>
      </c>
      <c r="G80" s="289">
        <f>ROUND(H80/F80,3)</f>
        <v>0.33</v>
      </c>
      <c r="H80" s="86">
        <f>SUM(H78:H79)</f>
        <v>63.280470000000001</v>
      </c>
      <c r="I80" s="36">
        <f>I78+I79</f>
        <v>1</v>
      </c>
      <c r="J80" s="280">
        <f>ROUND(($I78*J78)+($I79*J79),2)</f>
        <v>7.98</v>
      </c>
      <c r="K80" s="242">
        <f>ROUND(($I78*K78)+($I79*K79),0)</f>
        <v>9600</v>
      </c>
    </row>
    <row r="81" spans="2:11">
      <c r="G81" s="289"/>
      <c r="I81" s="36"/>
      <c r="J81" s="280"/>
      <c r="K81" s="290" t="s">
        <v>214</v>
      </c>
    </row>
    <row r="83" spans="2:11">
      <c r="C83" s="270" t="s">
        <v>215</v>
      </c>
      <c r="D83" s="270"/>
      <c r="E83" s="291" t="str">
        <f>D63</f>
        <v>Plant Costs  - 2025 IRP</v>
      </c>
      <c r="F83" s="292"/>
      <c r="G83" s="292"/>
      <c r="H83" s="292"/>
      <c r="I83" s="292"/>
      <c r="J83" s="292"/>
      <c r="K83" s="293"/>
    </row>
    <row r="84" spans="2:11">
      <c r="C84">
        <v>191.75899999999999</v>
      </c>
      <c r="E84" t="s">
        <v>216</v>
      </c>
      <c r="H84" s="294"/>
    </row>
    <row r="85" spans="2:11">
      <c r="B85" t="s">
        <v>183</v>
      </c>
      <c r="C85" s="295">
        <v>1235.7476526089529</v>
      </c>
      <c r="E85" s="260" t="s">
        <v>217</v>
      </c>
      <c r="H85" s="294"/>
    </row>
    <row r="86" spans="2:11">
      <c r="B86" t="s">
        <v>183</v>
      </c>
      <c r="C86" s="304">
        <v>28.653028866339056</v>
      </c>
      <c r="D86" s="280"/>
      <c r="E86" t="s">
        <v>218</v>
      </c>
    </row>
    <row r="87" spans="2:11">
      <c r="B87" t="s">
        <v>183</v>
      </c>
      <c r="C87" s="297">
        <v>25.7991364904832</v>
      </c>
      <c r="D87" s="298"/>
      <c r="E87" t="s">
        <v>219</v>
      </c>
      <c r="H87" s="149" t="s">
        <v>220</v>
      </c>
      <c r="I87" s="299"/>
    </row>
    <row r="88" spans="2:11">
      <c r="B88" t="s">
        <v>183</v>
      </c>
      <c r="C88" s="280">
        <f>C86+C87</f>
        <v>54.452165356822256</v>
      </c>
      <c r="D88" s="280"/>
      <c r="E88" t="s">
        <v>221</v>
      </c>
    </row>
    <row r="89" spans="2:11">
      <c r="B89" t="s">
        <v>183</v>
      </c>
      <c r="C89" s="296">
        <v>7.9799917258138251</v>
      </c>
      <c r="D89" s="280"/>
      <c r="E89" t="s">
        <v>222</v>
      </c>
    </row>
    <row r="90" spans="2:11">
      <c r="C90" s="242">
        <v>9600.3960000000006</v>
      </c>
      <c r="D90" s="242"/>
      <c r="E90" t="s">
        <v>223</v>
      </c>
    </row>
    <row r="91" spans="2:11">
      <c r="C91" s="300">
        <v>0</v>
      </c>
      <c r="D91" s="242"/>
      <c r="E91" t="s">
        <v>224</v>
      </c>
    </row>
    <row r="92" spans="2:11">
      <c r="C92" s="301">
        <v>6.0999999999999999E-2</v>
      </c>
      <c r="D92" s="301"/>
      <c r="E92" t="str">
        <f>"  Real Payment Factor@ "&amp;TEXT(C91,"00%")&amp;" ITC"</f>
        <v xml:space="preserve">  Real Payment Factor@ 00% ITC</v>
      </c>
    </row>
    <row r="93" spans="2:11">
      <c r="C93" s="243">
        <v>0.33</v>
      </c>
      <c r="D93" s="243"/>
      <c r="E93" t="s">
        <v>35</v>
      </c>
      <c r="I93" s="300"/>
      <c r="J93" s="302"/>
    </row>
    <row r="94" spans="2:11">
      <c r="D94" s="36">
        <f>ROUND(H80/F80,3)</f>
        <v>0.33</v>
      </c>
      <c r="E94" t="s">
        <v>225</v>
      </c>
      <c r="I94" s="300"/>
      <c r="J94" s="302"/>
    </row>
    <row r="95" spans="2:11">
      <c r="B95" t="s">
        <v>183</v>
      </c>
      <c r="C95" s="79"/>
      <c r="D95" s="61"/>
      <c r="E95" s="61" t="s">
        <v>86</v>
      </c>
      <c r="I95" s="300"/>
      <c r="J95" s="302"/>
    </row>
    <row r="96" spans="2:11">
      <c r="C96" s="45"/>
      <c r="D96" s="244">
        <v>5.6147516544049472</v>
      </c>
      <c r="E96" s="61" t="s">
        <v>230</v>
      </c>
      <c r="F96" s="307"/>
      <c r="I96" s="300"/>
      <c r="J96" s="302"/>
    </row>
    <row r="97" spans="4:5">
      <c r="D97" s="45">
        <f>(D96/1000000)*1000*C90</f>
        <v>53.903839323942641</v>
      </c>
      <c r="E97" s="61" t="s">
        <v>231</v>
      </c>
    </row>
    <row r="98" spans="4:5">
      <c r="D98" s="308"/>
    </row>
    <row r="100" spans="4:5">
      <c r="D100" s="309"/>
    </row>
    <row r="101" spans="4:5">
      <c r="D101" s="303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64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E93"/>
  <sheetViews>
    <sheetView view="pageBreakPreview" topLeftCell="A13" zoomScale="90" zoomScaleNormal="80" zoomScaleSheetLayoutView="90" workbookViewId="0">
      <selection activeCell="N9" sqref="N9"/>
    </sheetView>
  </sheetViews>
  <sheetFormatPr defaultRowHeight="12.75"/>
  <cols>
    <col min="1" max="1" width="12.5" style="3" customWidth="1"/>
    <col min="2" max="2" width="14.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14.1640625" style="3" customWidth="1"/>
    <col min="9" max="9" width="13.5" style="3" customWidth="1"/>
    <col min="10" max="10" width="12.83203125" customWidth="1"/>
    <col min="11" max="11" width="16.6640625" customWidth="1"/>
    <col min="12" max="12" width="19.1640625" customWidth="1"/>
    <col min="16" max="17" width="21.6640625" customWidth="1"/>
    <col min="18" max="18" width="18.83203125" customWidth="1"/>
    <col min="19" max="25" width="15.33203125" customWidth="1"/>
    <col min="26" max="26" width="9.33203125" style="45" customWidth="1"/>
    <col min="27" max="48" width="3.33203125" customWidth="1"/>
    <col min="50" max="52" width="13.83203125" customWidth="1"/>
    <col min="53" max="53" width="25.33203125" customWidth="1"/>
    <col min="54" max="59" width="13.83203125" customWidth="1"/>
    <col min="60" max="60" width="11" customWidth="1"/>
    <col min="61" max="83" width="4.1640625" customWidth="1"/>
    <col min="84" max="84" width="13.83203125" customWidth="1"/>
    <col min="85" max="85" width="10.6640625" customWidth="1"/>
    <col min="86" max="86" width="16.1640625" customWidth="1"/>
    <col min="87" max="91" width="14.6640625" customWidth="1"/>
    <col min="92" max="95" width="12.6640625" customWidth="1"/>
    <col min="96" max="105" width="2.33203125" customWidth="1"/>
    <col min="106" max="109" width="1.33203125" customWidth="1"/>
    <col min="110" max="120" width="3.5" customWidth="1"/>
    <col min="121" max="121" width="3.1640625" customWidth="1"/>
    <col min="122" max="157" width="15.33203125" customWidth="1"/>
    <col min="160" max="160" width="17.33203125" customWidth="1"/>
    <col min="161" max="161" width="16.6640625" customWidth="1"/>
    <col min="162" max="162" width="15" customWidth="1"/>
  </cols>
  <sheetData>
    <row r="1" spans="1:161" ht="15.75" hidden="1">
      <c r="A1"/>
      <c r="B1" s="1" t="s">
        <v>34</v>
      </c>
      <c r="C1" s="2"/>
      <c r="D1" s="2"/>
      <c r="E1" s="2"/>
      <c r="F1" s="2"/>
      <c r="G1" s="10"/>
      <c r="H1" s="33"/>
    </row>
    <row r="2" spans="1:161" ht="5.25" customHeight="1">
      <c r="A2"/>
      <c r="B2" s="1"/>
      <c r="C2" s="2"/>
      <c r="D2" s="2"/>
      <c r="E2" s="2"/>
      <c r="G2" s="10"/>
      <c r="H2" s="33"/>
    </row>
    <row r="3" spans="1:161" ht="15.75">
      <c r="A3"/>
      <c r="B3" s="1" t="s">
        <v>20</v>
      </c>
      <c r="C3" s="2"/>
      <c r="D3" s="2"/>
      <c r="E3" s="2"/>
      <c r="F3" s="2"/>
      <c r="G3" s="10"/>
      <c r="H3" s="33"/>
      <c r="K3">
        <f>MATCH('Table 5'!K5,'Table 5'!$B$12:$B$264,FALSE)+ROW('Table 5'!B11)</f>
        <v>13</v>
      </c>
    </row>
    <row r="4" spans="1:161" ht="15.75">
      <c r="A4"/>
      <c r="B4" s="4" t="s">
        <v>17</v>
      </c>
      <c r="C4" s="4"/>
      <c r="D4" s="4"/>
      <c r="E4" s="4"/>
      <c r="F4" s="4"/>
      <c r="G4" s="1"/>
      <c r="H4" s="33"/>
      <c r="K4">
        <v>312</v>
      </c>
      <c r="P4" s="83" t="s">
        <v>55</v>
      </c>
      <c r="Q4" s="83"/>
      <c r="R4" s="83"/>
    </row>
    <row r="5" spans="1:161" ht="15.75">
      <c r="A5"/>
      <c r="B5" s="4" t="str">
        <f ca="1">'Table 5'!M4&amp; " - "&amp;TEXT(Study_MW,"#.0")&amp;" MW and "&amp;TEXT(Study_CF,"#.0%")&amp;" CF"</f>
        <v>QF - Sch38 - UT - Wind - 80.0 MW and 30.4% CF</v>
      </c>
      <c r="C5" s="4"/>
      <c r="D5" s="4"/>
      <c r="E5" s="4"/>
      <c r="F5" s="4"/>
      <c r="G5" s="1"/>
      <c r="H5" s="33"/>
      <c r="P5" s="312">
        <v>0.39343474255914024</v>
      </c>
      <c r="Q5" s="312">
        <v>0.39343474255914024</v>
      </c>
      <c r="R5" s="312">
        <v>0.39343474255914024</v>
      </c>
      <c r="S5" s="312">
        <v>0.25792015761805415</v>
      </c>
      <c r="T5" s="312">
        <v>0.25792015761805415</v>
      </c>
      <c r="U5" s="312">
        <v>0.25792015761805415</v>
      </c>
      <c r="V5" s="312">
        <v>7.3718070273303168E-2</v>
      </c>
      <c r="W5" s="312">
        <v>7.1826765155882377E-2</v>
      </c>
      <c r="X5" s="312">
        <v>0.10785249233276019</v>
      </c>
      <c r="Y5" s="312">
        <v>8.8050975549411797E-2</v>
      </c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FD5" s="314"/>
      <c r="FE5" t="s">
        <v>74</v>
      </c>
    </row>
    <row r="6" spans="1:161" ht="14.25" hidden="1">
      <c r="A6"/>
      <c r="B6" s="17"/>
      <c r="C6" s="4"/>
      <c r="D6" s="4"/>
      <c r="E6" s="4"/>
      <c r="F6" s="4"/>
      <c r="G6" s="10"/>
      <c r="H6" s="33"/>
    </row>
    <row r="7" spans="1:161" s="91" customFormat="1" ht="122.25" customHeight="1">
      <c r="B7" s="92"/>
      <c r="C7" s="245"/>
      <c r="D7" s="245"/>
      <c r="E7" s="92"/>
      <c r="F7" s="92"/>
      <c r="G7" s="92"/>
      <c r="H7" s="96"/>
      <c r="N7" s="91" t="s">
        <v>238</v>
      </c>
      <c r="P7" s="91" t="str">
        <f>CH7</f>
        <v>WD_.PX.BDG._.PTC.Utility_Scale</v>
      </c>
      <c r="Q7" s="91" t="str">
        <f t="shared" ref="Q7:AU7" si="0">CI7</f>
        <v>WD_.PX.BDG._.PTC.Utility_Scale</v>
      </c>
      <c r="R7" s="91" t="str">
        <f t="shared" si="0"/>
        <v>WD_.PX.BDG._.PTC.Utility_Scale</v>
      </c>
      <c r="S7" s="91" t="s">
        <v>152</v>
      </c>
      <c r="T7" s="91" t="s">
        <v>152</v>
      </c>
      <c r="U7" s="91" t="s">
        <v>152</v>
      </c>
      <c r="V7" s="91" t="str">
        <f t="shared" si="0"/>
        <v>PV_.PX.BDG._.PTC.Utility_Scale</v>
      </c>
      <c r="W7" s="91" t="str">
        <f t="shared" si="0"/>
        <v>PV_.PX.HTG._.PTC.Utility_Scale</v>
      </c>
      <c r="X7" s="91" t="s">
        <v>252</v>
      </c>
      <c r="Y7" s="91" t="str">
        <f t="shared" si="0"/>
        <v>PV_.PX.UTS._.PTC.Utility_Scale</v>
      </c>
      <c r="Z7" s="91">
        <f t="shared" si="0"/>
        <v>0</v>
      </c>
      <c r="AA7" s="91">
        <f t="shared" si="0"/>
        <v>0</v>
      </c>
      <c r="AB7" s="91">
        <f t="shared" si="0"/>
        <v>0</v>
      </c>
      <c r="AC7" s="91">
        <f t="shared" si="0"/>
        <v>0</v>
      </c>
      <c r="AD7" s="91">
        <f t="shared" si="0"/>
        <v>0</v>
      </c>
      <c r="AE7" s="91">
        <f t="shared" si="0"/>
        <v>0</v>
      </c>
      <c r="AF7" s="91">
        <f t="shared" si="0"/>
        <v>0</v>
      </c>
      <c r="AG7" s="91">
        <f t="shared" si="0"/>
        <v>0</v>
      </c>
      <c r="AH7" s="91">
        <f t="shared" si="0"/>
        <v>0</v>
      </c>
      <c r="AI7" s="91">
        <f t="shared" si="0"/>
        <v>0</v>
      </c>
      <c r="AJ7" s="91">
        <f t="shared" si="0"/>
        <v>0</v>
      </c>
      <c r="AK7" s="91">
        <f t="shared" si="0"/>
        <v>0</v>
      </c>
      <c r="AL7" s="91">
        <f t="shared" si="0"/>
        <v>0</v>
      </c>
      <c r="AM7" s="91">
        <f t="shared" si="0"/>
        <v>0</v>
      </c>
      <c r="AN7" s="91">
        <f t="shared" si="0"/>
        <v>0</v>
      </c>
      <c r="AO7" s="91">
        <f t="shared" si="0"/>
        <v>0</v>
      </c>
      <c r="AP7" s="91">
        <f t="shared" si="0"/>
        <v>0</v>
      </c>
      <c r="AQ7" s="91">
        <f t="shared" si="0"/>
        <v>0</v>
      </c>
      <c r="AR7" s="91">
        <f t="shared" si="0"/>
        <v>0</v>
      </c>
      <c r="AS7" s="91">
        <f t="shared" si="0"/>
        <v>0</v>
      </c>
      <c r="AT7" s="91">
        <f t="shared" si="0"/>
        <v>0</v>
      </c>
      <c r="AU7" s="91">
        <f t="shared" si="0"/>
        <v>0</v>
      </c>
      <c r="AW7" s="99" t="s">
        <v>66</v>
      </c>
      <c r="AX7" s="91" t="str">
        <f>CH7</f>
        <v>WD_.PX.BDG._.PTC.Utility_Scale</v>
      </c>
      <c r="AY7" s="91" t="str">
        <f t="shared" ref="AY7:BG9" si="1">CI7</f>
        <v>WD_.PX.BDG._.PTC.Utility_Scale</v>
      </c>
      <c r="AZ7" s="91" t="str">
        <f t="shared" si="1"/>
        <v>WD_.PX.BDG._.PTC.Utility_Scale</v>
      </c>
      <c r="BA7" s="91" t="str">
        <f t="shared" si="1"/>
        <v>WD_.PX.DJW._.PTC.Utility_Scale</v>
      </c>
      <c r="BB7" s="91" t="str">
        <f t="shared" si="1"/>
        <v>WD_.PX.DJW._.PTC.Utility_Scale</v>
      </c>
      <c r="BC7" s="91" t="str">
        <f t="shared" si="1"/>
        <v>WD_.PX.DJW._.PTC.Utility_Scale</v>
      </c>
      <c r="BD7" s="91" t="str">
        <f t="shared" si="1"/>
        <v>PV_.PX.BDG._.PTC.Utility_Scale</v>
      </c>
      <c r="BE7" s="91" t="str">
        <f t="shared" si="1"/>
        <v>PV_.PX.HTG._.PTC.Utility_Scale</v>
      </c>
      <c r="BF7" s="91" t="str">
        <f t="shared" si="1"/>
        <v>PV_.PX.NTN._.PTC.Utility_Scale</v>
      </c>
      <c r="BG7" s="91" t="str">
        <f t="shared" si="1"/>
        <v>PV_.PX.UTS._.PTC.Utility_Scale</v>
      </c>
      <c r="CG7" s="91" t="s">
        <v>239</v>
      </c>
      <c r="CH7" s="91" t="s">
        <v>144</v>
      </c>
      <c r="CI7" s="91" t="s">
        <v>144</v>
      </c>
      <c r="CJ7" s="91" t="s">
        <v>144</v>
      </c>
      <c r="CK7" s="91" t="s">
        <v>147</v>
      </c>
      <c r="CL7" s="91" t="s">
        <v>147</v>
      </c>
      <c r="CM7" s="91" t="s">
        <v>147</v>
      </c>
      <c r="CN7" s="91" t="s">
        <v>242</v>
      </c>
      <c r="CO7" s="91" t="s">
        <v>249</v>
      </c>
      <c r="CP7" s="91" t="s">
        <v>250</v>
      </c>
      <c r="CQ7" s="91" t="s">
        <v>141</v>
      </c>
    </row>
    <row r="8" spans="1:161" s="91" customFormat="1" ht="40.700000000000003" customHeight="1">
      <c r="B8" s="92"/>
      <c r="C8" s="92"/>
      <c r="D8" s="92"/>
      <c r="E8" s="93"/>
      <c r="F8" s="94"/>
      <c r="G8" s="93" t="s">
        <v>14</v>
      </c>
      <c r="H8" s="96"/>
      <c r="I8" s="98"/>
      <c r="J8" s="93"/>
      <c r="K8"/>
      <c r="L8"/>
      <c r="M8"/>
      <c r="P8" s="91" t="str">
        <f t="shared" ref="P8:Y9" si="2">AX8</f>
        <v>WD_.PX.BDG._.PTC.Utility_Scale</v>
      </c>
      <c r="Q8" s="91" t="str">
        <f t="shared" si="2"/>
        <v>WD_.PX.BDG._.PTC.Utility_Scale</v>
      </c>
      <c r="R8" s="91" t="str">
        <f t="shared" si="2"/>
        <v>WD_.PX.BDG._.PTC.Utility_Scale</v>
      </c>
      <c r="S8" s="91" t="str">
        <f t="shared" si="2"/>
        <v>WD_.PX.DJW._.PTC.Utility_Scale</v>
      </c>
      <c r="T8" s="91" t="str">
        <f t="shared" si="2"/>
        <v>WD_.PX.DJW._.PTC.Utility_Scale</v>
      </c>
      <c r="U8" s="91" t="str">
        <f t="shared" si="2"/>
        <v>WD_.PX.DJW._.PTC.Utility_Scale</v>
      </c>
      <c r="V8" s="91" t="str">
        <f t="shared" si="2"/>
        <v>PV_.PX.BDG._.PTC.Utility_Scale</v>
      </c>
      <c r="W8" s="91" t="str">
        <f t="shared" si="2"/>
        <v>PV_.PX.HTG._.PTC.Utility_Scale</v>
      </c>
      <c r="X8" s="91" t="str">
        <f t="shared" si="2"/>
        <v>PV_.PX.NTN._.PTC.Utility_Scale</v>
      </c>
      <c r="Y8" s="91" t="str">
        <f t="shared" si="2"/>
        <v>PV_.PX.UTS._.PTC.Utility_Scale</v>
      </c>
      <c r="Z8" s="91">
        <f t="shared" ref="Z8:AI9" si="3">BH8</f>
        <v>0</v>
      </c>
      <c r="AA8" s="91">
        <f t="shared" si="3"/>
        <v>0</v>
      </c>
      <c r="AB8" s="91">
        <f t="shared" si="3"/>
        <v>0</v>
      </c>
      <c r="AC8" s="91">
        <f t="shared" si="3"/>
        <v>0</v>
      </c>
      <c r="AD8" s="91">
        <f t="shared" si="3"/>
        <v>0</v>
      </c>
      <c r="AE8" s="91">
        <f t="shared" si="3"/>
        <v>0</v>
      </c>
      <c r="AF8" s="91">
        <f t="shared" si="3"/>
        <v>0</v>
      </c>
      <c r="AG8" s="91">
        <f t="shared" si="3"/>
        <v>0</v>
      </c>
      <c r="AH8" s="91">
        <f t="shared" si="3"/>
        <v>0</v>
      </c>
      <c r="AI8" s="91">
        <f t="shared" si="3"/>
        <v>0</v>
      </c>
      <c r="AJ8" s="91">
        <f t="shared" ref="AJ8:AS9" si="4">BR8</f>
        <v>0</v>
      </c>
      <c r="AK8" s="91">
        <f t="shared" si="4"/>
        <v>0</v>
      </c>
      <c r="AL8" s="91">
        <f t="shared" si="4"/>
        <v>0</v>
      </c>
      <c r="AM8" s="91">
        <f t="shared" si="4"/>
        <v>0</v>
      </c>
      <c r="AN8" s="91">
        <f t="shared" si="4"/>
        <v>0</v>
      </c>
      <c r="AO8" s="91">
        <f t="shared" si="4"/>
        <v>0</v>
      </c>
      <c r="AP8" s="91">
        <f t="shared" si="4"/>
        <v>0</v>
      </c>
      <c r="AQ8" s="91">
        <f t="shared" si="4"/>
        <v>0</v>
      </c>
      <c r="AR8" s="91">
        <f t="shared" si="4"/>
        <v>0</v>
      </c>
      <c r="AS8" s="91">
        <f t="shared" si="4"/>
        <v>0</v>
      </c>
      <c r="AT8" s="91">
        <f t="shared" ref="AT8:AU9" si="5">CB8</f>
        <v>0</v>
      </c>
      <c r="AU8" s="91">
        <f t="shared" si="5"/>
        <v>0</v>
      </c>
      <c r="AX8" s="91" t="str">
        <f>CH8</f>
        <v>WD_.PX.BDG._.PTC.Utility_Scale</v>
      </c>
      <c r="AY8" s="91" t="str">
        <f t="shared" si="1"/>
        <v>WD_.PX.BDG._.PTC.Utility_Scale</v>
      </c>
      <c r="AZ8" s="91" t="str">
        <f t="shared" si="1"/>
        <v>WD_.PX.BDG._.PTC.Utility_Scale</v>
      </c>
      <c r="BA8" s="91" t="str">
        <f t="shared" si="1"/>
        <v>WD_.PX.DJW._.PTC.Utility_Scale</v>
      </c>
      <c r="BB8" s="91" t="str">
        <f t="shared" si="1"/>
        <v>WD_.PX.DJW._.PTC.Utility_Scale</v>
      </c>
      <c r="BC8" s="91" t="str">
        <f t="shared" si="1"/>
        <v>WD_.PX.DJW._.PTC.Utility_Scale</v>
      </c>
      <c r="BD8" s="91" t="str">
        <f t="shared" si="1"/>
        <v>PV_.PX.BDG._.PTC.Utility_Scale</v>
      </c>
      <c r="BE8" s="91" t="str">
        <f t="shared" si="1"/>
        <v>PV_.PX.HTG._.PTC.Utility_Scale</v>
      </c>
      <c r="BF8" s="91" t="str">
        <f t="shared" si="1"/>
        <v>PV_.PX.NTN._.PTC.Utility_Scale</v>
      </c>
      <c r="BG8" s="91" t="str">
        <f t="shared" si="1"/>
        <v>PV_.PX.UTS._.PTC.Utility_Scale</v>
      </c>
      <c r="CG8" s="99" t="s">
        <v>67</v>
      </c>
      <c r="CH8" s="91" t="s">
        <v>144</v>
      </c>
      <c r="CI8" s="91" t="s">
        <v>144</v>
      </c>
      <c r="CJ8" s="91" t="s">
        <v>144</v>
      </c>
      <c r="CK8" s="91" t="s">
        <v>147</v>
      </c>
      <c r="CL8" s="91" t="s">
        <v>147</v>
      </c>
      <c r="CM8" s="91" t="s">
        <v>147</v>
      </c>
      <c r="CN8" s="91" t="s">
        <v>242</v>
      </c>
      <c r="CO8" s="91" t="s">
        <v>249</v>
      </c>
      <c r="CP8" s="91" t="s">
        <v>250</v>
      </c>
      <c r="CQ8" s="91" t="s">
        <v>141</v>
      </c>
      <c r="DR8" s="99" t="s">
        <v>68</v>
      </c>
      <c r="DS8" s="99"/>
      <c r="DT8" s="99"/>
      <c r="FD8" s="87" t="s">
        <v>67</v>
      </c>
      <c r="FE8" s="88" t="s">
        <v>68</v>
      </c>
    </row>
    <row r="9" spans="1:161" s="91" customFormat="1" ht="76.7" customHeight="1">
      <c r="B9" s="92"/>
      <c r="C9" s="93" t="s">
        <v>6</v>
      </c>
      <c r="D9" s="93"/>
      <c r="E9" s="93" t="s">
        <v>18</v>
      </c>
      <c r="F9" s="94"/>
      <c r="G9" s="95">
        <f ca="1">Study_CF</f>
        <v>0.30409999999999998</v>
      </c>
      <c r="H9" s="33"/>
      <c r="I9" s="328"/>
      <c r="J9" s="101"/>
      <c r="K9" s="329"/>
      <c r="L9"/>
      <c r="M9"/>
      <c r="P9" s="206" t="str">
        <f t="shared" si="2"/>
        <v>WD_.PX.BDG._.PTC.Utility_Scale2029</v>
      </c>
      <c r="Q9" s="206" t="str">
        <f t="shared" si="2"/>
        <v>WD_.PX.BDG._.PTC.Utility_Scale2030</v>
      </c>
      <c r="R9" s="206" t="str">
        <f t="shared" si="2"/>
        <v>WD_.PX.BDG._.PTC.Utility_Scale2031</v>
      </c>
      <c r="S9" s="206" t="str">
        <f t="shared" si="2"/>
        <v>WD_.PX.DJW._.PTC.Utility_Scale2029</v>
      </c>
      <c r="T9" s="206" t="str">
        <f t="shared" si="2"/>
        <v>WD_.PX.DJW._.PTC.Utility_Scale2030</v>
      </c>
      <c r="U9" s="206" t="str">
        <f t="shared" si="2"/>
        <v>WD_.PX.DJW._.PTC.Utility_Scale2031</v>
      </c>
      <c r="V9" s="206" t="str">
        <f t="shared" si="2"/>
        <v>PV_.PX.BDG._.PTC.Utility_Scale2031</v>
      </c>
      <c r="W9" s="206" t="str">
        <f t="shared" si="2"/>
        <v>PV_.PX.HTG._.PTC.Utility_Scale2031</v>
      </c>
      <c r="X9" s="206" t="str">
        <f t="shared" si="2"/>
        <v>PV_.PX.NTN._.PTC.Utility_Scale2031</v>
      </c>
      <c r="Y9" s="206" t="str">
        <f t="shared" si="2"/>
        <v>PV_.PX.UTS._.PTC.Utility_Scale2031</v>
      </c>
      <c r="Z9" s="206">
        <f t="shared" si="3"/>
        <v>0</v>
      </c>
      <c r="AA9" s="206">
        <f t="shared" si="3"/>
        <v>0</v>
      </c>
      <c r="AB9" s="206">
        <f t="shared" si="3"/>
        <v>0</v>
      </c>
      <c r="AC9" s="206">
        <f t="shared" si="3"/>
        <v>0</v>
      </c>
      <c r="AD9" s="206">
        <f t="shared" si="3"/>
        <v>0</v>
      </c>
      <c r="AE9" s="206">
        <f t="shared" si="3"/>
        <v>0</v>
      </c>
      <c r="AF9" s="206">
        <f t="shared" si="3"/>
        <v>0</v>
      </c>
      <c r="AG9" s="206">
        <f t="shared" si="3"/>
        <v>0</v>
      </c>
      <c r="AH9" s="206">
        <f t="shared" si="3"/>
        <v>0</v>
      </c>
      <c r="AI9" s="206">
        <f t="shared" si="3"/>
        <v>0</v>
      </c>
      <c r="AJ9" s="206">
        <f t="shared" si="4"/>
        <v>0</v>
      </c>
      <c r="AK9" s="206">
        <f t="shared" si="4"/>
        <v>0</v>
      </c>
      <c r="AL9" s="206">
        <f t="shared" si="4"/>
        <v>0</v>
      </c>
      <c r="AM9" s="206">
        <f t="shared" si="4"/>
        <v>0</v>
      </c>
      <c r="AN9" s="206">
        <f t="shared" si="4"/>
        <v>0</v>
      </c>
      <c r="AO9" s="206">
        <f t="shared" si="4"/>
        <v>0</v>
      </c>
      <c r="AP9" s="206">
        <f t="shared" si="4"/>
        <v>0</v>
      </c>
      <c r="AQ9" s="206">
        <f t="shared" si="4"/>
        <v>0</v>
      </c>
      <c r="AR9" s="206">
        <f t="shared" si="4"/>
        <v>0</v>
      </c>
      <c r="AS9" s="206">
        <f t="shared" si="4"/>
        <v>0</v>
      </c>
      <c r="AT9" s="206">
        <f t="shared" si="5"/>
        <v>0</v>
      </c>
      <c r="AU9" s="206">
        <f t="shared" si="5"/>
        <v>0</v>
      </c>
      <c r="AX9" s="206" t="str">
        <f>CH9</f>
        <v>WD_.PX.BDG._.PTC.Utility_Scale2029</v>
      </c>
      <c r="AY9" s="206" t="str">
        <f t="shared" si="1"/>
        <v>WD_.PX.BDG._.PTC.Utility_Scale2030</v>
      </c>
      <c r="AZ9" s="206" t="str">
        <f t="shared" si="1"/>
        <v>WD_.PX.BDG._.PTC.Utility_Scale2031</v>
      </c>
      <c r="BA9" s="206" t="str">
        <f t="shared" si="1"/>
        <v>WD_.PX.DJW._.PTC.Utility_Scale2029</v>
      </c>
      <c r="BB9" s="206" t="str">
        <f t="shared" si="1"/>
        <v>WD_.PX.DJW._.PTC.Utility_Scale2030</v>
      </c>
      <c r="BC9" s="206" t="str">
        <f t="shared" si="1"/>
        <v>WD_.PX.DJW._.PTC.Utility_Scale2031</v>
      </c>
      <c r="BD9" s="206" t="str">
        <f t="shared" si="1"/>
        <v>PV_.PX.BDG._.PTC.Utility_Scale2031</v>
      </c>
      <c r="BE9" s="206" t="str">
        <f t="shared" si="1"/>
        <v>PV_.PX.HTG._.PTC.Utility_Scale2031</v>
      </c>
      <c r="BF9" s="206" t="str">
        <f t="shared" si="1"/>
        <v>PV_.PX.NTN._.PTC.Utility_Scale2031</v>
      </c>
      <c r="BG9" s="206" t="str">
        <f t="shared" si="1"/>
        <v>PV_.PX.UTS._.PTC.Utility_Scale2031</v>
      </c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H9" s="206" t="s">
        <v>289</v>
      </c>
      <c r="CI9" s="206" t="s">
        <v>290</v>
      </c>
      <c r="CJ9" s="206" t="s">
        <v>291</v>
      </c>
      <c r="CK9" s="206" t="s">
        <v>192</v>
      </c>
      <c r="CL9" s="206" t="s">
        <v>292</v>
      </c>
      <c r="CM9" s="206" t="s">
        <v>293</v>
      </c>
      <c r="CN9" s="180" t="s">
        <v>295</v>
      </c>
      <c r="CO9" s="180" t="s">
        <v>296</v>
      </c>
      <c r="CP9" s="180" t="s">
        <v>297</v>
      </c>
      <c r="CQ9" s="180" t="s">
        <v>298</v>
      </c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R9" s="91" t="str">
        <f t="shared" ref="DR9:ET9" si="6">CH9</f>
        <v>WD_.PX.BDG._.PTC.Utility_Scale2029</v>
      </c>
      <c r="DS9" s="91" t="str">
        <f t="shared" si="6"/>
        <v>WD_.PX.BDG._.PTC.Utility_Scale2030</v>
      </c>
      <c r="DT9" s="91" t="str">
        <f t="shared" si="6"/>
        <v>WD_.PX.BDG._.PTC.Utility_Scale2031</v>
      </c>
      <c r="DU9" s="91" t="str">
        <f t="shared" si="6"/>
        <v>WD_.PX.DJW._.PTC.Utility_Scale2029</v>
      </c>
      <c r="DV9" s="101" t="str">
        <f t="shared" si="6"/>
        <v>WD_.PX.DJW._.PTC.Utility_Scale2030</v>
      </c>
      <c r="DW9" s="91" t="str">
        <f t="shared" si="6"/>
        <v>WD_.PX.DJW._.PTC.Utility_Scale2031</v>
      </c>
      <c r="DX9" s="101" t="str">
        <f t="shared" si="6"/>
        <v>PV_.PX.BDG._.PTC.Utility_Scale2031</v>
      </c>
      <c r="DY9" s="91" t="str">
        <f t="shared" si="6"/>
        <v>PV_.PX.HTG._.PTC.Utility_Scale2031</v>
      </c>
      <c r="DZ9" s="91" t="str">
        <f t="shared" si="6"/>
        <v>PV_.PX.NTN._.PTC.Utility_Scale2031</v>
      </c>
      <c r="EA9" s="91" t="str">
        <f t="shared" si="6"/>
        <v>PV_.PX.UTS._.PTC.Utility_Scale2031</v>
      </c>
      <c r="EB9" s="91">
        <f t="shared" si="6"/>
        <v>0</v>
      </c>
      <c r="EC9" s="91">
        <f t="shared" si="6"/>
        <v>0</v>
      </c>
      <c r="ED9" s="91">
        <f t="shared" si="6"/>
        <v>0</v>
      </c>
      <c r="EE9" s="91">
        <f t="shared" si="6"/>
        <v>0</v>
      </c>
      <c r="EF9" s="91">
        <f t="shared" si="6"/>
        <v>0</v>
      </c>
      <c r="EG9" s="91">
        <f t="shared" si="6"/>
        <v>0</v>
      </c>
      <c r="EH9" s="91">
        <f t="shared" si="6"/>
        <v>0</v>
      </c>
      <c r="EI9" s="91">
        <f t="shared" si="6"/>
        <v>0</v>
      </c>
      <c r="EJ9" s="91">
        <f t="shared" si="6"/>
        <v>0</v>
      </c>
      <c r="EK9" s="91">
        <f t="shared" si="6"/>
        <v>0</v>
      </c>
      <c r="EL9" s="91">
        <f t="shared" si="6"/>
        <v>0</v>
      </c>
      <c r="EM9" s="91">
        <f t="shared" si="6"/>
        <v>0</v>
      </c>
      <c r="EN9" s="91">
        <f t="shared" si="6"/>
        <v>0</v>
      </c>
      <c r="EO9" s="91">
        <f t="shared" si="6"/>
        <v>0</v>
      </c>
      <c r="EP9" s="91">
        <f t="shared" si="6"/>
        <v>0</v>
      </c>
      <c r="EQ9" s="91">
        <f t="shared" si="6"/>
        <v>0</v>
      </c>
      <c r="ER9" s="91">
        <f t="shared" si="6"/>
        <v>0</v>
      </c>
      <c r="ES9" s="91">
        <f t="shared" si="6"/>
        <v>0</v>
      </c>
      <c r="ET9" s="91">
        <f t="shared" si="6"/>
        <v>0</v>
      </c>
      <c r="FA9" s="91" t="s">
        <v>69</v>
      </c>
      <c r="FD9" s="91" t="s">
        <v>241</v>
      </c>
      <c r="FE9" s="91" t="str">
        <f>FD9</f>
        <v>Cluster 2/3 - Willamette Valley - Fry-Full Circle 230 kV</v>
      </c>
    </row>
    <row r="10" spans="1:161">
      <c r="A10"/>
      <c r="B10" s="5" t="s">
        <v>0</v>
      </c>
      <c r="C10" s="5" t="str">
        <f>"Price"&amp;IF(I8&lt;&gt;1," ","")</f>
        <v xml:space="preserve">Price </v>
      </c>
      <c r="D10" s="5"/>
      <c r="E10" s="5" t="s">
        <v>19</v>
      </c>
      <c r="F10" s="35"/>
      <c r="G10" s="5" t="s">
        <v>15</v>
      </c>
      <c r="H10" s="173"/>
      <c r="I10" s="5"/>
      <c r="J10" s="173"/>
      <c r="K10" s="178"/>
      <c r="Z10"/>
    </row>
    <row r="11" spans="1:161" ht="13.5">
      <c r="A11"/>
      <c r="B11" s="5"/>
      <c r="C11" s="5" t="s">
        <v>16</v>
      </c>
      <c r="D11" s="5"/>
      <c r="E11" s="209" t="s">
        <v>50</v>
      </c>
      <c r="F11" s="35"/>
      <c r="G11" s="5" t="s">
        <v>31</v>
      </c>
      <c r="H11" s="5"/>
      <c r="I11" s="5"/>
      <c r="J11" s="5"/>
      <c r="K11" s="5"/>
      <c r="P11" t="s">
        <v>32</v>
      </c>
      <c r="Q11" t="s">
        <v>32</v>
      </c>
      <c r="R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G11" t="s">
        <v>32</v>
      </c>
      <c r="AH11" t="s">
        <v>32</v>
      </c>
      <c r="AI11" t="s">
        <v>32</v>
      </c>
      <c r="AJ11" t="s">
        <v>32</v>
      </c>
      <c r="AK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X11" t="s">
        <v>32</v>
      </c>
      <c r="AY11" t="s">
        <v>32</v>
      </c>
      <c r="BC11" t="s">
        <v>32</v>
      </c>
      <c r="CH11" t="s">
        <v>70</v>
      </c>
      <c r="CI11" t="s">
        <v>70</v>
      </c>
      <c r="CJ11" t="s">
        <v>70</v>
      </c>
      <c r="CK11" t="s">
        <v>70</v>
      </c>
      <c r="CL11" t="s">
        <v>70</v>
      </c>
      <c r="CM11" t="s">
        <v>70</v>
      </c>
      <c r="CN11" t="s">
        <v>70</v>
      </c>
      <c r="CO11" t="s">
        <v>70</v>
      </c>
      <c r="CP11" t="s">
        <v>70</v>
      </c>
      <c r="CQ11" t="s">
        <v>70</v>
      </c>
      <c r="DR11" t="s">
        <v>71</v>
      </c>
      <c r="DS11" t="s">
        <v>71</v>
      </c>
      <c r="DT11" t="s">
        <v>71</v>
      </c>
      <c r="DU11" t="s">
        <v>71</v>
      </c>
      <c r="DV11" t="s">
        <v>71</v>
      </c>
      <c r="DW11" t="s">
        <v>71</v>
      </c>
      <c r="DX11" t="s">
        <v>71</v>
      </c>
      <c r="DY11" t="s">
        <v>71</v>
      </c>
      <c r="DZ11" t="s">
        <v>71</v>
      </c>
      <c r="EA11" t="s">
        <v>71</v>
      </c>
      <c r="EB11" t="s">
        <v>71</v>
      </c>
      <c r="EC11" t="s">
        <v>71</v>
      </c>
      <c r="ED11" t="s">
        <v>71</v>
      </c>
      <c r="EE11" t="s">
        <v>71</v>
      </c>
      <c r="EF11" t="s">
        <v>71</v>
      </c>
      <c r="EG11" t="s">
        <v>71</v>
      </c>
      <c r="EH11" t="s">
        <v>71</v>
      </c>
      <c r="EI11" t="s">
        <v>71</v>
      </c>
      <c r="EJ11" t="s">
        <v>71</v>
      </c>
      <c r="EK11" t="s">
        <v>71</v>
      </c>
      <c r="EL11" t="s">
        <v>71</v>
      </c>
      <c r="EM11" t="s">
        <v>71</v>
      </c>
      <c r="EN11" t="s">
        <v>71</v>
      </c>
      <c r="EO11" t="s">
        <v>71</v>
      </c>
      <c r="EP11" t="s">
        <v>71</v>
      </c>
      <c r="EQ11" t="s">
        <v>71</v>
      </c>
      <c r="ER11" t="s">
        <v>71</v>
      </c>
      <c r="ES11" t="s">
        <v>71</v>
      </c>
      <c r="ET11" t="s">
        <v>71</v>
      </c>
      <c r="FA11" t="s">
        <v>71</v>
      </c>
      <c r="FD11" t="s">
        <v>70</v>
      </c>
      <c r="FE11" t="s">
        <v>71</v>
      </c>
    </row>
    <row r="12" spans="1:161">
      <c r="A12"/>
      <c r="B12" s="5"/>
      <c r="C12" s="106"/>
      <c r="D12" s="5"/>
      <c r="E12" s="5"/>
      <c r="F12" s="5"/>
      <c r="H12" s="96"/>
      <c r="I12" s="92"/>
      <c r="J12" s="91"/>
      <c r="K12" s="91"/>
      <c r="L12" s="91"/>
      <c r="M12" s="91"/>
    </row>
    <row r="13" spans="1:161">
      <c r="A13"/>
      <c r="B13" s="210">
        <f>'Table 5'!J13</f>
        <v>2026</v>
      </c>
      <c r="C13" s="8">
        <f t="shared" ref="C13:C41" si="7">(INDEX($FA:$FA,MATCH(B13,$O:$O,0),1)+INDEX($FE:$FE,MATCH(B13,$O:$O,0),1))*1000/Study_MW</f>
        <v>0</v>
      </c>
      <c r="D13" s="211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17.602168798610805</v>
      </c>
      <c r="F13" s="33"/>
      <c r="G13" s="8">
        <f ca="1">SUMIF(INDIRECT("'Table 5'!$J$"&amp;$K$3&amp;":$J$"&amp;$K$4),B13,INDIRECT("'Table 5'!$e$"&amp;$K$3&amp;":$e$"&amp;$K$4))/SUMIF(INDIRECT("'Table 5'!$J$"&amp;$K$3&amp;":$J$"&amp;$K$4),B13,INDIRECT("'Table 5'!$f$"&amp;$K$3&amp;":$f$"&amp;$K$4))</f>
        <v>17.602168798610805</v>
      </c>
      <c r="H13" s="8"/>
      <c r="I13" s="330"/>
      <c r="J13" s="330"/>
      <c r="K13" s="330"/>
      <c r="O13">
        <f t="shared" ref="O13:O32" si="8">B13</f>
        <v>2026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X13">
        <f t="shared" ref="AX13:AX34" si="9">P13/P$5</f>
        <v>0</v>
      </c>
      <c r="AY13">
        <f t="shared" ref="AY13:AY41" si="10">Q13/Q$5</f>
        <v>0</v>
      </c>
      <c r="AZ13">
        <f t="shared" ref="AZ13:AZ41" si="11">R13/R$5</f>
        <v>0</v>
      </c>
      <c r="BA13">
        <f t="shared" ref="BA13:BA41" si="12">S13/S$5</f>
        <v>0</v>
      </c>
      <c r="BB13">
        <f t="shared" ref="BB13:BB41" si="13">T13/T$5</f>
        <v>0</v>
      </c>
      <c r="BC13">
        <f t="shared" ref="BC13:BC41" si="14">U13/U$5</f>
        <v>0</v>
      </c>
      <c r="BD13">
        <f t="shared" ref="BD13:BD41" si="15">V13/V$5</f>
        <v>0</v>
      </c>
      <c r="BE13">
        <f t="shared" ref="BE13:BE41" si="16">W13/W$5</f>
        <v>0</v>
      </c>
      <c r="BF13">
        <f t="shared" ref="BF13:BF41" si="17">X13/X$5</f>
        <v>0</v>
      </c>
      <c r="BG13">
        <f t="shared" ref="BG13:BG41" si="18">Y13/Y$5</f>
        <v>0</v>
      </c>
      <c r="CG13" s="145">
        <f t="shared" ref="CG13:CG34" si="19">O13</f>
        <v>2026</v>
      </c>
      <c r="CH13" s="70">
        <f>INDEX(Table3Compare!$B$6:$K$37,MATCH($CG13,Table3Compare!$A$6:$A$37,0),MATCH(CH$9,Table3Compare!$B$5:$K$5,0))</f>
        <v>0</v>
      </c>
      <c r="CI13" s="70">
        <f>INDEX(Table3Compare!$B$6:$K$37,MATCH($CG13,Table3Compare!$A$6:$A$37,0),MATCH(CI$9,Table3Compare!$B$5:$K$5,0))</f>
        <v>0</v>
      </c>
      <c r="CJ13" s="70">
        <f>INDEX(Table3Compare!$B$6:$K$37,MATCH($CG13,Table3Compare!$A$6:$A$37,0),MATCH(CJ$9,Table3Compare!$B$5:$K$5,0))</f>
        <v>0</v>
      </c>
      <c r="CK13" s="70">
        <f>INDEX(Table3Compare!$B$6:$K$37,MATCH($CG13,Table3Compare!$A$6:$A$37,0),MATCH(CK$9,Table3Compare!$B$5:$K$5,0))</f>
        <v>0</v>
      </c>
      <c r="CL13" s="70">
        <f>INDEX(Table3Compare!$B$6:$K$37,MATCH($CG13,Table3Compare!$A$6:$A$37,0),MATCH(CL$9,Table3Compare!$B$5:$K$5,0))</f>
        <v>0</v>
      </c>
      <c r="CM13" s="70">
        <f>INDEX(Table3Compare!$B$6:$K$37,MATCH($CG13,Table3Compare!$A$6:$A$37,0),MATCH(CM$9,Table3Compare!$B$5:$K$5,0))</f>
        <v>0</v>
      </c>
      <c r="CN13" s="70">
        <f>INDEX(Table3Compare!$B$6:$K$37,MATCH($CG13,Table3Compare!$A$6:$A$37,0),MATCH(CN$9,Table3Compare!$B$5:$K$5,0))</f>
        <v>0</v>
      </c>
      <c r="CO13" s="70">
        <f>INDEX(Table3Compare!$B$6:$K$37,MATCH($CG13,Table3Compare!$A$6:$A$37,0),MATCH(CO$9,Table3Compare!$B$5:$K$5,0))</f>
        <v>0</v>
      </c>
      <c r="CP13" s="70">
        <f>INDEX(Table3Compare!$B$6:$K$37,MATCH($CG13,Table3Compare!$A$6:$A$37,0),MATCH(CP$9,Table3Compare!$B$5:$K$5,0))</f>
        <v>0</v>
      </c>
      <c r="CQ13" s="70">
        <f>INDEX(Table3Compare!$B$6:$K$37,MATCH($CG13,Table3Compare!$A$6:$A$37,0),MATCH(CQ$9,Table3Compare!$B$5:$K$5,0))</f>
        <v>0</v>
      </c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152"/>
      <c r="DR13">
        <f>SUM(AX$13:AX13)*CH13/1000</f>
        <v>0</v>
      </c>
      <c r="DS13">
        <f>SUM(AY$13:AY13)*CI13/1000</f>
        <v>0</v>
      </c>
      <c r="DT13">
        <f>SUM(AZ$13:AZ13)*CJ13/1000</f>
        <v>0</v>
      </c>
      <c r="DU13">
        <f>SUM(BA$13:BA13)*CK13/1000</f>
        <v>0</v>
      </c>
      <c r="DV13">
        <f>SUM(BB$13:BB13)*CL13/1000</f>
        <v>0</v>
      </c>
      <c r="DW13">
        <f>SUM(BC$13:BC13)*CM13/1000</f>
        <v>0</v>
      </c>
      <c r="DX13">
        <f>SUM(BD$13:BD13)*CN13/1000</f>
        <v>0</v>
      </c>
      <c r="DY13">
        <f>SUM(BE$13:BE13)*CO13/1000</f>
        <v>0</v>
      </c>
      <c r="DZ13">
        <f>SUM(BF$13:BF13)*CP13/1000</f>
        <v>0</v>
      </c>
      <c r="EA13">
        <f>SUM(BG$13:BG13)*CQ13/1000</f>
        <v>0</v>
      </c>
      <c r="EB13">
        <f>SUM(BH$13:BH13)*CR13/1000</f>
        <v>0</v>
      </c>
      <c r="EC13">
        <f>SUM(BI$13:BI13)*CS13/1000</f>
        <v>0</v>
      </c>
      <c r="ED13">
        <f>SUM(BJ$13:BJ13)*CT13/1000</f>
        <v>0</v>
      </c>
      <c r="EE13">
        <f>SUM(BK$13:BK13)*CU13/1000</f>
        <v>0</v>
      </c>
      <c r="EF13">
        <f>SUM(BL$13:BL13)*CV13/1000</f>
        <v>0</v>
      </c>
      <c r="EG13">
        <f>SUM(BM$13:BM13)*CW13/1000</f>
        <v>0</v>
      </c>
      <c r="EH13">
        <f>SUM(BN$13:BN13)*CX13/1000</f>
        <v>0</v>
      </c>
      <c r="EI13">
        <f>SUM(BO$13:BO13)*CY13/1000</f>
        <v>0</v>
      </c>
      <c r="EJ13">
        <f>SUM(BP$13:BP13)*CZ13/1000</f>
        <v>0</v>
      </c>
      <c r="EK13">
        <f>SUM(BQ$13:BQ13)*DA13/1000</f>
        <v>0</v>
      </c>
      <c r="EL13">
        <f>SUM(BR$13:BR13)*DB13/1000</f>
        <v>0</v>
      </c>
      <c r="EM13">
        <f>SUM(BS$13:BS13)*DC13/1000</f>
        <v>0</v>
      </c>
      <c r="EN13">
        <f>SUM(BT$13:BT13)*DD13/1000</f>
        <v>0</v>
      </c>
      <c r="EO13">
        <f>SUM(BU$13:BU13)*DE13/1000</f>
        <v>0</v>
      </c>
      <c r="EP13">
        <f>SUM(BV$13:BV13)*DF13/1000</f>
        <v>0</v>
      </c>
      <c r="EQ13">
        <f>SUM(BW$13:BW13)*DG13/1000</f>
        <v>0</v>
      </c>
      <c r="ER13">
        <f>SUM(BX$13:BX13)*DH13/1000</f>
        <v>0</v>
      </c>
      <c r="ES13">
        <f>SUM(BY$13:BY13)*DI13/1000</f>
        <v>0</v>
      </c>
      <c r="ET13">
        <f>SUM(BZ$13:BZ13)*DJ13/1000</f>
        <v>0</v>
      </c>
      <c r="FA13">
        <f t="shared" ref="FA13:FA34" si="20">SUM(DR13:EZ13)</f>
        <v>0</v>
      </c>
      <c r="FC13">
        <f t="shared" ref="FC13:FC34" si="21">O13</f>
        <v>2026</v>
      </c>
      <c r="FD13" s="45"/>
      <c r="FE13" s="86">
        <f>$FD$5*FD13/1000</f>
        <v>0</v>
      </c>
    </row>
    <row r="14" spans="1:161">
      <c r="A14"/>
      <c r="B14" s="210">
        <f t="shared" ref="B14:B41" si="22">B13+1</f>
        <v>2027</v>
      </c>
      <c r="C14" s="8">
        <f t="shared" si="7"/>
        <v>0</v>
      </c>
      <c r="D14" s="211"/>
      <c r="E14" s="8">
        <f t="shared" ref="E14:E32" ca="1" si="23">SUMIF(INDIRECT("'Table 5'!$J$"&amp;$K$3&amp;":$J$"&amp;$K$4),B14,INDIRECT("'Table 5'!$c$"&amp;$K$3&amp;":$c$"&amp;$K$4))/SUMIF(INDIRECT("'Table 5'!$J$"&amp;$K$3&amp;":$J$"&amp;$K$4),B14,INDIRECT("'Table 5'!$f$"&amp;$K$3&amp;":$f$"&amp;$K$4))</f>
        <v>22.273937364678094</v>
      </c>
      <c r="F14" s="33"/>
      <c r="G14" s="8">
        <f t="shared" ref="G14:G32" ca="1" si="24">SUMIF(INDIRECT("'Table 5'!$J$"&amp;$K$3&amp;":$J$"&amp;$K$4),B14,INDIRECT("'Table 5'!$e$"&amp;$K$3&amp;":$e$"&amp;$K$4))/SUMIF(INDIRECT("'Table 5'!$J$"&amp;$K$3&amp;":$J$"&amp;$K$4),B14,INDIRECT("'Table 5'!$f$"&amp;$K$3&amp;":$f$"&amp;$K$4))</f>
        <v>22.273937364678094</v>
      </c>
      <c r="H14" s="8"/>
      <c r="I14" s="330"/>
      <c r="J14" s="330"/>
      <c r="K14" s="330"/>
      <c r="O14">
        <f t="shared" si="8"/>
        <v>2027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0</v>
      </c>
      <c r="BE14">
        <f t="shared" si="16"/>
        <v>0</v>
      </c>
      <c r="BF14">
        <f t="shared" si="17"/>
        <v>0</v>
      </c>
      <c r="BG14">
        <f t="shared" si="18"/>
        <v>0</v>
      </c>
      <c r="CG14" s="145">
        <f t="shared" si="19"/>
        <v>2027</v>
      </c>
      <c r="CH14" s="70">
        <f>INDEX(Table3Compare!$B$6:$K$37,MATCH($CG14,Table3Compare!$A$6:$A$37,0),MATCH(CH$9,Table3Compare!$B$5:$K$5,0))</f>
        <v>0</v>
      </c>
      <c r="CI14" s="70">
        <f>INDEX(Table3Compare!$B$6:$K$37,MATCH($CG14,Table3Compare!$A$6:$A$37,0),MATCH(CI$9,Table3Compare!$B$5:$K$5,0))</f>
        <v>0</v>
      </c>
      <c r="CJ14" s="70">
        <f>INDEX(Table3Compare!$B$6:$K$37,MATCH($CG14,Table3Compare!$A$6:$A$37,0),MATCH(CJ$9,Table3Compare!$B$5:$K$5,0))</f>
        <v>0</v>
      </c>
      <c r="CK14" s="70">
        <f>INDEX(Table3Compare!$B$6:$K$37,MATCH($CG14,Table3Compare!$A$6:$A$37,0),MATCH(CK$9,Table3Compare!$B$5:$K$5,0))</f>
        <v>0</v>
      </c>
      <c r="CL14" s="70">
        <f>INDEX(Table3Compare!$B$6:$K$37,MATCH($CG14,Table3Compare!$A$6:$A$37,0),MATCH(CL$9,Table3Compare!$B$5:$K$5,0))</f>
        <v>0</v>
      </c>
      <c r="CM14" s="70">
        <f>INDEX(Table3Compare!$B$6:$K$37,MATCH($CG14,Table3Compare!$A$6:$A$37,0),MATCH(CM$9,Table3Compare!$B$5:$K$5,0))</f>
        <v>0</v>
      </c>
      <c r="CN14" s="70">
        <f>INDEX(Table3Compare!$B$6:$K$37,MATCH($CG14,Table3Compare!$A$6:$A$37,0),MATCH(CN$9,Table3Compare!$B$5:$K$5,0))</f>
        <v>0</v>
      </c>
      <c r="CO14" s="70">
        <f>INDEX(Table3Compare!$B$6:$K$37,MATCH($CG14,Table3Compare!$A$6:$A$37,0),MATCH(CO$9,Table3Compare!$B$5:$K$5,0))</f>
        <v>0</v>
      </c>
      <c r="CP14" s="70">
        <f>INDEX(Table3Compare!$B$6:$K$37,MATCH($CG14,Table3Compare!$A$6:$A$37,0),MATCH(CP$9,Table3Compare!$B$5:$K$5,0))</f>
        <v>0</v>
      </c>
      <c r="CQ14" s="70">
        <f>INDEX(Table3Compare!$B$6:$K$37,MATCH($CG14,Table3Compare!$A$6:$A$37,0),MATCH(CQ$9,Table3Compare!$B$5:$K$5,0))</f>
        <v>0</v>
      </c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152"/>
      <c r="DG14" s="152"/>
      <c r="DH14" s="70"/>
      <c r="DI14" s="152"/>
      <c r="DJ14" s="152"/>
      <c r="DK14" s="152"/>
      <c r="DL14" s="152"/>
      <c r="DM14" s="152"/>
      <c r="DR14">
        <f>SUM(AX$13:AX14)*CH14/1000</f>
        <v>0</v>
      </c>
      <c r="DS14">
        <f>SUM(AY$13:AY14)*CI14/1000</f>
        <v>0</v>
      </c>
      <c r="DT14">
        <f>SUM(AZ$13:AZ14)*CJ14/1000</f>
        <v>0</v>
      </c>
      <c r="DU14">
        <f>SUM(BA$13:BA14)*CK14/1000</f>
        <v>0</v>
      </c>
      <c r="DV14">
        <f>SUM(BB$13:BB14)*CL14/1000</f>
        <v>0</v>
      </c>
      <c r="DW14">
        <f>SUM(BC$13:BC14)*CM14/1000</f>
        <v>0</v>
      </c>
      <c r="DX14">
        <f>SUM(BD$13:BD14)*CN14/1000</f>
        <v>0</v>
      </c>
      <c r="DY14">
        <f>SUM(BE$13:BE14)*CO14/1000</f>
        <v>0</v>
      </c>
      <c r="DZ14">
        <f>SUM(BF$13:BF14)*CP14/1000</f>
        <v>0</v>
      </c>
      <c r="EA14">
        <f>SUM(BG$13:BG14)*CQ14/1000</f>
        <v>0</v>
      </c>
      <c r="EB14">
        <f>SUM(BH$13:BH14)*CR14/1000</f>
        <v>0</v>
      </c>
      <c r="EC14">
        <f>SUM(BI$13:BI14)*CS14/1000</f>
        <v>0</v>
      </c>
      <c r="ED14">
        <f>SUM(BJ$13:BJ14)*CT14/1000</f>
        <v>0</v>
      </c>
      <c r="EE14">
        <f>SUM(BK$13:BK14)*CU14/1000</f>
        <v>0</v>
      </c>
      <c r="EF14">
        <f>SUM(BL$13:BL14)*CV14/1000</f>
        <v>0</v>
      </c>
      <c r="EG14">
        <f>SUM(BM$13:BM14)*CW14/1000</f>
        <v>0</v>
      </c>
      <c r="EH14">
        <f>SUM(BN$13:BN14)*CX14/1000</f>
        <v>0</v>
      </c>
      <c r="EI14">
        <f>SUM(BO$13:BO14)*CY14/1000</f>
        <v>0</v>
      </c>
      <c r="EJ14">
        <f>SUM(BP$13:BP14)*CZ14/1000</f>
        <v>0</v>
      </c>
      <c r="EK14">
        <f>SUM(BQ$13:BQ14)*DA14/1000</f>
        <v>0</v>
      </c>
      <c r="EL14">
        <f>SUM(BR$13:BR14)*DB14/1000</f>
        <v>0</v>
      </c>
      <c r="EM14">
        <f>SUM(BS$13:BS14)*DC14/1000</f>
        <v>0</v>
      </c>
      <c r="EN14">
        <f>SUM(BT$13:BT14)*DD14/1000</f>
        <v>0</v>
      </c>
      <c r="EO14">
        <f>SUM(BU$13:BU14)*DE14/1000</f>
        <v>0</v>
      </c>
      <c r="EP14">
        <f>SUM(BV$13:BV14)*DF14/1000</f>
        <v>0</v>
      </c>
      <c r="EQ14">
        <f>SUM(BW$13:BW14)*DG14/1000</f>
        <v>0</v>
      </c>
      <c r="ER14">
        <f>SUM(BX$13:BX14)*DH14/1000</f>
        <v>0</v>
      </c>
      <c r="ES14">
        <f>SUM(BY$13:BY14)*DI14/1000</f>
        <v>0</v>
      </c>
      <c r="ET14">
        <f>SUM(BZ$13:BZ14)*DJ14/1000</f>
        <v>0</v>
      </c>
      <c r="FA14">
        <f t="shared" si="20"/>
        <v>0</v>
      </c>
      <c r="FC14">
        <f t="shared" si="21"/>
        <v>2027</v>
      </c>
      <c r="FD14" s="45"/>
      <c r="FE14" s="86">
        <f t="shared" ref="FE14:FE32" si="25">$FD$5*FD14/1000</f>
        <v>0</v>
      </c>
    </row>
    <row r="15" spans="1:161">
      <c r="A15"/>
      <c r="B15" s="210">
        <f t="shared" si="22"/>
        <v>2028</v>
      </c>
      <c r="C15" s="8">
        <f t="shared" si="7"/>
        <v>0</v>
      </c>
      <c r="D15" s="211"/>
      <c r="E15" s="8">
        <f t="shared" ca="1" si="23"/>
        <v>23.676981109433868</v>
      </c>
      <c r="F15" s="33"/>
      <c r="G15" s="8">
        <f t="shared" ca="1" si="24"/>
        <v>23.676981109433868</v>
      </c>
      <c r="H15" s="8"/>
      <c r="I15" s="330"/>
      <c r="J15" s="330"/>
      <c r="K15" s="330"/>
      <c r="O15">
        <f t="shared" si="8"/>
        <v>2028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0</v>
      </c>
      <c r="BE15">
        <f t="shared" si="16"/>
        <v>0</v>
      </c>
      <c r="BF15">
        <f t="shared" si="17"/>
        <v>0</v>
      </c>
      <c r="BG15">
        <f t="shared" si="18"/>
        <v>0</v>
      </c>
      <c r="CG15" s="145">
        <f t="shared" si="19"/>
        <v>2028</v>
      </c>
      <c r="CH15" s="70">
        <f>INDEX(Table3Compare!$B$6:$K$37,MATCH($CG15,Table3Compare!$A$6:$A$37,0),MATCH(CH$9,Table3Compare!$B$5:$K$5,0))</f>
        <v>0</v>
      </c>
      <c r="CI15" s="70">
        <f>INDEX(Table3Compare!$B$6:$K$37,MATCH($CG15,Table3Compare!$A$6:$A$37,0),MATCH(CI$9,Table3Compare!$B$5:$K$5,0))</f>
        <v>0</v>
      </c>
      <c r="CJ15" s="70">
        <f>INDEX(Table3Compare!$B$6:$K$37,MATCH($CG15,Table3Compare!$A$6:$A$37,0),MATCH(CJ$9,Table3Compare!$B$5:$K$5,0))</f>
        <v>0</v>
      </c>
      <c r="CK15" s="70">
        <f>INDEX(Table3Compare!$B$6:$K$37,MATCH($CG15,Table3Compare!$A$6:$A$37,0),MATCH(CK$9,Table3Compare!$B$5:$K$5,0))</f>
        <v>0</v>
      </c>
      <c r="CL15" s="70">
        <f>INDEX(Table3Compare!$B$6:$K$37,MATCH($CG15,Table3Compare!$A$6:$A$37,0),MATCH(CL$9,Table3Compare!$B$5:$K$5,0))</f>
        <v>0</v>
      </c>
      <c r="CM15" s="70">
        <f>INDEX(Table3Compare!$B$6:$K$37,MATCH($CG15,Table3Compare!$A$6:$A$37,0),MATCH(CM$9,Table3Compare!$B$5:$K$5,0))</f>
        <v>0</v>
      </c>
      <c r="CN15" s="70">
        <f>INDEX(Table3Compare!$B$6:$K$37,MATCH($CG15,Table3Compare!$A$6:$A$37,0),MATCH(CN$9,Table3Compare!$B$5:$K$5,0))</f>
        <v>0</v>
      </c>
      <c r="CO15" s="70">
        <f>INDEX(Table3Compare!$B$6:$K$37,MATCH($CG15,Table3Compare!$A$6:$A$37,0),MATCH(CO$9,Table3Compare!$B$5:$K$5,0))</f>
        <v>0</v>
      </c>
      <c r="CP15" s="70">
        <f>INDEX(Table3Compare!$B$6:$K$37,MATCH($CG15,Table3Compare!$A$6:$A$37,0),MATCH(CP$9,Table3Compare!$B$5:$K$5,0))</f>
        <v>0</v>
      </c>
      <c r="CQ15" s="70">
        <f>INDEX(Table3Compare!$B$6:$K$37,MATCH($CG15,Table3Compare!$A$6:$A$37,0),MATCH(CQ$9,Table3Compare!$B$5:$K$5,0))</f>
        <v>0</v>
      </c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152"/>
      <c r="DG15" s="152"/>
      <c r="DH15" s="70"/>
      <c r="DI15" s="152"/>
      <c r="DJ15" s="152"/>
      <c r="DK15" s="152"/>
      <c r="DL15" s="152"/>
      <c r="DM15" s="152"/>
      <c r="DR15">
        <f>SUM(AX$13:AX15)*CH15/1000</f>
        <v>0</v>
      </c>
      <c r="DS15">
        <f>SUM(AY$13:AY15)*CI15/1000</f>
        <v>0</v>
      </c>
      <c r="DT15">
        <f>SUM(AZ$13:AZ15)*CJ15/1000</f>
        <v>0</v>
      </c>
      <c r="DU15">
        <f>SUM(BA$13:BA15)*CK15/1000</f>
        <v>0</v>
      </c>
      <c r="DV15">
        <f>SUM(BB$13:BB15)*CL15/1000</f>
        <v>0</v>
      </c>
      <c r="DW15">
        <f>SUM(BC$13:BC15)*CM15/1000</f>
        <v>0</v>
      </c>
      <c r="DX15">
        <f>SUM(BD$13:BD15)*CN15/1000</f>
        <v>0</v>
      </c>
      <c r="DY15">
        <f>SUM(BE$13:BE15)*CO15/1000</f>
        <v>0</v>
      </c>
      <c r="DZ15">
        <f>SUM(BF$13:BF15)*CP15/1000</f>
        <v>0</v>
      </c>
      <c r="EA15">
        <f>SUM(BG$13:BG15)*CQ15/1000</f>
        <v>0</v>
      </c>
      <c r="EB15">
        <f>SUM(BH$13:BH15)*CR15/1000</f>
        <v>0</v>
      </c>
      <c r="EC15">
        <f>SUM(BI$13:BI15)*CS15/1000</f>
        <v>0</v>
      </c>
      <c r="ED15">
        <f>SUM(BJ$13:BJ15)*CT15/1000</f>
        <v>0</v>
      </c>
      <c r="EE15">
        <f>SUM(BK$13:BK15)*CU15/1000</f>
        <v>0</v>
      </c>
      <c r="EF15">
        <f>SUM(BL$13:BL15)*CV15/1000</f>
        <v>0</v>
      </c>
      <c r="EG15">
        <f>SUM(BM$13:BM15)*CW15/1000</f>
        <v>0</v>
      </c>
      <c r="EH15">
        <f>SUM(BN$13:BN15)*CX15/1000</f>
        <v>0</v>
      </c>
      <c r="EI15">
        <f>SUM(BO$13:BO15)*CY15/1000</f>
        <v>0</v>
      </c>
      <c r="EJ15">
        <f>SUM(BP$13:BP15)*CZ15/1000</f>
        <v>0</v>
      </c>
      <c r="EK15">
        <f>SUM(BQ$13:BQ15)*DA15/1000</f>
        <v>0</v>
      </c>
      <c r="EL15">
        <f>SUM(BR$13:BR15)*DB15/1000</f>
        <v>0</v>
      </c>
      <c r="EM15">
        <f>SUM(BS$13:BS15)*DC15/1000</f>
        <v>0</v>
      </c>
      <c r="EN15">
        <f>SUM(BT$13:BT15)*DD15/1000</f>
        <v>0</v>
      </c>
      <c r="EO15">
        <f>SUM(BU$13:BU15)*DE15/1000</f>
        <v>0</v>
      </c>
      <c r="EP15">
        <f>SUM(BV$13:BV15)*DF15/1000</f>
        <v>0</v>
      </c>
      <c r="EQ15">
        <f>SUM(BW$13:BW15)*DG15/1000</f>
        <v>0</v>
      </c>
      <c r="ER15">
        <f>SUM(BX$13:BX15)*DH15/1000</f>
        <v>0</v>
      </c>
      <c r="ES15">
        <f>SUM(BY$13:BY15)*DI15/1000</f>
        <v>0</v>
      </c>
      <c r="ET15">
        <f>SUM(BZ$13:BZ15)*DJ15/1000</f>
        <v>0</v>
      </c>
      <c r="FA15">
        <f t="shared" si="20"/>
        <v>0</v>
      </c>
      <c r="FC15">
        <f t="shared" si="21"/>
        <v>2028</v>
      </c>
      <c r="FD15" s="45"/>
      <c r="FE15" s="86">
        <f t="shared" si="25"/>
        <v>0</v>
      </c>
    </row>
    <row r="16" spans="1:161">
      <c r="A16"/>
      <c r="B16" s="210">
        <f t="shared" si="22"/>
        <v>2029</v>
      </c>
      <c r="C16" s="8">
        <f t="shared" si="7"/>
        <v>87.012450721802509</v>
      </c>
      <c r="D16" s="211"/>
      <c r="E16" s="8">
        <f t="shared" ca="1" si="23"/>
        <v>-37.568255489495535</v>
      </c>
      <c r="F16" s="33"/>
      <c r="G16" s="8">
        <f t="shared" ca="1" si="24"/>
        <v>-4.8277585302708221</v>
      </c>
      <c r="H16" s="8"/>
      <c r="I16" s="330"/>
      <c r="J16" s="330"/>
      <c r="K16" s="330"/>
      <c r="O16">
        <f t="shared" si="8"/>
        <v>2029</v>
      </c>
      <c r="P16" s="45">
        <v>0</v>
      </c>
      <c r="Q16" s="45">
        <v>0</v>
      </c>
      <c r="R16" s="45">
        <v>0</v>
      </c>
      <c r="S16" s="45">
        <v>14.559999999999999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0</v>
      </c>
      <c r="AX16" s="244">
        <f t="shared" si="9"/>
        <v>0</v>
      </c>
      <c r="AY16" s="244">
        <f t="shared" si="10"/>
        <v>0</v>
      </c>
      <c r="AZ16" s="244">
        <f t="shared" si="11"/>
        <v>0</v>
      </c>
      <c r="BA16" s="244">
        <f t="shared" si="12"/>
        <v>56.451578404978505</v>
      </c>
      <c r="BB16" s="244">
        <f t="shared" si="13"/>
        <v>0</v>
      </c>
      <c r="BC16" s="244">
        <f t="shared" si="14"/>
        <v>0</v>
      </c>
      <c r="BD16" s="244">
        <f t="shared" si="15"/>
        <v>0</v>
      </c>
      <c r="BE16" s="244">
        <f t="shared" si="16"/>
        <v>0</v>
      </c>
      <c r="BF16" s="244">
        <f t="shared" si="17"/>
        <v>0</v>
      </c>
      <c r="BG16" s="244">
        <f t="shared" si="18"/>
        <v>0</v>
      </c>
      <c r="CG16" s="145">
        <f t="shared" si="19"/>
        <v>2029</v>
      </c>
      <c r="CH16" s="70">
        <f>INDEX(Table3Compare!$B$6:$K$37,MATCH($CG16,Table3Compare!$A$6:$A$37,0),MATCH(CH$9,Table3Compare!$B$5:$K$5,0))</f>
        <v>123.30914837857404</v>
      </c>
      <c r="CI16" s="70">
        <f>INDEX(Table3Compare!$B$6:$K$37,MATCH($CG16,Table3Compare!$A$6:$A$37,0),MATCH(CI$9,Table3Compare!$B$5:$K$5,0))</f>
        <v>0</v>
      </c>
      <c r="CJ16" s="70">
        <f>INDEX(Table3Compare!$B$6:$K$37,MATCH($CG16,Table3Compare!$A$6:$A$37,0),MATCH(CJ$9,Table3Compare!$B$5:$K$5,0))</f>
        <v>0</v>
      </c>
      <c r="CK16" s="70">
        <f>INDEX(Table3Compare!$B$6:$K$37,MATCH($CG16,Table3Compare!$A$6:$A$37,0),MATCH(CK$9,Table3Compare!$B$5:$K$5,0))</f>
        <v>123.30914837857404</v>
      </c>
      <c r="CL16" s="70">
        <f>INDEX(Table3Compare!$B$6:$K$37,MATCH($CG16,Table3Compare!$A$6:$A$37,0),MATCH(CL$9,Table3Compare!$B$5:$K$5,0))</f>
        <v>0</v>
      </c>
      <c r="CM16" s="70">
        <f>INDEX(Table3Compare!$B$6:$K$37,MATCH($CG16,Table3Compare!$A$6:$A$37,0),MATCH(CM$9,Table3Compare!$B$5:$K$5,0))</f>
        <v>0</v>
      </c>
      <c r="CN16" s="70">
        <f>INDEX(Table3Compare!$B$6:$K$37,MATCH($CG16,Table3Compare!$A$6:$A$37,0),MATCH(CN$9,Table3Compare!$B$5:$K$5,0))</f>
        <v>0</v>
      </c>
      <c r="CO16" s="70">
        <f>INDEX(Table3Compare!$B$6:$K$37,MATCH($CG16,Table3Compare!$A$6:$A$37,0),MATCH(CO$9,Table3Compare!$B$5:$K$5,0))</f>
        <v>0</v>
      </c>
      <c r="CP16" s="70">
        <f>INDEX(Table3Compare!$B$6:$K$37,MATCH($CG16,Table3Compare!$A$6:$A$37,0),MATCH(CP$9,Table3Compare!$B$5:$K$5,0))</f>
        <v>0</v>
      </c>
      <c r="CQ16" s="70">
        <f>INDEX(Table3Compare!$B$6:$K$37,MATCH($CG16,Table3Compare!$A$6:$A$37,0),MATCH(CQ$9,Table3Compare!$B$5:$K$5,0))</f>
        <v>0</v>
      </c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152"/>
      <c r="DG16" s="152"/>
      <c r="DH16" s="70"/>
      <c r="DI16" s="152"/>
      <c r="DJ16" s="152"/>
      <c r="DK16" s="152"/>
      <c r="DL16" s="152"/>
      <c r="DM16" s="152"/>
      <c r="DR16">
        <f>SUM(AX$13:AX16)*CH16/1000</f>
        <v>0</v>
      </c>
      <c r="DS16">
        <f>SUM(AY$13:AY16)*CI16/1000</f>
        <v>0</v>
      </c>
      <c r="DT16">
        <f>SUM(AZ$13:AZ16)*CJ16/1000</f>
        <v>0</v>
      </c>
      <c r="DU16">
        <f>SUM(BA$13:BA16)*CK16/1000</f>
        <v>6.9609960577442003</v>
      </c>
      <c r="DV16">
        <f>SUM(BB$13:BB16)*CL16/1000</f>
        <v>0</v>
      </c>
      <c r="DW16">
        <f>SUM(BC$13:BC16)*CM16/1000</f>
        <v>0</v>
      </c>
      <c r="DX16">
        <f>SUM(BD$13:BD16)*CN16/1000</f>
        <v>0</v>
      </c>
      <c r="DY16">
        <f>SUM(BE$13:BE16)*CO16/1000</f>
        <v>0</v>
      </c>
      <c r="DZ16">
        <f>SUM(BF$13:BF16)*CP16/1000</f>
        <v>0</v>
      </c>
      <c r="EA16">
        <f>SUM(BG$13:BG16)*CQ16/1000</f>
        <v>0</v>
      </c>
      <c r="EB16" s="45">
        <f>SUM(BH$13:BH16)*CR16/1000</f>
        <v>0</v>
      </c>
      <c r="EC16">
        <f>SUM(BI$13:BI16)*CS16/1000</f>
        <v>0</v>
      </c>
      <c r="ED16">
        <f>SUM(BJ$13:BJ16)*CT16/1000</f>
        <v>0</v>
      </c>
      <c r="EE16">
        <f>SUM(BK$13:BK16)*CU16/1000</f>
        <v>0</v>
      </c>
      <c r="EF16">
        <f>SUM(BL$13:BL16)*CV16/1000</f>
        <v>0</v>
      </c>
      <c r="EG16">
        <f>SUM(BM$13:BM16)*CW16/1000</f>
        <v>0</v>
      </c>
      <c r="EH16">
        <f>SUM(BN$13:BN16)*CX16/1000</f>
        <v>0</v>
      </c>
      <c r="EI16">
        <f>SUM(BO$13:BO16)*CY16/1000</f>
        <v>0</v>
      </c>
      <c r="EJ16">
        <f>SUM(BP$13:BP16)*CZ16/1000</f>
        <v>0</v>
      </c>
      <c r="EK16">
        <f>SUM(BQ$13:BQ16)*DA16/1000</f>
        <v>0</v>
      </c>
      <c r="EL16">
        <f>SUM(BR$13:BR16)*DB16/1000</f>
        <v>0</v>
      </c>
      <c r="EM16">
        <f>SUM(BS$13:BS16)*DC16/1000</f>
        <v>0</v>
      </c>
      <c r="EN16">
        <f>SUM(BT$13:BT16)*DD16/1000</f>
        <v>0</v>
      </c>
      <c r="EO16">
        <f>SUM(BU$13:BU16)*DE16/1000</f>
        <v>0</v>
      </c>
      <c r="EP16">
        <f>SUM(BV$13:BV16)*DF16/1000</f>
        <v>0</v>
      </c>
      <c r="EQ16">
        <f>SUM(BW$13:BW16)*DG16/1000</f>
        <v>0</v>
      </c>
      <c r="ER16">
        <f>SUM(BX$13:BX16)*DH16/1000</f>
        <v>0</v>
      </c>
      <c r="ES16">
        <f>SUM(BY$13:BY16)*DI16/1000</f>
        <v>0</v>
      </c>
      <c r="ET16">
        <f>SUM(BZ$13:BZ16)*DJ16/1000</f>
        <v>0</v>
      </c>
      <c r="FA16">
        <f t="shared" si="20"/>
        <v>6.9609960577442003</v>
      </c>
      <c r="FC16">
        <f t="shared" si="21"/>
        <v>2029</v>
      </c>
      <c r="FD16" s="45"/>
      <c r="FE16" s="86">
        <f t="shared" si="25"/>
        <v>0</v>
      </c>
    </row>
    <row r="17" spans="2:161">
      <c r="B17" s="210">
        <f t="shared" si="22"/>
        <v>2030</v>
      </c>
      <c r="C17" s="8">
        <f t="shared" si="7"/>
        <v>88.909322101713684</v>
      </c>
      <c r="D17" s="211"/>
      <c r="E17" s="8">
        <f t="shared" ca="1" si="23"/>
        <v>-40.325918766826916</v>
      </c>
      <c r="F17" s="33"/>
      <c r="G17" s="8">
        <f t="shared" ca="1" si="24"/>
        <v>-6.9181998477564433</v>
      </c>
      <c r="H17" s="8"/>
      <c r="I17" s="330"/>
      <c r="J17" s="330"/>
      <c r="K17" s="330"/>
      <c r="O17">
        <f t="shared" si="8"/>
        <v>2030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0</v>
      </c>
      <c r="BE17">
        <f t="shared" si="16"/>
        <v>0</v>
      </c>
      <c r="BF17">
        <f t="shared" si="17"/>
        <v>0</v>
      </c>
      <c r="BG17">
        <f t="shared" si="18"/>
        <v>0</v>
      </c>
      <c r="CC17" s="86"/>
      <c r="CG17" s="145">
        <f t="shared" si="19"/>
        <v>2030</v>
      </c>
      <c r="CH17" s="70">
        <f>INDEX(Table3Compare!$B$6:$K$37,MATCH($CG17,Table3Compare!$A$6:$A$37,0),MATCH(CH$9,Table3Compare!$B$5:$K$5,0))</f>
        <v>125.99728774828759</v>
      </c>
      <c r="CI17" s="70">
        <f>INDEX(Table3Compare!$B$6:$K$37,MATCH($CG17,Table3Compare!$A$6:$A$37,0),MATCH(CI$9,Table3Compare!$B$5:$K$5,0))</f>
        <v>123.98377517629999</v>
      </c>
      <c r="CJ17" s="70">
        <f>INDEX(Table3Compare!$B$6:$K$37,MATCH($CG17,Table3Compare!$A$6:$A$37,0),MATCH(CJ$9,Table3Compare!$B$5:$K$5,0))</f>
        <v>0</v>
      </c>
      <c r="CK17" s="70">
        <f>INDEX(Table3Compare!$B$6:$K$37,MATCH($CG17,Table3Compare!$A$6:$A$37,0),MATCH(CK$9,Table3Compare!$B$5:$K$5,0))</f>
        <v>125.99728774828759</v>
      </c>
      <c r="CL17" s="70">
        <f>INDEX(Table3Compare!$B$6:$K$37,MATCH($CG17,Table3Compare!$A$6:$A$37,0),MATCH(CL$9,Table3Compare!$B$5:$K$5,0))</f>
        <v>123.98377517629999</v>
      </c>
      <c r="CM17" s="70">
        <f>INDEX(Table3Compare!$B$6:$K$37,MATCH($CG17,Table3Compare!$A$6:$A$37,0),MATCH(CM$9,Table3Compare!$B$5:$K$5,0))</f>
        <v>0</v>
      </c>
      <c r="CN17" s="70">
        <f>INDEX(Table3Compare!$B$6:$K$37,MATCH($CG17,Table3Compare!$A$6:$A$37,0),MATCH(CN$9,Table3Compare!$B$5:$K$5,0))</f>
        <v>0</v>
      </c>
      <c r="CO17" s="70">
        <f>INDEX(Table3Compare!$B$6:$K$37,MATCH($CG17,Table3Compare!$A$6:$A$37,0),MATCH(CO$9,Table3Compare!$B$5:$K$5,0))</f>
        <v>0</v>
      </c>
      <c r="CP17" s="70">
        <f>INDEX(Table3Compare!$B$6:$K$37,MATCH($CG17,Table3Compare!$A$6:$A$37,0),MATCH(CP$9,Table3Compare!$B$5:$K$5,0))</f>
        <v>0</v>
      </c>
      <c r="CQ17" s="70">
        <f>INDEX(Table3Compare!$B$6:$K$37,MATCH($CG17,Table3Compare!$A$6:$A$37,0),MATCH(CQ$9,Table3Compare!$B$5:$K$5,0))</f>
        <v>0</v>
      </c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52"/>
      <c r="DG17" s="152"/>
      <c r="DH17" s="70"/>
      <c r="DI17" s="152"/>
      <c r="DJ17" s="152"/>
      <c r="DK17" s="152"/>
      <c r="DL17" s="152"/>
      <c r="DM17" s="152"/>
      <c r="DR17">
        <f>SUM(AX$13:AX17)*CH17/1000</f>
        <v>0</v>
      </c>
      <c r="DS17">
        <f>SUM(AY$13:AY17)*CI17/1000</f>
        <v>0</v>
      </c>
      <c r="DT17">
        <f>SUM(AZ$13:AZ17)*CJ17/1000</f>
        <v>0</v>
      </c>
      <c r="DU17">
        <f>SUM(BA$13:BA17)*CK17/1000</f>
        <v>7.1127457681370947</v>
      </c>
      <c r="DV17">
        <f>SUM(BB$13:BB17)*CL17/1000</f>
        <v>0</v>
      </c>
      <c r="DW17">
        <f>SUM(BC$13:BC17)*CM17/1000</f>
        <v>0</v>
      </c>
      <c r="DX17">
        <f>SUM(BD$13:BD17)*CN17/1000</f>
        <v>0</v>
      </c>
      <c r="DY17">
        <f>SUM(BE$13:BE17)*CO17/1000</f>
        <v>0</v>
      </c>
      <c r="DZ17">
        <f>SUM(BF$13:BF17)*CP17/1000</f>
        <v>0</v>
      </c>
      <c r="EA17">
        <f>SUM(BG$13:BG17)*CQ17/1000</f>
        <v>0</v>
      </c>
      <c r="EB17">
        <f>SUM(BH$13:BH17)*CR17/1000</f>
        <v>0</v>
      </c>
      <c r="EC17">
        <f>SUM(BI$13:BI17)*CS17/1000</f>
        <v>0</v>
      </c>
      <c r="ED17">
        <f>SUM(BJ$13:BJ17)*CT17/1000</f>
        <v>0</v>
      </c>
      <c r="EE17">
        <f>SUM(BK$13:BK17)*CU17/1000</f>
        <v>0</v>
      </c>
      <c r="EF17">
        <f>SUM(BL$13:BL17)*CV17/1000</f>
        <v>0</v>
      </c>
      <c r="EG17">
        <f>SUM(BM$13:BM17)*CW17/1000</f>
        <v>0</v>
      </c>
      <c r="EH17">
        <f>SUM(BN$13:BN17)*CX17/1000</f>
        <v>0</v>
      </c>
      <c r="EI17">
        <f>SUM(BO$13:BO17)*CY17/1000</f>
        <v>0</v>
      </c>
      <c r="EJ17">
        <f>SUM(BP$13:BP17)*CZ17/1000</f>
        <v>0</v>
      </c>
      <c r="EK17">
        <f>SUM(BQ$13:BQ17)*DA17/1000</f>
        <v>0</v>
      </c>
      <c r="EL17">
        <f>SUM(BR$13:BR17)*DB17/1000</f>
        <v>0</v>
      </c>
      <c r="EM17">
        <f>SUM(BS$13:BS17)*DC17/1000</f>
        <v>0</v>
      </c>
      <c r="EN17">
        <f>SUM(BT$13:BT17)*DD17/1000</f>
        <v>0</v>
      </c>
      <c r="EO17">
        <f>SUM(BU$13:BU17)*DE17/1000</f>
        <v>0</v>
      </c>
      <c r="EP17">
        <f>SUM(BV$13:BV17)*DF17/1000</f>
        <v>0</v>
      </c>
      <c r="EQ17">
        <f>SUM(BW$13:BW17)*DG17/1000</f>
        <v>0</v>
      </c>
      <c r="ER17">
        <f>SUM(BX$13:BX17)*DH17/1000</f>
        <v>0</v>
      </c>
      <c r="ES17">
        <f>SUM(BY$13:BY17)*DI17/1000</f>
        <v>0</v>
      </c>
      <c r="ET17">
        <f>SUM(BZ$13:BZ17)*DJ17/1000</f>
        <v>0</v>
      </c>
      <c r="FA17">
        <f t="shared" si="20"/>
        <v>7.1127457681370947</v>
      </c>
      <c r="FC17">
        <f t="shared" si="21"/>
        <v>2030</v>
      </c>
      <c r="FD17" s="45"/>
      <c r="FE17" s="86">
        <f t="shared" si="25"/>
        <v>0</v>
      </c>
    </row>
    <row r="18" spans="2:161">
      <c r="B18" s="210">
        <f t="shared" si="22"/>
        <v>2031</v>
      </c>
      <c r="C18" s="8">
        <f t="shared" si="7"/>
        <v>90.847545320437561</v>
      </c>
      <c r="D18" s="211"/>
      <c r="E18" s="8">
        <f t="shared" ca="1" si="23"/>
        <v>-42.872443140502995</v>
      </c>
      <c r="F18" s="33"/>
      <c r="G18" s="8">
        <f t="shared" ca="1" si="24"/>
        <v>-8.7701409929245351</v>
      </c>
      <c r="H18" s="8"/>
      <c r="I18" s="330"/>
      <c r="J18" s="330"/>
      <c r="K18" s="330"/>
      <c r="O18">
        <f t="shared" si="8"/>
        <v>2031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>
        <f t="shared" si="16"/>
        <v>0</v>
      </c>
      <c r="BF18">
        <f t="shared" si="17"/>
        <v>0</v>
      </c>
      <c r="BG18">
        <f t="shared" si="18"/>
        <v>0</v>
      </c>
      <c r="CG18" s="145">
        <f t="shared" si="19"/>
        <v>2031</v>
      </c>
      <c r="CH18" s="70">
        <f>INDEX(Table3Compare!$B$6:$K$37,MATCH($CG18,Table3Compare!$A$6:$A$37,0),MATCH(CH$9,Table3Compare!$B$5:$K$5,0))</f>
        <v>128.74402861681637</v>
      </c>
      <c r="CI18" s="70">
        <f>INDEX(Table3Compare!$B$6:$K$37,MATCH($CG18,Table3Compare!$A$6:$A$37,0),MATCH(CI$9,Table3Compare!$B$5:$K$5,0))</f>
        <v>126.68662147082951</v>
      </c>
      <c r="CJ18" s="70">
        <f>INDEX(Table3Compare!$B$6:$K$37,MATCH($CG18,Table3Compare!$A$6:$A$37,0),MATCH(CJ$9,Table3Compare!$B$5:$K$5,0))</f>
        <v>125.75126857814824</v>
      </c>
      <c r="CK18" s="70">
        <f>INDEX(Table3Compare!$B$6:$K$37,MATCH($CG18,Table3Compare!$A$6:$A$37,0),MATCH(CK$9,Table3Compare!$B$5:$K$5,0))</f>
        <v>128.74402861681637</v>
      </c>
      <c r="CL18" s="70">
        <f>INDEX(Table3Compare!$B$6:$K$37,MATCH($CG18,Table3Compare!$A$6:$A$37,0),MATCH(CL$9,Table3Compare!$B$5:$K$5,0))</f>
        <v>126.68662147082951</v>
      </c>
      <c r="CM18" s="70">
        <f>INDEX(Table3Compare!$B$6:$K$37,MATCH($CG18,Table3Compare!$A$6:$A$37,0),MATCH(CM$9,Table3Compare!$B$5:$K$5,0))</f>
        <v>125.75126857814824</v>
      </c>
      <c r="CN18" s="70">
        <f>INDEX(Table3Compare!$B$6:$K$37,MATCH($CG18,Table3Compare!$A$6:$A$37,0),MATCH(CN$9,Table3Compare!$B$5:$K$5,0))</f>
        <v>100.77501427340231</v>
      </c>
      <c r="CO18" s="70">
        <f>INDEX(Table3Compare!$B$6:$K$37,MATCH($CG18,Table3Compare!$A$6:$A$37,0),MATCH(CO$9,Table3Compare!$B$5:$K$5,0))</f>
        <v>100.77501427340231</v>
      </c>
      <c r="CP18" s="70">
        <f>INDEX(Table3Compare!$B$6:$K$37,MATCH($CG18,Table3Compare!$A$6:$A$37,0),MATCH(CP$9,Table3Compare!$B$5:$K$5,0))</f>
        <v>100.77501427340231</v>
      </c>
      <c r="CQ18" s="70">
        <f>INDEX(Table3Compare!$B$6:$K$37,MATCH($CG18,Table3Compare!$A$6:$A$37,0),MATCH(CQ$9,Table3Compare!$B$5:$K$5,0))</f>
        <v>100.77501427340231</v>
      </c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152"/>
      <c r="DG18" s="152"/>
      <c r="DH18" s="70"/>
      <c r="DI18" s="152"/>
      <c r="DJ18" s="152"/>
      <c r="DK18" s="152"/>
      <c r="DL18" s="152"/>
      <c r="DM18" s="152"/>
      <c r="DR18">
        <f>SUM(AX$13:AX18)*CH18/1000</f>
        <v>0</v>
      </c>
      <c r="DS18">
        <f>SUM(AY$13:AY18)*CI18/1000</f>
        <v>0</v>
      </c>
      <c r="DT18">
        <f>SUM(AZ$13:AZ18)*CJ18/1000</f>
        <v>0</v>
      </c>
      <c r="DU18">
        <f>SUM(BA$13:BA18)*CK18/1000</f>
        <v>7.2678036256350049</v>
      </c>
      <c r="DV18">
        <f>SUM(BB$13:BB18)*CL18/1000</f>
        <v>0</v>
      </c>
      <c r="DW18">
        <f>SUM(BC$13:BC18)*CM18/1000</f>
        <v>0</v>
      </c>
      <c r="DX18">
        <f>SUM(BD$13:BD18)*CN18/1000</f>
        <v>0</v>
      </c>
      <c r="DY18">
        <f>SUM(BE$13:BE18)*CO18/1000</f>
        <v>0</v>
      </c>
      <c r="DZ18">
        <f>SUM(BF$13:BF18)*CP18/1000</f>
        <v>0</v>
      </c>
      <c r="EA18">
        <f>SUM(BG$13:BG18)*CQ18/1000</f>
        <v>0</v>
      </c>
      <c r="EB18">
        <f>SUM(BH$13:BH18)*CR18/1000</f>
        <v>0</v>
      </c>
      <c r="EC18">
        <f>SUM(BI$13:BI18)*CS18/1000</f>
        <v>0</v>
      </c>
      <c r="ED18">
        <f>SUM(BJ$13:BJ18)*CT18/1000</f>
        <v>0</v>
      </c>
      <c r="EE18">
        <f>SUM(BK$13:BK18)*CU18/1000</f>
        <v>0</v>
      </c>
      <c r="EF18">
        <f>SUM(BL$13:BL18)*CV18/1000</f>
        <v>0</v>
      </c>
      <c r="EG18">
        <f>SUM(BM$13:BM18)*CW18/1000</f>
        <v>0</v>
      </c>
      <c r="EH18">
        <f>SUM(BN$13:BN18)*CX18/1000</f>
        <v>0</v>
      </c>
      <c r="EI18">
        <f>SUM(BO$13:BO18)*CY18/1000</f>
        <v>0</v>
      </c>
      <c r="EJ18">
        <f>SUM(BP$13:BP18)*CZ18/1000</f>
        <v>0</v>
      </c>
      <c r="EK18">
        <f>SUM(BQ$13:BQ18)*DA18/1000</f>
        <v>0</v>
      </c>
      <c r="EL18">
        <f>SUM(BR$13:BR18)*DB18/1000</f>
        <v>0</v>
      </c>
      <c r="EM18">
        <f>SUM(BS$13:BS18)*DC18/1000</f>
        <v>0</v>
      </c>
      <c r="EN18">
        <f>SUM(BT$13:BT18)*DD18/1000</f>
        <v>0</v>
      </c>
      <c r="EO18">
        <f>SUM(BU$13:BU18)*DE18/1000</f>
        <v>0</v>
      </c>
      <c r="EP18">
        <f>SUM(BV$13:BV18)*DF18/1000</f>
        <v>0</v>
      </c>
      <c r="EQ18">
        <f>SUM(BW$13:BW18)*DG18/1000</f>
        <v>0</v>
      </c>
      <c r="ER18">
        <f>SUM(BX$13:BX18)*DH18/1000</f>
        <v>0</v>
      </c>
      <c r="ES18">
        <f>SUM(BY$13:BY18)*DI18/1000</f>
        <v>0</v>
      </c>
      <c r="ET18">
        <f>SUM(BZ$13:BZ18)*DJ18/1000</f>
        <v>0</v>
      </c>
      <c r="FA18">
        <f t="shared" si="20"/>
        <v>7.2678036256350049</v>
      </c>
      <c r="FC18">
        <f t="shared" si="21"/>
        <v>2031</v>
      </c>
      <c r="FD18" s="45"/>
      <c r="FE18" s="86">
        <f t="shared" si="25"/>
        <v>0</v>
      </c>
    </row>
    <row r="19" spans="2:161">
      <c r="B19" s="210">
        <f t="shared" si="22"/>
        <v>2032</v>
      </c>
      <c r="C19" s="8">
        <f t="shared" si="7"/>
        <v>92.828021783222212</v>
      </c>
      <c r="D19" s="211"/>
      <c r="E19" s="8">
        <f t="shared" ca="1" si="23"/>
        <v>-45.924948918831312</v>
      </c>
      <c r="F19" s="33"/>
      <c r="G19" s="8">
        <f t="shared" ca="1" si="24"/>
        <v>-11.153721239148211</v>
      </c>
      <c r="H19" s="8"/>
      <c r="I19" s="330"/>
      <c r="J19" s="330"/>
      <c r="K19" s="330"/>
      <c r="O19">
        <f t="shared" si="8"/>
        <v>2032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 s="4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>
        <f t="shared" si="16"/>
        <v>0</v>
      </c>
      <c r="BF19">
        <f t="shared" si="17"/>
        <v>0</v>
      </c>
      <c r="BG19">
        <f t="shared" si="18"/>
        <v>0</v>
      </c>
      <c r="CG19" s="145">
        <f t="shared" si="19"/>
        <v>2032</v>
      </c>
      <c r="CH19" s="70">
        <f>INDEX(Table3Compare!$B$6:$K$37,MATCH($CG19,Table3Compare!$A$6:$A$37,0),MATCH(CH$9,Table3Compare!$B$5:$K$5,0))</f>
        <v>131.55064840494967</v>
      </c>
      <c r="CI19" s="70">
        <f>INDEX(Table3Compare!$B$6:$K$37,MATCH($CG19,Table3Compare!$A$6:$A$37,0),MATCH(CI$9,Table3Compare!$B$5:$K$5,0))</f>
        <v>129.448389783751</v>
      </c>
      <c r="CJ19" s="70">
        <f>INDEX(Table3Compare!$B$6:$K$37,MATCH($CG19,Table3Compare!$A$6:$A$37,0),MATCH(CJ$9,Table3Compare!$B$5:$K$5,0))</f>
        <v>128.49264619826874</v>
      </c>
      <c r="CK19" s="70">
        <f>INDEX(Table3Compare!$B$6:$K$37,MATCH($CG19,Table3Compare!$A$6:$A$37,0),MATCH(CK$9,Table3Compare!$B$5:$K$5,0))</f>
        <v>131.55064840494967</v>
      </c>
      <c r="CL19" s="70">
        <f>INDEX(Table3Compare!$B$6:$K$37,MATCH($CG19,Table3Compare!$A$6:$A$37,0),MATCH(CL$9,Table3Compare!$B$5:$K$5,0))</f>
        <v>129.448389783751</v>
      </c>
      <c r="CM19" s="70">
        <f>INDEX(Table3Compare!$B$6:$K$37,MATCH($CG19,Table3Compare!$A$6:$A$37,0),MATCH(CM$9,Table3Compare!$B$5:$K$5,0))</f>
        <v>128.49264619826874</v>
      </c>
      <c r="CN19" s="70">
        <f>INDEX(Table3Compare!$B$6:$K$37,MATCH($CG19,Table3Compare!$A$6:$A$37,0),MATCH(CN$9,Table3Compare!$B$5:$K$5,0))</f>
        <v>102.9719095566077</v>
      </c>
      <c r="CO19" s="70">
        <f>INDEX(Table3Compare!$B$6:$K$37,MATCH($CG19,Table3Compare!$A$6:$A$37,0),MATCH(CO$9,Table3Compare!$B$5:$K$5,0))</f>
        <v>102.9719095566077</v>
      </c>
      <c r="CP19" s="70">
        <f>INDEX(Table3Compare!$B$6:$K$37,MATCH($CG19,Table3Compare!$A$6:$A$37,0),MATCH(CP$9,Table3Compare!$B$5:$K$5,0))</f>
        <v>102.9719095566077</v>
      </c>
      <c r="CQ19" s="70">
        <f>INDEX(Table3Compare!$B$6:$K$37,MATCH($CG19,Table3Compare!$A$6:$A$37,0),MATCH(CQ$9,Table3Compare!$B$5:$K$5,0))</f>
        <v>102.9719095566077</v>
      </c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152"/>
      <c r="DG19" s="152"/>
      <c r="DH19" s="70"/>
      <c r="DI19" s="152"/>
      <c r="DJ19" s="152"/>
      <c r="DK19" s="152"/>
      <c r="DL19" s="152"/>
      <c r="DM19" s="152"/>
      <c r="DR19">
        <f>SUM(AX$13:AX19)*CH19/1000</f>
        <v>0</v>
      </c>
      <c r="DS19">
        <f>SUM(AY$13:AY19)*CI19/1000</f>
        <v>0</v>
      </c>
      <c r="DT19">
        <f>SUM(AZ$13:AZ19)*CJ19/1000</f>
        <v>0</v>
      </c>
      <c r="DU19">
        <f>SUM(BA$13:BA19)*CK19/1000</f>
        <v>7.4262417426577771</v>
      </c>
      <c r="DV19">
        <f>SUM(BB$13:BB19)*CL19/1000</f>
        <v>0</v>
      </c>
      <c r="DW19">
        <f>SUM(BC$13:BC19)*CM19/1000</f>
        <v>0</v>
      </c>
      <c r="DX19">
        <f>SUM(BD$13:BD19)*CN19/1000</f>
        <v>0</v>
      </c>
      <c r="DY19">
        <f>SUM(BE$13:BE19)*CO19/1000</f>
        <v>0</v>
      </c>
      <c r="DZ19">
        <f>SUM(BF$13:BF19)*CP19/1000</f>
        <v>0</v>
      </c>
      <c r="EA19">
        <f>SUM(BG$13:BG19)*CQ19/1000</f>
        <v>0</v>
      </c>
      <c r="EB19">
        <f>SUM(BH$13:BH19)*CR19/1000</f>
        <v>0</v>
      </c>
      <c r="EC19">
        <f>SUM(BI$13:BI19)*CS19/1000</f>
        <v>0</v>
      </c>
      <c r="ED19">
        <f>SUM(BJ$13:BJ19)*CT19/1000</f>
        <v>0</v>
      </c>
      <c r="EE19">
        <f>SUM(BK$13:BK19)*CU19/1000</f>
        <v>0</v>
      </c>
      <c r="EF19">
        <f>SUM(BL$13:BL19)*CV19/1000</f>
        <v>0</v>
      </c>
      <c r="EG19">
        <f>SUM(BM$13:BM19)*CW19/1000</f>
        <v>0</v>
      </c>
      <c r="EH19">
        <f>SUM(BN$13:BN19)*CX19/1000</f>
        <v>0</v>
      </c>
      <c r="EI19">
        <f>SUM(BO$13:BO19)*CY19/1000</f>
        <v>0</v>
      </c>
      <c r="EJ19">
        <f>SUM(BP$13:BP19)*CZ19/1000</f>
        <v>0</v>
      </c>
      <c r="EK19">
        <f>SUM(BQ$13:BQ19)*DA19/1000</f>
        <v>0</v>
      </c>
      <c r="EL19">
        <f>SUM(BR$13:BR19)*DB19/1000</f>
        <v>0</v>
      </c>
      <c r="EM19">
        <f>SUM(BS$13:BS19)*DC19/1000</f>
        <v>0</v>
      </c>
      <c r="EN19">
        <f>SUM(BT$13:BT19)*DD19/1000</f>
        <v>0</v>
      </c>
      <c r="EO19">
        <f>SUM(BU$13:BU19)*DE19/1000</f>
        <v>0</v>
      </c>
      <c r="EP19">
        <f>SUM(BV$13:BV19)*DF19/1000</f>
        <v>0</v>
      </c>
      <c r="EQ19">
        <f>SUM(BW$13:BW19)*DG19/1000</f>
        <v>0</v>
      </c>
      <c r="ER19">
        <f>SUM(BX$13:BX19)*DH19/1000</f>
        <v>0</v>
      </c>
      <c r="ES19">
        <f>SUM(BY$13:BY19)*DI19/1000</f>
        <v>0</v>
      </c>
      <c r="ET19">
        <f>SUM(BZ$13:BZ19)*DJ19/1000</f>
        <v>0</v>
      </c>
      <c r="FA19">
        <f t="shared" si="20"/>
        <v>7.4262417426577771</v>
      </c>
      <c r="FC19">
        <f t="shared" si="21"/>
        <v>2032</v>
      </c>
      <c r="FD19" s="45"/>
      <c r="FE19" s="86">
        <f t="shared" si="25"/>
        <v>0</v>
      </c>
    </row>
    <row r="20" spans="2:161">
      <c r="B20" s="210">
        <f t="shared" si="22"/>
        <v>2033</v>
      </c>
      <c r="C20" s="8">
        <f t="shared" si="7"/>
        <v>94.851672659205718</v>
      </c>
      <c r="D20" s="211"/>
      <c r="E20" s="8">
        <f t="shared" ca="1" si="23"/>
        <v>-45.248431243432854</v>
      </c>
      <c r="F20" s="33"/>
      <c r="G20" s="8">
        <f t="shared" ca="1" si="24"/>
        <v>-9.5732009038148504</v>
      </c>
      <c r="H20" s="8"/>
      <c r="I20" s="330"/>
      <c r="J20" s="330"/>
      <c r="K20" s="330"/>
      <c r="O20">
        <f t="shared" si="8"/>
        <v>2033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>
        <f t="shared" si="16"/>
        <v>0</v>
      </c>
      <c r="BF20">
        <f t="shared" si="17"/>
        <v>0</v>
      </c>
      <c r="BG20">
        <f t="shared" si="18"/>
        <v>0</v>
      </c>
      <c r="BN20" s="45"/>
      <c r="CG20" s="145">
        <f t="shared" si="19"/>
        <v>2033</v>
      </c>
      <c r="CH20" s="70">
        <f>INDEX(Table3Compare!$B$6:$K$37,MATCH($CG20,Table3Compare!$A$6:$A$37,0),MATCH(CH$9,Table3Compare!$B$5:$K$5,0))</f>
        <v>134.41845254174956</v>
      </c>
      <c r="CI20" s="70">
        <f>INDEX(Table3Compare!$B$6:$K$37,MATCH($CG20,Table3Compare!$A$6:$A$37,0),MATCH(CI$9,Table3Compare!$B$5:$K$5,0))</f>
        <v>132.27036468258365</v>
      </c>
      <c r="CJ20" s="70">
        <f>INDEX(Table3Compare!$B$6:$K$37,MATCH($CG20,Table3Compare!$A$6:$A$37,0),MATCH(CJ$9,Table3Compare!$B$5:$K$5,0))</f>
        <v>131.29378588692646</v>
      </c>
      <c r="CK20" s="70">
        <f>INDEX(Table3Compare!$B$6:$K$37,MATCH($CG20,Table3Compare!$A$6:$A$37,0),MATCH(CK$9,Table3Compare!$B$5:$K$5,0))</f>
        <v>134.41845254174956</v>
      </c>
      <c r="CL20" s="70">
        <f>INDEX(Table3Compare!$B$6:$K$37,MATCH($CG20,Table3Compare!$A$6:$A$37,0),MATCH(CL$9,Table3Compare!$B$5:$K$5,0))</f>
        <v>132.27036468258365</v>
      </c>
      <c r="CM20" s="70">
        <f>INDEX(Table3Compare!$B$6:$K$37,MATCH($CG20,Table3Compare!$A$6:$A$37,0),MATCH(CM$9,Table3Compare!$B$5:$K$5,0))</f>
        <v>131.29378588692646</v>
      </c>
      <c r="CN20" s="70">
        <f>INDEX(Table3Compare!$B$6:$K$37,MATCH($CG20,Table3Compare!$A$6:$A$37,0),MATCH(CN$9,Table3Compare!$B$5:$K$5,0))</f>
        <v>105.21669718617223</v>
      </c>
      <c r="CO20" s="70">
        <f>INDEX(Table3Compare!$B$6:$K$37,MATCH($CG20,Table3Compare!$A$6:$A$37,0),MATCH(CO$9,Table3Compare!$B$5:$K$5,0))</f>
        <v>105.21669718617223</v>
      </c>
      <c r="CP20" s="70">
        <f>INDEX(Table3Compare!$B$6:$K$37,MATCH($CG20,Table3Compare!$A$6:$A$37,0),MATCH(CP$9,Table3Compare!$B$5:$K$5,0))</f>
        <v>105.21669718617223</v>
      </c>
      <c r="CQ20" s="70">
        <f>INDEX(Table3Compare!$B$6:$K$37,MATCH($CG20,Table3Compare!$A$6:$A$37,0),MATCH(CQ$9,Table3Compare!$B$5:$K$5,0))</f>
        <v>105.21669718617223</v>
      </c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152"/>
      <c r="DG20" s="152"/>
      <c r="DH20" s="70"/>
      <c r="DI20" s="152"/>
      <c r="DJ20" s="152"/>
      <c r="DK20" s="152"/>
      <c r="DL20" s="152"/>
      <c r="DM20" s="152"/>
      <c r="DR20">
        <f>SUM(AX$13:AX20)*CH20/1000</f>
        <v>0</v>
      </c>
      <c r="DS20">
        <f>SUM(AY$13:AY20)*CI20/1000</f>
        <v>0</v>
      </c>
      <c r="DT20">
        <f>SUM(AZ$13:AZ20)*CJ20/1000</f>
        <v>0</v>
      </c>
      <c r="DU20">
        <f>SUM(BA$13:BA20)*CK20/1000</f>
        <v>7.5881338127364577</v>
      </c>
      <c r="DV20">
        <f>SUM(BB$13:BB20)*CL20/1000</f>
        <v>0</v>
      </c>
      <c r="DW20">
        <f>SUM(BC$13:BC20)*CM20/1000</f>
        <v>0</v>
      </c>
      <c r="DX20">
        <f>SUM(BD$13:BD20)*CN20/1000</f>
        <v>0</v>
      </c>
      <c r="DY20">
        <f>SUM(BE$13:BE20)*CO20/1000</f>
        <v>0</v>
      </c>
      <c r="DZ20">
        <f>SUM(BF$13:BF20)*CP20/1000</f>
        <v>0</v>
      </c>
      <c r="EA20">
        <f>SUM(BG$13:BG20)*CQ20/1000</f>
        <v>0</v>
      </c>
      <c r="EB20">
        <f>SUM(BH$13:BH20)*CR20/1000</f>
        <v>0</v>
      </c>
      <c r="EC20">
        <f>SUM(BI$13:BI20)*CS20/1000</f>
        <v>0</v>
      </c>
      <c r="ED20">
        <f>SUM(BJ$13:BJ20)*CT20/1000</f>
        <v>0</v>
      </c>
      <c r="EE20">
        <f>SUM(BK$13:BK20)*CU20/1000</f>
        <v>0</v>
      </c>
      <c r="EF20">
        <f>SUM(BL$13:BL20)*CV20/1000</f>
        <v>0</v>
      </c>
      <c r="EG20">
        <f>SUM(BM$13:BM20)*CW20/1000</f>
        <v>0</v>
      </c>
      <c r="EH20">
        <f>SUM(BN$13:BN20)*CX20/1000</f>
        <v>0</v>
      </c>
      <c r="EI20">
        <f>SUM(BO$13:BO20)*CY20/1000</f>
        <v>0</v>
      </c>
      <c r="EJ20">
        <f>SUM(BP$13:BP20)*CZ20/1000</f>
        <v>0</v>
      </c>
      <c r="EK20">
        <f>SUM(BQ$13:BQ20)*DA20/1000</f>
        <v>0</v>
      </c>
      <c r="EL20">
        <f>SUM(BR$13:BR20)*DB20/1000</f>
        <v>0</v>
      </c>
      <c r="EM20">
        <f>SUM(BS$13:BS20)*DC20/1000</f>
        <v>0</v>
      </c>
      <c r="EN20">
        <f>SUM(BT$13:BT20)*DD20/1000</f>
        <v>0</v>
      </c>
      <c r="EO20">
        <f>SUM(BU$13:BU20)*DE20/1000</f>
        <v>0</v>
      </c>
      <c r="EP20">
        <f>SUM(BV$13:BV20)*DF20/1000</f>
        <v>0</v>
      </c>
      <c r="EQ20">
        <f>SUM(BW$13:BW20)*DG20/1000</f>
        <v>0</v>
      </c>
      <c r="ER20">
        <f>SUM(BX$13:BX20)*DH20/1000</f>
        <v>0</v>
      </c>
      <c r="ES20">
        <f>SUM(BY$13:BY20)*DI20/1000</f>
        <v>0</v>
      </c>
      <c r="ET20">
        <f>SUM(BZ$13:BZ20)*DJ20/1000</f>
        <v>0</v>
      </c>
      <c r="FA20">
        <f t="shared" si="20"/>
        <v>7.5881338127364577</v>
      </c>
      <c r="FC20">
        <f t="shared" si="21"/>
        <v>2033</v>
      </c>
      <c r="FD20" s="313"/>
      <c r="FE20" s="86">
        <f t="shared" si="25"/>
        <v>0</v>
      </c>
    </row>
    <row r="21" spans="2:161">
      <c r="B21" s="210">
        <f t="shared" si="22"/>
        <v>2034</v>
      </c>
      <c r="C21" s="8">
        <f t="shared" si="7"/>
        <v>96.919439193888962</v>
      </c>
      <c r="D21" s="211"/>
      <c r="E21" s="8">
        <f t="shared" ca="1" si="23"/>
        <v>-45.992259401665621</v>
      </c>
      <c r="F21" s="33"/>
      <c r="G21" s="8">
        <f t="shared" ca="1" si="24"/>
        <v>-9.5472498117127049</v>
      </c>
      <c r="H21" s="8"/>
      <c r="I21" s="330"/>
      <c r="J21" s="330"/>
      <c r="K21" s="330"/>
      <c r="O21">
        <f t="shared" si="8"/>
        <v>2034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>
        <f t="shared" si="16"/>
        <v>0</v>
      </c>
      <c r="BF21">
        <f t="shared" si="17"/>
        <v>0</v>
      </c>
      <c r="BG21">
        <f t="shared" si="18"/>
        <v>0</v>
      </c>
      <c r="CG21" s="145">
        <f t="shared" si="19"/>
        <v>2034</v>
      </c>
      <c r="CH21" s="70">
        <f>INDEX(Table3Compare!$B$6:$K$37,MATCH($CG21,Table3Compare!$A$6:$A$37,0),MATCH(CH$9,Table3Compare!$B$5:$K$5,0))</f>
        <v>137.34877490736955</v>
      </c>
      <c r="CI21" s="70">
        <f>INDEX(Table3Compare!$B$6:$K$37,MATCH($CG21,Table3Compare!$A$6:$A$37,0),MATCH(CI$9,Table3Compare!$B$5:$K$5,0))</f>
        <v>135.15385873127238</v>
      </c>
      <c r="CJ21" s="70">
        <f>INDEX(Table3Compare!$B$6:$K$37,MATCH($CG21,Table3Compare!$A$6:$A$37,0),MATCH(CJ$9,Table3Compare!$B$5:$K$5,0))</f>
        <v>134.15599051714182</v>
      </c>
      <c r="CK21" s="70">
        <f>INDEX(Table3Compare!$B$6:$K$37,MATCH($CG21,Table3Compare!$A$6:$A$37,0),MATCH(CK$9,Table3Compare!$B$5:$K$5,0))</f>
        <v>137.34877490736955</v>
      </c>
      <c r="CL21" s="70">
        <f>INDEX(Table3Compare!$B$6:$K$37,MATCH($CG21,Table3Compare!$A$6:$A$37,0),MATCH(CL$9,Table3Compare!$B$5:$K$5,0))</f>
        <v>135.15385873127238</v>
      </c>
      <c r="CM21" s="70">
        <f>INDEX(Table3Compare!$B$6:$K$37,MATCH($CG21,Table3Compare!$A$6:$A$37,0),MATCH(CM$9,Table3Compare!$B$5:$K$5,0))</f>
        <v>134.15599051714182</v>
      </c>
      <c r="CN21" s="70">
        <f>INDEX(Table3Compare!$B$6:$K$37,MATCH($CG21,Table3Compare!$A$6:$A$37,0),MATCH(CN$9,Table3Compare!$B$5:$K$5,0))</f>
        <v>107.51042126327052</v>
      </c>
      <c r="CO21" s="70">
        <f>INDEX(Table3Compare!$B$6:$K$37,MATCH($CG21,Table3Compare!$A$6:$A$37,0),MATCH(CO$9,Table3Compare!$B$5:$K$5,0))</f>
        <v>107.51042126327052</v>
      </c>
      <c r="CP21" s="70">
        <f>INDEX(Table3Compare!$B$6:$K$37,MATCH($CG21,Table3Compare!$A$6:$A$37,0),MATCH(CP$9,Table3Compare!$B$5:$K$5,0))</f>
        <v>107.51042126327052</v>
      </c>
      <c r="CQ21" s="70">
        <f>INDEX(Table3Compare!$B$6:$K$37,MATCH($CG21,Table3Compare!$A$6:$A$37,0),MATCH(CQ$9,Table3Compare!$B$5:$K$5,0))</f>
        <v>107.51042126327052</v>
      </c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152"/>
      <c r="DG21" s="152"/>
      <c r="DH21" s="70"/>
      <c r="DI21" s="152"/>
      <c r="DJ21" s="152"/>
      <c r="DK21" s="152"/>
      <c r="DL21" s="152"/>
      <c r="DM21" s="152"/>
      <c r="DR21">
        <f>SUM(AX$13:AX21)*CH21/1000</f>
        <v>0</v>
      </c>
      <c r="DS21">
        <f>SUM(AY$13:AY21)*CI21/1000</f>
        <v>0</v>
      </c>
      <c r="DT21">
        <f>SUM(AZ$13:AZ21)*CJ21/1000</f>
        <v>0</v>
      </c>
      <c r="DU21">
        <f>SUM(BA$13:BA21)*CK21/1000</f>
        <v>7.7535551355111165</v>
      </c>
      <c r="DV21">
        <f>SUM(BB$13:BB21)*CL21/1000</f>
        <v>0</v>
      </c>
      <c r="DW21">
        <f>SUM(BC$13:BC21)*CM21/1000</f>
        <v>0</v>
      </c>
      <c r="DX21">
        <f>SUM(BD$13:BD21)*CN21/1000</f>
        <v>0</v>
      </c>
      <c r="DY21">
        <f>SUM(BE$13:BE21)*CO21/1000</f>
        <v>0</v>
      </c>
      <c r="DZ21">
        <f>SUM(BF$13:BF21)*CP21/1000</f>
        <v>0</v>
      </c>
      <c r="EA21">
        <f>SUM(BG$13:BG21)*CQ21/1000</f>
        <v>0</v>
      </c>
      <c r="EB21">
        <f>SUM(BH$13:BH21)*CR21/1000</f>
        <v>0</v>
      </c>
      <c r="EC21">
        <f>SUM(BI$13:BI21)*CS21/1000</f>
        <v>0</v>
      </c>
      <c r="ED21">
        <f>SUM(BJ$13:BJ21)*CT21/1000</f>
        <v>0</v>
      </c>
      <c r="EE21">
        <f>SUM(BK$13:BK21)*CU21/1000</f>
        <v>0</v>
      </c>
      <c r="EF21">
        <f>SUM(BL$13:BL21)*CV21/1000</f>
        <v>0</v>
      </c>
      <c r="EG21">
        <f>SUM(BM$13:BM21)*CW21/1000</f>
        <v>0</v>
      </c>
      <c r="EH21">
        <f>SUM(BN$13:BN21)*CX21/1000</f>
        <v>0</v>
      </c>
      <c r="EI21">
        <f>SUM(BO$13:BO21)*CY21/1000</f>
        <v>0</v>
      </c>
      <c r="EJ21">
        <f>SUM(BP$13:BP21)*CZ21/1000</f>
        <v>0</v>
      </c>
      <c r="EK21">
        <f>SUM(BQ$13:BQ21)*DA21/1000</f>
        <v>0</v>
      </c>
      <c r="EL21">
        <f>SUM(BR$13:BR21)*DB21/1000</f>
        <v>0</v>
      </c>
      <c r="EM21">
        <f>SUM(BS$13:BS21)*DC21/1000</f>
        <v>0</v>
      </c>
      <c r="EN21">
        <f>SUM(BT$13:BT21)*DD21/1000</f>
        <v>0</v>
      </c>
      <c r="EO21">
        <f>SUM(BU$13:BU21)*DE21/1000</f>
        <v>0</v>
      </c>
      <c r="EP21">
        <f>SUM(BV$13:BV21)*DF21/1000</f>
        <v>0</v>
      </c>
      <c r="EQ21">
        <f>SUM(BW$13:BW21)*DG21/1000</f>
        <v>0</v>
      </c>
      <c r="ER21">
        <f>SUM(BX$13:BX21)*DH21/1000</f>
        <v>0</v>
      </c>
      <c r="ES21">
        <f>SUM(BY$13:BY21)*DI21/1000</f>
        <v>0</v>
      </c>
      <c r="ET21">
        <f>SUM(BZ$13:BZ21)*DJ21/1000</f>
        <v>0</v>
      </c>
      <c r="FA21">
        <f t="shared" si="20"/>
        <v>7.7535551355111165</v>
      </c>
      <c r="FC21">
        <f t="shared" si="21"/>
        <v>2034</v>
      </c>
      <c r="FD21" s="69"/>
      <c r="FE21" s="86">
        <f t="shared" si="25"/>
        <v>0</v>
      </c>
    </row>
    <row r="22" spans="2:161">
      <c r="B22" s="210">
        <f t="shared" si="22"/>
        <v>2035</v>
      </c>
      <c r="C22" s="8">
        <f t="shared" si="7"/>
        <v>99.032282943489761</v>
      </c>
      <c r="D22" s="211"/>
      <c r="E22" s="8">
        <f t="shared" ca="1" si="23"/>
        <v>-47.760475887774106</v>
      </c>
      <c r="F22" s="33"/>
      <c r="G22" s="8">
        <f t="shared" ca="1" si="24"/>
        <v>-10.497232160241966</v>
      </c>
      <c r="H22" s="8"/>
      <c r="I22" s="330"/>
      <c r="J22" s="330"/>
      <c r="K22" s="330"/>
      <c r="O22">
        <f t="shared" si="8"/>
        <v>2035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>
        <f t="shared" si="16"/>
        <v>0</v>
      </c>
      <c r="BF22">
        <f t="shared" si="17"/>
        <v>0</v>
      </c>
      <c r="BG22">
        <f t="shared" si="18"/>
        <v>0</v>
      </c>
      <c r="CG22" s="145">
        <f t="shared" si="19"/>
        <v>2035</v>
      </c>
      <c r="CH22" s="70">
        <f>INDEX(Table3Compare!$B$6:$K$37,MATCH($CG22,Table3Compare!$A$6:$A$37,0),MATCH(CH$9,Table3Compare!$B$5:$K$5,0))</f>
        <v>140.34297816516823</v>
      </c>
      <c r="CI22" s="70">
        <f>INDEX(Table3Compare!$B$6:$K$37,MATCH($CG22,Table3Compare!$A$6:$A$37,0),MATCH(CI$9,Table3Compare!$B$5:$K$5,0))</f>
        <v>138.10021281699443</v>
      </c>
      <c r="CJ22" s="70">
        <f>INDEX(Table3Compare!$B$6:$K$37,MATCH($CG22,Table3Compare!$A$6:$A$37,0),MATCH(CJ$9,Table3Compare!$B$5:$K$5,0))</f>
        <v>137.08059107605141</v>
      </c>
      <c r="CK22" s="70">
        <f>INDEX(Table3Compare!$B$6:$K$37,MATCH($CG22,Table3Compare!$A$6:$A$37,0),MATCH(CK$9,Table3Compare!$B$5:$K$5,0))</f>
        <v>140.34297816516823</v>
      </c>
      <c r="CL22" s="70">
        <f>INDEX(Table3Compare!$B$6:$K$37,MATCH($CG22,Table3Compare!$A$6:$A$37,0),MATCH(CL$9,Table3Compare!$B$5:$K$5,0))</f>
        <v>138.10021281699443</v>
      </c>
      <c r="CM22" s="70">
        <f>INDEX(Table3Compare!$B$6:$K$37,MATCH($CG22,Table3Compare!$A$6:$A$37,0),MATCH(CM$9,Table3Compare!$B$5:$K$5,0))</f>
        <v>137.08059107605141</v>
      </c>
      <c r="CN22" s="70">
        <f>INDEX(Table3Compare!$B$6:$K$37,MATCH($CG22,Table3Compare!$A$6:$A$37,0),MATCH(CN$9,Table3Compare!$B$5:$K$5,0))</f>
        <v>109.85414841927098</v>
      </c>
      <c r="CO22" s="70">
        <f>INDEX(Table3Compare!$B$6:$K$37,MATCH($CG22,Table3Compare!$A$6:$A$37,0),MATCH(CO$9,Table3Compare!$B$5:$K$5,0))</f>
        <v>109.85414841927098</v>
      </c>
      <c r="CP22" s="70">
        <f>INDEX(Table3Compare!$B$6:$K$37,MATCH($CG22,Table3Compare!$A$6:$A$37,0),MATCH(CP$9,Table3Compare!$B$5:$K$5,0))</f>
        <v>109.85414841927098</v>
      </c>
      <c r="CQ22" s="70">
        <f>INDEX(Table3Compare!$B$6:$K$37,MATCH($CG22,Table3Compare!$A$6:$A$37,0),MATCH(CQ$9,Table3Compare!$B$5:$K$5,0))</f>
        <v>109.85414841927098</v>
      </c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152"/>
      <c r="DG22" s="152"/>
      <c r="DH22" s="70"/>
      <c r="DI22" s="152"/>
      <c r="DJ22" s="152"/>
      <c r="DK22" s="152"/>
      <c r="DL22" s="152"/>
      <c r="DM22" s="152"/>
      <c r="DR22">
        <f>SUM(AX$13:AX22)*CH22/1000</f>
        <v>0</v>
      </c>
      <c r="DS22">
        <f>SUM(AY$13:AY22)*CI22/1000</f>
        <v>0</v>
      </c>
      <c r="DT22">
        <f>SUM(AZ$13:AZ22)*CJ22/1000</f>
        <v>0</v>
      </c>
      <c r="DU22">
        <f>SUM(BA$13:BA22)*CK22/1000</f>
        <v>7.9225826354791806</v>
      </c>
      <c r="DV22">
        <f>SUM(BB$13:BB22)*CL22/1000</f>
        <v>0</v>
      </c>
      <c r="DW22">
        <f>SUM(BC$13:BC22)*CM22/1000</f>
        <v>0</v>
      </c>
      <c r="DX22">
        <f>SUM(BD$13:BD22)*CN22/1000</f>
        <v>0</v>
      </c>
      <c r="DY22">
        <f>SUM(BE$13:BE22)*CO22/1000</f>
        <v>0</v>
      </c>
      <c r="DZ22">
        <f>SUM(BF$13:BF22)*CP22/1000</f>
        <v>0</v>
      </c>
      <c r="EA22">
        <f>SUM(BG$13:BG22)*CQ22/1000</f>
        <v>0</v>
      </c>
      <c r="EB22">
        <f>SUM(BH$13:BH22)*CR22/1000</f>
        <v>0</v>
      </c>
      <c r="EC22">
        <f>SUM(BI$13:BI22)*CS22/1000</f>
        <v>0</v>
      </c>
      <c r="ED22">
        <f>SUM(BJ$13:BJ22)*CT22/1000</f>
        <v>0</v>
      </c>
      <c r="EE22">
        <f>SUM(BK$13:BK22)*CU22/1000</f>
        <v>0</v>
      </c>
      <c r="EF22">
        <f>SUM(BL$13:BL22)*CV22/1000</f>
        <v>0</v>
      </c>
      <c r="EG22">
        <f>SUM(BM$13:BM22)*CW22/1000</f>
        <v>0</v>
      </c>
      <c r="EH22">
        <f>SUM(BN$13:BN22)*CX22/1000</f>
        <v>0</v>
      </c>
      <c r="EI22">
        <f>SUM(BO$13:BO22)*CY22/1000</f>
        <v>0</v>
      </c>
      <c r="EJ22">
        <f>SUM(BP$13:BP22)*CZ22/1000</f>
        <v>0</v>
      </c>
      <c r="EK22">
        <f>SUM(BQ$13:BQ22)*DA22/1000</f>
        <v>0</v>
      </c>
      <c r="EL22">
        <f>SUM(BR$13:BR22)*DB22/1000</f>
        <v>0</v>
      </c>
      <c r="EM22">
        <f>SUM(BS$13:BS22)*DC22/1000</f>
        <v>0</v>
      </c>
      <c r="EN22">
        <f>SUM(BT$13:BT22)*DD22/1000</f>
        <v>0</v>
      </c>
      <c r="EO22">
        <f>SUM(BU$13:BU22)*DE22/1000</f>
        <v>0</v>
      </c>
      <c r="EP22">
        <f>SUM(BV$13:BV22)*DF22/1000</f>
        <v>0</v>
      </c>
      <c r="EQ22">
        <f>SUM(BW$13:BW22)*DG22/1000</f>
        <v>0</v>
      </c>
      <c r="ER22">
        <f>SUM(BX$13:BX22)*DH22/1000</f>
        <v>0</v>
      </c>
      <c r="ES22">
        <f>SUM(BY$13:BY22)*DI22/1000</f>
        <v>0</v>
      </c>
      <c r="ET22">
        <f>SUM(BZ$13:BZ22)*DJ22/1000</f>
        <v>0</v>
      </c>
      <c r="FA22">
        <f t="shared" si="20"/>
        <v>7.9225826354791806</v>
      </c>
      <c r="FC22">
        <f t="shared" si="21"/>
        <v>2035</v>
      </c>
      <c r="FD22" s="69"/>
      <c r="FE22" s="86">
        <f t="shared" si="25"/>
        <v>0</v>
      </c>
    </row>
    <row r="23" spans="2:161">
      <c r="B23" s="210">
        <f t="shared" si="22"/>
        <v>2036</v>
      </c>
      <c r="C23" s="8">
        <f t="shared" si="7"/>
        <v>101.19118671236092</v>
      </c>
      <c r="D23" s="211"/>
      <c r="E23" s="8">
        <f t="shared" ca="1" si="23"/>
        <v>-49.659049351621086</v>
      </c>
      <c r="F23" s="33"/>
      <c r="G23" s="8">
        <f t="shared" ca="1" si="24"/>
        <v>-11.660634774079035</v>
      </c>
      <c r="H23" s="8"/>
      <c r="I23" s="330"/>
      <c r="J23" s="330"/>
      <c r="K23" s="330"/>
      <c r="O23">
        <f t="shared" si="8"/>
        <v>2036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>
        <f t="shared" si="16"/>
        <v>0</v>
      </c>
      <c r="BF23">
        <f t="shared" si="17"/>
        <v>0</v>
      </c>
      <c r="BG23">
        <f t="shared" si="18"/>
        <v>0</v>
      </c>
      <c r="CG23" s="145">
        <f t="shared" si="19"/>
        <v>2036</v>
      </c>
      <c r="CH23" s="70">
        <f>INDEX(Table3Compare!$B$6:$K$37,MATCH($CG23,Table3Compare!$A$6:$A$37,0),MATCH(CH$9,Table3Compare!$B$5:$K$5,0))</f>
        <v>143.40245509016526</v>
      </c>
      <c r="CI23" s="70">
        <f>INDEX(Table3Compare!$B$6:$K$37,MATCH($CG23,Table3Compare!$A$6:$A$37,0),MATCH(CI$9,Table3Compare!$B$5:$K$5,0))</f>
        <v>141.1107974573853</v>
      </c>
      <c r="CJ23" s="70">
        <f>INDEX(Table3Compare!$B$6:$K$37,MATCH($CG23,Table3Compare!$A$6:$A$37,0),MATCH(CJ$9,Table3Compare!$B$5:$K$5,0))</f>
        <v>140.0689479624825</v>
      </c>
      <c r="CK23" s="70">
        <f>INDEX(Table3Compare!$B$6:$K$37,MATCH($CG23,Table3Compare!$A$6:$A$37,0),MATCH(CK$9,Table3Compare!$B$5:$K$5,0))</f>
        <v>143.40245509016526</v>
      </c>
      <c r="CL23" s="70">
        <f>INDEX(Table3Compare!$B$6:$K$37,MATCH($CG23,Table3Compare!$A$6:$A$37,0),MATCH(CL$9,Table3Compare!$B$5:$K$5,0))</f>
        <v>141.1107974573853</v>
      </c>
      <c r="CM23" s="70">
        <f>INDEX(Table3Compare!$B$6:$K$37,MATCH($CG23,Table3Compare!$A$6:$A$37,0),MATCH(CM$9,Table3Compare!$B$5:$K$5,0))</f>
        <v>140.0689479624825</v>
      </c>
      <c r="CN23" s="70">
        <f>INDEX(Table3Compare!$B$6:$K$37,MATCH($CG23,Table3Compare!$A$6:$A$37,0),MATCH(CN$9,Table3Compare!$B$5:$K$5,0))</f>
        <v>112.24896885559099</v>
      </c>
      <c r="CO23" s="70">
        <f>INDEX(Table3Compare!$B$6:$K$37,MATCH($CG23,Table3Compare!$A$6:$A$37,0),MATCH(CO$9,Table3Compare!$B$5:$K$5,0))</f>
        <v>112.24896885559099</v>
      </c>
      <c r="CP23" s="70">
        <f>INDEX(Table3Compare!$B$6:$K$37,MATCH($CG23,Table3Compare!$A$6:$A$37,0),MATCH(CP$9,Table3Compare!$B$5:$K$5,0))</f>
        <v>112.24896885559099</v>
      </c>
      <c r="CQ23" s="70">
        <f>INDEX(Table3Compare!$B$6:$K$37,MATCH($CG23,Table3Compare!$A$6:$A$37,0),MATCH(CQ$9,Table3Compare!$B$5:$K$5,0))</f>
        <v>112.24896885559099</v>
      </c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152"/>
      <c r="DG23" s="152"/>
      <c r="DH23" s="70"/>
      <c r="DI23" s="152"/>
      <c r="DJ23" s="152"/>
      <c r="DK23" s="152"/>
      <c r="DL23" s="152"/>
      <c r="DM23" s="152"/>
      <c r="DR23">
        <f>SUM(AX$13:AX23)*CH23/1000</f>
        <v>0</v>
      </c>
      <c r="DS23">
        <f>SUM(AY$13:AY23)*CI23/1000</f>
        <v>0</v>
      </c>
      <c r="DT23">
        <f>SUM(AZ$13:AZ23)*CJ23/1000</f>
        <v>0</v>
      </c>
      <c r="DU23">
        <f>SUM(BA$13:BA23)*CK23/1000</f>
        <v>8.0952949369888731</v>
      </c>
      <c r="DV23">
        <f>SUM(BB$13:BB23)*CL23/1000</f>
        <v>0</v>
      </c>
      <c r="DW23">
        <f>SUM(BC$13:BC23)*CM23/1000</f>
        <v>0</v>
      </c>
      <c r="DX23">
        <f>SUM(BD$13:BD23)*CN23/1000</f>
        <v>0</v>
      </c>
      <c r="DY23">
        <f>SUM(BE$13:BE23)*CO23/1000</f>
        <v>0</v>
      </c>
      <c r="DZ23">
        <f>SUM(BF$13:BF23)*CP23/1000</f>
        <v>0</v>
      </c>
      <c r="EA23">
        <f>SUM(BG$13:BG23)*CQ23/1000</f>
        <v>0</v>
      </c>
      <c r="EB23">
        <f>SUM(BH$13:BH23)*CR23/1000</f>
        <v>0</v>
      </c>
      <c r="EC23">
        <f>SUM(BI$13:BI23)*CS23/1000</f>
        <v>0</v>
      </c>
      <c r="ED23">
        <f>SUM(BJ$13:BJ23)*CT23/1000</f>
        <v>0</v>
      </c>
      <c r="EE23">
        <f>SUM(BK$13:BK23)*CU23/1000</f>
        <v>0</v>
      </c>
      <c r="EF23">
        <f>SUM(BL$13:BL23)*CV23/1000</f>
        <v>0</v>
      </c>
      <c r="EG23">
        <f>SUM(BM$13:BM23)*CW23/1000</f>
        <v>0</v>
      </c>
      <c r="EH23">
        <f>SUM(BN$13:BN23)*CX23/1000</f>
        <v>0</v>
      </c>
      <c r="EI23">
        <f>SUM(BO$13:BO23)*CY23/1000</f>
        <v>0</v>
      </c>
      <c r="EJ23">
        <f>SUM(BP$13:BP23)*CZ23/1000</f>
        <v>0</v>
      </c>
      <c r="EK23">
        <f>SUM(BQ$13:BQ23)*DA23/1000</f>
        <v>0</v>
      </c>
      <c r="EL23">
        <f>SUM(BR$13:BR23)*DB23/1000</f>
        <v>0</v>
      </c>
      <c r="EM23">
        <f>SUM(BS$13:BS23)*DC23/1000</f>
        <v>0</v>
      </c>
      <c r="EN23">
        <f>SUM(BT$13:BT23)*DD23/1000</f>
        <v>0</v>
      </c>
      <c r="EO23">
        <f>SUM(BU$13:BU23)*DE23/1000</f>
        <v>0</v>
      </c>
      <c r="EP23">
        <f>SUM(BV$13:BV23)*DF23/1000</f>
        <v>0</v>
      </c>
      <c r="EQ23">
        <f>SUM(BW$13:BW23)*DG23/1000</f>
        <v>0</v>
      </c>
      <c r="ER23">
        <f>SUM(BX$13:BX23)*DH23/1000</f>
        <v>0</v>
      </c>
      <c r="ES23">
        <f>SUM(BY$13:BY23)*DI23/1000</f>
        <v>0</v>
      </c>
      <c r="ET23">
        <f>SUM(BZ$13:BZ23)*DJ23/1000</f>
        <v>0</v>
      </c>
      <c r="FA23">
        <f t="shared" si="20"/>
        <v>8.0952949369888731</v>
      </c>
      <c r="FC23">
        <f t="shared" si="21"/>
        <v>2036</v>
      </c>
      <c r="FD23" s="69"/>
      <c r="FE23" s="86">
        <f t="shared" si="25"/>
        <v>0</v>
      </c>
    </row>
    <row r="24" spans="2:161">
      <c r="B24" s="210">
        <f t="shared" si="22"/>
        <v>2037</v>
      </c>
      <c r="C24" s="8">
        <f t="shared" si="7"/>
        <v>103.39715455298986</v>
      </c>
      <c r="D24" s="211"/>
      <c r="E24" s="8">
        <f t="shared" ca="1" si="23"/>
        <v>-50.025905106640899</v>
      </c>
      <c r="F24" s="33"/>
      <c r="G24" s="8">
        <f t="shared" ca="1" si="24"/>
        <v>-11.203535250725261</v>
      </c>
      <c r="H24" s="8"/>
      <c r="I24" s="330"/>
      <c r="J24" s="330"/>
      <c r="K24" s="330"/>
      <c r="O24">
        <f t="shared" si="8"/>
        <v>2037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>
        <f t="shared" si="16"/>
        <v>0</v>
      </c>
      <c r="BF24">
        <f t="shared" si="17"/>
        <v>0</v>
      </c>
      <c r="BG24">
        <f t="shared" si="18"/>
        <v>0</v>
      </c>
      <c r="CG24" s="145">
        <f t="shared" si="19"/>
        <v>2037</v>
      </c>
      <c r="CH24" s="70">
        <f>INDEX(Table3Compare!$B$6:$K$37,MATCH($CG24,Table3Compare!$A$6:$A$37,0),MATCH(CH$9,Table3Compare!$B$5:$K$5,0))</f>
        <v>146.52862856904096</v>
      </c>
      <c r="CI24" s="70">
        <f>INDEX(Table3Compare!$B$6:$K$37,MATCH($CG24,Table3Compare!$A$6:$A$37,0),MATCH(CI$9,Table3Compare!$B$5:$K$5,0))</f>
        <v>144.18701280053904</v>
      </c>
      <c r="CJ24" s="70">
        <f>INDEX(Table3Compare!$B$6:$K$37,MATCH($CG24,Table3Compare!$A$6:$A$37,0),MATCH(CJ$9,Table3Compare!$B$5:$K$5,0))</f>
        <v>143.12245098695314</v>
      </c>
      <c r="CK24" s="70">
        <f>INDEX(Table3Compare!$B$6:$K$37,MATCH($CG24,Table3Compare!$A$6:$A$37,0),MATCH(CK$9,Table3Compare!$B$5:$K$5,0))</f>
        <v>146.52862856904096</v>
      </c>
      <c r="CL24" s="70">
        <f>INDEX(Table3Compare!$B$6:$K$37,MATCH($CG24,Table3Compare!$A$6:$A$37,0),MATCH(CL$9,Table3Compare!$B$5:$K$5,0))</f>
        <v>144.18701280053904</v>
      </c>
      <c r="CM24" s="70">
        <f>INDEX(Table3Compare!$B$6:$K$37,MATCH($CG24,Table3Compare!$A$6:$A$37,0),MATCH(CM$9,Table3Compare!$B$5:$K$5,0))</f>
        <v>143.12245098695314</v>
      </c>
      <c r="CN24" s="70">
        <f>INDEX(Table3Compare!$B$6:$K$37,MATCH($CG24,Table3Compare!$A$6:$A$37,0),MATCH(CN$9,Table3Compare!$B$5:$K$5,0))</f>
        <v>114.69599634369681</v>
      </c>
      <c r="CO24" s="70">
        <f>INDEX(Table3Compare!$B$6:$K$37,MATCH($CG24,Table3Compare!$A$6:$A$37,0),MATCH(CO$9,Table3Compare!$B$5:$K$5,0))</f>
        <v>114.69599634369681</v>
      </c>
      <c r="CP24" s="70">
        <f>INDEX(Table3Compare!$B$6:$K$37,MATCH($CG24,Table3Compare!$A$6:$A$37,0),MATCH(CP$9,Table3Compare!$B$5:$K$5,0))</f>
        <v>114.69599634369681</v>
      </c>
      <c r="CQ24" s="70">
        <f>INDEX(Table3Compare!$B$6:$K$37,MATCH($CG24,Table3Compare!$A$6:$A$37,0),MATCH(CQ$9,Table3Compare!$B$5:$K$5,0))</f>
        <v>114.69599634369681</v>
      </c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152"/>
      <c r="DG24" s="152"/>
      <c r="DH24" s="70"/>
      <c r="DI24" s="152"/>
      <c r="DJ24" s="152"/>
      <c r="DK24" s="152"/>
      <c r="DL24" s="152"/>
      <c r="DM24" s="152"/>
      <c r="DR24">
        <f>SUM(AX$13:AX24)*CH24/1000</f>
        <v>0</v>
      </c>
      <c r="DS24">
        <f>SUM(AY$13:AY24)*CI24/1000</f>
        <v>0</v>
      </c>
      <c r="DT24">
        <f>SUM(AZ$13:AZ24)*CJ24/1000</f>
        <v>0</v>
      </c>
      <c r="DU24">
        <f>SUM(BA$13:BA24)*CK24/1000</f>
        <v>8.2717723642391885</v>
      </c>
      <c r="DV24">
        <f>SUM(BB$13:BB24)*CL24/1000</f>
        <v>0</v>
      </c>
      <c r="DW24">
        <f>SUM(BC$13:BC24)*CM24/1000</f>
        <v>0</v>
      </c>
      <c r="DX24">
        <f>SUM(BD$13:BD24)*CN24/1000</f>
        <v>0</v>
      </c>
      <c r="DY24">
        <f>SUM(BE$13:BE24)*CO24/1000</f>
        <v>0</v>
      </c>
      <c r="DZ24">
        <f>SUM(BF$13:BF24)*CP24/1000</f>
        <v>0</v>
      </c>
      <c r="EA24">
        <f>SUM(BG$13:BG24)*CQ24/1000</f>
        <v>0</v>
      </c>
      <c r="EB24">
        <f>SUM(BH$13:BH24)*CR24/1000</f>
        <v>0</v>
      </c>
      <c r="EC24">
        <f>SUM(BI$13:BI24)*CS24/1000</f>
        <v>0</v>
      </c>
      <c r="ED24">
        <f>SUM(BJ$13:BJ24)*CT24/1000</f>
        <v>0</v>
      </c>
      <c r="EE24">
        <f>SUM(BK$13:BK24)*CU24/1000</f>
        <v>0</v>
      </c>
      <c r="EF24">
        <f>SUM(BL$13:BL24)*CV24/1000</f>
        <v>0</v>
      </c>
      <c r="EG24">
        <f>SUM(BM$13:BM24)*CW24/1000</f>
        <v>0</v>
      </c>
      <c r="EH24">
        <f>SUM(BN$13:BN24)*CX24/1000</f>
        <v>0</v>
      </c>
      <c r="EI24">
        <f>SUM(BO$13:BO24)*CY24/1000</f>
        <v>0</v>
      </c>
      <c r="EJ24">
        <f>SUM(BP$13:BP24)*CZ24/1000</f>
        <v>0</v>
      </c>
      <c r="EK24">
        <f>SUM(BQ$13:BQ24)*DA24/1000</f>
        <v>0</v>
      </c>
      <c r="EL24">
        <f>SUM(BR$13:BR24)*DB24/1000</f>
        <v>0</v>
      </c>
      <c r="EM24">
        <f>SUM(BS$13:BS24)*DC24/1000</f>
        <v>0</v>
      </c>
      <c r="EN24">
        <f>SUM(BT$13:BT24)*DD24/1000</f>
        <v>0</v>
      </c>
      <c r="EO24">
        <f>SUM(BU$13:BU24)*DE24/1000</f>
        <v>0</v>
      </c>
      <c r="EP24">
        <f>SUM(BV$13:BV24)*DF24/1000</f>
        <v>0</v>
      </c>
      <c r="EQ24">
        <f>SUM(BW$13:BW24)*DG24/1000</f>
        <v>0</v>
      </c>
      <c r="ER24">
        <f>SUM(BX$13:BX24)*DH24/1000</f>
        <v>0</v>
      </c>
      <c r="ES24">
        <f>SUM(BY$13:BY24)*DI24/1000</f>
        <v>0</v>
      </c>
      <c r="ET24">
        <f>SUM(BZ$13:BZ24)*DJ24/1000</f>
        <v>0</v>
      </c>
      <c r="FA24">
        <f t="shared" si="20"/>
        <v>8.2717723642391885</v>
      </c>
      <c r="FC24">
        <f t="shared" si="21"/>
        <v>2037</v>
      </c>
      <c r="FD24" s="69"/>
      <c r="FE24" s="86">
        <f t="shared" si="25"/>
        <v>0</v>
      </c>
    </row>
    <row r="25" spans="2:161">
      <c r="B25" s="210">
        <f t="shared" si="22"/>
        <v>2038</v>
      </c>
      <c r="C25" s="8">
        <f t="shared" si="7"/>
        <v>105.65121254718035</v>
      </c>
      <c r="D25" s="211"/>
      <c r="E25" s="8">
        <f t="shared" ca="1" si="23"/>
        <v>-48.79239919792149</v>
      </c>
      <c r="F25" s="33"/>
      <c r="G25" s="8">
        <f t="shared" ca="1" si="24"/>
        <v>-9.059885179684489</v>
      </c>
      <c r="H25" s="8"/>
      <c r="I25" s="330"/>
      <c r="J25" s="330"/>
      <c r="K25" s="330"/>
      <c r="O25">
        <f t="shared" si="8"/>
        <v>2038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>
        <f t="shared" si="16"/>
        <v>0</v>
      </c>
      <c r="BF25">
        <f t="shared" si="17"/>
        <v>0</v>
      </c>
      <c r="BG25">
        <f t="shared" si="18"/>
        <v>0</v>
      </c>
      <c r="CG25" s="145">
        <f t="shared" si="19"/>
        <v>2038</v>
      </c>
      <c r="CH25" s="70">
        <f>INDEX(Table3Compare!$B$6:$K$37,MATCH($CG25,Table3Compare!$A$6:$A$37,0),MATCH(CH$9,Table3Compare!$B$5:$K$5,0))</f>
        <v>149.72295270718297</v>
      </c>
      <c r="CI25" s="70">
        <f>INDEX(Table3Compare!$B$6:$K$37,MATCH($CG25,Table3Compare!$A$6:$A$37,0),MATCH(CI$9,Table3Compare!$B$5:$K$5,0))</f>
        <v>147.330289714363</v>
      </c>
      <c r="CJ25" s="70">
        <f>INDEX(Table3Compare!$B$6:$K$37,MATCH($CG25,Table3Compare!$A$6:$A$37,0),MATCH(CJ$9,Table3Compare!$B$5:$K$5,0))</f>
        <v>146.24252045298422</v>
      </c>
      <c r="CK25" s="70">
        <f>INDEX(Table3Compare!$B$6:$K$37,MATCH($CG25,Table3Compare!$A$6:$A$37,0),MATCH(CK$9,Table3Compare!$B$5:$K$5,0))</f>
        <v>149.72295270718297</v>
      </c>
      <c r="CL25" s="70">
        <f>INDEX(Table3Compare!$B$6:$K$37,MATCH($CG25,Table3Compare!$A$6:$A$37,0),MATCH(CL$9,Table3Compare!$B$5:$K$5,0))</f>
        <v>147.330289714363</v>
      </c>
      <c r="CM25" s="70">
        <f>INDEX(Table3Compare!$B$6:$K$37,MATCH($CG25,Table3Compare!$A$6:$A$37,0),MATCH(CM$9,Table3Compare!$B$5:$K$5,0))</f>
        <v>146.24252045298422</v>
      </c>
      <c r="CN25" s="70">
        <f>INDEX(Table3Compare!$B$6:$K$37,MATCH($CG25,Table3Compare!$A$6:$A$37,0),MATCH(CN$9,Table3Compare!$B$5:$K$5,0))</f>
        <v>117.19636909164954</v>
      </c>
      <c r="CO25" s="70">
        <f>INDEX(Table3Compare!$B$6:$K$37,MATCH($CG25,Table3Compare!$A$6:$A$37,0),MATCH(CO$9,Table3Compare!$B$5:$K$5,0))</f>
        <v>117.19636909164954</v>
      </c>
      <c r="CP25" s="70">
        <f>INDEX(Table3Compare!$B$6:$K$37,MATCH($CG25,Table3Compare!$A$6:$A$37,0),MATCH(CP$9,Table3Compare!$B$5:$K$5,0))</f>
        <v>117.19636909164954</v>
      </c>
      <c r="CQ25" s="70">
        <f>INDEX(Table3Compare!$B$6:$K$37,MATCH($CG25,Table3Compare!$A$6:$A$37,0),MATCH(CQ$9,Table3Compare!$B$5:$K$5,0))</f>
        <v>117.19636909164954</v>
      </c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152"/>
      <c r="DG25" s="152"/>
      <c r="DH25" s="70"/>
      <c r="DI25" s="152"/>
      <c r="DJ25" s="152"/>
      <c r="DK25" s="152"/>
      <c r="DL25" s="152"/>
      <c r="DM25" s="152"/>
      <c r="DR25">
        <f>SUM(AX$13:AX25)*CH25/1000</f>
        <v>0</v>
      </c>
      <c r="DS25">
        <f>SUM(AY$13:AY25)*CI25/1000</f>
        <v>0</v>
      </c>
      <c r="DT25">
        <f>SUM(AZ$13:AZ25)*CJ25/1000</f>
        <v>0</v>
      </c>
      <c r="DU25">
        <f>SUM(BA$13:BA25)*CK25/1000</f>
        <v>8.4520970037744281</v>
      </c>
      <c r="DV25">
        <f>SUM(BB$13:BB25)*CL25/1000</f>
        <v>0</v>
      </c>
      <c r="DW25">
        <f>SUM(BC$13:BC25)*CM25/1000</f>
        <v>0</v>
      </c>
      <c r="DX25">
        <f>SUM(BD$13:BD25)*CN25/1000</f>
        <v>0</v>
      </c>
      <c r="DY25">
        <f>SUM(BE$13:BE25)*CO25/1000</f>
        <v>0</v>
      </c>
      <c r="DZ25">
        <f>SUM(BF$13:BF25)*CP25/1000</f>
        <v>0</v>
      </c>
      <c r="EA25">
        <f>SUM(BG$13:BG25)*CQ25/1000</f>
        <v>0</v>
      </c>
      <c r="EB25">
        <f>SUM(BH$13:BH25)*CR25/1000</f>
        <v>0</v>
      </c>
      <c r="EC25">
        <f>SUM(BI$13:BI25)*CS25/1000</f>
        <v>0</v>
      </c>
      <c r="ED25">
        <f>SUM(BJ$13:BJ25)*CT25/1000</f>
        <v>0</v>
      </c>
      <c r="EE25">
        <f>SUM(BK$13:BK25)*CU25/1000</f>
        <v>0</v>
      </c>
      <c r="EF25">
        <f>SUM(BL$13:BL25)*CV25/1000</f>
        <v>0</v>
      </c>
      <c r="EG25">
        <f>SUM(BM$13:BM25)*CW25/1000</f>
        <v>0</v>
      </c>
      <c r="EH25">
        <f>SUM(BN$13:BN25)*CX25/1000</f>
        <v>0</v>
      </c>
      <c r="EI25">
        <f>SUM(BO$13:BO25)*CY25/1000</f>
        <v>0</v>
      </c>
      <c r="EJ25">
        <f>SUM(BP$13:BP25)*CZ25/1000</f>
        <v>0</v>
      </c>
      <c r="EK25">
        <f>SUM(BQ$13:BQ25)*DA25/1000</f>
        <v>0</v>
      </c>
      <c r="EL25">
        <f>SUM(BR$13:BR25)*DB25/1000</f>
        <v>0</v>
      </c>
      <c r="EM25">
        <f>SUM(BS$13:BS25)*DC25/1000</f>
        <v>0</v>
      </c>
      <c r="EN25">
        <f>SUM(BT$13:BT25)*DD25/1000</f>
        <v>0</v>
      </c>
      <c r="EO25">
        <f>SUM(BU$13:BU25)*DE25/1000</f>
        <v>0</v>
      </c>
      <c r="EP25">
        <f>SUM(BV$13:BV25)*DF25/1000</f>
        <v>0</v>
      </c>
      <c r="EQ25">
        <f>SUM(BW$13:BW25)*DG25/1000</f>
        <v>0</v>
      </c>
      <c r="ER25">
        <f>SUM(BX$13:BX25)*DH25/1000</f>
        <v>0</v>
      </c>
      <c r="ES25">
        <f>SUM(BY$13:BY25)*DI25/1000</f>
        <v>0</v>
      </c>
      <c r="ET25">
        <f>SUM(BZ$13:BZ25)*DJ25/1000</f>
        <v>0</v>
      </c>
      <c r="FA25">
        <f t="shared" si="20"/>
        <v>8.4520970037744281</v>
      </c>
      <c r="FC25">
        <f t="shared" si="21"/>
        <v>2038</v>
      </c>
      <c r="FD25" s="69"/>
      <c r="FE25" s="86">
        <f t="shared" si="25"/>
        <v>0</v>
      </c>
    </row>
    <row r="26" spans="2:161">
      <c r="B26" s="210">
        <f t="shared" si="22"/>
        <v>2039</v>
      </c>
      <c r="C26" s="8">
        <f t="shared" si="7"/>
        <v>107.95440896228862</v>
      </c>
      <c r="D26" s="211"/>
      <c r="E26" s="8">
        <f t="shared" ca="1" si="23"/>
        <v>4.3619769713331111</v>
      </c>
      <c r="F26" s="33"/>
      <c r="G26" s="8">
        <f t="shared" ca="1" si="24"/>
        <v>44.965355888480595</v>
      </c>
      <c r="H26" s="8"/>
      <c r="I26" s="330"/>
      <c r="J26" s="330"/>
      <c r="K26" s="330"/>
      <c r="O26">
        <f t="shared" si="8"/>
        <v>2039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>
        <f t="shared" si="16"/>
        <v>0</v>
      </c>
      <c r="BF26">
        <f t="shared" si="17"/>
        <v>0</v>
      </c>
      <c r="BG26">
        <f t="shared" si="18"/>
        <v>0</v>
      </c>
      <c r="CG26" s="145">
        <f t="shared" si="19"/>
        <v>2039</v>
      </c>
      <c r="CH26" s="70">
        <f>INDEX(Table3Compare!$B$6:$K$37,MATCH($CG26,Table3Compare!$A$6:$A$37,0),MATCH(CH$9,Table3Compare!$B$5:$K$5,0))</f>
        <v>152.98691305009541</v>
      </c>
      <c r="CI26" s="70">
        <f>INDEX(Table3Compare!$B$6:$K$37,MATCH($CG26,Table3Compare!$A$6:$A$37,0),MATCH(CI$9,Table3Compare!$B$5:$K$5,0))</f>
        <v>150.54209000444914</v>
      </c>
      <c r="CJ26" s="70">
        <f>INDEX(Table3Compare!$B$6:$K$37,MATCH($CG26,Table3Compare!$A$6:$A$37,0),MATCH(CJ$9,Table3Compare!$B$5:$K$5,0))</f>
        <v>149.43060737336194</v>
      </c>
      <c r="CK26" s="70">
        <f>INDEX(Table3Compare!$B$6:$K$37,MATCH($CG26,Table3Compare!$A$6:$A$37,0),MATCH(CK$9,Table3Compare!$B$5:$K$5,0))</f>
        <v>152.98691305009541</v>
      </c>
      <c r="CL26" s="70">
        <f>INDEX(Table3Compare!$B$6:$K$37,MATCH($CG26,Table3Compare!$A$6:$A$37,0),MATCH(CL$9,Table3Compare!$B$5:$K$5,0))</f>
        <v>150.54209000444914</v>
      </c>
      <c r="CM26" s="70">
        <f>INDEX(Table3Compare!$B$6:$K$37,MATCH($CG26,Table3Compare!$A$6:$A$37,0),MATCH(CM$9,Table3Compare!$B$5:$K$5,0))</f>
        <v>149.43060737336194</v>
      </c>
      <c r="CN26" s="70">
        <f>INDEX(Table3Compare!$B$6:$K$37,MATCH($CG26,Table3Compare!$A$6:$A$37,0),MATCH(CN$9,Table3Compare!$B$5:$K$5,0))</f>
        <v>119.75124991741436</v>
      </c>
      <c r="CO26" s="70">
        <f>INDEX(Table3Compare!$B$6:$K$37,MATCH($CG26,Table3Compare!$A$6:$A$37,0),MATCH(CO$9,Table3Compare!$B$5:$K$5,0))</f>
        <v>119.75124991741436</v>
      </c>
      <c r="CP26" s="70">
        <f>INDEX(Table3Compare!$B$6:$K$37,MATCH($CG26,Table3Compare!$A$6:$A$37,0),MATCH(CP$9,Table3Compare!$B$5:$K$5,0))</f>
        <v>119.75124991741436</v>
      </c>
      <c r="CQ26" s="70">
        <f>INDEX(Table3Compare!$B$6:$K$37,MATCH($CG26,Table3Compare!$A$6:$A$37,0),MATCH(CQ$9,Table3Compare!$B$5:$K$5,0))</f>
        <v>119.75124991741436</v>
      </c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152"/>
      <c r="DG26" s="152"/>
      <c r="DH26" s="70"/>
      <c r="DI26" s="152"/>
      <c r="DJ26" s="152"/>
      <c r="DK26" s="152"/>
      <c r="DL26" s="152"/>
      <c r="DM26" s="152"/>
      <c r="DR26">
        <f>SUM(AX$13:AX26)*CH26/1000</f>
        <v>0</v>
      </c>
      <c r="DS26">
        <f>SUM(AY$13:AY26)*CI26/1000</f>
        <v>0</v>
      </c>
      <c r="DT26">
        <f>SUM(AZ$13:AZ26)*CJ26/1000</f>
        <v>0</v>
      </c>
      <c r="DU26">
        <f>SUM(BA$13:BA26)*CK26/1000</f>
        <v>8.6363527169830903</v>
      </c>
      <c r="DV26">
        <f>SUM(BB$13:BB26)*CL26/1000</f>
        <v>0</v>
      </c>
      <c r="DW26">
        <f>SUM(BC$13:BC26)*CM26/1000</f>
        <v>0</v>
      </c>
      <c r="DX26">
        <f>SUM(BD$13:BD26)*CN26/1000</f>
        <v>0</v>
      </c>
      <c r="DY26">
        <f>SUM(BE$13:BE26)*CO26/1000</f>
        <v>0</v>
      </c>
      <c r="DZ26">
        <f>SUM(BF$13:BF26)*CP26/1000</f>
        <v>0</v>
      </c>
      <c r="EA26">
        <f>SUM(BG$13:BG26)*CQ26/1000</f>
        <v>0</v>
      </c>
      <c r="EB26">
        <f>SUM(BH$13:BH26)*CR26/1000</f>
        <v>0</v>
      </c>
      <c r="EC26">
        <f>SUM(BI$13:BI26)*CS26/1000</f>
        <v>0</v>
      </c>
      <c r="ED26">
        <f>SUM(BJ$13:BJ26)*CT26/1000</f>
        <v>0</v>
      </c>
      <c r="EE26">
        <f>SUM(BK$13:BK26)*CU26/1000</f>
        <v>0</v>
      </c>
      <c r="EF26">
        <f>SUM(BL$13:BL26)*CV26/1000</f>
        <v>0</v>
      </c>
      <c r="EG26">
        <f>SUM(BM$13:BM26)*CW26/1000</f>
        <v>0</v>
      </c>
      <c r="EH26">
        <f>SUM(BN$13:BN26)*CX26/1000</f>
        <v>0</v>
      </c>
      <c r="EI26">
        <f>SUM(BO$13:BO26)*CY26/1000</f>
        <v>0</v>
      </c>
      <c r="EJ26">
        <f>SUM(BP$13:BP26)*CZ26/1000</f>
        <v>0</v>
      </c>
      <c r="EK26">
        <f>SUM(BQ$13:BQ26)*DA26/1000</f>
        <v>0</v>
      </c>
      <c r="EL26">
        <f>SUM(BR$13:BR26)*DB26/1000</f>
        <v>0</v>
      </c>
      <c r="EM26">
        <f>SUM(BS$13:BS26)*DC26/1000</f>
        <v>0</v>
      </c>
      <c r="EN26">
        <f>SUM(BT$13:BT26)*DD26/1000</f>
        <v>0</v>
      </c>
      <c r="EO26">
        <f>SUM(BU$13:BU26)*DE26/1000</f>
        <v>0</v>
      </c>
      <c r="EP26">
        <f>SUM(BV$13:BV26)*DF26/1000</f>
        <v>0</v>
      </c>
      <c r="EQ26">
        <f>SUM(BW$13:BW26)*DG26/1000</f>
        <v>0</v>
      </c>
      <c r="ER26">
        <f>SUM(BX$13:BX26)*DH26/1000</f>
        <v>0</v>
      </c>
      <c r="ES26">
        <f>SUM(BY$13:BY26)*DI26/1000</f>
        <v>0</v>
      </c>
      <c r="ET26">
        <f>SUM(BZ$13:BZ26)*DJ26/1000</f>
        <v>0</v>
      </c>
      <c r="FA26">
        <f t="shared" si="20"/>
        <v>8.6363527169830903</v>
      </c>
      <c r="FC26">
        <f t="shared" si="21"/>
        <v>2039</v>
      </c>
      <c r="FD26" s="69"/>
      <c r="FE26" s="86">
        <f t="shared" si="25"/>
        <v>0</v>
      </c>
    </row>
    <row r="27" spans="2:161">
      <c r="B27" s="210">
        <f t="shared" si="22"/>
        <v>2040</v>
      </c>
      <c r="C27" s="8">
        <f t="shared" si="7"/>
        <v>110.30781511052302</v>
      </c>
      <c r="D27" s="211"/>
      <c r="E27" s="8">
        <f t="shared" ca="1" si="23"/>
        <v>3.4023843393793687</v>
      </c>
      <c r="F27" s="33"/>
      <c r="G27" s="8">
        <f t="shared" ca="1" si="24"/>
        <v>44.797973657050754</v>
      </c>
      <c r="H27" s="8"/>
      <c r="I27" s="330"/>
      <c r="J27" s="330"/>
      <c r="K27" s="330"/>
      <c r="O27">
        <f t="shared" si="8"/>
        <v>2040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>
        <f t="shared" si="16"/>
        <v>0</v>
      </c>
      <c r="BF27">
        <f t="shared" si="17"/>
        <v>0</v>
      </c>
      <c r="BG27">
        <f t="shared" si="18"/>
        <v>0</v>
      </c>
      <c r="CG27" s="145">
        <f t="shared" si="19"/>
        <v>2040</v>
      </c>
      <c r="CH27" s="70">
        <f>INDEX(Table3Compare!$B$6:$K$37,MATCH($CG27,Table3Compare!$A$6:$A$37,0),MATCH(CH$9,Table3Compare!$B$5:$K$5,0))</f>
        <v>156.32202780114989</v>
      </c>
      <c r="CI27" s="70">
        <f>INDEX(Table3Compare!$B$6:$K$37,MATCH($CG27,Table3Compare!$A$6:$A$37,0),MATCH(CI$9,Table3Compare!$B$5:$K$5,0))</f>
        <v>153.82390761236439</v>
      </c>
      <c r="CJ27" s="70">
        <f>INDEX(Table3Compare!$B$6:$K$37,MATCH($CG27,Table3Compare!$A$6:$A$37,0),MATCH(CJ$9,Table3Compare!$B$5:$K$5,0))</f>
        <v>152.68819465958123</v>
      </c>
      <c r="CK27" s="70">
        <f>INDEX(Table3Compare!$B$6:$K$37,MATCH($CG27,Table3Compare!$A$6:$A$37,0),MATCH(CK$9,Table3Compare!$B$5:$K$5,0))</f>
        <v>156.32202780114989</v>
      </c>
      <c r="CL27" s="70">
        <f>INDEX(Table3Compare!$B$6:$K$37,MATCH($CG27,Table3Compare!$A$6:$A$37,0),MATCH(CL$9,Table3Compare!$B$5:$K$5,0))</f>
        <v>153.82390761236439</v>
      </c>
      <c r="CM27" s="70">
        <f>INDEX(Table3Compare!$B$6:$K$37,MATCH($CG27,Table3Compare!$A$6:$A$37,0),MATCH(CM$9,Table3Compare!$B$5:$K$5,0))</f>
        <v>152.68819465958123</v>
      </c>
      <c r="CN27" s="70">
        <f>INDEX(Table3Compare!$B$6:$K$37,MATCH($CG27,Table3Compare!$A$6:$A$37,0),MATCH(CN$9,Table3Compare!$B$5:$K$5,0))</f>
        <v>122.36182720206089</v>
      </c>
      <c r="CO27" s="70">
        <f>INDEX(Table3Compare!$B$6:$K$37,MATCH($CG27,Table3Compare!$A$6:$A$37,0),MATCH(CO$9,Table3Compare!$B$5:$K$5,0))</f>
        <v>122.36182720206089</v>
      </c>
      <c r="CP27" s="70">
        <f>INDEX(Table3Compare!$B$6:$K$37,MATCH($CG27,Table3Compare!$A$6:$A$37,0),MATCH(CP$9,Table3Compare!$B$5:$K$5,0))</f>
        <v>122.36182720206089</v>
      </c>
      <c r="CQ27" s="70">
        <f>INDEX(Table3Compare!$B$6:$K$37,MATCH($CG27,Table3Compare!$A$6:$A$37,0),MATCH(CQ$9,Table3Compare!$B$5:$K$5,0))</f>
        <v>122.36182720206089</v>
      </c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152"/>
      <c r="DG27" s="152"/>
      <c r="DH27" s="70"/>
      <c r="DI27" s="152"/>
      <c r="DJ27" s="152"/>
      <c r="DK27" s="152"/>
      <c r="DL27" s="152"/>
      <c r="DM27" s="152"/>
      <c r="DR27">
        <f>SUM(AX$13:AX27)*CH27/1000</f>
        <v>0</v>
      </c>
      <c r="DS27">
        <f>SUM(AY$13:AY27)*CI27/1000</f>
        <v>0</v>
      </c>
      <c r="DT27">
        <f>SUM(AZ$13:AZ27)*CJ27/1000</f>
        <v>0</v>
      </c>
      <c r="DU27">
        <f>SUM(BA$13:BA27)*CK27/1000</f>
        <v>8.8246252088418426</v>
      </c>
      <c r="DV27">
        <f>SUM(BB$13:BB27)*CL27/1000</f>
        <v>0</v>
      </c>
      <c r="DW27">
        <f>SUM(BC$13:BC27)*CM27/1000</f>
        <v>0</v>
      </c>
      <c r="DX27">
        <f>SUM(BD$13:BD27)*CN27/1000</f>
        <v>0</v>
      </c>
      <c r="DY27">
        <f>SUM(BE$13:BE27)*CO27/1000</f>
        <v>0</v>
      </c>
      <c r="DZ27">
        <f>SUM(BF$13:BF27)*CP27/1000</f>
        <v>0</v>
      </c>
      <c r="EA27">
        <f>SUM(BG$13:BG27)*CQ27/1000</f>
        <v>0</v>
      </c>
      <c r="EB27">
        <f>SUM(BH$13:BH27)*CR27/1000</f>
        <v>0</v>
      </c>
      <c r="EC27">
        <f>SUM(BI$13:BI27)*CS27/1000</f>
        <v>0</v>
      </c>
      <c r="ED27">
        <f>SUM(BJ$13:BJ27)*CT27/1000</f>
        <v>0</v>
      </c>
      <c r="EE27">
        <f>SUM(BK$13:BK27)*CU27/1000</f>
        <v>0</v>
      </c>
      <c r="EF27">
        <f>SUM(BL$13:BL27)*CV27/1000</f>
        <v>0</v>
      </c>
      <c r="EG27">
        <f>SUM(BM$13:BM27)*CW27/1000</f>
        <v>0</v>
      </c>
      <c r="EH27">
        <f>SUM(BN$13:BN27)*CX27/1000</f>
        <v>0</v>
      </c>
      <c r="EI27">
        <f>SUM(BO$13:BO27)*CY27/1000</f>
        <v>0</v>
      </c>
      <c r="EJ27">
        <f>SUM(BP$13:BP27)*CZ27/1000</f>
        <v>0</v>
      </c>
      <c r="EK27">
        <f>SUM(BQ$13:BQ27)*DA27/1000</f>
        <v>0</v>
      </c>
      <c r="EL27">
        <f>SUM(BR$13:BR27)*DB27/1000</f>
        <v>0</v>
      </c>
      <c r="EM27">
        <f>SUM(BS$13:BS27)*DC27/1000</f>
        <v>0</v>
      </c>
      <c r="EN27">
        <f>SUM(BT$13:BT27)*DD27/1000</f>
        <v>0</v>
      </c>
      <c r="EO27">
        <f>SUM(BU$13:BU27)*DE27/1000</f>
        <v>0</v>
      </c>
      <c r="EP27">
        <f>SUM(BV$13:BV27)*DF27/1000</f>
        <v>0</v>
      </c>
      <c r="EQ27">
        <f>SUM(BW$13:BW27)*DG27/1000</f>
        <v>0</v>
      </c>
      <c r="ER27">
        <f>SUM(BX$13:BX27)*DH27/1000</f>
        <v>0</v>
      </c>
      <c r="ES27">
        <f>SUM(BY$13:BY27)*DI27/1000</f>
        <v>0</v>
      </c>
      <c r="ET27">
        <f>SUM(BZ$13:BZ27)*DJ27/1000</f>
        <v>0</v>
      </c>
      <c r="FA27">
        <f t="shared" si="20"/>
        <v>8.8246252088418426</v>
      </c>
      <c r="FC27">
        <f t="shared" si="21"/>
        <v>2040</v>
      </c>
      <c r="FD27" s="69"/>
      <c r="FE27" s="86">
        <f t="shared" si="25"/>
        <v>0</v>
      </c>
    </row>
    <row r="28" spans="2:161">
      <c r="B28" s="210">
        <f t="shared" si="22"/>
        <v>2041</v>
      </c>
      <c r="C28" s="8">
        <f t="shared" si="7"/>
        <v>112.71252542706206</v>
      </c>
      <c r="D28" s="211"/>
      <c r="E28" s="8">
        <f t="shared" ca="1" si="23"/>
        <v>2.2806234945085322</v>
      </c>
      <c r="F28" s="33"/>
      <c r="G28" s="8">
        <f t="shared" ca="1" si="24"/>
        <v>44.632407077090754</v>
      </c>
      <c r="H28" s="33"/>
      <c r="I28" s="330"/>
      <c r="J28" s="330"/>
      <c r="K28" s="330"/>
      <c r="M28" s="45"/>
      <c r="O28">
        <f t="shared" si="8"/>
        <v>2041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>
        <f t="shared" si="16"/>
        <v>0</v>
      </c>
      <c r="BF28">
        <f t="shared" si="17"/>
        <v>0</v>
      </c>
      <c r="BG28">
        <f t="shared" si="18"/>
        <v>0</v>
      </c>
      <c r="CG28" s="145">
        <f t="shared" si="19"/>
        <v>2041</v>
      </c>
      <c r="CH28" s="70">
        <f>INDEX(Table3Compare!$B$6:$K$37,MATCH($CG28,Table3Compare!$A$6:$A$37,0),MATCH(CH$9,Table3Compare!$B$5:$K$5,0))</f>
        <v>159.72984793229006</v>
      </c>
      <c r="CI28" s="70">
        <f>INDEX(Table3Compare!$B$6:$K$37,MATCH($CG28,Table3Compare!$A$6:$A$37,0),MATCH(CI$9,Table3Compare!$B$5:$K$5,0))</f>
        <v>157.17726872458636</v>
      </c>
      <c r="CJ28" s="70">
        <f>INDEX(Table3Compare!$B$6:$K$37,MATCH($CG28,Table3Compare!$A$6:$A$37,0),MATCH(CJ$9,Table3Compare!$B$5:$K$5,0))</f>
        <v>156.0167972299769</v>
      </c>
      <c r="CK28" s="70">
        <f>INDEX(Table3Compare!$B$6:$K$37,MATCH($CG28,Table3Compare!$A$6:$A$37,0),MATCH(CK$9,Table3Compare!$B$5:$K$5,0))</f>
        <v>159.72984793229006</v>
      </c>
      <c r="CL28" s="70">
        <f>INDEX(Table3Compare!$B$6:$K$37,MATCH($CG28,Table3Compare!$A$6:$A$37,0),MATCH(CL$9,Table3Compare!$B$5:$K$5,0))</f>
        <v>157.17726872458636</v>
      </c>
      <c r="CM28" s="70">
        <f>INDEX(Table3Compare!$B$6:$K$37,MATCH($CG28,Table3Compare!$A$6:$A$37,0),MATCH(CM$9,Table3Compare!$B$5:$K$5,0))</f>
        <v>156.0167972299769</v>
      </c>
      <c r="CN28" s="70">
        <f>INDEX(Table3Compare!$B$6:$K$37,MATCH($CG28,Table3Compare!$A$6:$A$37,0),MATCH(CN$9,Table3Compare!$B$5:$K$5,0))</f>
        <v>125.02931497641799</v>
      </c>
      <c r="CO28" s="70">
        <f>INDEX(Table3Compare!$B$6:$K$37,MATCH($CG28,Table3Compare!$A$6:$A$37,0),MATCH(CO$9,Table3Compare!$B$5:$K$5,0))</f>
        <v>125.02931497641799</v>
      </c>
      <c r="CP28" s="70">
        <f>INDEX(Table3Compare!$B$6:$K$37,MATCH($CG28,Table3Compare!$A$6:$A$37,0),MATCH(CP$9,Table3Compare!$B$5:$K$5,0))</f>
        <v>125.02931497641799</v>
      </c>
      <c r="CQ28" s="70">
        <f>INDEX(Table3Compare!$B$6:$K$37,MATCH($CG28,Table3Compare!$A$6:$A$37,0),MATCH(CQ$9,Table3Compare!$B$5:$K$5,0))</f>
        <v>125.02931497641799</v>
      </c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152"/>
      <c r="DG28" s="152"/>
      <c r="DH28" s="70"/>
      <c r="DI28" s="152"/>
      <c r="DJ28" s="152"/>
      <c r="DK28" s="152"/>
      <c r="DL28" s="152"/>
      <c r="DM28" s="152"/>
      <c r="DR28">
        <f>SUM(AX$13:AX28)*CH28/1000</f>
        <v>0</v>
      </c>
      <c r="DS28">
        <f>SUM(AY$13:AY28)*CI28/1000</f>
        <v>0</v>
      </c>
      <c r="DT28">
        <f>SUM(AZ$13:AZ28)*CJ28/1000</f>
        <v>0</v>
      </c>
      <c r="DU28">
        <f>SUM(BA$13:BA28)*CK28/1000</f>
        <v>9.0170020341649657</v>
      </c>
      <c r="DV28">
        <f>SUM(BB$13:BB28)*CL28/1000</f>
        <v>0</v>
      </c>
      <c r="DW28">
        <f>SUM(BC$13:BC28)*CM28/1000</f>
        <v>0</v>
      </c>
      <c r="DX28">
        <f>SUM(BD$13:BD28)*CN28/1000</f>
        <v>0</v>
      </c>
      <c r="DY28">
        <f>SUM(BE$13:BE28)*CO28/1000</f>
        <v>0</v>
      </c>
      <c r="DZ28">
        <f>SUM(BF$13:BF28)*CP28/1000</f>
        <v>0</v>
      </c>
      <c r="EA28">
        <f>SUM(BG$13:BG28)*CQ28/1000</f>
        <v>0</v>
      </c>
      <c r="EB28">
        <f>SUM(BH$13:BH28)*CR28/1000</f>
        <v>0</v>
      </c>
      <c r="EC28">
        <f>SUM(BI$13:BI28)*CS28/1000</f>
        <v>0</v>
      </c>
      <c r="ED28">
        <f>SUM(BJ$13:BJ28)*CT28/1000</f>
        <v>0</v>
      </c>
      <c r="EE28">
        <f>SUM(BK$13:BK28)*CU28/1000</f>
        <v>0</v>
      </c>
      <c r="EF28">
        <f>SUM(BL$13:BL28)*CV28/1000</f>
        <v>0</v>
      </c>
      <c r="EG28">
        <f>SUM(BM$13:BM28)*CW28/1000</f>
        <v>0</v>
      </c>
      <c r="EH28">
        <f>SUM(BN$13:BN28)*CX28/1000</f>
        <v>0</v>
      </c>
      <c r="EI28">
        <f>SUM(BO$13:BO28)*CY28/1000</f>
        <v>0</v>
      </c>
      <c r="EJ28">
        <f>SUM(BP$13:BP28)*CZ28/1000</f>
        <v>0</v>
      </c>
      <c r="EK28">
        <f>SUM(BQ$13:BQ28)*DA28/1000</f>
        <v>0</v>
      </c>
      <c r="EL28">
        <f>SUM(BR$13:BR28)*DB28/1000</f>
        <v>0</v>
      </c>
      <c r="EM28">
        <f>SUM(BS$13:BS28)*DC28/1000</f>
        <v>0</v>
      </c>
      <c r="EN28">
        <f>SUM(BT$13:BT28)*DD28/1000</f>
        <v>0</v>
      </c>
      <c r="EO28">
        <f>SUM(BU$13:BU28)*DE28/1000</f>
        <v>0</v>
      </c>
      <c r="EP28">
        <f>SUM(BV$13:BV28)*DF28/1000</f>
        <v>0</v>
      </c>
      <c r="EQ28">
        <f>SUM(BW$13:BW28)*DG28/1000</f>
        <v>0</v>
      </c>
      <c r="ER28">
        <f>SUM(BX$13:BX28)*DH28/1000</f>
        <v>0</v>
      </c>
      <c r="ES28">
        <f>SUM(BY$13:BY28)*DI28/1000</f>
        <v>0</v>
      </c>
      <c r="ET28">
        <f>SUM(BZ$13:BZ28)*DJ28/1000</f>
        <v>0</v>
      </c>
      <c r="FA28">
        <f t="shared" si="20"/>
        <v>9.0170020341649657</v>
      </c>
      <c r="FC28">
        <f t="shared" si="21"/>
        <v>2041</v>
      </c>
      <c r="FD28" s="69"/>
      <c r="FE28" s="86">
        <f t="shared" si="25"/>
        <v>0</v>
      </c>
    </row>
    <row r="29" spans="2:161">
      <c r="B29" s="210">
        <f t="shared" si="22"/>
        <v>2042</v>
      </c>
      <c r="C29" s="8">
        <f t="shared" si="7"/>
        <v>115.16965848559042</v>
      </c>
      <c r="D29" s="211"/>
      <c r="E29" s="8">
        <f t="shared" ca="1" si="23"/>
        <v>3.1584034744761826</v>
      </c>
      <c r="F29" s="33"/>
      <c r="G29" s="8">
        <f t="shared" ca="1" si="24"/>
        <v>46.390727232435374</v>
      </c>
      <c r="H29" s="33"/>
      <c r="I29" s="330"/>
      <c r="J29" s="330"/>
      <c r="K29" s="330"/>
      <c r="M29" s="86"/>
      <c r="O29">
        <f t="shared" si="8"/>
        <v>2042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>
        <f t="shared" si="16"/>
        <v>0</v>
      </c>
      <c r="BF29">
        <f t="shared" si="17"/>
        <v>0</v>
      </c>
      <c r="BG29">
        <f t="shared" si="18"/>
        <v>0</v>
      </c>
      <c r="CG29" s="145">
        <f t="shared" si="19"/>
        <v>2042</v>
      </c>
      <c r="CH29" s="70">
        <f>INDEX(Table3Compare!$B$6:$K$37,MATCH($CG29,Table3Compare!$A$6:$A$37,0),MATCH(CH$9,Table3Compare!$B$5:$K$5,0))</f>
        <v>163.21195862319203</v>
      </c>
      <c r="CI29" s="70">
        <f>INDEX(Table3Compare!$B$6:$K$37,MATCH($CG29,Table3Compare!$A$6:$A$37,0),MATCH(CI$9,Table3Compare!$B$5:$K$5,0))</f>
        <v>160.60373318866488</v>
      </c>
      <c r="CJ29" s="70">
        <f>INDEX(Table3Compare!$B$6:$K$37,MATCH($CG29,Table3Compare!$A$6:$A$37,0),MATCH(CJ$9,Table3Compare!$B$5:$K$5,0))</f>
        <v>159.41796341542948</v>
      </c>
      <c r="CK29" s="70">
        <f>INDEX(Table3Compare!$B$6:$K$37,MATCH($CG29,Table3Compare!$A$6:$A$37,0),MATCH(CK$9,Table3Compare!$B$5:$K$5,0))</f>
        <v>163.21195862319203</v>
      </c>
      <c r="CL29" s="70">
        <f>INDEX(Table3Compare!$B$6:$K$37,MATCH($CG29,Table3Compare!$A$6:$A$37,0),MATCH(CL$9,Table3Compare!$B$5:$K$5,0))</f>
        <v>160.60373318866488</v>
      </c>
      <c r="CM29" s="70">
        <f>INDEX(Table3Compare!$B$6:$K$37,MATCH($CG29,Table3Compare!$A$6:$A$37,0),MATCH(CM$9,Table3Compare!$B$5:$K$5,0))</f>
        <v>159.41796341542948</v>
      </c>
      <c r="CN29" s="70">
        <f>INDEX(Table3Compare!$B$6:$K$37,MATCH($CG29,Table3Compare!$A$6:$A$37,0),MATCH(CN$9,Table3Compare!$B$5:$K$5,0))</f>
        <v>127.75495404758324</v>
      </c>
      <c r="CO29" s="70">
        <f>INDEX(Table3Compare!$B$6:$K$37,MATCH($CG29,Table3Compare!$A$6:$A$37,0),MATCH(CO$9,Table3Compare!$B$5:$K$5,0))</f>
        <v>127.75495404758324</v>
      </c>
      <c r="CP29" s="70">
        <f>INDEX(Table3Compare!$B$6:$K$37,MATCH($CG29,Table3Compare!$A$6:$A$37,0),MATCH(CP$9,Table3Compare!$B$5:$K$5,0))</f>
        <v>127.75495404758324</v>
      </c>
      <c r="CQ29" s="70">
        <f>INDEX(Table3Compare!$B$6:$K$37,MATCH($CG29,Table3Compare!$A$6:$A$37,0),MATCH(CQ$9,Table3Compare!$B$5:$K$5,0))</f>
        <v>127.75495404758324</v>
      </c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152"/>
      <c r="DG29" s="152"/>
      <c r="DH29" s="70"/>
      <c r="DI29" s="152"/>
      <c r="DJ29" s="152"/>
      <c r="DK29" s="152"/>
      <c r="DL29" s="152"/>
      <c r="DM29" s="152"/>
      <c r="DR29">
        <f>SUM(AX$13:AX29)*CH29/1000</f>
        <v>0</v>
      </c>
      <c r="DS29">
        <f>SUM(AY$13:AY29)*CI29/1000</f>
        <v>0</v>
      </c>
      <c r="DT29">
        <f>SUM(AZ$13:AZ29)*CJ29/1000</f>
        <v>0</v>
      </c>
      <c r="DU29">
        <f>SUM(BA$13:BA29)*CK29/1000</f>
        <v>9.2135726788472336</v>
      </c>
      <c r="DV29">
        <f>SUM(BB$13:BB29)*CL29/1000</f>
        <v>0</v>
      </c>
      <c r="DW29">
        <f>SUM(BC$13:BC29)*CM29/1000</f>
        <v>0</v>
      </c>
      <c r="DX29">
        <f>SUM(BD$13:BD29)*CN29/1000</f>
        <v>0</v>
      </c>
      <c r="DY29">
        <f>SUM(BE$13:BE29)*CO29/1000</f>
        <v>0</v>
      </c>
      <c r="DZ29">
        <f>SUM(BF$13:BF29)*CP29/1000</f>
        <v>0</v>
      </c>
      <c r="EA29">
        <f>SUM(BG$13:BG29)*CQ29/1000</f>
        <v>0</v>
      </c>
      <c r="EB29">
        <f>SUM(BH$13:BH29)*CR29/1000</f>
        <v>0</v>
      </c>
      <c r="EC29">
        <f>SUM(BI$13:BI29)*CS29/1000</f>
        <v>0</v>
      </c>
      <c r="ED29">
        <f>SUM(BJ$13:BJ29)*CT29/1000</f>
        <v>0</v>
      </c>
      <c r="EE29">
        <f>SUM(BK$13:BK29)*CU29/1000</f>
        <v>0</v>
      </c>
      <c r="EF29">
        <f>SUM(BL$13:BL29)*CV29/1000</f>
        <v>0</v>
      </c>
      <c r="EG29">
        <f>SUM(BM$13:BM29)*CW29/1000</f>
        <v>0</v>
      </c>
      <c r="EH29">
        <f>SUM(BN$13:BN29)*CX29/1000</f>
        <v>0</v>
      </c>
      <c r="EI29">
        <f>SUM(BO$13:BO29)*CY29/1000</f>
        <v>0</v>
      </c>
      <c r="EJ29">
        <f>SUM(BP$13:BP29)*CZ29/1000</f>
        <v>0</v>
      </c>
      <c r="EK29">
        <f>SUM(BQ$13:BQ29)*DA29/1000</f>
        <v>0</v>
      </c>
      <c r="EL29">
        <f>SUM(BR$13:BR29)*DB29/1000</f>
        <v>0</v>
      </c>
      <c r="EM29">
        <f>SUM(BS$13:BS29)*DC29/1000</f>
        <v>0</v>
      </c>
      <c r="EN29">
        <f>SUM(BT$13:BT29)*DD29/1000</f>
        <v>0</v>
      </c>
      <c r="EO29">
        <f>SUM(BU$13:BU29)*DE29/1000</f>
        <v>0</v>
      </c>
      <c r="EP29">
        <f>SUM(BV$13:BV29)*DF29/1000</f>
        <v>0</v>
      </c>
      <c r="EQ29">
        <f>SUM(BW$13:BW29)*DG29/1000</f>
        <v>0</v>
      </c>
      <c r="ER29">
        <f>SUM(BX$13:BX29)*DH29/1000</f>
        <v>0</v>
      </c>
      <c r="ES29">
        <f>SUM(BY$13:BY29)*DI29/1000</f>
        <v>0</v>
      </c>
      <c r="ET29">
        <f>SUM(BZ$13:BZ29)*DJ29/1000</f>
        <v>0</v>
      </c>
      <c r="FA29">
        <f t="shared" si="20"/>
        <v>9.2135726788472336</v>
      </c>
      <c r="FC29">
        <f t="shared" si="21"/>
        <v>2042</v>
      </c>
      <c r="FD29" s="69"/>
      <c r="FE29" s="86">
        <f t="shared" si="25"/>
        <v>0</v>
      </c>
    </row>
    <row r="30" spans="2:161">
      <c r="B30" s="210">
        <f t="shared" si="22"/>
        <v>2043</v>
      </c>
      <c r="C30" s="8">
        <f t="shared" si="7"/>
        <v>117.68035707641688</v>
      </c>
      <c r="D30" s="211"/>
      <c r="E30" s="8">
        <f t="shared" ca="1" si="23"/>
        <v>3.4416325959828558</v>
      </c>
      <c r="F30" s="33"/>
      <c r="G30" s="8">
        <f t="shared" ca="1" si="24"/>
        <v>47.62689443368172</v>
      </c>
      <c r="H30" s="33"/>
      <c r="I30" s="330"/>
      <c r="J30" s="330"/>
      <c r="K30" s="330"/>
      <c r="M30" s="86"/>
      <c r="O30">
        <f t="shared" si="8"/>
        <v>2043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>
        <f t="shared" si="16"/>
        <v>0</v>
      </c>
      <c r="BF30">
        <f t="shared" si="17"/>
        <v>0</v>
      </c>
      <c r="BG30">
        <f t="shared" si="18"/>
        <v>0</v>
      </c>
      <c r="CG30" s="145">
        <f t="shared" si="19"/>
        <v>2043</v>
      </c>
      <c r="CH30" s="70">
        <f>INDEX(Table3Compare!$B$6:$K$37,MATCH($CG30,Table3Compare!$A$6:$A$37,0),MATCH(CH$9,Table3Compare!$B$5:$K$5,0))</f>
        <v>166.7699793719689</v>
      </c>
      <c r="CI30" s="70">
        <f>INDEX(Table3Compare!$B$6:$K$37,MATCH($CG30,Table3Compare!$A$6:$A$37,0),MATCH(CI$9,Table3Compare!$B$5:$K$5,0))</f>
        <v>164.10489462215736</v>
      </c>
      <c r="CJ30" s="70">
        <f>INDEX(Table3Compare!$B$6:$K$37,MATCH($CG30,Table3Compare!$A$6:$A$37,0),MATCH(CJ$9,Table3Compare!$B$5:$K$5,0))</f>
        <v>162.89327506749646</v>
      </c>
      <c r="CK30" s="70">
        <f>INDEX(Table3Compare!$B$6:$K$37,MATCH($CG30,Table3Compare!$A$6:$A$37,0),MATCH(CK$9,Table3Compare!$B$5:$K$5,0))</f>
        <v>166.7699793719689</v>
      </c>
      <c r="CL30" s="70">
        <f>INDEX(Table3Compare!$B$6:$K$37,MATCH($CG30,Table3Compare!$A$6:$A$37,0),MATCH(CL$9,Table3Compare!$B$5:$K$5,0))</f>
        <v>164.10489462215736</v>
      </c>
      <c r="CM30" s="70">
        <f>INDEX(Table3Compare!$B$6:$K$37,MATCH($CG30,Table3Compare!$A$6:$A$37,0),MATCH(CM$9,Table3Compare!$B$5:$K$5,0))</f>
        <v>162.89327506749646</v>
      </c>
      <c r="CN30" s="70">
        <f>INDEX(Table3Compare!$B$6:$K$37,MATCH($CG30,Table3Compare!$A$6:$A$37,0),MATCH(CN$9,Table3Compare!$B$5:$K$5,0))</f>
        <v>130.5400120855777</v>
      </c>
      <c r="CO30" s="70">
        <f>INDEX(Table3Compare!$B$6:$K$37,MATCH($CG30,Table3Compare!$A$6:$A$37,0),MATCH(CO$9,Table3Compare!$B$5:$K$5,0))</f>
        <v>130.5400120855777</v>
      </c>
      <c r="CP30" s="70">
        <f>INDEX(Table3Compare!$B$6:$K$37,MATCH($CG30,Table3Compare!$A$6:$A$37,0),MATCH(CP$9,Table3Compare!$B$5:$K$5,0))</f>
        <v>130.5400120855777</v>
      </c>
      <c r="CQ30" s="70">
        <f>INDEX(Table3Compare!$B$6:$K$37,MATCH($CG30,Table3Compare!$A$6:$A$37,0),MATCH(CQ$9,Table3Compare!$B$5:$K$5,0))</f>
        <v>130.5400120855777</v>
      </c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152"/>
      <c r="DG30" s="152"/>
      <c r="DH30" s="70"/>
      <c r="DI30" s="152"/>
      <c r="DJ30" s="152"/>
      <c r="DK30" s="152"/>
      <c r="DL30" s="152"/>
      <c r="DM30" s="152"/>
      <c r="DR30">
        <f>SUM(AX$13:AX30)*CH30/1000</f>
        <v>0</v>
      </c>
      <c r="DS30">
        <f>SUM(AY$13:AY30)*CI30/1000</f>
        <v>0</v>
      </c>
      <c r="DT30">
        <f>SUM(AZ$13:AZ30)*CJ30/1000</f>
        <v>0</v>
      </c>
      <c r="DU30">
        <f>SUM(BA$13:BA30)*CK30/1000</f>
        <v>9.4144285661133509</v>
      </c>
      <c r="DV30">
        <f>SUM(BB$13:BB30)*CL30/1000</f>
        <v>0</v>
      </c>
      <c r="DW30">
        <f>SUM(BC$13:BC30)*CM30/1000</f>
        <v>0</v>
      </c>
      <c r="DX30">
        <f>SUM(BD$13:BD30)*CN30/1000</f>
        <v>0</v>
      </c>
      <c r="DY30">
        <f>SUM(BE$13:BE30)*CO30/1000</f>
        <v>0</v>
      </c>
      <c r="DZ30">
        <f>SUM(BF$13:BF30)*CP30/1000</f>
        <v>0</v>
      </c>
      <c r="EA30">
        <f>SUM(BG$13:BG30)*CQ30/1000</f>
        <v>0</v>
      </c>
      <c r="EB30">
        <f>SUM(BH$13:BH30)*CR30/1000</f>
        <v>0</v>
      </c>
      <c r="EC30">
        <f>SUM(BI$13:BI30)*CS30/1000</f>
        <v>0</v>
      </c>
      <c r="ED30">
        <f>SUM(BJ$13:BJ30)*CT30/1000</f>
        <v>0</v>
      </c>
      <c r="EE30">
        <f>SUM(BK$13:BK30)*CU30/1000</f>
        <v>0</v>
      </c>
      <c r="EF30">
        <f>SUM(BL$13:BL30)*CV30/1000</f>
        <v>0</v>
      </c>
      <c r="EG30">
        <f>SUM(BM$13:BM30)*CW30/1000</f>
        <v>0</v>
      </c>
      <c r="EH30">
        <f>SUM(BN$13:BN30)*CX30/1000</f>
        <v>0</v>
      </c>
      <c r="EI30">
        <f>SUM(BO$13:BO30)*CY30/1000</f>
        <v>0</v>
      </c>
      <c r="EJ30">
        <f>SUM(BP$13:BP30)*CZ30/1000</f>
        <v>0</v>
      </c>
      <c r="EK30">
        <f>SUM(BQ$13:BQ30)*DA30/1000</f>
        <v>0</v>
      </c>
      <c r="EL30">
        <f>SUM(BR$13:BR30)*DB30/1000</f>
        <v>0</v>
      </c>
      <c r="EM30">
        <f>SUM(BS$13:BS30)*DC30/1000</f>
        <v>0</v>
      </c>
      <c r="EN30">
        <f>SUM(BT$13:BT30)*DD30/1000</f>
        <v>0</v>
      </c>
      <c r="EO30">
        <f>SUM(BU$13:BU30)*DE30/1000</f>
        <v>0</v>
      </c>
      <c r="EP30">
        <f>SUM(BV$13:BV30)*DF30/1000</f>
        <v>0</v>
      </c>
      <c r="EQ30">
        <f>SUM(BW$13:BW30)*DG30/1000</f>
        <v>0</v>
      </c>
      <c r="ER30">
        <f>SUM(BX$13:BX30)*DH30/1000</f>
        <v>0</v>
      </c>
      <c r="ES30">
        <f>SUM(BY$13:BY30)*DI30/1000</f>
        <v>0</v>
      </c>
      <c r="ET30">
        <f>SUM(BZ$13:BZ30)*DJ30/1000</f>
        <v>0</v>
      </c>
      <c r="FA30">
        <f t="shared" si="20"/>
        <v>9.4144285661133509</v>
      </c>
      <c r="FC30">
        <f t="shared" si="21"/>
        <v>2043</v>
      </c>
      <c r="FD30" s="69"/>
      <c r="FE30" s="86">
        <f t="shared" si="25"/>
        <v>0</v>
      </c>
    </row>
    <row r="31" spans="2:161">
      <c r="B31" s="210">
        <f t="shared" si="22"/>
        <v>2044</v>
      </c>
      <c r="C31" s="8">
        <f t="shared" si="7"/>
        <v>120.24578883141972</v>
      </c>
      <c r="D31" s="211"/>
      <c r="E31" s="8">
        <f t="shared" ca="1" si="23"/>
        <v>4.0647685438632397</v>
      </c>
      <c r="F31" s="33"/>
      <c r="G31" s="8">
        <f t="shared" ca="1" si="24"/>
        <v>49.187249856786174</v>
      </c>
      <c r="H31" s="33"/>
      <c r="I31" s="330"/>
      <c r="J31" s="330"/>
      <c r="K31" s="330"/>
      <c r="M31" s="86"/>
      <c r="O31">
        <f t="shared" si="8"/>
        <v>2044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>
        <f t="shared" si="16"/>
        <v>0</v>
      </c>
      <c r="BF31">
        <f t="shared" si="17"/>
        <v>0</v>
      </c>
      <c r="BG31">
        <f t="shared" si="18"/>
        <v>0</v>
      </c>
      <c r="CG31" s="145">
        <f t="shared" si="19"/>
        <v>2044</v>
      </c>
      <c r="CH31" s="70">
        <f>INDEX(Table3Compare!$B$6:$K$37,MATCH($CG31,Table3Compare!$A$6:$A$37,0),MATCH(CH$9,Table3Compare!$B$5:$K$5,0))</f>
        <v>170.40556488080787</v>
      </c>
      <c r="CI31" s="70">
        <f>INDEX(Table3Compare!$B$6:$K$37,MATCH($CG31,Table3Compare!$A$6:$A$37,0),MATCH(CI$9,Table3Compare!$B$5:$K$5,0))</f>
        <v>167.68238128411315</v>
      </c>
      <c r="CJ31" s="70">
        <f>INDEX(Table3Compare!$B$6:$K$37,MATCH($CG31,Table3Compare!$A$6:$A$37,0),MATCH(CJ$9,Table3Compare!$B$5:$K$5,0))</f>
        <v>166.44434842346192</v>
      </c>
      <c r="CK31" s="70">
        <f>INDEX(Table3Compare!$B$6:$K$37,MATCH($CG31,Table3Compare!$A$6:$A$37,0),MATCH(CK$9,Table3Compare!$B$5:$K$5,0))</f>
        <v>170.40556488080787</v>
      </c>
      <c r="CL31" s="70">
        <f>INDEX(Table3Compare!$B$6:$K$37,MATCH($CG31,Table3Compare!$A$6:$A$37,0),MATCH(CL$9,Table3Compare!$B$5:$K$5,0))</f>
        <v>167.68238128411315</v>
      </c>
      <c r="CM31" s="70">
        <f>INDEX(Table3Compare!$B$6:$K$37,MATCH($CG31,Table3Compare!$A$6:$A$37,0),MATCH(CM$9,Table3Compare!$B$5:$K$5,0))</f>
        <v>166.44434842346192</v>
      </c>
      <c r="CN31" s="70">
        <f>INDEX(Table3Compare!$B$6:$K$37,MATCH($CG31,Table3Compare!$A$6:$A$37,0),MATCH(CN$9,Table3Compare!$B$5:$K$5,0))</f>
        <v>133.38578431658249</v>
      </c>
      <c r="CO31" s="70">
        <f>INDEX(Table3Compare!$B$6:$K$37,MATCH($CG31,Table3Compare!$A$6:$A$37,0),MATCH(CO$9,Table3Compare!$B$5:$K$5,0))</f>
        <v>133.38578431658249</v>
      </c>
      <c r="CP31" s="70">
        <f>INDEX(Table3Compare!$B$6:$K$37,MATCH($CG31,Table3Compare!$A$6:$A$37,0),MATCH(CP$9,Table3Compare!$B$5:$K$5,0))</f>
        <v>133.38578431658249</v>
      </c>
      <c r="CQ31" s="70">
        <f>INDEX(Table3Compare!$B$6:$K$37,MATCH($CG31,Table3Compare!$A$6:$A$37,0),MATCH(CQ$9,Table3Compare!$B$5:$K$5,0))</f>
        <v>133.38578431658249</v>
      </c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152"/>
      <c r="DG31" s="152"/>
      <c r="DH31" s="70"/>
      <c r="DI31" s="152"/>
      <c r="DJ31" s="152"/>
      <c r="DK31" s="152"/>
      <c r="DL31" s="152"/>
      <c r="DM31" s="152"/>
      <c r="DR31">
        <f>SUM(AX$13:AX31)*CH31/1000</f>
        <v>0</v>
      </c>
      <c r="DS31">
        <f>SUM(AY$13:AY31)*CI31/1000</f>
        <v>0</v>
      </c>
      <c r="DT31">
        <f>SUM(AZ$13:AZ31)*CJ31/1000</f>
        <v>0</v>
      </c>
      <c r="DU31">
        <f>SUM(BA$13:BA31)*CK31/1000</f>
        <v>9.6196631065135776</v>
      </c>
      <c r="DV31">
        <f>SUM(BB$13:BB31)*CL31/1000</f>
        <v>0</v>
      </c>
      <c r="DW31">
        <f>SUM(BC$13:BC31)*CM31/1000</f>
        <v>0</v>
      </c>
      <c r="DX31">
        <f>SUM(BD$13:BD31)*CN31/1000</f>
        <v>0</v>
      </c>
      <c r="DY31">
        <f>SUM(BE$13:BE31)*CO31/1000</f>
        <v>0</v>
      </c>
      <c r="DZ31">
        <f>SUM(BF$13:BF31)*CP31/1000</f>
        <v>0</v>
      </c>
      <c r="EA31">
        <f>SUM(BG$13:BG31)*CQ31/1000</f>
        <v>0</v>
      </c>
      <c r="EB31">
        <f>SUM(BH$13:BH31)*CR31/1000</f>
        <v>0</v>
      </c>
      <c r="EC31">
        <f>SUM(BI$13:BI31)*CS31/1000</f>
        <v>0</v>
      </c>
      <c r="ED31">
        <f>SUM(BJ$13:BJ31)*CT31/1000</f>
        <v>0</v>
      </c>
      <c r="EE31">
        <f>SUM(BK$13:BK31)*CU31/1000</f>
        <v>0</v>
      </c>
      <c r="EF31">
        <f>SUM(BL$13:BL31)*CV31/1000</f>
        <v>0</v>
      </c>
      <c r="EG31">
        <f>SUM(BM$13:BM31)*CW31/1000</f>
        <v>0</v>
      </c>
      <c r="EH31">
        <f>SUM(BN$13:BN31)*CX31/1000</f>
        <v>0</v>
      </c>
      <c r="EI31">
        <f>SUM(BO$13:BO31)*CY31/1000</f>
        <v>0</v>
      </c>
      <c r="EJ31">
        <f>SUM(BP$13:BP31)*CZ31/1000</f>
        <v>0</v>
      </c>
      <c r="EK31">
        <f>SUM(BQ$13:BQ31)*DA31/1000</f>
        <v>0</v>
      </c>
      <c r="EL31">
        <f>SUM(BR$13:BR31)*DB31/1000</f>
        <v>0</v>
      </c>
      <c r="EM31">
        <f>SUM(BS$13:BS31)*DC31/1000</f>
        <v>0</v>
      </c>
      <c r="EN31">
        <f>SUM(BT$13:BT31)*DD31/1000</f>
        <v>0</v>
      </c>
      <c r="EO31">
        <f>SUM(BU$13:BU31)*DE31/1000</f>
        <v>0</v>
      </c>
      <c r="EP31">
        <f>SUM(BV$13:BV31)*DF31/1000</f>
        <v>0</v>
      </c>
      <c r="EQ31">
        <f>SUM(BW$13:BW31)*DG31/1000</f>
        <v>0</v>
      </c>
      <c r="ER31">
        <f>SUM(BX$13:BX31)*DH31/1000</f>
        <v>0</v>
      </c>
      <c r="ES31">
        <f>SUM(BY$13:BY31)*DI31/1000</f>
        <v>0</v>
      </c>
      <c r="ET31">
        <f>SUM(BZ$13:BZ31)*DJ31/1000</f>
        <v>0</v>
      </c>
      <c r="FA31">
        <f t="shared" si="20"/>
        <v>9.6196631065135776</v>
      </c>
      <c r="FC31">
        <f t="shared" si="21"/>
        <v>2044</v>
      </c>
      <c r="FD31" s="69"/>
      <c r="FE31" s="86">
        <f t="shared" si="25"/>
        <v>0</v>
      </c>
    </row>
    <row r="32" spans="2:161">
      <c r="B32" s="210">
        <f t="shared" si="22"/>
        <v>2045</v>
      </c>
      <c r="C32" s="8">
        <f t="shared" si="7"/>
        <v>122.86714708334605</v>
      </c>
      <c r="D32" s="211"/>
      <c r="E32" s="8">
        <f t="shared" ca="1" si="23"/>
        <v>4.187326173682683</v>
      </c>
      <c r="F32" s="33"/>
      <c r="G32" s="8">
        <f t="shared" ca="1" si="24"/>
        <v>50.670304249657001</v>
      </c>
      <c r="H32" s="33"/>
      <c r="I32" s="330"/>
      <c r="J32" s="330"/>
      <c r="K32" s="330"/>
      <c r="M32" s="86"/>
      <c r="O32">
        <f t="shared" si="8"/>
        <v>2045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>
        <f t="shared" si="16"/>
        <v>0</v>
      </c>
      <c r="BF32">
        <f t="shared" si="17"/>
        <v>0</v>
      </c>
      <c r="BG32">
        <f t="shared" si="18"/>
        <v>0</v>
      </c>
      <c r="CG32" s="145">
        <f t="shared" si="19"/>
        <v>2045</v>
      </c>
      <c r="CH32" s="70">
        <f>INDEX(Table3Compare!$B$6:$K$37,MATCH($CG32,Table3Compare!$A$6:$A$37,0),MATCH(CH$9,Table3Compare!$B$5:$K$5,0))</f>
        <v>174.12040627372122</v>
      </c>
      <c r="CI32" s="70">
        <f>INDEX(Table3Compare!$B$6:$K$37,MATCH($CG32,Table3Compare!$A$6:$A$37,0),MATCH(CI$9,Table3Compare!$B$5:$K$5,0))</f>
        <v>171.33785727336391</v>
      </c>
      <c r="CJ32" s="70">
        <f>INDEX(Table3Compare!$B$6:$K$37,MATCH($CG32,Table3Compare!$A$6:$A$37,0),MATCH(CJ$9,Table3Compare!$B$5:$K$5,0))</f>
        <v>170.07283529578007</v>
      </c>
      <c r="CK32" s="70">
        <f>INDEX(Table3Compare!$B$6:$K$37,MATCH($CG32,Table3Compare!$A$6:$A$37,0),MATCH(CK$9,Table3Compare!$B$5:$K$5,0))</f>
        <v>174.12040627372122</v>
      </c>
      <c r="CL32" s="70">
        <f>INDEX(Table3Compare!$B$6:$K$37,MATCH($CG32,Table3Compare!$A$6:$A$37,0),MATCH(CL$9,Table3Compare!$B$5:$K$5,0))</f>
        <v>171.33785727336391</v>
      </c>
      <c r="CM32" s="70">
        <f>INDEX(Table3Compare!$B$6:$K$37,MATCH($CG32,Table3Compare!$A$6:$A$37,0),MATCH(CM$9,Table3Compare!$B$5:$K$5,0))</f>
        <v>170.07283529578007</v>
      </c>
      <c r="CN32" s="70">
        <f>INDEX(Table3Compare!$B$6:$K$37,MATCH($CG32,Table3Compare!$A$6:$A$37,0),MATCH(CN$9,Table3Compare!$B$5:$K$5,0))</f>
        <v>136.29359447613942</v>
      </c>
      <c r="CO32" s="70">
        <f>INDEX(Table3Compare!$B$6:$K$37,MATCH($CG32,Table3Compare!$A$6:$A$37,0),MATCH(CO$9,Table3Compare!$B$5:$K$5,0))</f>
        <v>136.29359447613942</v>
      </c>
      <c r="CP32" s="70">
        <f>INDEX(Table3Compare!$B$6:$K$37,MATCH($CG32,Table3Compare!$A$6:$A$37,0),MATCH(CP$9,Table3Compare!$B$5:$K$5,0))</f>
        <v>136.29359447613942</v>
      </c>
      <c r="CQ32" s="70">
        <f>INDEX(Table3Compare!$B$6:$K$37,MATCH($CG32,Table3Compare!$A$6:$A$37,0),MATCH(CQ$9,Table3Compare!$B$5:$K$5,0))</f>
        <v>136.29359447613942</v>
      </c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152"/>
      <c r="DG32" s="152"/>
      <c r="DH32" s="70"/>
      <c r="DI32" s="152"/>
      <c r="DJ32" s="152"/>
      <c r="DK32" s="152"/>
      <c r="DL32" s="152"/>
      <c r="DM32" s="152"/>
      <c r="DR32">
        <f>SUM(AX$13:AX32)*CH32/1000</f>
        <v>0</v>
      </c>
      <c r="DS32">
        <f>SUM(AY$13:AY32)*CI32/1000</f>
        <v>0</v>
      </c>
      <c r="DT32">
        <f>SUM(AZ$13:AZ32)*CJ32/1000</f>
        <v>0</v>
      </c>
      <c r="DU32">
        <f>SUM(BA$13:BA32)*CK32/1000</f>
        <v>9.8293717666676841</v>
      </c>
      <c r="DV32">
        <f>SUM(BB$13:BB32)*CL32/1000</f>
        <v>0</v>
      </c>
      <c r="DW32">
        <f>SUM(BC$13:BC32)*CM32/1000</f>
        <v>0</v>
      </c>
      <c r="DX32">
        <f>SUM(BD$13:BD32)*CN32/1000</f>
        <v>0</v>
      </c>
      <c r="DY32">
        <f>SUM(BE$13:BE32)*CO32/1000</f>
        <v>0</v>
      </c>
      <c r="DZ32">
        <f>SUM(BF$13:BF32)*CP32/1000</f>
        <v>0</v>
      </c>
      <c r="EA32">
        <f>SUM(BG$13:BG32)*CQ32/1000</f>
        <v>0</v>
      </c>
      <c r="EB32">
        <f>SUM(BH$13:BH32)*CR32/1000</f>
        <v>0</v>
      </c>
      <c r="EC32">
        <f>SUM(BI$13:BI32)*CS32/1000</f>
        <v>0</v>
      </c>
      <c r="ED32">
        <f>SUM(BJ$13:BJ32)*CT32/1000</f>
        <v>0</v>
      </c>
      <c r="EE32">
        <f>SUM(BK$13:BK32)*CU32/1000</f>
        <v>0</v>
      </c>
      <c r="EF32">
        <f>SUM(BL$13:BL32)*CV32/1000</f>
        <v>0</v>
      </c>
      <c r="EG32">
        <f>SUM(BM$13:BM32)*CW32/1000</f>
        <v>0</v>
      </c>
      <c r="EH32">
        <f>SUM(BN$13:BN32)*CX32/1000</f>
        <v>0</v>
      </c>
      <c r="EI32">
        <f>SUM(BO$13:BO32)*CY32/1000</f>
        <v>0</v>
      </c>
      <c r="EJ32">
        <f>SUM(BP$13:BP32)*CZ32/1000</f>
        <v>0</v>
      </c>
      <c r="EK32">
        <f>SUM(BQ$13:BQ32)*DA32/1000</f>
        <v>0</v>
      </c>
      <c r="EL32">
        <f>SUM(BR$13:BR32)*DB32/1000</f>
        <v>0</v>
      </c>
      <c r="EM32">
        <f>SUM(BS$13:BS32)*DC32/1000</f>
        <v>0</v>
      </c>
      <c r="EN32">
        <f>SUM(BT$13:BT32)*DD32/1000</f>
        <v>0</v>
      </c>
      <c r="EO32">
        <f>SUM(BU$13:BU32)*DE32/1000</f>
        <v>0</v>
      </c>
      <c r="EP32">
        <f>SUM(BV$13:BV32)*DF32/1000</f>
        <v>0</v>
      </c>
      <c r="EQ32">
        <f>SUM(BW$13:BW32)*DG32/1000</f>
        <v>0</v>
      </c>
      <c r="ER32">
        <f>SUM(BX$13:BX32)*DH32/1000</f>
        <v>0</v>
      </c>
      <c r="ES32">
        <f>SUM(BY$13:BY32)*DI32/1000</f>
        <v>0</v>
      </c>
      <c r="ET32">
        <f>SUM(BZ$13:BZ32)*DJ32/1000</f>
        <v>0</v>
      </c>
      <c r="FA32">
        <f t="shared" si="20"/>
        <v>9.8293717666676841</v>
      </c>
      <c r="FC32">
        <f t="shared" si="21"/>
        <v>2045</v>
      </c>
      <c r="FD32" s="69"/>
      <c r="FE32" s="86">
        <f t="shared" si="25"/>
        <v>0</v>
      </c>
    </row>
    <row r="33" spans="1:161">
      <c r="B33" s="210">
        <f t="shared" si="22"/>
        <v>2046</v>
      </c>
      <c r="C33" s="8">
        <f t="shared" si="7"/>
        <v>125.54565086581196</v>
      </c>
      <c r="D33" s="211"/>
      <c r="E33" s="8">
        <f t="shared" ref="E33" ca="1" si="26">SUMIF(INDIRECT("'Table 5'!$J$"&amp;$K$3&amp;":$J$"&amp;$K$4),B33,INDIRECT("'Table 5'!$c$"&amp;$K$3&amp;":$c$"&amp;$K$4))/SUMIF(INDIRECT("'Table 5'!$J$"&amp;$K$3&amp;":$J$"&amp;$K$4),B33,INDIRECT("'Table 5'!$f$"&amp;$K$3&amp;":$f$"&amp;$K$4))</f>
        <v>4.3001104364512237</v>
      </c>
      <c r="F33" s="33"/>
      <c r="G33" s="8">
        <f t="shared" ref="G33" ca="1" si="27">SUMIF(INDIRECT("'Table 5'!$J$"&amp;$K$3&amp;":$J$"&amp;$K$4),B33,INDIRECT("'Table 5'!$e$"&amp;$K$3&amp;":$e$"&amp;$K$4))/SUMIF(INDIRECT("'Table 5'!$J$"&amp;$K$3&amp;":$J$"&amp;$K$4),B33,INDIRECT("'Table 5'!$f$"&amp;$K$3&amp;":$f$"&amp;$K$4))</f>
        <v>52.03509233491296</v>
      </c>
      <c r="H33" s="33"/>
      <c r="I33" s="330"/>
      <c r="J33" s="330"/>
      <c r="K33" s="330"/>
      <c r="M33" s="86"/>
      <c r="O33">
        <f t="shared" ref="O33" si="28">B33</f>
        <v>2046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X33">
        <f t="shared" ref="AX33" si="29">P33/P$5</f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>
        <f t="shared" si="16"/>
        <v>0</v>
      </c>
      <c r="BF33">
        <f t="shared" si="17"/>
        <v>0</v>
      </c>
      <c r="BG33">
        <f t="shared" si="18"/>
        <v>0</v>
      </c>
      <c r="CG33" s="145">
        <f t="shared" ref="CG33" si="30">O33</f>
        <v>2046</v>
      </c>
      <c r="CH33" s="70">
        <f>INDEX(Table3Compare!$B$6:$K$37,MATCH($CG33,Table3Compare!$A$6:$A$37,0),MATCH(CH$9,Table3Compare!$B$5:$K$5,0))</f>
        <v>177.91623109654628</v>
      </c>
      <c r="CI33" s="70">
        <f>INDEX(Table3Compare!$B$6:$K$37,MATCH($CG33,Table3Compare!$A$6:$A$37,0),MATCH(CI$9,Table3Compare!$B$5:$K$5,0))</f>
        <v>175.07302252852358</v>
      </c>
      <c r="CJ33" s="70">
        <f>INDEX(Table3Compare!$B$6:$K$37,MATCH($CG33,Table3Compare!$A$6:$A$37,0),MATCH(CJ$9,Table3Compare!$B$5:$K$5,0))</f>
        <v>173.78042307207502</v>
      </c>
      <c r="CK33" s="70">
        <f>INDEX(Table3Compare!$B$6:$K$37,MATCH($CG33,Table3Compare!$A$6:$A$37,0),MATCH(CK$9,Table3Compare!$B$5:$K$5,0))</f>
        <v>177.91623109654628</v>
      </c>
      <c r="CL33" s="70">
        <f>INDEX(Table3Compare!$B$6:$K$37,MATCH($CG33,Table3Compare!$A$6:$A$37,0),MATCH(CL$9,Table3Compare!$B$5:$K$5,0))</f>
        <v>175.07302252852358</v>
      </c>
      <c r="CM33" s="70">
        <f>INDEX(Table3Compare!$B$6:$K$37,MATCH($CG33,Table3Compare!$A$6:$A$37,0),MATCH(CM$9,Table3Compare!$B$5:$K$5,0))</f>
        <v>173.78042307207502</v>
      </c>
      <c r="CN33" s="70">
        <f>INDEX(Table3Compare!$B$6:$K$37,MATCH($CG33,Table3Compare!$A$6:$A$37,0),MATCH(CN$9,Table3Compare!$B$5:$K$5,0))</f>
        <v>139.26479480915094</v>
      </c>
      <c r="CO33" s="70">
        <f>INDEX(Table3Compare!$B$6:$K$37,MATCH($CG33,Table3Compare!$A$6:$A$37,0),MATCH(CO$9,Table3Compare!$B$5:$K$5,0))</f>
        <v>139.26479480915094</v>
      </c>
      <c r="CP33" s="70">
        <f>INDEX(Table3Compare!$B$6:$K$37,MATCH($CG33,Table3Compare!$A$6:$A$37,0),MATCH(CP$9,Table3Compare!$B$5:$K$5,0))</f>
        <v>139.26479480915094</v>
      </c>
      <c r="CQ33" s="70">
        <f>INDEX(Table3Compare!$B$6:$K$37,MATCH($CG33,Table3Compare!$A$6:$A$37,0),MATCH(CQ$9,Table3Compare!$B$5:$K$5,0))</f>
        <v>139.26479480915094</v>
      </c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152"/>
      <c r="DG33" s="152"/>
      <c r="DH33" s="70"/>
      <c r="DI33" s="152"/>
      <c r="DJ33" s="152"/>
      <c r="DK33" s="152"/>
      <c r="DL33" s="152"/>
      <c r="DM33" s="152"/>
      <c r="DR33">
        <f>SUM(AX$13:AX33)*CH33/1000</f>
        <v>0</v>
      </c>
      <c r="DS33">
        <f>SUM(AY$13:AY33)*CI33/1000</f>
        <v>0</v>
      </c>
      <c r="DT33">
        <f>SUM(AZ$13:AZ33)*CJ33/1000</f>
        <v>0</v>
      </c>
      <c r="DU33">
        <f>SUM(BA$13:BA33)*CK33/1000</f>
        <v>10.043652069264958</v>
      </c>
      <c r="DV33">
        <f>SUM(BB$13:BB33)*CL33/1000</f>
        <v>0</v>
      </c>
      <c r="DW33">
        <f>SUM(BC$13:BC33)*CM33/1000</f>
        <v>0</v>
      </c>
      <c r="DX33">
        <f>SUM(BD$13:BD33)*CN33/1000</f>
        <v>0</v>
      </c>
      <c r="DY33">
        <f>SUM(BE$13:BE33)*CO33/1000</f>
        <v>0</v>
      </c>
      <c r="DZ33">
        <f>SUM(BF$13:BF33)*CP33/1000</f>
        <v>0</v>
      </c>
      <c r="EA33">
        <f>SUM(BG$13:BG33)*CQ33/1000</f>
        <v>0</v>
      </c>
      <c r="EB33">
        <f>SUM(BH$13:BH33)*CR33/1000</f>
        <v>0</v>
      </c>
      <c r="EC33">
        <f>SUM(BI$13:BI33)*CS33/1000</f>
        <v>0</v>
      </c>
      <c r="ED33">
        <f>SUM(BJ$13:BJ33)*CT33/1000</f>
        <v>0</v>
      </c>
      <c r="EE33">
        <f>SUM(BK$13:BK33)*CU33/1000</f>
        <v>0</v>
      </c>
      <c r="EF33">
        <f>SUM(BL$13:BL33)*CV33/1000</f>
        <v>0</v>
      </c>
      <c r="EG33">
        <f>SUM(BM$13:BM33)*CW33/1000</f>
        <v>0</v>
      </c>
      <c r="EH33">
        <f>SUM(BN$13:BN33)*CX33/1000</f>
        <v>0</v>
      </c>
      <c r="EI33">
        <f>SUM(BO$13:BO33)*CY33/1000</f>
        <v>0</v>
      </c>
      <c r="EJ33">
        <f>SUM(BP$13:BP33)*CZ33/1000</f>
        <v>0</v>
      </c>
      <c r="EK33">
        <f>SUM(BQ$13:BQ33)*DA33/1000</f>
        <v>0</v>
      </c>
      <c r="EL33">
        <f>SUM(BR$13:BR33)*DB33/1000</f>
        <v>0</v>
      </c>
      <c r="EM33">
        <f>SUM(BS$13:BS33)*DC33/1000</f>
        <v>0</v>
      </c>
      <c r="EN33">
        <f>SUM(BT$13:BT33)*DD33/1000</f>
        <v>0</v>
      </c>
      <c r="EO33">
        <f>SUM(BU$13:BU33)*DE33/1000</f>
        <v>0</v>
      </c>
      <c r="EP33">
        <f>SUM(BV$13:BV33)*DF33/1000</f>
        <v>0</v>
      </c>
      <c r="EQ33">
        <f>SUM(BW$13:BW33)*DG33/1000</f>
        <v>0</v>
      </c>
      <c r="ER33">
        <f>SUM(BX$13:BX33)*DH33/1000</f>
        <v>0</v>
      </c>
      <c r="ES33">
        <f>SUM(BY$13:BY33)*DI33/1000</f>
        <v>0</v>
      </c>
      <c r="ET33">
        <f>SUM(BZ$13:BZ33)*DJ33/1000</f>
        <v>0</v>
      </c>
      <c r="FA33">
        <f t="shared" ref="FA33" si="31">SUM(DR33:EZ33)</f>
        <v>10.043652069264958</v>
      </c>
      <c r="FC33">
        <f t="shared" ref="FC33" si="32">O33</f>
        <v>2046</v>
      </c>
      <c r="FD33" s="69"/>
      <c r="FE33" s="86">
        <f t="shared" ref="FE33" si="33">$FD$5*FD33/1000</f>
        <v>0</v>
      </c>
    </row>
    <row r="34" spans="1:161">
      <c r="B34" s="210">
        <f t="shared" si="22"/>
        <v>2047</v>
      </c>
      <c r="C34" s="8">
        <f t="shared" si="7"/>
        <v>128.28254600695647</v>
      </c>
      <c r="D34" s="211"/>
      <c r="E34" s="8">
        <f t="shared" ref="E34" ca="1" si="34">SUMIF(INDIRECT("'Table 5'!$J$"&amp;$K$3&amp;":$J$"&amp;$K$4),B34,INDIRECT("'Table 5'!$c$"&amp;$K$3&amp;":$c$"&amp;$K$4))/SUMIF(INDIRECT("'Table 5'!$J$"&amp;$K$3&amp;":$J$"&amp;$K$4),B34,INDIRECT("'Table 5'!$f$"&amp;$K$3&amp;":$f$"&amp;$K$4))</f>
        <v>4.4159325064983532</v>
      </c>
      <c r="F34" s="33"/>
      <c r="G34" s="8">
        <f t="shared" ref="G34" ca="1" si="35">SUMIF(INDIRECT("'Table 5'!$J$"&amp;$K$3&amp;":$J$"&amp;$K$4),B34,INDIRECT("'Table 5'!$e$"&amp;$K$3&amp;":$e$"&amp;$K$4))/SUMIF(INDIRECT("'Table 5'!$J$"&amp;$K$3&amp;":$J$"&amp;$K$4),B34,INDIRECT("'Table 5'!$f$"&amp;$K$3&amp;":$f$"&amp;$K$4))</f>
        <v>53.436640532327722</v>
      </c>
      <c r="H34" s="33"/>
      <c r="I34" s="8"/>
      <c r="J34" s="86"/>
      <c r="M34" s="86"/>
      <c r="O34">
        <f t="shared" ref="O34" si="36">B34</f>
        <v>2047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>
        <f t="shared" si="16"/>
        <v>0</v>
      </c>
      <c r="BF34">
        <f t="shared" si="17"/>
        <v>0</v>
      </c>
      <c r="BG34">
        <f t="shared" si="18"/>
        <v>0</v>
      </c>
      <c r="CG34" s="145">
        <f t="shared" si="19"/>
        <v>2047</v>
      </c>
      <c r="CH34" s="70">
        <f>INDEX(Table3Compare!$B$6:$K$37,MATCH($CG34,Table3Compare!$A$6:$A$37,0),MATCH(CH$9,Table3Compare!$B$5:$K$5,0))</f>
        <v>181.79480486681047</v>
      </c>
      <c r="CI34" s="70">
        <f>INDEX(Table3Compare!$B$6:$K$37,MATCH($CG34,Table3Compare!$A$6:$A$37,0),MATCH(CI$9,Table3Compare!$B$5:$K$5,0))</f>
        <v>178.88961435308579</v>
      </c>
      <c r="CJ34" s="70">
        <f>INDEX(Table3Compare!$B$6:$K$37,MATCH($CG34,Table3Compare!$A$6:$A$37,0),MATCH(CJ$9,Table3Compare!$B$5:$K$5,0))</f>
        <v>177.56883622897806</v>
      </c>
      <c r="CK34" s="70">
        <f>INDEX(Table3Compare!$B$6:$K$37,MATCH($CG34,Table3Compare!$A$6:$A$37,0),MATCH(CK$9,Table3Compare!$B$5:$K$5,0))</f>
        <v>181.79480486681047</v>
      </c>
      <c r="CL34" s="70">
        <f>INDEX(Table3Compare!$B$6:$K$37,MATCH($CG34,Table3Compare!$A$6:$A$37,0),MATCH(CL$9,Table3Compare!$B$5:$K$5,0))</f>
        <v>178.88961435308579</v>
      </c>
      <c r="CM34" s="70">
        <f>INDEX(Table3Compare!$B$6:$K$37,MATCH($CG34,Table3Compare!$A$6:$A$37,0),MATCH(CM$9,Table3Compare!$B$5:$K$5,0))</f>
        <v>177.56883622897806</v>
      </c>
      <c r="CN34" s="70">
        <f>INDEX(Table3Compare!$B$6:$K$37,MATCH($CG34,Table3Compare!$A$6:$A$37,0),MATCH(CN$9,Table3Compare!$B$5:$K$5,0))</f>
        <v>142.30076728304451</v>
      </c>
      <c r="CO34" s="70">
        <f>INDEX(Table3Compare!$B$6:$K$37,MATCH($CG34,Table3Compare!$A$6:$A$37,0),MATCH(CO$9,Table3Compare!$B$5:$K$5,0))</f>
        <v>142.30076728304451</v>
      </c>
      <c r="CP34" s="70">
        <f>INDEX(Table3Compare!$B$6:$K$37,MATCH($CG34,Table3Compare!$A$6:$A$37,0),MATCH(CP$9,Table3Compare!$B$5:$K$5,0))</f>
        <v>142.30076728304451</v>
      </c>
      <c r="CQ34" s="70">
        <f>INDEX(Table3Compare!$B$6:$K$37,MATCH($CG34,Table3Compare!$A$6:$A$37,0),MATCH(CQ$9,Table3Compare!$B$5:$K$5,0))</f>
        <v>142.30076728304451</v>
      </c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152"/>
      <c r="DG34" s="152"/>
      <c r="DH34" s="70"/>
      <c r="DI34" s="152"/>
      <c r="DJ34" s="152"/>
      <c r="DK34" s="152"/>
      <c r="DL34" s="152"/>
      <c r="DM34" s="152"/>
      <c r="DR34">
        <f>SUM(AX$13:AX34)*CH34/1000</f>
        <v>0</v>
      </c>
      <c r="DS34">
        <f>SUM(AY$13:AY34)*CI34/1000</f>
        <v>0</v>
      </c>
      <c r="DT34">
        <f>SUM(AZ$13:AZ34)*CJ34/1000</f>
        <v>0</v>
      </c>
      <c r="DU34">
        <f>SUM(BA$13:BA34)*CK34/1000</f>
        <v>10.262603680556518</v>
      </c>
      <c r="DV34">
        <f>SUM(BB$13:BB34)*CL34/1000</f>
        <v>0</v>
      </c>
      <c r="DW34">
        <f>SUM(BC$13:BC34)*CM34/1000</f>
        <v>0</v>
      </c>
      <c r="DX34">
        <f>SUM(BD$13:BD34)*CN34/1000</f>
        <v>0</v>
      </c>
      <c r="DY34">
        <f>SUM(BE$13:BE34)*CO34/1000</f>
        <v>0</v>
      </c>
      <c r="DZ34">
        <f>SUM(BF$13:BF34)*CP34/1000</f>
        <v>0</v>
      </c>
      <c r="EA34">
        <f>SUM(BG$13:BG34)*CQ34/1000</f>
        <v>0</v>
      </c>
      <c r="EB34">
        <f>SUM(BH$13:BH34)*CR34/1000</f>
        <v>0</v>
      </c>
      <c r="EC34">
        <f>SUM(BI$13:BI34)*CS34/1000</f>
        <v>0</v>
      </c>
      <c r="ED34">
        <f>SUM(BJ$13:BJ34)*CT34/1000</f>
        <v>0</v>
      </c>
      <c r="EE34">
        <f>SUM(BK$13:BK34)*CU34/1000</f>
        <v>0</v>
      </c>
      <c r="EF34">
        <f>SUM(BL$13:BL34)*CV34/1000</f>
        <v>0</v>
      </c>
      <c r="EG34">
        <f>SUM(BM$13:BM34)*CW34/1000</f>
        <v>0</v>
      </c>
      <c r="EH34">
        <f>SUM(BN$13:BN34)*CX34/1000</f>
        <v>0</v>
      </c>
      <c r="EI34">
        <f>SUM(BO$13:BO34)*CY34/1000</f>
        <v>0</v>
      </c>
      <c r="EJ34">
        <f>SUM(BP$13:BP34)*CZ34/1000</f>
        <v>0</v>
      </c>
      <c r="EK34">
        <f>SUM(BQ$13:BQ34)*DA34/1000</f>
        <v>0</v>
      </c>
      <c r="EL34">
        <f>SUM(BR$13:BR34)*DB34/1000</f>
        <v>0</v>
      </c>
      <c r="EM34">
        <f>SUM(BS$13:BS34)*DC34/1000</f>
        <v>0</v>
      </c>
      <c r="EN34">
        <f>SUM(BT$13:BT34)*DD34/1000</f>
        <v>0</v>
      </c>
      <c r="EO34">
        <f>SUM(BU$13:BU34)*DE34/1000</f>
        <v>0</v>
      </c>
      <c r="EP34">
        <f>SUM(BV$13:BV34)*DF34/1000</f>
        <v>0</v>
      </c>
      <c r="EQ34">
        <f>SUM(BW$13:BW34)*DG34/1000</f>
        <v>0</v>
      </c>
      <c r="ER34">
        <f>SUM(BX$13:BX34)*DH34/1000</f>
        <v>0</v>
      </c>
      <c r="ES34">
        <f>SUM(BY$13:BY34)*DI34/1000</f>
        <v>0</v>
      </c>
      <c r="ET34">
        <f>SUM(BZ$13:BZ34)*DJ34/1000</f>
        <v>0</v>
      </c>
      <c r="FA34">
        <f t="shared" si="20"/>
        <v>10.262603680556518</v>
      </c>
      <c r="FC34">
        <f t="shared" si="21"/>
        <v>2047</v>
      </c>
      <c r="FD34" s="69"/>
      <c r="FE34" s="86"/>
    </row>
    <row r="35" spans="1:161" hidden="1">
      <c r="B35" s="210">
        <f t="shared" si="22"/>
        <v>2048</v>
      </c>
      <c r="C35" s="8">
        <f t="shared" si="7"/>
        <v>131.07910546113743</v>
      </c>
      <c r="D35" s="211"/>
      <c r="E35" s="8" t="e">
        <f t="shared" ref="E35:E41" ca="1" si="37">SUMIF(INDIRECT("'Table 5'!$J$"&amp;$K$3&amp;":$J$"&amp;$K$4),B35,INDIRECT("'Table 5'!$c$"&amp;$K$3&amp;":$c$"&amp;$K$4))/SUMIF(INDIRECT("'Table 5'!$J$"&amp;$K$3&amp;":$J$"&amp;$K$4),B35,INDIRECT("'Table 5'!$f$"&amp;$K$3&amp;":$f$"&amp;$K$4))</f>
        <v>#DIV/0!</v>
      </c>
      <c r="F35" s="33"/>
      <c r="G35" s="8" t="e">
        <f t="shared" ref="G35:G41" ca="1" si="38">SUMIF(INDIRECT("'Table 5'!$J$"&amp;$K$3&amp;":$J$"&amp;$K$4),B35,INDIRECT("'Table 5'!$e$"&amp;$K$3&amp;":$e$"&amp;$K$4))/SUMIF(INDIRECT("'Table 5'!$J$"&amp;$K$3&amp;":$J$"&amp;$K$4),B35,INDIRECT("'Table 5'!$f$"&amp;$K$3&amp;":$f$"&amp;$K$4))</f>
        <v>#DIV/0!</v>
      </c>
      <c r="H35" s="33"/>
      <c r="I35" s="8"/>
      <c r="J35" s="86"/>
      <c r="M35" s="86"/>
      <c r="O35">
        <f t="shared" ref="O35:O41" si="39">B35</f>
        <v>2048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X35">
        <f t="shared" ref="AX35:AX41" si="40">P35/P$5</f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>
        <f t="shared" si="16"/>
        <v>0</v>
      </c>
      <c r="BF35">
        <f t="shared" si="17"/>
        <v>0</v>
      </c>
      <c r="BG35">
        <f t="shared" si="18"/>
        <v>0</v>
      </c>
      <c r="CG35" s="145">
        <f t="shared" ref="CG35:CG41" si="41">O35</f>
        <v>2048</v>
      </c>
      <c r="CH35" s="70">
        <f>INDEX(Table3Compare!$B$6:$K$37,MATCH($CG35,Table3Compare!$A$6:$A$37,0),MATCH(CH$9,Table3Compare!$B$5:$K$5,0))</f>
        <v>185.75793154379184</v>
      </c>
      <c r="CI35" s="70">
        <f>INDEX(Table3Compare!$B$6:$K$37,MATCH($CG35,Table3Compare!$A$6:$A$37,0),MATCH(CI$9,Table3Compare!$B$5:$K$5,0))</f>
        <v>182.78940787797245</v>
      </c>
      <c r="CJ35" s="70">
        <f>INDEX(Table3Compare!$B$6:$K$37,MATCH($CG35,Table3Compare!$A$6:$A$37,0),MATCH(CJ$9,Table3Compare!$B$5:$K$5,0))</f>
        <v>181.43983679126131</v>
      </c>
      <c r="CK35" s="70">
        <f>INDEX(Table3Compare!$B$6:$K$37,MATCH($CG35,Table3Compare!$A$6:$A$37,0),MATCH(CK$9,Table3Compare!$B$5:$K$5,0))</f>
        <v>185.75793154379184</v>
      </c>
      <c r="CL35" s="70">
        <f>INDEX(Table3Compare!$B$6:$K$37,MATCH($CG35,Table3Compare!$A$6:$A$37,0),MATCH(CL$9,Table3Compare!$B$5:$K$5,0))</f>
        <v>182.78940787797245</v>
      </c>
      <c r="CM35" s="70">
        <f>INDEX(Table3Compare!$B$6:$K$37,MATCH($CG35,Table3Compare!$A$6:$A$37,0),MATCH(CM$9,Table3Compare!$B$5:$K$5,0))</f>
        <v>181.43983679126131</v>
      </c>
      <c r="CN35" s="70">
        <f>INDEX(Table3Compare!$B$6:$K$37,MATCH($CG35,Table3Compare!$A$6:$A$37,0),MATCH(CN$9,Table3Compare!$B$5:$K$5,0))</f>
        <v>145.4029239557147</v>
      </c>
      <c r="CO35" s="70">
        <f>INDEX(Table3Compare!$B$6:$K$37,MATCH($CG35,Table3Compare!$A$6:$A$37,0),MATCH(CO$9,Table3Compare!$B$5:$K$5,0))</f>
        <v>145.4029239557147</v>
      </c>
      <c r="CP35" s="70">
        <f>INDEX(Table3Compare!$B$6:$K$37,MATCH($CG35,Table3Compare!$A$6:$A$37,0),MATCH(CP$9,Table3Compare!$B$5:$K$5,0))</f>
        <v>145.4029239557147</v>
      </c>
      <c r="CQ35" s="70">
        <f>INDEX(Table3Compare!$B$6:$K$37,MATCH($CG35,Table3Compare!$A$6:$A$37,0),MATCH(CQ$9,Table3Compare!$B$5:$K$5,0))</f>
        <v>145.4029239557147</v>
      </c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152"/>
      <c r="DG35" s="152"/>
      <c r="DH35" s="70"/>
      <c r="DI35" s="152"/>
      <c r="DJ35" s="152"/>
      <c r="DK35" s="152"/>
      <c r="DL35" s="152"/>
      <c r="DM35" s="152"/>
      <c r="DR35">
        <f>SUM(AX$13:AX35)*CH35/1000</f>
        <v>0</v>
      </c>
      <c r="DS35">
        <f>SUM(AY$13:AY35)*CI35/1000</f>
        <v>0</v>
      </c>
      <c r="DT35">
        <f>SUM(AZ$13:AZ35)*CJ35/1000</f>
        <v>0</v>
      </c>
      <c r="DU35">
        <f>SUM(BA$13:BA35)*CK35/1000</f>
        <v>10.486328436890995</v>
      </c>
      <c r="DV35">
        <f>SUM(BB$13:BB35)*CL35/1000</f>
        <v>0</v>
      </c>
      <c r="DW35">
        <f>SUM(BC$13:BC35)*CM35/1000</f>
        <v>0</v>
      </c>
      <c r="DX35">
        <f>SUM(BD$13:BD35)*CN35/1000</f>
        <v>0</v>
      </c>
      <c r="DY35">
        <f>SUM(BE$13:BE35)*CO35/1000</f>
        <v>0</v>
      </c>
      <c r="DZ35">
        <f>SUM(BF$13:BF35)*CP35/1000</f>
        <v>0</v>
      </c>
      <c r="EA35">
        <f>SUM(BG$13:BG35)*CQ35/1000</f>
        <v>0</v>
      </c>
      <c r="EB35">
        <f>SUM(BH$13:BH35)*CR35/1000</f>
        <v>0</v>
      </c>
      <c r="EC35">
        <f>SUM(BI$13:BI35)*CS35/1000</f>
        <v>0</v>
      </c>
      <c r="ED35">
        <f>SUM(BJ$13:BJ35)*CT35/1000</f>
        <v>0</v>
      </c>
      <c r="EE35">
        <f>SUM(BK$13:BK35)*CU35/1000</f>
        <v>0</v>
      </c>
      <c r="EF35">
        <f>SUM(BL$13:BL35)*CV35/1000</f>
        <v>0</v>
      </c>
      <c r="EG35">
        <f>SUM(BM$13:BM35)*CW35/1000</f>
        <v>0</v>
      </c>
      <c r="EH35">
        <f>SUM(BN$13:BN35)*CX35/1000</f>
        <v>0</v>
      </c>
      <c r="EI35">
        <f>SUM(BO$13:BO35)*CY35/1000</f>
        <v>0</v>
      </c>
      <c r="EJ35">
        <f>SUM(BP$13:BP35)*CZ35/1000</f>
        <v>0</v>
      </c>
      <c r="EK35">
        <f>SUM(BQ$13:BQ35)*DA35/1000</f>
        <v>0</v>
      </c>
      <c r="EL35">
        <f>SUM(BR$13:BR35)*DB35/1000</f>
        <v>0</v>
      </c>
      <c r="EM35">
        <f>SUM(BS$13:BS35)*DC35/1000</f>
        <v>0</v>
      </c>
      <c r="EN35">
        <f>SUM(BT$13:BT35)*DD35/1000</f>
        <v>0</v>
      </c>
      <c r="EO35">
        <f>SUM(BU$13:BU35)*DE35/1000</f>
        <v>0</v>
      </c>
      <c r="EP35">
        <f>SUM(BV$13:BV35)*DF35/1000</f>
        <v>0</v>
      </c>
      <c r="EQ35">
        <f>SUM(BW$13:BW35)*DG35/1000</f>
        <v>0</v>
      </c>
      <c r="ER35">
        <f>SUM(BX$13:BX35)*DH35/1000</f>
        <v>0</v>
      </c>
      <c r="ES35">
        <f>SUM(BY$13:BY35)*DI35/1000</f>
        <v>0</v>
      </c>
      <c r="ET35">
        <f>SUM(BZ$13:BZ35)*DJ35/1000</f>
        <v>0</v>
      </c>
      <c r="FA35">
        <f t="shared" ref="FA35:FA41" si="42">SUM(DR35:EZ35)</f>
        <v>10.486328436890995</v>
      </c>
      <c r="FC35">
        <f t="shared" ref="FC35:FC41" si="43">O35</f>
        <v>2048</v>
      </c>
      <c r="FD35" s="69"/>
      <c r="FE35" s="86"/>
    </row>
    <row r="36" spans="1:161" hidden="1">
      <c r="B36" s="210">
        <f t="shared" si="22"/>
        <v>2049</v>
      </c>
      <c r="C36" s="8">
        <f t="shared" si="7"/>
        <v>133.93662991035634</v>
      </c>
      <c r="D36" s="211"/>
      <c r="E36" s="8" t="e">
        <f t="shared" ca="1" si="37"/>
        <v>#DIV/0!</v>
      </c>
      <c r="F36" s="33"/>
      <c r="G36" s="8" t="e">
        <f t="shared" ca="1" si="38"/>
        <v>#DIV/0!</v>
      </c>
      <c r="H36" s="33"/>
      <c r="I36" s="8"/>
      <c r="J36" s="86"/>
      <c r="M36" s="86"/>
      <c r="O36">
        <f t="shared" si="39"/>
        <v>2049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X36">
        <f t="shared" si="40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>
        <f t="shared" si="16"/>
        <v>0</v>
      </c>
      <c r="BF36">
        <f t="shared" si="17"/>
        <v>0</v>
      </c>
      <c r="BG36">
        <f t="shared" si="18"/>
        <v>0</v>
      </c>
      <c r="CG36" s="145">
        <f t="shared" si="41"/>
        <v>2049</v>
      </c>
      <c r="CH36" s="70">
        <f>INDEX(Table3Compare!$B$6:$K$37,MATCH($CG36,Table3Compare!$A$6:$A$37,0),MATCH(CH$9,Table3Compare!$B$5:$K$5,0))</f>
        <v>189.80745438082474</v>
      </c>
      <c r="CI36" s="70">
        <f>INDEX(Table3Compare!$B$6:$K$37,MATCH($CG36,Table3Compare!$A$6:$A$37,0),MATCH(CI$9,Table3Compare!$B$5:$K$5,0))</f>
        <v>186.77421690021902</v>
      </c>
      <c r="CJ36" s="70">
        <f>INDEX(Table3Compare!$B$6:$K$37,MATCH($CG36,Table3Compare!$A$6:$A$37,0),MATCH(CJ$9,Table3Compare!$B$5:$K$5,0))</f>
        <v>185.39522516433067</v>
      </c>
      <c r="CK36" s="70">
        <f>INDEX(Table3Compare!$B$6:$K$37,MATCH($CG36,Table3Compare!$A$6:$A$37,0),MATCH(CK$9,Table3Compare!$B$5:$K$5,0))</f>
        <v>189.80745438082474</v>
      </c>
      <c r="CL36" s="70">
        <f>INDEX(Table3Compare!$B$6:$K$37,MATCH($CG36,Table3Compare!$A$6:$A$37,0),MATCH(CL$9,Table3Compare!$B$5:$K$5,0))</f>
        <v>186.77421690021902</v>
      </c>
      <c r="CM36" s="70">
        <f>INDEX(Table3Compare!$B$6:$K$37,MATCH($CG36,Table3Compare!$A$6:$A$37,0),MATCH(CM$9,Table3Compare!$B$5:$K$5,0))</f>
        <v>185.39522516433067</v>
      </c>
      <c r="CN36" s="70">
        <f>INDEX(Table3Compare!$B$6:$K$37,MATCH($CG36,Table3Compare!$A$6:$A$37,0),MATCH(CN$9,Table3Compare!$B$5:$K$5,0))</f>
        <v>148.57270764266974</v>
      </c>
      <c r="CO36" s="70">
        <f>INDEX(Table3Compare!$B$6:$K$37,MATCH($CG36,Table3Compare!$A$6:$A$37,0),MATCH(CO$9,Table3Compare!$B$5:$K$5,0))</f>
        <v>148.57270764266974</v>
      </c>
      <c r="CP36" s="70">
        <f>INDEX(Table3Compare!$B$6:$K$37,MATCH($CG36,Table3Compare!$A$6:$A$37,0),MATCH(CP$9,Table3Compare!$B$5:$K$5,0))</f>
        <v>148.57270764266974</v>
      </c>
      <c r="CQ36" s="70">
        <f>INDEX(Table3Compare!$B$6:$K$37,MATCH($CG36,Table3Compare!$A$6:$A$37,0),MATCH(CQ$9,Table3Compare!$B$5:$K$5,0))</f>
        <v>148.57270764266974</v>
      </c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152"/>
      <c r="DG36" s="152"/>
      <c r="DH36" s="70"/>
      <c r="DI36" s="152"/>
      <c r="DJ36" s="152"/>
      <c r="DK36" s="152"/>
      <c r="DL36" s="152"/>
      <c r="DM36" s="152"/>
      <c r="DR36">
        <f>SUM(AX$13:AX36)*CH36/1000</f>
        <v>0</v>
      </c>
      <c r="DS36">
        <f>SUM(AY$13:AY36)*CI36/1000</f>
        <v>0</v>
      </c>
      <c r="DT36">
        <f>SUM(AZ$13:AZ36)*CJ36/1000</f>
        <v>0</v>
      </c>
      <c r="DU36">
        <f>SUM(BA$13:BA36)*CK36/1000</f>
        <v>10.714930392828508</v>
      </c>
      <c r="DV36">
        <f>SUM(BB$13:BB36)*CL36/1000</f>
        <v>0</v>
      </c>
      <c r="DW36">
        <f>SUM(BC$13:BC36)*CM36/1000</f>
        <v>0</v>
      </c>
      <c r="DX36">
        <f>SUM(BD$13:BD36)*CN36/1000</f>
        <v>0</v>
      </c>
      <c r="DY36">
        <f>SUM(BE$13:BE36)*CO36/1000</f>
        <v>0</v>
      </c>
      <c r="DZ36">
        <f>SUM(BF$13:BF36)*CP36/1000</f>
        <v>0</v>
      </c>
      <c r="EA36">
        <f>SUM(BG$13:BG36)*CQ36/1000</f>
        <v>0</v>
      </c>
      <c r="EB36">
        <f>SUM(BH$13:BH36)*CR36/1000</f>
        <v>0</v>
      </c>
      <c r="EC36">
        <f>SUM(BI$13:BI36)*CS36/1000</f>
        <v>0</v>
      </c>
      <c r="ED36">
        <f>SUM(BJ$13:BJ36)*CT36/1000</f>
        <v>0</v>
      </c>
      <c r="EE36">
        <f>SUM(BK$13:BK36)*CU36/1000</f>
        <v>0</v>
      </c>
      <c r="EF36">
        <f>SUM(BL$13:BL36)*CV36/1000</f>
        <v>0</v>
      </c>
      <c r="EG36">
        <f>SUM(BM$13:BM36)*CW36/1000</f>
        <v>0</v>
      </c>
      <c r="EH36">
        <f>SUM(BN$13:BN36)*CX36/1000</f>
        <v>0</v>
      </c>
      <c r="EI36">
        <f>SUM(BO$13:BO36)*CY36/1000</f>
        <v>0</v>
      </c>
      <c r="EJ36">
        <f>SUM(BP$13:BP36)*CZ36/1000</f>
        <v>0</v>
      </c>
      <c r="EK36">
        <f>SUM(BQ$13:BQ36)*DA36/1000</f>
        <v>0</v>
      </c>
      <c r="EL36">
        <f>SUM(BR$13:BR36)*DB36/1000</f>
        <v>0</v>
      </c>
      <c r="EM36">
        <f>SUM(BS$13:BS36)*DC36/1000</f>
        <v>0</v>
      </c>
      <c r="EN36">
        <f>SUM(BT$13:BT36)*DD36/1000</f>
        <v>0</v>
      </c>
      <c r="EO36">
        <f>SUM(BU$13:BU36)*DE36/1000</f>
        <v>0</v>
      </c>
      <c r="EP36">
        <f>SUM(BV$13:BV36)*DF36/1000</f>
        <v>0</v>
      </c>
      <c r="EQ36">
        <f>SUM(BW$13:BW36)*DG36/1000</f>
        <v>0</v>
      </c>
      <c r="ER36">
        <f>SUM(BX$13:BX36)*DH36/1000</f>
        <v>0</v>
      </c>
      <c r="ES36">
        <f>SUM(BY$13:BY36)*DI36/1000</f>
        <v>0</v>
      </c>
      <c r="ET36">
        <f>SUM(BZ$13:BZ36)*DJ36/1000</f>
        <v>0</v>
      </c>
      <c r="FA36">
        <f t="shared" si="42"/>
        <v>10.714930392828508</v>
      </c>
      <c r="FC36">
        <f t="shared" si="43"/>
        <v>2049</v>
      </c>
      <c r="FD36" s="69"/>
      <c r="FE36" s="86"/>
    </row>
    <row r="37" spans="1:161" hidden="1">
      <c r="B37" s="210">
        <f t="shared" si="22"/>
        <v>2050</v>
      </c>
      <c r="C37" s="8">
        <f t="shared" si="7"/>
        <v>136.85644839148185</v>
      </c>
      <c r="D37" s="211"/>
      <c r="E37" s="8" t="e">
        <f t="shared" ca="1" si="37"/>
        <v>#DIV/0!</v>
      </c>
      <c r="F37" s="33"/>
      <c r="G37" s="8" t="e">
        <f t="shared" ca="1" si="38"/>
        <v>#DIV/0!</v>
      </c>
      <c r="H37" s="33"/>
      <c r="I37" s="8"/>
      <c r="J37" s="86"/>
      <c r="M37" s="86"/>
      <c r="O37">
        <f t="shared" si="39"/>
        <v>2050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X37">
        <f t="shared" si="40"/>
        <v>0</v>
      </c>
      <c r="AY37">
        <f t="shared" si="10"/>
        <v>0</v>
      </c>
      <c r="AZ37">
        <f t="shared" si="11"/>
        <v>0</v>
      </c>
      <c r="BA37">
        <f t="shared" si="12"/>
        <v>0</v>
      </c>
      <c r="BB37">
        <f t="shared" si="13"/>
        <v>0</v>
      </c>
      <c r="BC37">
        <f t="shared" si="14"/>
        <v>0</v>
      </c>
      <c r="BD37">
        <f t="shared" si="15"/>
        <v>0</v>
      </c>
      <c r="BE37">
        <f t="shared" si="16"/>
        <v>0</v>
      </c>
      <c r="BF37">
        <f t="shared" si="17"/>
        <v>0</v>
      </c>
      <c r="BG37">
        <f t="shared" si="18"/>
        <v>0</v>
      </c>
      <c r="CG37" s="145">
        <f t="shared" si="41"/>
        <v>2050</v>
      </c>
      <c r="CH37" s="70">
        <f>INDEX(Table3Compare!$B$6:$K$37,MATCH($CG37,Table3Compare!$A$6:$A$37,0),MATCH(CH$9,Table3Compare!$B$5:$K$5,0))</f>
        <v>183.18893035202484</v>
      </c>
      <c r="CI37" s="70">
        <f>INDEX(Table3Compare!$B$6:$K$37,MATCH($CG37,Table3Compare!$A$6:$A$37,0),MATCH(CI$9,Table3Compare!$B$5:$K$5,0))</f>
        <v>190.84589475763559</v>
      </c>
      <c r="CJ37" s="70">
        <f>INDEX(Table3Compare!$B$6:$K$37,MATCH($CG37,Table3Compare!$A$6:$A$37,0),MATCH(CJ$9,Table3Compare!$B$5:$K$5,0))</f>
        <v>189.43684100242913</v>
      </c>
      <c r="CK37" s="70">
        <f>INDEX(Table3Compare!$B$6:$K$37,MATCH($CG37,Table3Compare!$A$6:$A$37,0),MATCH(CK$9,Table3Compare!$B$5:$K$5,0))</f>
        <v>193.94525681416536</v>
      </c>
      <c r="CL37" s="70">
        <f>INDEX(Table3Compare!$B$6:$K$37,MATCH($CG37,Table3Compare!$A$6:$A$37,0),MATCH(CL$9,Table3Compare!$B$5:$K$5,0))</f>
        <v>190.84589475763559</v>
      </c>
      <c r="CM37" s="70">
        <f>INDEX(Table3Compare!$B$6:$K$37,MATCH($CG37,Table3Compare!$A$6:$A$37,0),MATCH(CM$9,Table3Compare!$B$5:$K$5,0))</f>
        <v>189.43684100242913</v>
      </c>
      <c r="CN37" s="70">
        <f>INDEX(Table3Compare!$B$6:$K$37,MATCH($CG37,Table3Compare!$A$6:$A$37,0),MATCH(CN$9,Table3Compare!$B$5:$K$5,0))</f>
        <v>151.81159261279529</v>
      </c>
      <c r="CO37" s="70">
        <f>INDEX(Table3Compare!$B$6:$K$37,MATCH($CG37,Table3Compare!$A$6:$A$37,0),MATCH(CO$9,Table3Compare!$B$5:$K$5,0))</f>
        <v>151.81159261279529</v>
      </c>
      <c r="CP37" s="70">
        <f>INDEX(Table3Compare!$B$6:$K$37,MATCH($CG37,Table3Compare!$A$6:$A$37,0),MATCH(CP$9,Table3Compare!$B$5:$K$5,0))</f>
        <v>151.81159261279529</v>
      </c>
      <c r="CQ37" s="70">
        <f>INDEX(Table3Compare!$B$6:$K$37,MATCH($CG37,Table3Compare!$A$6:$A$37,0),MATCH(CQ$9,Table3Compare!$B$5:$K$5,0))</f>
        <v>151.81159261279529</v>
      </c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152"/>
      <c r="DG37" s="152"/>
      <c r="DH37" s="70"/>
      <c r="DI37" s="152"/>
      <c r="DJ37" s="152"/>
      <c r="DK37" s="152"/>
      <c r="DL37" s="152"/>
      <c r="DM37" s="152"/>
      <c r="DR37">
        <f>SUM(AX$13:AX37)*CH37/1000</f>
        <v>0</v>
      </c>
      <c r="DS37">
        <f>SUM(AY$13:AY37)*CI37/1000</f>
        <v>0</v>
      </c>
      <c r="DT37">
        <f>SUM(AZ$13:AZ37)*CJ37/1000</f>
        <v>0</v>
      </c>
      <c r="DU37">
        <f>SUM(BA$13:BA37)*CK37/1000</f>
        <v>10.948515871318548</v>
      </c>
      <c r="DV37">
        <f>SUM(BB$13:BB37)*CL37/1000</f>
        <v>0</v>
      </c>
      <c r="DW37">
        <f>SUM(BC$13:BC37)*CM37/1000</f>
        <v>0</v>
      </c>
      <c r="DX37">
        <f>SUM(BD$13:BD37)*CN37/1000</f>
        <v>0</v>
      </c>
      <c r="DY37">
        <f>SUM(BE$13:BE37)*CO37/1000</f>
        <v>0</v>
      </c>
      <c r="DZ37">
        <f>SUM(BF$13:BF37)*CP37/1000</f>
        <v>0</v>
      </c>
      <c r="EA37">
        <f>SUM(BG$13:BG37)*CQ37/1000</f>
        <v>0</v>
      </c>
      <c r="EB37">
        <f>SUM(BH$13:BH37)*CR37/1000</f>
        <v>0</v>
      </c>
      <c r="EC37">
        <f>SUM(BI$13:BI37)*CS37/1000</f>
        <v>0</v>
      </c>
      <c r="ED37">
        <f>SUM(BJ$13:BJ37)*CT37/1000</f>
        <v>0</v>
      </c>
      <c r="EE37">
        <f>SUM(BK$13:BK37)*CU37/1000</f>
        <v>0</v>
      </c>
      <c r="EF37">
        <f>SUM(BL$13:BL37)*CV37/1000</f>
        <v>0</v>
      </c>
      <c r="EG37">
        <f>SUM(BM$13:BM37)*CW37/1000</f>
        <v>0</v>
      </c>
      <c r="EH37">
        <f>SUM(BN$13:BN37)*CX37/1000</f>
        <v>0</v>
      </c>
      <c r="EI37">
        <f>SUM(BO$13:BO37)*CY37/1000</f>
        <v>0</v>
      </c>
      <c r="EJ37">
        <f>SUM(BP$13:BP37)*CZ37/1000</f>
        <v>0</v>
      </c>
      <c r="EK37">
        <f>SUM(BQ$13:BQ37)*DA37/1000</f>
        <v>0</v>
      </c>
      <c r="EL37">
        <f>SUM(BR$13:BR37)*DB37/1000</f>
        <v>0</v>
      </c>
      <c r="EM37">
        <f>SUM(BS$13:BS37)*DC37/1000</f>
        <v>0</v>
      </c>
      <c r="EN37">
        <f>SUM(BT$13:BT37)*DD37/1000</f>
        <v>0</v>
      </c>
      <c r="EO37">
        <f>SUM(BU$13:BU37)*DE37/1000</f>
        <v>0</v>
      </c>
      <c r="EP37">
        <f>SUM(BV$13:BV37)*DF37/1000</f>
        <v>0</v>
      </c>
      <c r="EQ37">
        <f>SUM(BW$13:BW37)*DG37/1000</f>
        <v>0</v>
      </c>
      <c r="ER37">
        <f>SUM(BX$13:BX37)*DH37/1000</f>
        <v>0</v>
      </c>
      <c r="ES37">
        <f>SUM(BY$13:BY37)*DI37/1000</f>
        <v>0</v>
      </c>
      <c r="ET37">
        <f>SUM(BZ$13:BZ37)*DJ37/1000</f>
        <v>0</v>
      </c>
      <c r="FA37">
        <f t="shared" si="42"/>
        <v>10.948515871318548</v>
      </c>
      <c r="FC37">
        <f t="shared" si="43"/>
        <v>2050</v>
      </c>
      <c r="FD37" s="69"/>
      <c r="FE37" s="86"/>
    </row>
    <row r="38" spans="1:161" hidden="1">
      <c r="B38" s="210">
        <f t="shared" si="22"/>
        <v>2051</v>
      </c>
      <c r="C38" s="8">
        <f t="shared" si="7"/>
        <v>139.83991891438581</v>
      </c>
      <c r="D38" s="211"/>
      <c r="E38" s="8" t="e">
        <f t="shared" ca="1" si="37"/>
        <v>#DIV/0!</v>
      </c>
      <c r="F38" s="33"/>
      <c r="G38" s="8" t="e">
        <f t="shared" ca="1" si="38"/>
        <v>#DIV/0!</v>
      </c>
      <c r="H38" s="33"/>
      <c r="I38" s="8"/>
      <c r="J38" s="86"/>
      <c r="M38" s="86"/>
      <c r="O38">
        <f t="shared" si="39"/>
        <v>2051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X38">
        <f t="shared" si="40"/>
        <v>0</v>
      </c>
      <c r="AY38">
        <f t="shared" si="10"/>
        <v>0</v>
      </c>
      <c r="AZ38">
        <f t="shared" si="11"/>
        <v>0</v>
      </c>
      <c r="BA38">
        <f t="shared" si="12"/>
        <v>0</v>
      </c>
      <c r="BB38">
        <f t="shared" si="13"/>
        <v>0</v>
      </c>
      <c r="BC38">
        <f t="shared" si="14"/>
        <v>0</v>
      </c>
      <c r="BD38">
        <f t="shared" si="15"/>
        <v>0</v>
      </c>
      <c r="BE38">
        <f t="shared" si="16"/>
        <v>0</v>
      </c>
      <c r="BF38">
        <f t="shared" si="17"/>
        <v>0</v>
      </c>
      <c r="BG38">
        <f t="shared" si="18"/>
        <v>0</v>
      </c>
      <c r="CG38" s="145">
        <f t="shared" si="41"/>
        <v>2051</v>
      </c>
      <c r="CH38" s="70">
        <f>INDEX(Table3Compare!$B$6:$K$37,MATCH($CG38,Table3Compare!$A$6:$A$37,0),MATCH(CH$9,Table3Compare!$B$5:$K$5,0))</f>
        <v>187.18244901604126</v>
      </c>
      <c r="CI38" s="70">
        <f>INDEX(Table3Compare!$B$6:$K$37,MATCH($CG38,Table3Compare!$A$6:$A$37,0),MATCH(CI$9,Table3Compare!$B$5:$K$5,0))</f>
        <v>195.00633519079582</v>
      </c>
      <c r="CJ38" s="70">
        <f>INDEX(Table3Compare!$B$6:$K$37,MATCH($CG38,Table3Compare!$A$6:$A$37,0),MATCH(CJ$9,Table3Compare!$B$5:$K$5,0))</f>
        <v>193.56656406426157</v>
      </c>
      <c r="CK38" s="70">
        <f>INDEX(Table3Compare!$B$6:$K$37,MATCH($CG38,Table3Compare!$A$6:$A$37,0),MATCH(CK$9,Table3Compare!$B$5:$K$5,0))</f>
        <v>198.17326333897967</v>
      </c>
      <c r="CL38" s="70">
        <f>INDEX(Table3Compare!$B$6:$K$37,MATCH($CG38,Table3Compare!$A$6:$A$37,0),MATCH(CL$9,Table3Compare!$B$5:$K$5,0))</f>
        <v>195.00633519079582</v>
      </c>
      <c r="CM38" s="70">
        <f>INDEX(Table3Compare!$B$6:$K$37,MATCH($CG38,Table3Compare!$A$6:$A$37,0),MATCH(CM$9,Table3Compare!$B$5:$K$5,0))</f>
        <v>193.56656406426157</v>
      </c>
      <c r="CN38" s="70">
        <f>INDEX(Table3Compare!$B$6:$K$37,MATCH($CG38,Table3Compare!$A$6:$A$37,0),MATCH(CN$9,Table3Compare!$B$5:$K$5,0))</f>
        <v>155.12108527403822</v>
      </c>
      <c r="CO38" s="70">
        <f>INDEX(Table3Compare!$B$6:$K$37,MATCH($CG38,Table3Compare!$A$6:$A$37,0),MATCH(CO$9,Table3Compare!$B$5:$K$5,0))</f>
        <v>155.12108527403822</v>
      </c>
      <c r="CP38" s="70">
        <f>INDEX(Table3Compare!$B$6:$K$37,MATCH($CG38,Table3Compare!$A$6:$A$37,0),MATCH(CP$9,Table3Compare!$B$5:$K$5,0))</f>
        <v>0</v>
      </c>
      <c r="CQ38" s="70">
        <f>INDEX(Table3Compare!$B$6:$K$37,MATCH($CG38,Table3Compare!$A$6:$A$37,0),MATCH(CQ$9,Table3Compare!$B$5:$K$5,0))</f>
        <v>155.12108527403822</v>
      </c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152"/>
      <c r="DG38" s="152"/>
      <c r="DH38" s="70"/>
      <c r="DI38" s="152"/>
      <c r="DJ38" s="152"/>
      <c r="DK38" s="152"/>
      <c r="DL38" s="152"/>
      <c r="DM38" s="152"/>
      <c r="DR38">
        <f>SUM(AX$13:AX38)*CH38/1000</f>
        <v>0</v>
      </c>
      <c r="DS38">
        <f>SUM(AY$13:AY38)*CI38/1000</f>
        <v>0</v>
      </c>
      <c r="DT38">
        <f>SUM(AZ$13:AZ38)*CJ38/1000</f>
        <v>0</v>
      </c>
      <c r="DU38">
        <f>SUM(BA$13:BA38)*CK38/1000</f>
        <v>11.187193513150863</v>
      </c>
      <c r="DV38">
        <f>SUM(BB$13:BB38)*CL38/1000</f>
        <v>0</v>
      </c>
      <c r="DW38">
        <f>SUM(BC$13:BC38)*CM38/1000</f>
        <v>0</v>
      </c>
      <c r="DX38">
        <f>SUM(BD$13:BD38)*CN38/1000</f>
        <v>0</v>
      </c>
      <c r="DY38">
        <f>SUM(BE$13:BE38)*CO38/1000</f>
        <v>0</v>
      </c>
      <c r="DZ38">
        <f>SUM(BF$13:BF38)*CP38/1000</f>
        <v>0</v>
      </c>
      <c r="EA38">
        <f>SUM(BG$13:BG38)*CQ38/1000</f>
        <v>0</v>
      </c>
      <c r="EB38">
        <f>SUM(BH$13:BH38)*CR38/1000</f>
        <v>0</v>
      </c>
      <c r="EC38">
        <f>SUM(BI$13:BI38)*CS38/1000</f>
        <v>0</v>
      </c>
      <c r="ED38">
        <f>SUM(BJ$13:BJ38)*CT38/1000</f>
        <v>0</v>
      </c>
      <c r="EE38">
        <f>SUM(BK$13:BK38)*CU38/1000</f>
        <v>0</v>
      </c>
      <c r="EF38">
        <f>SUM(BL$13:BL38)*CV38/1000</f>
        <v>0</v>
      </c>
      <c r="EG38">
        <f>SUM(BM$13:BM38)*CW38/1000</f>
        <v>0</v>
      </c>
      <c r="EH38">
        <f>SUM(BN$13:BN38)*CX38/1000</f>
        <v>0</v>
      </c>
      <c r="EI38">
        <f>SUM(BO$13:BO38)*CY38/1000</f>
        <v>0</v>
      </c>
      <c r="EJ38">
        <f>SUM(BP$13:BP38)*CZ38/1000</f>
        <v>0</v>
      </c>
      <c r="EK38">
        <f>SUM(BQ$13:BQ38)*DA38/1000</f>
        <v>0</v>
      </c>
      <c r="EL38">
        <f>SUM(BR$13:BR38)*DB38/1000</f>
        <v>0</v>
      </c>
      <c r="EM38">
        <f>SUM(BS$13:BS38)*DC38/1000</f>
        <v>0</v>
      </c>
      <c r="EN38">
        <f>SUM(BT$13:BT38)*DD38/1000</f>
        <v>0</v>
      </c>
      <c r="EO38">
        <f>SUM(BU$13:BU38)*DE38/1000</f>
        <v>0</v>
      </c>
      <c r="EP38">
        <f>SUM(BV$13:BV38)*DF38/1000</f>
        <v>0</v>
      </c>
      <c r="EQ38">
        <f>SUM(BW$13:BW38)*DG38/1000</f>
        <v>0</v>
      </c>
      <c r="ER38">
        <f>SUM(BX$13:BX38)*DH38/1000</f>
        <v>0</v>
      </c>
      <c r="ES38">
        <f>SUM(BY$13:BY38)*DI38/1000</f>
        <v>0</v>
      </c>
      <c r="ET38">
        <f>SUM(BZ$13:BZ38)*DJ38/1000</f>
        <v>0</v>
      </c>
      <c r="FA38">
        <f t="shared" si="42"/>
        <v>11.187193513150863</v>
      </c>
      <c r="FC38">
        <f t="shared" si="43"/>
        <v>2051</v>
      </c>
      <c r="FD38" s="69"/>
      <c r="FE38" s="86"/>
    </row>
    <row r="39" spans="1:161" hidden="1">
      <c r="B39" s="210">
        <f t="shared" si="22"/>
        <v>2052</v>
      </c>
      <c r="C39" s="8">
        <f t="shared" si="7"/>
        <v>142.88842909355478</v>
      </c>
      <c r="D39" s="211"/>
      <c r="E39" s="8" t="e">
        <f t="shared" ca="1" si="37"/>
        <v>#DIV/0!</v>
      </c>
      <c r="F39" s="33"/>
      <c r="G39" s="8" t="e">
        <f t="shared" ca="1" si="38"/>
        <v>#DIV/0!</v>
      </c>
      <c r="H39" s="33"/>
      <c r="I39" s="8"/>
      <c r="J39" s="86"/>
      <c r="M39" s="86"/>
      <c r="O39">
        <f t="shared" si="39"/>
        <v>2052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X39">
        <f t="shared" si="40"/>
        <v>0</v>
      </c>
      <c r="AY39">
        <f t="shared" si="10"/>
        <v>0</v>
      </c>
      <c r="AZ39">
        <f t="shared" si="11"/>
        <v>0</v>
      </c>
      <c r="BA39">
        <f t="shared" si="12"/>
        <v>0</v>
      </c>
      <c r="BB39">
        <f t="shared" si="13"/>
        <v>0</v>
      </c>
      <c r="BC39">
        <f t="shared" si="14"/>
        <v>0</v>
      </c>
      <c r="BD39">
        <f t="shared" si="15"/>
        <v>0</v>
      </c>
      <c r="BE39">
        <f t="shared" si="16"/>
        <v>0</v>
      </c>
      <c r="BF39">
        <f t="shared" si="17"/>
        <v>0</v>
      </c>
      <c r="BG39">
        <f t="shared" si="18"/>
        <v>0</v>
      </c>
      <c r="CG39" s="145">
        <f t="shared" si="41"/>
        <v>2052</v>
      </c>
      <c r="CH39" s="70">
        <f>INDEX(Table3Compare!$B$6:$K$37,MATCH($CG39,Table3Compare!$A$6:$A$37,0),MATCH(CH$9,Table3Compare!$B$5:$K$5,0))</f>
        <v>191.26302629311488</v>
      </c>
      <c r="CI39" s="70">
        <f>INDEX(Table3Compare!$B$6:$K$37,MATCH($CG39,Table3Compare!$A$6:$A$37,0),MATCH(CI$9,Table3Compare!$B$5:$K$5,0))</f>
        <v>199.25747322381727</v>
      </c>
      <c r="CJ39" s="70">
        <f>INDEX(Table3Compare!$B$6:$K$37,MATCH($CG39,Table3Compare!$A$6:$A$37,0),MATCH(CJ$9,Table3Compare!$B$5:$K$5,0))</f>
        <v>197.78631508727193</v>
      </c>
      <c r="CK39" s="70">
        <f>INDEX(Table3Compare!$B$6:$K$37,MATCH($CG39,Table3Compare!$A$6:$A$37,0),MATCH(CK$9,Table3Compare!$B$5:$K$5,0))</f>
        <v>202.49344040442753</v>
      </c>
      <c r="CL39" s="70">
        <f>INDEX(Table3Compare!$B$6:$K$37,MATCH($CG39,Table3Compare!$A$6:$A$37,0),MATCH(CL$9,Table3Compare!$B$5:$K$5,0))</f>
        <v>199.25747322381727</v>
      </c>
      <c r="CM39" s="70">
        <f>INDEX(Table3Compare!$B$6:$K$37,MATCH($CG39,Table3Compare!$A$6:$A$37,0),MATCH(CM$9,Table3Compare!$B$5:$K$5,0))</f>
        <v>197.78631508727193</v>
      </c>
      <c r="CN39" s="70">
        <f>INDEX(Table3Compare!$B$6:$K$37,MATCH($CG39,Table3Compare!$A$6:$A$37,0),MATCH(CN$9,Table3Compare!$B$5:$K$5,0))</f>
        <v>158.50272487403802</v>
      </c>
      <c r="CO39" s="70">
        <f>INDEX(Table3Compare!$B$6:$K$37,MATCH($CG39,Table3Compare!$A$6:$A$37,0),MATCH(CO$9,Table3Compare!$B$5:$K$5,0))</f>
        <v>158.50272487403802</v>
      </c>
      <c r="CP39" s="70">
        <f>INDEX(Table3Compare!$B$6:$K$37,MATCH($CG39,Table3Compare!$A$6:$A$37,0),MATCH(CP$9,Table3Compare!$B$5:$K$5,0))</f>
        <v>0</v>
      </c>
      <c r="CQ39" s="70">
        <f>INDEX(Table3Compare!$B$6:$K$37,MATCH($CG39,Table3Compare!$A$6:$A$37,0),MATCH(CQ$9,Table3Compare!$B$5:$K$5,0))</f>
        <v>158.50272487403802</v>
      </c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152"/>
      <c r="DG39" s="152"/>
      <c r="DH39" s="70"/>
      <c r="DI39" s="152"/>
      <c r="DJ39" s="152"/>
      <c r="DK39" s="152"/>
      <c r="DL39" s="152"/>
      <c r="DM39" s="152"/>
      <c r="DR39">
        <f>SUM(AX$13:AX39)*CH39/1000</f>
        <v>0</v>
      </c>
      <c r="DS39">
        <f>SUM(AY$13:AY39)*CI39/1000</f>
        <v>0</v>
      </c>
      <c r="DT39">
        <f>SUM(AZ$13:AZ39)*CJ39/1000</f>
        <v>0</v>
      </c>
      <c r="DU39">
        <f>SUM(BA$13:BA39)*CK39/1000</f>
        <v>11.431074327484383</v>
      </c>
      <c r="DV39">
        <f>SUM(BB$13:BB39)*CL39/1000</f>
        <v>0</v>
      </c>
      <c r="DW39">
        <f>SUM(BC$13:BC39)*CM39/1000</f>
        <v>0</v>
      </c>
      <c r="DX39">
        <f>SUM(BD$13:BD39)*CN39/1000</f>
        <v>0</v>
      </c>
      <c r="DY39">
        <f>SUM(BE$13:BE39)*CO39/1000</f>
        <v>0</v>
      </c>
      <c r="DZ39">
        <f>SUM(BF$13:BF39)*CP39/1000</f>
        <v>0</v>
      </c>
      <c r="EA39">
        <f>SUM(BG$13:BG39)*CQ39/1000</f>
        <v>0</v>
      </c>
      <c r="EB39">
        <f>SUM(BH$13:BH39)*CR39/1000</f>
        <v>0</v>
      </c>
      <c r="EC39">
        <f>SUM(BI$13:BI39)*CS39/1000</f>
        <v>0</v>
      </c>
      <c r="ED39">
        <f>SUM(BJ$13:BJ39)*CT39/1000</f>
        <v>0</v>
      </c>
      <c r="EE39">
        <f>SUM(BK$13:BK39)*CU39/1000</f>
        <v>0</v>
      </c>
      <c r="EF39">
        <f>SUM(BL$13:BL39)*CV39/1000</f>
        <v>0</v>
      </c>
      <c r="EG39">
        <f>SUM(BM$13:BM39)*CW39/1000</f>
        <v>0</v>
      </c>
      <c r="EH39">
        <f>SUM(BN$13:BN39)*CX39/1000</f>
        <v>0</v>
      </c>
      <c r="EI39">
        <f>SUM(BO$13:BO39)*CY39/1000</f>
        <v>0</v>
      </c>
      <c r="EJ39">
        <f>SUM(BP$13:BP39)*CZ39/1000</f>
        <v>0</v>
      </c>
      <c r="EK39">
        <f>SUM(BQ$13:BQ39)*DA39/1000</f>
        <v>0</v>
      </c>
      <c r="EL39">
        <f>SUM(BR$13:BR39)*DB39/1000</f>
        <v>0</v>
      </c>
      <c r="EM39">
        <f>SUM(BS$13:BS39)*DC39/1000</f>
        <v>0</v>
      </c>
      <c r="EN39">
        <f>SUM(BT$13:BT39)*DD39/1000</f>
        <v>0</v>
      </c>
      <c r="EO39">
        <f>SUM(BU$13:BU39)*DE39/1000</f>
        <v>0</v>
      </c>
      <c r="EP39">
        <f>SUM(BV$13:BV39)*DF39/1000</f>
        <v>0</v>
      </c>
      <c r="EQ39">
        <f>SUM(BW$13:BW39)*DG39/1000</f>
        <v>0</v>
      </c>
      <c r="ER39">
        <f>SUM(BX$13:BX39)*DH39/1000</f>
        <v>0</v>
      </c>
      <c r="ES39">
        <f>SUM(BY$13:BY39)*DI39/1000</f>
        <v>0</v>
      </c>
      <c r="ET39">
        <f>SUM(BZ$13:BZ39)*DJ39/1000</f>
        <v>0</v>
      </c>
      <c r="FA39">
        <f t="shared" si="42"/>
        <v>11.431074327484383</v>
      </c>
      <c r="FC39">
        <f t="shared" si="43"/>
        <v>2052</v>
      </c>
      <c r="FD39" s="69"/>
      <c r="FE39" s="86"/>
    </row>
    <row r="40" spans="1:161" hidden="1">
      <c r="B40" s="210">
        <f t="shared" si="22"/>
        <v>2053</v>
      </c>
      <c r="C40" s="8">
        <f t="shared" si="7"/>
        <v>146.0033967934707</v>
      </c>
      <c r="D40" s="211"/>
      <c r="E40" s="8" t="e">
        <f t="shared" ca="1" si="37"/>
        <v>#DIV/0!</v>
      </c>
      <c r="F40" s="33"/>
      <c r="G40" s="8" t="e">
        <f t="shared" ca="1" si="38"/>
        <v>#DIV/0!</v>
      </c>
      <c r="H40" s="33"/>
      <c r="I40" s="8"/>
      <c r="J40" s="86"/>
      <c r="M40" s="86"/>
      <c r="O40">
        <f t="shared" si="39"/>
        <v>2053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X40">
        <f t="shared" si="40"/>
        <v>0</v>
      </c>
      <c r="AY40">
        <f t="shared" si="10"/>
        <v>0</v>
      </c>
      <c r="AZ40">
        <f t="shared" si="11"/>
        <v>0</v>
      </c>
      <c r="BA40">
        <f t="shared" si="12"/>
        <v>0</v>
      </c>
      <c r="BB40">
        <f t="shared" si="13"/>
        <v>0</v>
      </c>
      <c r="BC40">
        <f t="shared" si="14"/>
        <v>0</v>
      </c>
      <c r="BD40">
        <f t="shared" si="15"/>
        <v>0</v>
      </c>
      <c r="BE40">
        <f t="shared" si="16"/>
        <v>0</v>
      </c>
      <c r="BF40">
        <f t="shared" si="17"/>
        <v>0</v>
      </c>
      <c r="BG40">
        <f t="shared" si="18"/>
        <v>0</v>
      </c>
      <c r="CG40" s="145">
        <f t="shared" si="41"/>
        <v>2053</v>
      </c>
      <c r="CH40" s="70">
        <f>INDEX(Table3Compare!$B$6:$K$37,MATCH($CG40,Table3Compare!$A$6:$A$37,0),MATCH(CH$9,Table3Compare!$B$5:$K$5,0))</f>
        <v>195.43256023718754</v>
      </c>
      <c r="CI40" s="70">
        <f>INDEX(Table3Compare!$B$6:$K$37,MATCH($CG40,Table3Compare!$A$6:$A$37,0),MATCH(CI$9,Table3Compare!$B$5:$K$5,0))</f>
        <v>203.60128606434233</v>
      </c>
      <c r="CJ40" s="70">
        <f>INDEX(Table3Compare!$B$6:$K$37,MATCH($CG40,Table3Compare!$A$6:$A$37,0),MATCH(CJ$9,Table3Compare!$B$5:$K$5,0))</f>
        <v>202.09805668097965</v>
      </c>
      <c r="CK40" s="70">
        <f>INDEX(Table3Compare!$B$6:$K$37,MATCH($CG40,Table3Compare!$A$6:$A$37,0),MATCH(CK$9,Table3Compare!$B$5:$K$5,0))</f>
        <v>206.90779732825973</v>
      </c>
      <c r="CL40" s="70">
        <f>INDEX(Table3Compare!$B$6:$K$37,MATCH($CG40,Table3Compare!$A$6:$A$37,0),MATCH(CL$9,Table3Compare!$B$5:$K$5,0))</f>
        <v>203.60128606434233</v>
      </c>
      <c r="CM40" s="70">
        <f>INDEX(Table3Compare!$B$6:$K$37,MATCH($CG40,Table3Compare!$A$6:$A$37,0),MATCH(CM$9,Table3Compare!$B$5:$K$5,0))</f>
        <v>202.09805668097965</v>
      </c>
      <c r="CN40" s="70">
        <f>INDEX(Table3Compare!$B$6:$K$37,MATCH($CG40,Table3Compare!$A$6:$A$37,0),MATCH(CN$9,Table3Compare!$B$5:$K$5,0))</f>
        <v>161.9580842160322</v>
      </c>
      <c r="CO40" s="70">
        <f>INDEX(Table3Compare!$B$6:$K$37,MATCH($CG40,Table3Compare!$A$6:$A$37,0),MATCH(CO$9,Table3Compare!$B$5:$K$5,0))</f>
        <v>161.9580842160322</v>
      </c>
      <c r="CP40" s="70">
        <f>INDEX(Table3Compare!$B$6:$K$37,MATCH($CG40,Table3Compare!$A$6:$A$37,0),MATCH(CP$9,Table3Compare!$B$5:$K$5,0))</f>
        <v>0</v>
      </c>
      <c r="CQ40" s="70">
        <f>INDEX(Table3Compare!$B$6:$K$37,MATCH($CG40,Table3Compare!$A$6:$A$37,0),MATCH(CQ$9,Table3Compare!$B$5:$K$5,0))</f>
        <v>161.9580842160322</v>
      </c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152"/>
      <c r="DG40" s="152"/>
      <c r="DH40" s="70"/>
      <c r="DI40" s="152"/>
      <c r="DJ40" s="152"/>
      <c r="DK40" s="152"/>
      <c r="DL40" s="152"/>
      <c r="DM40" s="152"/>
      <c r="DR40">
        <f>SUM(AX$13:AX40)*CH40/1000</f>
        <v>0</v>
      </c>
      <c r="DS40">
        <f>SUM(AY$13:AY40)*CI40/1000</f>
        <v>0</v>
      </c>
      <c r="DT40">
        <f>SUM(AZ$13:AZ40)*CJ40/1000</f>
        <v>0</v>
      </c>
      <c r="DU40">
        <f>SUM(BA$13:BA40)*CK40/1000</f>
        <v>11.680271743477658</v>
      </c>
      <c r="DV40">
        <f>SUM(BB$13:BB40)*CL40/1000</f>
        <v>0</v>
      </c>
      <c r="DW40">
        <f>SUM(BC$13:BC40)*CM40/1000</f>
        <v>0</v>
      </c>
      <c r="DX40">
        <f>SUM(BD$13:BD40)*CN40/1000</f>
        <v>0</v>
      </c>
      <c r="DY40">
        <f>SUM(BE$13:BE40)*CO40/1000</f>
        <v>0</v>
      </c>
      <c r="DZ40">
        <f>SUM(BF$13:BF40)*CP40/1000</f>
        <v>0</v>
      </c>
      <c r="EA40">
        <f>SUM(BG$13:BG40)*CQ40/1000</f>
        <v>0</v>
      </c>
      <c r="EB40">
        <f>SUM(BH$13:BH40)*CR40/1000</f>
        <v>0</v>
      </c>
      <c r="EC40">
        <f>SUM(BI$13:BI40)*CS40/1000</f>
        <v>0</v>
      </c>
      <c r="ED40">
        <f>SUM(BJ$13:BJ40)*CT40/1000</f>
        <v>0</v>
      </c>
      <c r="EE40">
        <f>SUM(BK$13:BK40)*CU40/1000</f>
        <v>0</v>
      </c>
      <c r="EF40">
        <f>SUM(BL$13:BL40)*CV40/1000</f>
        <v>0</v>
      </c>
      <c r="EG40">
        <f>SUM(BM$13:BM40)*CW40/1000</f>
        <v>0</v>
      </c>
      <c r="EH40">
        <f>SUM(BN$13:BN40)*CX40/1000</f>
        <v>0</v>
      </c>
      <c r="EI40">
        <f>SUM(BO$13:BO40)*CY40/1000</f>
        <v>0</v>
      </c>
      <c r="EJ40">
        <f>SUM(BP$13:BP40)*CZ40/1000</f>
        <v>0</v>
      </c>
      <c r="EK40">
        <f>SUM(BQ$13:BQ40)*DA40/1000</f>
        <v>0</v>
      </c>
      <c r="EL40">
        <f>SUM(BR$13:BR40)*DB40/1000</f>
        <v>0</v>
      </c>
      <c r="EM40">
        <f>SUM(BS$13:BS40)*DC40/1000</f>
        <v>0</v>
      </c>
      <c r="EN40">
        <f>SUM(BT$13:BT40)*DD40/1000</f>
        <v>0</v>
      </c>
      <c r="EO40">
        <f>SUM(BU$13:BU40)*DE40/1000</f>
        <v>0</v>
      </c>
      <c r="EP40">
        <f>SUM(BV$13:BV40)*DF40/1000</f>
        <v>0</v>
      </c>
      <c r="EQ40">
        <f>SUM(BW$13:BW40)*DG40/1000</f>
        <v>0</v>
      </c>
      <c r="ER40">
        <f>SUM(BX$13:BX40)*DH40/1000</f>
        <v>0</v>
      </c>
      <c r="ES40">
        <f>SUM(BY$13:BY40)*DI40/1000</f>
        <v>0</v>
      </c>
      <c r="ET40">
        <f>SUM(BZ$13:BZ40)*DJ40/1000</f>
        <v>0</v>
      </c>
      <c r="FA40">
        <f t="shared" si="42"/>
        <v>11.680271743477658</v>
      </c>
      <c r="FC40">
        <f t="shared" si="43"/>
        <v>2053</v>
      </c>
      <c r="FD40" s="69"/>
      <c r="FE40" s="86"/>
    </row>
    <row r="41" spans="1:161" hidden="1">
      <c r="B41" s="210">
        <f t="shared" si="22"/>
        <v>2054</v>
      </c>
      <c r="C41" s="8">
        <f t="shared" si="7"/>
        <v>149.18627078806054</v>
      </c>
      <c r="D41" s="211"/>
      <c r="E41" s="8" t="e">
        <f t="shared" ca="1" si="37"/>
        <v>#DIV/0!</v>
      </c>
      <c r="F41" s="33"/>
      <c r="G41" s="8" t="e">
        <f t="shared" ca="1" si="38"/>
        <v>#DIV/0!</v>
      </c>
      <c r="H41" s="33"/>
      <c r="I41" s="8"/>
      <c r="J41" s="86"/>
      <c r="M41" s="86"/>
      <c r="O41">
        <f t="shared" si="39"/>
        <v>2054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X41">
        <f t="shared" si="40"/>
        <v>0</v>
      </c>
      <c r="AY41">
        <f t="shared" si="10"/>
        <v>0</v>
      </c>
      <c r="AZ41">
        <f t="shared" si="11"/>
        <v>0</v>
      </c>
      <c r="BA41">
        <f t="shared" si="12"/>
        <v>0</v>
      </c>
      <c r="BB41">
        <f t="shared" si="13"/>
        <v>0</v>
      </c>
      <c r="BC41">
        <f t="shared" si="14"/>
        <v>0</v>
      </c>
      <c r="BD41">
        <f t="shared" si="15"/>
        <v>0</v>
      </c>
      <c r="BE41">
        <f t="shared" si="16"/>
        <v>0</v>
      </c>
      <c r="BF41">
        <f t="shared" si="17"/>
        <v>0</v>
      </c>
      <c r="BG41">
        <f t="shared" si="18"/>
        <v>0</v>
      </c>
      <c r="CG41" s="145">
        <f t="shared" si="41"/>
        <v>2054</v>
      </c>
      <c r="CH41" s="70">
        <f>INDEX(Table3Compare!$B$6:$K$37,MATCH($CG41,Table3Compare!$A$6:$A$37,0),MATCH(CH$9,Table3Compare!$B$5:$K$5,0))</f>
        <v>199.69299002207569</v>
      </c>
      <c r="CI41" s="70">
        <f>INDEX(Table3Compare!$B$6:$K$37,MATCH($CG41,Table3Compare!$A$6:$A$37,0),MATCH(CI$9,Table3Compare!$B$5:$K$5,0))</f>
        <v>208.03979402313945</v>
      </c>
      <c r="CJ41" s="70">
        <f>INDEX(Table3Compare!$B$6:$K$37,MATCH($CG41,Table3Compare!$A$6:$A$37,0),MATCH(CJ$9,Table3Compare!$B$5:$K$5,0))</f>
        <v>206.50379423979092</v>
      </c>
      <c r="CK41" s="70">
        <f>INDEX(Table3Compare!$B$6:$K$37,MATCH($CG41,Table3Compare!$A$6:$A$37,0),MATCH(CK$9,Table3Compare!$B$5:$K$5,0))</f>
        <v>211.41838723135322</v>
      </c>
      <c r="CL41" s="70">
        <f>INDEX(Table3Compare!$B$6:$K$37,MATCH($CG41,Table3Compare!$A$6:$A$37,0),MATCH(CL$9,Table3Compare!$B$5:$K$5,0))</f>
        <v>208.03979402313945</v>
      </c>
      <c r="CM41" s="70">
        <f>INDEX(Table3Compare!$B$6:$K$37,MATCH($CG41,Table3Compare!$A$6:$A$37,0),MATCH(CM$9,Table3Compare!$B$5:$K$5,0))</f>
        <v>206.50379423979092</v>
      </c>
      <c r="CN41" s="70">
        <f>INDEX(Table3Compare!$B$6:$K$37,MATCH($CG41,Table3Compare!$A$6:$A$37,0),MATCH(CN$9,Table3Compare!$B$5:$K$5,0))</f>
        <v>165.48877039036819</v>
      </c>
      <c r="CO41" s="70">
        <f>INDEX(Table3Compare!$B$6:$K$37,MATCH($CG41,Table3Compare!$A$6:$A$37,0),MATCH(CO$9,Table3Compare!$B$5:$K$5,0))</f>
        <v>165.48877039036819</v>
      </c>
      <c r="CP41" s="70">
        <f>INDEX(Table3Compare!$B$6:$K$37,MATCH($CG41,Table3Compare!$A$6:$A$37,0),MATCH(CP$9,Table3Compare!$B$5:$K$5,0))</f>
        <v>0</v>
      </c>
      <c r="CQ41" s="70">
        <f>INDEX(Table3Compare!$B$6:$K$37,MATCH($CG41,Table3Compare!$A$6:$A$37,0),MATCH(CQ$9,Table3Compare!$B$5:$K$5,0))</f>
        <v>165.48877039036819</v>
      </c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152"/>
      <c r="DG41" s="152"/>
      <c r="DH41" s="70"/>
      <c r="DI41" s="152"/>
      <c r="DJ41" s="152"/>
      <c r="DK41" s="152"/>
      <c r="DL41" s="152"/>
      <c r="DM41" s="152"/>
      <c r="DR41">
        <f>SUM(AX$13:AX41)*CH41/1000</f>
        <v>0</v>
      </c>
      <c r="DS41">
        <f>SUM(AY$13:AY41)*CI41/1000</f>
        <v>0</v>
      </c>
      <c r="DT41">
        <f>SUM(AZ$13:AZ41)*CJ41/1000</f>
        <v>0</v>
      </c>
      <c r="DU41">
        <f>SUM(BA$13:BA41)*CK41/1000</f>
        <v>11.934901663044842</v>
      </c>
      <c r="DV41">
        <f>SUM(BB$13:BB41)*CL41/1000</f>
        <v>0</v>
      </c>
      <c r="DW41">
        <f>SUM(BC$13:BC41)*CM41/1000</f>
        <v>0</v>
      </c>
      <c r="DX41">
        <f>SUM(BD$13:BD41)*CN41/1000</f>
        <v>0</v>
      </c>
      <c r="DY41">
        <f>SUM(BE$13:BE41)*CO41/1000</f>
        <v>0</v>
      </c>
      <c r="DZ41">
        <f>SUM(BF$13:BF41)*CP41/1000</f>
        <v>0</v>
      </c>
      <c r="EA41">
        <f>SUM(BG$13:BG41)*CQ41/1000</f>
        <v>0</v>
      </c>
      <c r="EB41">
        <f>SUM(BH$13:BH41)*CR41/1000</f>
        <v>0</v>
      </c>
      <c r="EC41">
        <f>SUM(BI$13:BI41)*CS41/1000</f>
        <v>0</v>
      </c>
      <c r="ED41">
        <f>SUM(BJ$13:BJ41)*CT41/1000</f>
        <v>0</v>
      </c>
      <c r="EE41">
        <f>SUM(BK$13:BK41)*CU41/1000</f>
        <v>0</v>
      </c>
      <c r="EF41">
        <f>SUM(BL$13:BL41)*CV41/1000</f>
        <v>0</v>
      </c>
      <c r="EG41">
        <f>SUM(BM$13:BM41)*CW41/1000</f>
        <v>0</v>
      </c>
      <c r="EH41">
        <f>SUM(BN$13:BN41)*CX41/1000</f>
        <v>0</v>
      </c>
      <c r="EI41">
        <f>SUM(BO$13:BO41)*CY41/1000</f>
        <v>0</v>
      </c>
      <c r="EJ41">
        <f>SUM(BP$13:BP41)*CZ41/1000</f>
        <v>0</v>
      </c>
      <c r="EK41">
        <f>SUM(BQ$13:BQ41)*DA41/1000</f>
        <v>0</v>
      </c>
      <c r="EL41">
        <f>SUM(BR$13:BR41)*DB41/1000</f>
        <v>0</v>
      </c>
      <c r="EM41">
        <f>SUM(BS$13:BS41)*DC41/1000</f>
        <v>0</v>
      </c>
      <c r="EN41">
        <f>SUM(BT$13:BT41)*DD41/1000</f>
        <v>0</v>
      </c>
      <c r="EO41">
        <f>SUM(BU$13:BU41)*DE41/1000</f>
        <v>0</v>
      </c>
      <c r="EP41">
        <f>SUM(BV$13:BV41)*DF41/1000</f>
        <v>0</v>
      </c>
      <c r="EQ41">
        <f>SUM(BW$13:BW41)*DG41/1000</f>
        <v>0</v>
      </c>
      <c r="ER41">
        <f>SUM(BX$13:BX41)*DH41/1000</f>
        <v>0</v>
      </c>
      <c r="ES41">
        <f>SUM(BY$13:BY41)*DI41/1000</f>
        <v>0</v>
      </c>
      <c r="ET41">
        <f>SUM(BZ$13:BZ41)*DJ41/1000</f>
        <v>0</v>
      </c>
      <c r="FA41">
        <f t="shared" si="42"/>
        <v>11.934901663044842</v>
      </c>
      <c r="FC41">
        <f t="shared" si="43"/>
        <v>2054</v>
      </c>
      <c r="FD41" s="69"/>
      <c r="FE41" s="86"/>
    </row>
    <row r="42" spans="1:161">
      <c r="B42" s="210"/>
      <c r="C42" s="8"/>
      <c r="D42" s="211"/>
      <c r="E42" s="8"/>
      <c r="F42" s="33"/>
      <c r="G42" s="8"/>
      <c r="H42" s="33"/>
      <c r="I42" s="8"/>
      <c r="J42" s="86"/>
      <c r="M42" s="86"/>
      <c r="Z42"/>
      <c r="CG42" s="145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152"/>
      <c r="DG42" s="152"/>
      <c r="DH42" s="70"/>
      <c r="DI42" s="152"/>
      <c r="DJ42" s="152"/>
      <c r="DK42" s="152"/>
      <c r="DL42" s="152"/>
      <c r="DM42" s="152"/>
      <c r="FD42" s="69"/>
      <c r="FE42" s="86"/>
    </row>
    <row r="43" spans="1:161">
      <c r="B43" s="210"/>
      <c r="C43" s="8"/>
      <c r="D43" s="211"/>
      <c r="E43" s="8"/>
      <c r="F43" s="33"/>
      <c r="G43" s="8"/>
      <c r="H43" s="33"/>
      <c r="J43" s="86"/>
      <c r="K43" s="86"/>
      <c r="Z43"/>
      <c r="CG43" s="145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FD43" s="45"/>
      <c r="FE43" s="86"/>
    </row>
    <row r="44" spans="1:161">
      <c r="B44" s="210"/>
      <c r="C44" s="8"/>
      <c r="D44" s="211"/>
      <c r="E44" s="8"/>
      <c r="F44" s="33"/>
      <c r="G44" s="8"/>
      <c r="H44" s="33"/>
      <c r="J44" s="86"/>
      <c r="K44" s="86"/>
      <c r="Z44"/>
      <c r="CG44" s="145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FD44" s="45"/>
      <c r="FE44" s="86"/>
    </row>
    <row r="45" spans="1:161">
      <c r="B45" s="210"/>
      <c r="C45" s="8"/>
      <c r="D45" s="211"/>
      <c r="E45" s="8"/>
      <c r="F45" s="33"/>
      <c r="G45" s="8"/>
      <c r="H45" s="33"/>
      <c r="J45" s="86"/>
      <c r="K45" s="86"/>
      <c r="Z45"/>
      <c r="CG45" s="145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FD45" s="45"/>
      <c r="FE45" s="86"/>
    </row>
    <row r="46" spans="1:161">
      <c r="B46" s="210"/>
      <c r="C46" s="8"/>
      <c r="D46" s="211"/>
      <c r="E46" s="8"/>
      <c r="F46" s="33"/>
      <c r="G46" s="8"/>
      <c r="H46" s="8"/>
      <c r="I46" s="8"/>
      <c r="J46" s="8"/>
      <c r="K46" s="8"/>
      <c r="Z46"/>
      <c r="CG46" s="145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FD46" s="45"/>
      <c r="FE46" s="86"/>
    </row>
    <row r="47" spans="1:161" ht="12" customHeight="1">
      <c r="B47" s="210"/>
      <c r="C47" s="8"/>
      <c r="D47" s="211"/>
      <c r="E47" s="8"/>
      <c r="F47" s="8"/>
      <c r="G47" s="8"/>
      <c r="H47" s="8"/>
      <c r="I47" s="8"/>
      <c r="J47" s="8"/>
      <c r="K47" s="8"/>
      <c r="N47" t="s">
        <v>77</v>
      </c>
      <c r="P47">
        <v>2029</v>
      </c>
      <c r="Q47">
        <v>2030</v>
      </c>
      <c r="R47">
        <v>2031</v>
      </c>
      <c r="S47">
        <v>2029</v>
      </c>
      <c r="T47">
        <v>2030</v>
      </c>
      <c r="U47">
        <v>2031</v>
      </c>
      <c r="V47">
        <v>2031</v>
      </c>
      <c r="W47">
        <v>2031</v>
      </c>
      <c r="X47">
        <v>2031</v>
      </c>
      <c r="Y47">
        <v>2031</v>
      </c>
      <c r="Z47"/>
    </row>
    <row r="48" spans="1:161">
      <c r="A48" s="420"/>
      <c r="B48" s="420"/>
      <c r="D48" s="8"/>
      <c r="F48" s="33"/>
      <c r="H48" s="33"/>
      <c r="I48"/>
      <c r="N48" t="s">
        <v>88</v>
      </c>
      <c r="P48" s="97">
        <v>0</v>
      </c>
      <c r="Q48" s="97">
        <v>0</v>
      </c>
      <c r="R48" s="97">
        <v>0</v>
      </c>
      <c r="S48" s="97">
        <v>1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</row>
    <row r="49" spans="1:49">
      <c r="A49" s="89"/>
      <c r="B49" s="44"/>
      <c r="I49" t="s">
        <v>188</v>
      </c>
      <c r="P49" s="84"/>
      <c r="Q49" s="84"/>
      <c r="R49" s="84"/>
      <c r="W49" s="97"/>
      <c r="X49" s="97"/>
      <c r="Y49" s="97"/>
      <c r="Z49" s="20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</row>
    <row r="50" spans="1:49">
      <c r="B50" s="40"/>
      <c r="C50" s="8"/>
      <c r="D50" s="8"/>
      <c r="G50" s="318"/>
      <c r="H50" s="33"/>
      <c r="I50" s="57">
        <f>'2025 IRP Assumptions'!$C$281</f>
        <v>6.3799999999999996E-2</v>
      </c>
    </row>
    <row r="51" spans="1:49">
      <c r="B51" s="40"/>
      <c r="E51" s="8"/>
      <c r="G51" s="90"/>
      <c r="H51" s="33"/>
    </row>
    <row r="52" spans="1:49">
      <c r="A52" s="421"/>
      <c r="B52" s="421"/>
      <c r="E52" s="8"/>
      <c r="G52" s="90"/>
      <c r="H52" s="33"/>
      <c r="I52" s="3" t="s">
        <v>189</v>
      </c>
      <c r="J52" s="235">
        <v>2.18E-2</v>
      </c>
    </row>
    <row r="53" spans="1:49" ht="13.7" customHeight="1">
      <c r="A53" s="44"/>
      <c r="B53" s="44"/>
      <c r="H53" s="33"/>
      <c r="I53"/>
    </row>
    <row r="54" spans="1:49" ht="30.6" customHeight="1">
      <c r="A54" s="422" t="str">
        <f>'Table 5'!A10</f>
        <v>15 Year Starting 2026</v>
      </c>
      <c r="B54" s="423"/>
      <c r="C54" s="423"/>
      <c r="E54" s="8"/>
      <c r="G54" s="56"/>
      <c r="H54" s="33"/>
      <c r="I54" t="s">
        <v>301</v>
      </c>
      <c r="J54" s="263">
        <f>(1+Discount_Rate)/(1+Inflation)-1</f>
        <v>4.1103934233705175E-2</v>
      </c>
    </row>
    <row r="55" spans="1:49">
      <c r="B55" s="44" t="str">
        <f>" Levelized Prices (Nominal) @ "&amp;TEXT($I$50,"0.00%")&amp;" Discount Rate (1) (3) "</f>
        <v xml:space="preserve"> Levelized Prices (Nominal) @ 6.38% Discount Rate (1) (3) </v>
      </c>
      <c r="H55" s="33"/>
      <c r="I55"/>
      <c r="M55" s="58"/>
    </row>
    <row r="56" spans="1:49">
      <c r="B56" s="40" t="s">
        <v>8</v>
      </c>
      <c r="C56" s="8">
        <f ca="1">'Table 5'!$D$10*(Study_CF*8.76)/'Table 5'!$F$10</f>
        <v>69.546191644538098</v>
      </c>
      <c r="D56" s="8"/>
      <c r="H56" s="33"/>
      <c r="I56" s="330"/>
    </row>
    <row r="57" spans="1:49">
      <c r="B57" s="40" t="s">
        <v>31</v>
      </c>
      <c r="E57" s="8">
        <f ca="1">'Table 5'!$C$10/'Table 5'!$F$10</f>
        <v>-21.991539251210895</v>
      </c>
      <c r="G57" s="90">
        <f ca="1">'Table 5'!$G$10</f>
        <v>4.1152117291271146</v>
      </c>
      <c r="H57" s="8"/>
      <c r="I57" s="8"/>
      <c r="J57" s="330"/>
      <c r="K57" s="330"/>
    </row>
    <row r="58" spans="1:49" ht="8.25" customHeight="1">
      <c r="A58" s="421"/>
      <c r="B58" s="421"/>
      <c r="E58" s="8"/>
      <c r="G58" s="56"/>
      <c r="H58" s="33"/>
    </row>
    <row r="59" spans="1:49">
      <c r="A59" s="421" t="str">
        <f>'Table 5'!A8</f>
        <v>15 Year Starting 2027</v>
      </c>
      <c r="B59" s="421"/>
      <c r="E59" s="8"/>
      <c r="G59" s="8"/>
      <c r="H59" s="33"/>
      <c r="I59"/>
      <c r="M59" s="58"/>
    </row>
    <row r="60" spans="1:49">
      <c r="B60" s="44" t="str">
        <f>" Levelized Prices (Nominal) @ "&amp;TEXT($I$50,"0.00%")&amp;" Discount Rate (1) (3) "</f>
        <v xml:space="preserve"> Levelized Prices (Nominal) @ 6.38% Discount Rate (1) (3) </v>
      </c>
      <c r="C60" s="8"/>
      <c r="E60" s="8"/>
      <c r="G60" s="90"/>
      <c r="H60" s="33"/>
      <c r="I60"/>
    </row>
    <row r="61" spans="1:49">
      <c r="B61" s="40" t="s">
        <v>8</v>
      </c>
      <c r="C61" s="8">
        <f ca="1">'Table 5'!$D$8*(Study_CF*8.76)/'Table 5'!$F$8</f>
        <v>78.685821793203885</v>
      </c>
      <c r="D61" s="8"/>
      <c r="E61" s="8">
        <f ca="1">'Table 5'!$C$8/'Table 5'!$F$8</f>
        <v>-25.145208130253859</v>
      </c>
      <c r="H61" s="33"/>
      <c r="I61" s="330"/>
    </row>
    <row r="62" spans="1:49">
      <c r="B62" s="40" t="s">
        <v>31</v>
      </c>
      <c r="E62" s="8"/>
      <c r="G62" s="90">
        <f ca="1">'Table 5'!$G$8</f>
        <v>4.3924431294720092</v>
      </c>
      <c r="H62" s="33"/>
      <c r="I62" s="8"/>
      <c r="J62" s="330"/>
      <c r="K62" s="330"/>
    </row>
    <row r="63" spans="1:49">
      <c r="A63" s="421"/>
      <c r="B63" s="421"/>
      <c r="E63" s="8"/>
      <c r="G63" s="56"/>
      <c r="H63" s="33"/>
    </row>
    <row r="64" spans="1:49">
      <c r="A64" s="421" t="str">
        <f>'Table 5'!A7</f>
        <v>15 Year Starting 2028</v>
      </c>
      <c r="B64" s="421"/>
      <c r="E64" s="8"/>
      <c r="G64" s="8"/>
      <c r="H64" s="33"/>
      <c r="I64"/>
      <c r="M64" s="58"/>
    </row>
    <row r="65" spans="1:11">
      <c r="B65" s="44" t="str">
        <f>" Levelized Prices (Nominal) @ "&amp;TEXT($I$50,"0.00%")&amp;" Discount Rate (1) (3) "</f>
        <v xml:space="preserve"> Levelized Prices (Nominal) @ 6.38% Discount Rate (1) (3) </v>
      </c>
      <c r="C65" s="8"/>
      <c r="E65" s="8"/>
      <c r="G65" s="90"/>
      <c r="H65" s="33"/>
      <c r="I65"/>
    </row>
    <row r="66" spans="1:11">
      <c r="B66" s="40" t="s">
        <v>8</v>
      </c>
      <c r="C66" s="8">
        <f ca="1">'Table 5'!$D$7*(Study_CF*8.76)/'Table 5'!$F$7</f>
        <v>88.49661261549565</v>
      </c>
      <c r="D66" s="8"/>
      <c r="H66" s="33"/>
      <c r="I66" s="330"/>
    </row>
    <row r="67" spans="1:11">
      <c r="B67" s="40" t="s">
        <v>31</v>
      </c>
      <c r="E67" s="8">
        <f ca="1">'Table 5'!$C$7/'Table 5'!$F$7</f>
        <v>-28.953384760596514</v>
      </c>
      <c r="G67" s="90">
        <f ca="1">'Table 5'!$G$7</f>
        <v>4.2671119125326911</v>
      </c>
      <c r="H67" s="33"/>
      <c r="I67" s="8"/>
      <c r="J67" s="330"/>
      <c r="K67" s="330"/>
    </row>
    <row r="68" spans="1:11">
      <c r="B68" s="40"/>
      <c r="C68" s="8"/>
      <c r="E68" s="8"/>
      <c r="G68" s="90"/>
      <c r="H68" s="33"/>
    </row>
    <row r="69" spans="1:11">
      <c r="B69" s="40"/>
      <c r="C69" s="8"/>
      <c r="D69" s="8"/>
      <c r="H69" s="33"/>
    </row>
    <row r="70" spans="1:11">
      <c r="B70" s="44"/>
      <c r="H70" s="33"/>
    </row>
    <row r="71" spans="1:11">
      <c r="B71" s="40"/>
      <c r="C71" s="8"/>
      <c r="D71" s="8"/>
      <c r="H71" s="33"/>
    </row>
    <row r="72" spans="1:11">
      <c r="A72" s="421"/>
      <c r="B72" s="421"/>
      <c r="E72" s="8"/>
      <c r="G72" s="56"/>
      <c r="H72" s="33"/>
    </row>
    <row r="73" spans="1:11">
      <c r="B73" s="44"/>
      <c r="H73" s="33"/>
    </row>
    <row r="74" spans="1:11">
      <c r="B74" s="40"/>
      <c r="C74" s="8"/>
      <c r="D74" s="8"/>
      <c r="H74" s="33"/>
    </row>
    <row r="75" spans="1:11">
      <c r="B75" s="40"/>
      <c r="E75" s="8"/>
      <c r="G75" s="90"/>
      <c r="H75" s="33"/>
    </row>
    <row r="76" spans="1:11">
      <c r="E76" s="34"/>
      <c r="G76" s="34"/>
      <c r="H76" s="33"/>
      <c r="I76" s="56"/>
    </row>
    <row r="77" spans="1:11">
      <c r="B77" s="41"/>
      <c r="E77" s="33"/>
      <c r="F77" s="34"/>
      <c r="G77" s="33"/>
      <c r="H77" s="33"/>
      <c r="I77" s="56"/>
    </row>
    <row r="78" spans="1:11">
      <c r="F78" s="34"/>
      <c r="H78" s="33"/>
      <c r="I78" s="56"/>
    </row>
    <row r="81" spans="1:26">
      <c r="B81" s="46"/>
    </row>
    <row r="82" spans="1:26" ht="12.75" customHeight="1">
      <c r="B82" s="46"/>
    </row>
    <row r="83" spans="1:26" ht="12.75" customHeight="1">
      <c r="B83" s="46"/>
    </row>
    <row r="84" spans="1:26">
      <c r="B84" s="9"/>
      <c r="C84" s="6"/>
      <c r="D84" s="6"/>
      <c r="E84" s="6"/>
      <c r="G84" s="6"/>
    </row>
    <row r="85" spans="1:26">
      <c r="A85"/>
      <c r="I85" t="s">
        <v>54</v>
      </c>
    </row>
    <row r="86" spans="1:26" s="43" customFormat="1">
      <c r="B86" s="9"/>
      <c r="I86" t="str">
        <f ca="1">"       Avoided Costs calculated annually are  "&amp;TEXT(PMT(Discount_Rate,COUNT($G$13:$G$27),-NPV(Discount_Rate,$G$13:$G$27)),"$0.00")&amp;"/MWH"</f>
        <v xml:space="preserve">       Avoided Costs calculated annually are  $4.02/MWH</v>
      </c>
      <c r="J86"/>
      <c r="K86"/>
      <c r="L86"/>
      <c r="M86"/>
      <c r="Z86" s="208"/>
    </row>
    <row r="87" spans="1:26" s="43" customFormat="1">
      <c r="B87" s="9"/>
      <c r="I87" s="9" t="str">
        <f ca="1">"       Avoided Costs calculated monthly are  "&amp;TEXT($G$57,"$0.00")&amp;"/MWH"</f>
        <v xml:space="preserve">       Avoided Costs calculated monthly are  $4.12/MWH</v>
      </c>
      <c r="J87"/>
      <c r="K87"/>
      <c r="Z87" s="208"/>
    </row>
    <row r="88" spans="1:26">
      <c r="A88"/>
      <c r="B88" s="42"/>
      <c r="I88" s="43"/>
      <c r="L88" s="43"/>
      <c r="M88" s="43"/>
    </row>
    <row r="89" spans="1:26">
      <c r="A89"/>
      <c r="F89" s="6"/>
    </row>
    <row r="92" spans="1:26">
      <c r="A92"/>
      <c r="J92" s="43"/>
      <c r="K92" s="43"/>
    </row>
    <row r="93" spans="1:26">
      <c r="A93"/>
      <c r="J93" s="43"/>
      <c r="K93" s="43"/>
    </row>
  </sheetData>
  <mergeCells count="8">
    <mergeCell ref="A48:B48"/>
    <mergeCell ref="A58:B58"/>
    <mergeCell ref="A72:B72"/>
    <mergeCell ref="A52:B52"/>
    <mergeCell ref="A59:B59"/>
    <mergeCell ref="A63:B63"/>
    <mergeCell ref="A64:B64"/>
    <mergeCell ref="A54:C54"/>
  </mergeCells>
  <phoneticPr fontId="10" type="noConversion"/>
  <printOptions horizontalCentered="1"/>
  <pageMargins left="0.25" right="0.25" top="0.75" bottom="0.75" header="0.3" footer="0.3"/>
  <pageSetup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P41"/>
  <sheetViews>
    <sheetView view="pageBreakPreview" topLeftCell="A2" zoomScale="90" zoomScaleNormal="100" zoomScaleSheetLayoutView="90" workbookViewId="0">
      <selection activeCell="N9" sqref="N9"/>
    </sheetView>
  </sheetViews>
  <sheetFormatPr defaultColWidth="9.33203125" defaultRowHeight="12.75"/>
  <cols>
    <col min="1" max="1" width="2.83203125" style="3" customWidth="1"/>
    <col min="2" max="2" width="7" style="3" customWidth="1"/>
    <col min="3" max="15" width="10.1640625" style="3" customWidth="1"/>
    <col min="16" max="16" width="1.6640625" style="3" customWidth="1"/>
    <col min="17" max="16384" width="9.33203125" style="3"/>
  </cols>
  <sheetData>
    <row r="1" spans="2:16" s="104" customFormat="1" ht="15.75" hidden="1">
      <c r="B1" s="1" t="s">
        <v>34</v>
      </c>
      <c r="C1" s="1"/>
      <c r="D1" s="1"/>
      <c r="E1" s="1"/>
      <c r="F1" s="1"/>
      <c r="G1" s="102"/>
      <c r="H1" s="1"/>
      <c r="I1" s="1"/>
      <c r="J1" s="1"/>
      <c r="K1" s="1"/>
      <c r="L1" s="103"/>
      <c r="M1" s="1"/>
      <c r="N1" s="1"/>
      <c r="O1" s="1"/>
      <c r="P1" s="1"/>
    </row>
    <row r="2" spans="2:16" s="104" customFormat="1" ht="5.25" customHeight="1">
      <c r="B2" s="1"/>
      <c r="C2" s="1"/>
      <c r="D2" s="1"/>
      <c r="E2" s="1"/>
      <c r="F2" s="1"/>
      <c r="G2" s="102"/>
      <c r="H2" s="1"/>
      <c r="I2" s="1"/>
      <c r="J2" s="1"/>
      <c r="K2" s="1"/>
      <c r="L2" s="103"/>
      <c r="M2" s="1"/>
      <c r="N2" s="1"/>
      <c r="O2" s="1"/>
      <c r="P2" s="1"/>
    </row>
    <row r="3" spans="2:16" s="104" customFormat="1" ht="15.75">
      <c r="B3" s="1" t="s">
        <v>78</v>
      </c>
      <c r="C3" s="1"/>
      <c r="D3" s="1"/>
      <c r="E3" s="1"/>
      <c r="F3" s="1"/>
      <c r="G3" s="102"/>
      <c r="H3" s="1"/>
      <c r="I3" s="1"/>
      <c r="J3" s="1"/>
      <c r="K3" s="1"/>
      <c r="L3" s="103"/>
      <c r="M3" s="1"/>
      <c r="N3" s="1"/>
      <c r="O3" s="1"/>
      <c r="P3" s="1"/>
    </row>
    <row r="4" spans="2:16" s="105" customFormat="1" ht="15">
      <c r="B4" s="4" t="s">
        <v>79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s="105" customFormat="1" ht="15">
      <c r="B5" s="4" t="str">
        <f ca="1">'Table 1'!B5</f>
        <v>QF - Sch38 - UT - Wind - 80.0 MW and 30.4%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105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2:16">
      <c r="D7" s="106"/>
      <c r="E7" s="106"/>
      <c r="F7" s="106"/>
      <c r="G7" s="107"/>
      <c r="H7" s="107"/>
      <c r="I7" s="107"/>
      <c r="J7" s="107"/>
      <c r="K7" s="107"/>
      <c r="L7" s="107"/>
      <c r="M7" s="108"/>
    </row>
    <row r="8" spans="2:16">
      <c r="B8" s="109"/>
      <c r="C8" s="109"/>
      <c r="D8" s="110" t="s">
        <v>80</v>
      </c>
      <c r="E8" s="111"/>
      <c r="F8" s="111"/>
      <c r="G8" s="110"/>
      <c r="H8" s="110"/>
      <c r="I8" s="112" t="s">
        <v>81</v>
      </c>
      <c r="J8" s="113"/>
      <c r="K8" s="113"/>
      <c r="L8" s="114"/>
      <c r="M8" s="115" t="s">
        <v>80</v>
      </c>
      <c r="N8" s="116"/>
      <c r="O8" s="117"/>
    </row>
    <row r="9" spans="2:16">
      <c r="B9" s="118" t="s">
        <v>0</v>
      </c>
      <c r="C9" s="118" t="s">
        <v>115</v>
      </c>
      <c r="D9" s="119" t="s">
        <v>118</v>
      </c>
      <c r="E9" s="120" t="s">
        <v>119</v>
      </c>
      <c r="F9" s="120" t="s">
        <v>120</v>
      </c>
      <c r="G9" s="120" t="s">
        <v>121</v>
      </c>
      <c r="H9" s="121" t="s">
        <v>122</v>
      </c>
      <c r="I9" s="85" t="s">
        <v>123</v>
      </c>
      <c r="J9" s="85" t="s">
        <v>124</v>
      </c>
      <c r="K9" s="85" t="s">
        <v>125</v>
      </c>
      <c r="L9" s="85" t="s">
        <v>126</v>
      </c>
      <c r="M9" s="119" t="s">
        <v>127</v>
      </c>
      <c r="N9" s="120" t="s">
        <v>128</v>
      </c>
      <c r="O9" s="121" t="s">
        <v>129</v>
      </c>
    </row>
    <row r="10" spans="2:16" ht="12.75" customHeight="1">
      <c r="B10" s="5"/>
      <c r="C10" s="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6" ht="12.75" customHeight="1">
      <c r="B11" s="83" t="s">
        <v>82</v>
      </c>
      <c r="C11" s="83"/>
      <c r="E11" s="106"/>
      <c r="F11" s="106"/>
      <c r="G11" s="106"/>
      <c r="H11" s="106"/>
      <c r="I11" s="106"/>
      <c r="J11" s="106"/>
      <c r="K11" s="106"/>
      <c r="L11" s="106"/>
      <c r="M11" s="106"/>
      <c r="N11" s="106"/>
    </row>
    <row r="12" spans="2:16" ht="12.75" hidden="1" customHeight="1">
      <c r="B12" s="122"/>
      <c r="C12" s="123"/>
      <c r="D12" s="7"/>
      <c r="E12" s="7"/>
      <c r="F12" s="7"/>
      <c r="G12" s="7"/>
      <c r="H12" s="11"/>
      <c r="I12" s="124"/>
      <c r="J12" s="125"/>
      <c r="K12" s="125"/>
      <c r="L12" s="126"/>
      <c r="M12" s="124"/>
      <c r="N12" s="125"/>
      <c r="O12" s="126"/>
    </row>
    <row r="13" spans="2:16" ht="12.75" customHeight="1">
      <c r="B13" s="127">
        <f>'[6]Avoided Costs'!B8</f>
        <v>2026</v>
      </c>
      <c r="C13" s="181">
        <f>'[6]Avoided Costs'!C8</f>
        <v>17.572384614940912</v>
      </c>
      <c r="D13" s="182">
        <f>'[6]Avoided Costs'!D8</f>
        <v>20.487829307815321</v>
      </c>
      <c r="E13" s="182">
        <f>'[6]Avoided Costs'!E8</f>
        <v>17.813031626359344</v>
      </c>
      <c r="F13" s="182">
        <f>'[6]Avoided Costs'!F8</f>
        <v>7.035286631362939</v>
      </c>
      <c r="G13" s="182">
        <f>'[6]Avoided Costs'!G8</f>
        <v>5.2412818690183274</v>
      </c>
      <c r="H13" s="183">
        <f>'[6]Avoided Costs'!H8</f>
        <v>11.049301009470989</v>
      </c>
      <c r="I13" s="184">
        <f>'[6]Avoided Costs'!I8</f>
        <v>15.980087372769075</v>
      </c>
      <c r="J13" s="182">
        <f>'[6]Avoided Costs'!J8</f>
        <v>26.296691053857757</v>
      </c>
      <c r="K13" s="182">
        <f>'[6]Avoided Costs'!K8</f>
        <v>29.636897180111763</v>
      </c>
      <c r="L13" s="183">
        <f>'[6]Avoided Costs'!L8</f>
        <v>18.641201370285572</v>
      </c>
      <c r="M13" s="184">
        <f>'[6]Avoided Costs'!M8</f>
        <v>16.533282001792205</v>
      </c>
      <c r="N13" s="182">
        <f>'[6]Avoided Costs'!N8</f>
        <v>25.372948184001189</v>
      </c>
      <c r="O13" s="183">
        <f>'[6]Avoided Costs'!O8</f>
        <v>30.418807101043814</v>
      </c>
    </row>
    <row r="14" spans="2:16" ht="12.75" customHeight="1">
      <c r="B14" s="140">
        <f>'[6]Avoided Costs'!B9</f>
        <v>2027</v>
      </c>
      <c r="C14" s="185">
        <f>'[6]Avoided Costs'!C9</f>
        <v>22.244848829948772</v>
      </c>
      <c r="D14" s="186">
        <f>'[6]Avoided Costs'!D9</f>
        <v>29.370076248397265</v>
      </c>
      <c r="E14" s="186">
        <f>'[6]Avoided Costs'!E9</f>
        <v>29.986789977150671</v>
      </c>
      <c r="F14" s="186">
        <f>'[6]Avoided Costs'!F9</f>
        <v>13.542306233451015</v>
      </c>
      <c r="G14" s="186">
        <f>'[6]Avoided Costs'!G9</f>
        <v>10.087022855465658</v>
      </c>
      <c r="H14" s="187">
        <f>'[6]Avoided Costs'!H9</f>
        <v>15.011374990416858</v>
      </c>
      <c r="I14" s="188">
        <f>'[6]Avoided Costs'!I9</f>
        <v>17.933215430958128</v>
      </c>
      <c r="J14" s="186">
        <f>'[6]Avoided Costs'!J9</f>
        <v>29.649631436117772</v>
      </c>
      <c r="K14" s="186">
        <f>'[6]Avoided Costs'!K9</f>
        <v>33.832375368025936</v>
      </c>
      <c r="L14" s="187">
        <f>'[6]Avoided Costs'!L9</f>
        <v>21.430196092268439</v>
      </c>
      <c r="M14" s="188">
        <f>'[6]Avoided Costs'!M9</f>
        <v>19.057574685972266</v>
      </c>
      <c r="N14" s="186">
        <f>'[6]Avoided Costs'!N9</f>
        <v>25.576529712204501</v>
      </c>
      <c r="O14" s="187">
        <f>'[6]Avoided Costs'!O9</f>
        <v>35.013859375304122</v>
      </c>
    </row>
    <row r="15" spans="2:16" ht="12.75" customHeight="1">
      <c r="B15" s="140">
        <f>'[6]Avoided Costs'!B10</f>
        <v>2028</v>
      </c>
      <c r="C15" s="185">
        <f>'[6]Avoided Costs'!C10</f>
        <v>23.621926676043781</v>
      </c>
      <c r="D15" s="186">
        <f>'[6]Avoided Costs'!D10</f>
        <v>35.359228843485653</v>
      </c>
      <c r="E15" s="186">
        <f>'[6]Avoided Costs'!E10</f>
        <v>30.720545306251918</v>
      </c>
      <c r="F15" s="186">
        <f>'[6]Avoided Costs'!F10</f>
        <v>13.505306793816446</v>
      </c>
      <c r="G15" s="186">
        <f>'[6]Avoided Costs'!G10</f>
        <v>14.339869001195733</v>
      </c>
      <c r="H15" s="187">
        <f>'[6]Avoided Costs'!H10</f>
        <v>14.446946243720319</v>
      </c>
      <c r="I15" s="188">
        <f>'[6]Avoided Costs'!I10</f>
        <v>15.380334285216264</v>
      </c>
      <c r="J15" s="186">
        <f>'[6]Avoided Costs'!J10</f>
        <v>30.523433059527804</v>
      </c>
      <c r="K15" s="186">
        <f>'[6]Avoided Costs'!K10</f>
        <v>34.998128203124303</v>
      </c>
      <c r="L15" s="187">
        <f>'[6]Avoided Costs'!L10</f>
        <v>25.83876055273441</v>
      </c>
      <c r="M15" s="188">
        <f>'[6]Avoided Costs'!M10</f>
        <v>20.446919129617353</v>
      </c>
      <c r="N15" s="186">
        <f>'[6]Avoided Costs'!N10</f>
        <v>26.923857697596162</v>
      </c>
      <c r="O15" s="187">
        <f>'[6]Avoided Costs'!O10</f>
        <v>36.376528526077259</v>
      </c>
    </row>
    <row r="16" spans="2:16" ht="12.75" customHeight="1">
      <c r="B16" s="140">
        <f>'[6]Avoided Costs'!B11</f>
        <v>2029</v>
      </c>
      <c r="C16" s="185">
        <f>'[6]Avoided Costs'!C11</f>
        <v>-37.382326970450329</v>
      </c>
      <c r="D16" s="186">
        <f>'[6]Avoided Costs'!D11</f>
        <v>-47.250936365494134</v>
      </c>
      <c r="E16" s="186">
        <f>'[6]Avoided Costs'!E11</f>
        <v>-24.019259902615495</v>
      </c>
      <c r="F16" s="186">
        <f>'[6]Avoided Costs'!F11</f>
        <v>-41.928226678928816</v>
      </c>
      <c r="G16" s="186">
        <f>'[6]Avoided Costs'!G11</f>
        <v>-27.164359090189134</v>
      </c>
      <c r="H16" s="187">
        <f>'[6]Avoided Costs'!H11</f>
        <v>-21.53951660668379</v>
      </c>
      <c r="I16" s="188">
        <f>'[6]Avoided Costs'!I11</f>
        <v>-11.773171772885735</v>
      </c>
      <c r="J16" s="186">
        <f>'[6]Avoided Costs'!J11</f>
        <v>-18.972673472161453</v>
      </c>
      <c r="K16" s="186">
        <f>'[6]Avoided Costs'!K11</f>
        <v>-26.285769681844194</v>
      </c>
      <c r="L16" s="187">
        <f>'[6]Avoided Costs'!L11</f>
        <v>-29.820351037790086</v>
      </c>
      <c r="M16" s="188">
        <f>'[6]Avoided Costs'!M11</f>
        <v>-32.425186408542388</v>
      </c>
      <c r="N16" s="186">
        <f>'[6]Avoided Costs'!N11</f>
        <v>-69.416733001544216</v>
      </c>
      <c r="O16" s="187">
        <f>'[6]Avoided Costs'!O11</f>
        <v>-127.40997271619358</v>
      </c>
    </row>
    <row r="17" spans="2:15" ht="12.75" customHeight="1">
      <c r="B17" s="140">
        <f>'[6]Avoided Costs'!B12</f>
        <v>2030</v>
      </c>
      <c r="C17" s="185">
        <f>'[6]Avoided Costs'!C12</f>
        <v>-40.10019247816318</v>
      </c>
      <c r="D17" s="186">
        <f>'[6]Avoided Costs'!D12</f>
        <v>-39.769850894496308</v>
      </c>
      <c r="E17" s="186">
        <f>'[6]Avoided Costs'!E12</f>
        <v>-28.235478261639795</v>
      </c>
      <c r="F17" s="186">
        <f>'[6]Avoided Costs'!F12</f>
        <v>-40.935182994155987</v>
      </c>
      <c r="G17" s="186">
        <f>'[6]Avoided Costs'!G12</f>
        <v>-35.629330971977282</v>
      </c>
      <c r="H17" s="187">
        <f>'[6]Avoided Costs'!H12</f>
        <v>-25.310712205515866</v>
      </c>
      <c r="I17" s="188">
        <f>'[6]Avoided Costs'!I12</f>
        <v>-10.730112204691036</v>
      </c>
      <c r="J17" s="186">
        <f>'[6]Avoided Costs'!J12</f>
        <v>-26.157950176448207</v>
      </c>
      <c r="K17" s="186">
        <f>'[6]Avoided Costs'!K12</f>
        <v>-27.007119627724531</v>
      </c>
      <c r="L17" s="187">
        <f>'[6]Avoided Costs'!L12</f>
        <v>-26.759257897163447</v>
      </c>
      <c r="M17" s="188">
        <f>'[6]Avoided Costs'!M12</f>
        <v>-33.310804463524285</v>
      </c>
      <c r="N17" s="186">
        <f>'[6]Avoided Costs'!N12</f>
        <v>-68.49807228326965</v>
      </c>
      <c r="O17" s="187">
        <f>'[6]Avoided Costs'!O12</f>
        <v>-157.02766188385007</v>
      </c>
    </row>
    <row r="18" spans="2:15" ht="12.75" customHeight="1">
      <c r="B18" s="140">
        <f>'[6]Avoided Costs'!B13</f>
        <v>2031</v>
      </c>
      <c r="C18" s="185">
        <f>'[6]Avoided Costs'!C13</f>
        <v>-42.706343956391258</v>
      </c>
      <c r="D18" s="186">
        <f>'[6]Avoided Costs'!D13</f>
        <v>-72.102771316864832</v>
      </c>
      <c r="E18" s="186">
        <f>'[6]Avoided Costs'!E13</f>
        <v>-27.125638131596428</v>
      </c>
      <c r="F18" s="186">
        <f>'[6]Avoided Costs'!F13</f>
        <v>-40.938977559889175</v>
      </c>
      <c r="G18" s="186">
        <f>'[6]Avoided Costs'!G13</f>
        <v>-37.24366313454086</v>
      </c>
      <c r="H18" s="187">
        <f>'[6]Avoided Costs'!H13</f>
        <v>-23.70490607011833</v>
      </c>
      <c r="I18" s="188">
        <f>'[6]Avoided Costs'!I13</f>
        <v>-19.61606432439185</v>
      </c>
      <c r="J18" s="186">
        <f>'[6]Avoided Costs'!J13</f>
        <v>-21.254633732412163</v>
      </c>
      <c r="K18" s="186">
        <f>'[6]Avoided Costs'!K13</f>
        <v>-39.006054878702749</v>
      </c>
      <c r="L18" s="187">
        <f>'[6]Avoided Costs'!L13</f>
        <v>-20.07204797078883</v>
      </c>
      <c r="M18" s="188">
        <f>'[6]Avoided Costs'!M13</f>
        <v>-41.431059750060186</v>
      </c>
      <c r="N18" s="186">
        <f>'[6]Avoided Costs'!N13</f>
        <v>-80.344732048865993</v>
      </c>
      <c r="O18" s="187">
        <f>'[6]Avoided Costs'!O13</f>
        <v>-113.20776359338095</v>
      </c>
    </row>
    <row r="19" spans="2:15" ht="12.75" customHeight="1">
      <c r="B19" s="140">
        <f>'[6]Avoided Costs'!B14</f>
        <v>2032</v>
      </c>
      <c r="C19" s="185">
        <f>'[6]Avoided Costs'!C14</f>
        <v>-45.561469208364748</v>
      </c>
      <c r="D19" s="186">
        <f>'[6]Avoided Costs'!D14</f>
        <v>-74.134801082344069</v>
      </c>
      <c r="E19" s="186">
        <f>'[6]Avoided Costs'!E14</f>
        <v>-25.3582227551275</v>
      </c>
      <c r="F19" s="186">
        <f>'[6]Avoided Costs'!F14</f>
        <v>-48.58017919220142</v>
      </c>
      <c r="G19" s="186">
        <f>'[6]Avoided Costs'!G14</f>
        <v>-39.717928022273234</v>
      </c>
      <c r="H19" s="187">
        <f>'[6]Avoided Costs'!H14</f>
        <v>-22.765772333854116</v>
      </c>
      <c r="I19" s="188">
        <f>'[6]Avoided Costs'!I14</f>
        <v>-23.229961819064769</v>
      </c>
      <c r="J19" s="186">
        <f>'[6]Avoided Costs'!J14</f>
        <v>-24.538082936938387</v>
      </c>
      <c r="K19" s="186">
        <f>'[6]Avoided Costs'!K14</f>
        <v>-34.840069063615097</v>
      </c>
      <c r="L19" s="187">
        <f>'[6]Avoided Costs'!L14</f>
        <v>-28.392093785452854</v>
      </c>
      <c r="M19" s="188">
        <f>'[6]Avoided Costs'!M14</f>
        <v>-43.849988639215788</v>
      </c>
      <c r="N19" s="186">
        <f>'[6]Avoided Costs'!N14</f>
        <v>-84.219971237944293</v>
      </c>
      <c r="O19" s="187">
        <f>'[6]Avoided Costs'!O14</f>
        <v>-123.10164664684002</v>
      </c>
    </row>
    <row r="20" spans="2:15" ht="12.75" customHeight="1">
      <c r="B20" s="140">
        <f>'[6]Avoided Costs'!B15</f>
        <v>2033</v>
      </c>
      <c r="C20" s="185">
        <f>'[6]Avoided Costs'!C15</f>
        <v>-45.080062326821164</v>
      </c>
      <c r="D20" s="186">
        <f>'[6]Avoided Costs'!D15</f>
        <v>-61.432511188295962</v>
      </c>
      <c r="E20" s="186">
        <f>'[6]Avoided Costs'!E15</f>
        <v>-24.946065818099019</v>
      </c>
      <c r="F20" s="186">
        <f>'[6]Avoided Costs'!F15</f>
        <v>-50.694052246689346</v>
      </c>
      <c r="G20" s="186">
        <f>'[6]Avoided Costs'!G15</f>
        <v>-37.420676809466947</v>
      </c>
      <c r="H20" s="187">
        <f>'[6]Avoided Costs'!H15</f>
        <v>-25.416180609630771</v>
      </c>
      <c r="I20" s="188">
        <f>'[6]Avoided Costs'!I15</f>
        <v>-26.279848814875805</v>
      </c>
      <c r="J20" s="186">
        <f>'[6]Avoided Costs'!J15</f>
        <v>-30.657629819601702</v>
      </c>
      <c r="K20" s="186">
        <f>'[6]Avoided Costs'!K15</f>
        <v>-31.97796091903216</v>
      </c>
      <c r="L20" s="187">
        <f>'[6]Avoided Costs'!L15</f>
        <v>-28.794608491342164</v>
      </c>
      <c r="M20" s="188">
        <f>'[6]Avoided Costs'!M15</f>
        <v>-42.872820865990406</v>
      </c>
      <c r="N20" s="186">
        <f>'[6]Avoided Costs'!N15</f>
        <v>-82.989476092339359</v>
      </c>
      <c r="O20" s="187">
        <f>'[6]Avoided Costs'!O15</f>
        <v>-122.35520567517591</v>
      </c>
    </row>
    <row r="21" spans="2:15" ht="12.75" customHeight="1">
      <c r="B21" s="140">
        <f>'[6]Avoided Costs'!B16</f>
        <v>2034</v>
      </c>
      <c r="C21" s="185">
        <f>'[6]Avoided Costs'!C16</f>
        <v>-45.801314405054377</v>
      </c>
      <c r="D21" s="186">
        <f>'[6]Avoided Costs'!D16</f>
        <v>-56.37878614837183</v>
      </c>
      <c r="E21" s="186">
        <f>'[6]Avoided Costs'!E16</f>
        <v>-26.49365634740818</v>
      </c>
      <c r="F21" s="186">
        <f>'[6]Avoided Costs'!F16</f>
        <v>-51.35137720998825</v>
      </c>
      <c r="G21" s="186">
        <f>'[6]Avoided Costs'!G16</f>
        <v>-36.096002981118708</v>
      </c>
      <c r="H21" s="187">
        <f>'[6]Avoided Costs'!H16</f>
        <v>-26.267030184929819</v>
      </c>
      <c r="I21" s="188">
        <f>'[6]Avoided Costs'!I16</f>
        <v>-26.084304042482053</v>
      </c>
      <c r="J21" s="186">
        <f>'[6]Avoided Costs'!J16</f>
        <v>-26.922631866809699</v>
      </c>
      <c r="K21" s="186">
        <f>'[6]Avoided Costs'!K16</f>
        <v>-33.778350130341657</v>
      </c>
      <c r="L21" s="187">
        <f>'[6]Avoided Costs'!L16</f>
        <v>-24.750131692644199</v>
      </c>
      <c r="M21" s="188">
        <f>'[6]Avoided Costs'!M16</f>
        <v>-45.824986303339436</v>
      </c>
      <c r="N21" s="186">
        <f>'[6]Avoided Costs'!N16</f>
        <v>-84.265479107878548</v>
      </c>
      <c r="O21" s="187">
        <f>'[6]Avoided Costs'!O16</f>
        <v>-134.78798444536127</v>
      </c>
    </row>
    <row r="22" spans="2:15" ht="12.75" customHeight="1">
      <c r="B22" s="140">
        <f>'[6]Avoided Costs'!B17</f>
        <v>2035</v>
      </c>
      <c r="C22" s="185">
        <f>'[6]Avoided Costs'!C17</f>
        <v>-47.561679596338564</v>
      </c>
      <c r="D22" s="186">
        <f>'[6]Avoided Costs'!D17</f>
        <v>-55.023643895478941</v>
      </c>
      <c r="E22" s="186">
        <f>'[6]Avoided Costs'!E17</f>
        <v>-35.67277617703396</v>
      </c>
      <c r="F22" s="186">
        <f>'[6]Avoided Costs'!F17</f>
        <v>-53.793926518535514</v>
      </c>
      <c r="G22" s="186">
        <f>'[6]Avoided Costs'!G17</f>
        <v>-35.430246469196931</v>
      </c>
      <c r="H22" s="187">
        <f>'[6]Avoided Costs'!H17</f>
        <v>-27.685840667144646</v>
      </c>
      <c r="I22" s="188">
        <f>'[6]Avoided Costs'!I17</f>
        <v>-23.528516469138104</v>
      </c>
      <c r="J22" s="186">
        <f>'[6]Avoided Costs'!J17</f>
        <v>-30.744166062775644</v>
      </c>
      <c r="K22" s="186">
        <f>'[6]Avoided Costs'!K17</f>
        <v>-40.820429147192968</v>
      </c>
      <c r="L22" s="187">
        <f>'[6]Avoided Costs'!L17</f>
        <v>-29.623962054839939</v>
      </c>
      <c r="M22" s="188">
        <f>'[6]Avoided Costs'!M17</f>
        <v>-45.04796873099658</v>
      </c>
      <c r="N22" s="186">
        <f>'[6]Avoided Costs'!N17</f>
        <v>-79.523761162868482</v>
      </c>
      <c r="O22" s="187">
        <f>'[6]Avoided Costs'!O17</f>
        <v>-143.8199738738721</v>
      </c>
    </row>
    <row r="23" spans="2:15" ht="12.75" customHeight="1">
      <c r="B23" s="140">
        <f>'[6]Avoided Costs'!B18</f>
        <v>2036</v>
      </c>
      <c r="C23" s="185">
        <f>'[6]Avoided Costs'!C18</f>
        <v>-49.192975017405779</v>
      </c>
      <c r="D23" s="186">
        <f>'[6]Avoided Costs'!D18</f>
        <v>-48.031817074185021</v>
      </c>
      <c r="E23" s="186">
        <f>'[6]Avoided Costs'!E18</f>
        <v>-40.155073853088567</v>
      </c>
      <c r="F23" s="186">
        <f>'[6]Avoided Costs'!F18</f>
        <v>-52.847755599805332</v>
      </c>
      <c r="G23" s="186">
        <f>'[6]Avoided Costs'!G18</f>
        <v>-37.264967046455041</v>
      </c>
      <c r="H23" s="187">
        <f>'[6]Avoided Costs'!H18</f>
        <v>-32.273953250231507</v>
      </c>
      <c r="I23" s="188">
        <f>'[6]Avoided Costs'!I18</f>
        <v>-19.899600849423361</v>
      </c>
      <c r="J23" s="186">
        <f>'[6]Avoided Costs'!J18</f>
        <v>-33.107967791377426</v>
      </c>
      <c r="K23" s="186">
        <f>'[6]Avoided Costs'!K18</f>
        <v>-44.600017400140089</v>
      </c>
      <c r="L23" s="187">
        <f>'[6]Avoided Costs'!L18</f>
        <v>-31.991712179767973</v>
      </c>
      <c r="M23" s="188">
        <f>'[6]Avoided Costs'!M18</f>
        <v>-46.423823690874492</v>
      </c>
      <c r="N23" s="186">
        <f>'[6]Avoided Costs'!N18</f>
        <v>-79.081157000479919</v>
      </c>
      <c r="O23" s="187">
        <f>'[6]Avoided Costs'!O18</f>
        <v>-168.91273489785854</v>
      </c>
    </row>
    <row r="24" spans="2:15" ht="12.75" customHeight="1">
      <c r="B24" s="140">
        <f>'[6]Avoided Costs'!B19</f>
        <v>2037</v>
      </c>
      <c r="C24" s="185">
        <f>'[6]Avoided Costs'!C19</f>
        <v>-49.839247649430312</v>
      </c>
      <c r="D24" s="186">
        <f>'[6]Avoided Costs'!D19</f>
        <v>-80.900046682464506</v>
      </c>
      <c r="E24" s="186">
        <f>'[6]Avoided Costs'!E19</f>
        <v>-27.737181505337052</v>
      </c>
      <c r="F24" s="186">
        <f>'[6]Avoided Costs'!F19</f>
        <v>-49.867942577938855</v>
      </c>
      <c r="G24" s="186">
        <f>'[6]Avoided Costs'!G19</f>
        <v>-45.66718060254135</v>
      </c>
      <c r="H24" s="187">
        <f>'[6]Avoided Costs'!H19</f>
        <v>-25.819642037483145</v>
      </c>
      <c r="I24" s="188">
        <f>'[6]Avoided Costs'!I19</f>
        <v>-27.653594559907045</v>
      </c>
      <c r="J24" s="186">
        <f>'[6]Avoided Costs'!J19</f>
        <v>-23.390334179792287</v>
      </c>
      <c r="K24" s="186">
        <f>'[6]Avoided Costs'!K19</f>
        <v>-40.12725892966791</v>
      </c>
      <c r="L24" s="187">
        <f>'[6]Avoided Costs'!L19</f>
        <v>-28.699440142499441</v>
      </c>
      <c r="M24" s="188">
        <f>'[6]Avoided Costs'!M19</f>
        <v>-51.900541046539267</v>
      </c>
      <c r="N24" s="186">
        <f>'[6]Avoided Costs'!N19</f>
        <v>-88.185398794807682</v>
      </c>
      <c r="O24" s="187">
        <f>'[6]Avoided Costs'!O19</f>
        <v>-130.34776794603835</v>
      </c>
    </row>
    <row r="25" spans="2:15" ht="12.75" customHeight="1">
      <c r="B25" s="140">
        <f>'[6]Avoided Costs'!B20</f>
        <v>2038</v>
      </c>
      <c r="C25" s="185">
        <f>'[6]Avoided Costs'!C20</f>
        <v>-48.59483578073452</v>
      </c>
      <c r="D25" s="186">
        <f>'[6]Avoided Costs'!D20</f>
        <v>-67.852102483635989</v>
      </c>
      <c r="E25" s="186">
        <f>'[6]Avoided Costs'!E20</f>
        <v>-30.306843380533554</v>
      </c>
      <c r="F25" s="186">
        <f>'[6]Avoided Costs'!F20</f>
        <v>-51.873323074466853</v>
      </c>
      <c r="G25" s="186">
        <f>'[6]Avoided Costs'!G20</f>
        <v>-42.500603431610742</v>
      </c>
      <c r="H25" s="187">
        <f>'[6]Avoided Costs'!H20</f>
        <v>-22.676668364116406</v>
      </c>
      <c r="I25" s="188">
        <f>'[6]Avoided Costs'!I20</f>
        <v>-26.936811840027655</v>
      </c>
      <c r="J25" s="186">
        <f>'[6]Avoided Costs'!J20</f>
        <v>-22.491113802019559</v>
      </c>
      <c r="K25" s="186">
        <f>'[6]Avoided Costs'!K20</f>
        <v>-40.131290369728852</v>
      </c>
      <c r="L25" s="187">
        <f>'[6]Avoided Costs'!L20</f>
        <v>-29.766072899745417</v>
      </c>
      <c r="M25" s="188">
        <f>'[6]Avoided Costs'!M20</f>
        <v>-49.288476102754821</v>
      </c>
      <c r="N25" s="186">
        <f>'[6]Avoided Costs'!N20</f>
        <v>-88.305534144851961</v>
      </c>
      <c r="O25" s="187">
        <f>'[6]Avoided Costs'!O20</f>
        <v>-135.31936078253005</v>
      </c>
    </row>
    <row r="26" spans="2:15" ht="12.75" customHeight="1">
      <c r="B26" s="140">
        <f>'[6]Avoided Costs'!B21</f>
        <v>2039</v>
      </c>
      <c r="C26" s="185">
        <f>'[6]Avoided Costs'!C21</f>
        <v>4.4194674731752492</v>
      </c>
      <c r="D26" s="186">
        <f>'[6]Avoided Costs'!D21</f>
        <v>6.2024140416190185</v>
      </c>
      <c r="E26" s="186">
        <f>'[6]Avoided Costs'!E21</f>
        <v>16.758483395348591</v>
      </c>
      <c r="F26" s="186">
        <f>'[6]Avoided Costs'!F21</f>
        <v>3.6914874370692128</v>
      </c>
      <c r="G26" s="186">
        <f>'[6]Avoided Costs'!G21</f>
        <v>2.5224236949796084</v>
      </c>
      <c r="H26" s="187">
        <f>'[6]Avoided Costs'!H21</f>
        <v>6.4989289616476285</v>
      </c>
      <c r="I26" s="188">
        <f>'[6]Avoided Costs'!I21</f>
        <v>9.9068974766362317</v>
      </c>
      <c r="J26" s="186">
        <f>'[6]Avoided Costs'!J21</f>
        <v>8.0952726378734017</v>
      </c>
      <c r="K26" s="186">
        <f>'[6]Avoided Costs'!K21</f>
        <v>1.3380122670059222</v>
      </c>
      <c r="L26" s="187">
        <f>'[6]Avoided Costs'!L21</f>
        <v>11.682075820930711</v>
      </c>
      <c r="M26" s="188">
        <f>'[6]Avoided Costs'!M21</f>
        <v>6.0688246951831042</v>
      </c>
      <c r="N26" s="186">
        <f>'[6]Avoided Costs'!N21</f>
        <v>-5.8891932099666686</v>
      </c>
      <c r="O26" s="187">
        <f>'[6]Avoided Costs'!O21</f>
        <v>-21.966559475271708</v>
      </c>
    </row>
    <row r="27" spans="2:15" ht="12.75" customHeight="1">
      <c r="B27" s="140">
        <f>'[6]Avoided Costs'!B22</f>
        <v>2040</v>
      </c>
      <c r="C27" s="185">
        <f>'[6]Avoided Costs'!C22</f>
        <v>3.6236738612542592</v>
      </c>
      <c r="D27" s="186">
        <f>'[6]Avoided Costs'!D22</f>
        <v>3.0477975836610862</v>
      </c>
      <c r="E27" s="186">
        <f>'[6]Avoided Costs'!E22</f>
        <v>19.036333918506649</v>
      </c>
      <c r="F27" s="186">
        <f>'[6]Avoided Costs'!F22</f>
        <v>5.2693917355476696</v>
      </c>
      <c r="G27" s="186">
        <f>'[6]Avoided Costs'!G22</f>
        <v>2.2847492065178816</v>
      </c>
      <c r="H27" s="187">
        <f>'[6]Avoided Costs'!H22</f>
        <v>5.8683887096112963</v>
      </c>
      <c r="I27" s="188">
        <f>'[6]Avoided Costs'!I22</f>
        <v>15.397845287340312</v>
      </c>
      <c r="J27" s="186">
        <f>'[6]Avoided Costs'!J22</f>
        <v>-10.645281926008504</v>
      </c>
      <c r="K27" s="186">
        <f>'[6]Avoided Costs'!K22</f>
        <v>7.9434186384742604</v>
      </c>
      <c r="L27" s="187">
        <f>'[6]Avoided Costs'!L22</f>
        <v>17.153689726943</v>
      </c>
      <c r="M27" s="188">
        <f>'[6]Avoided Costs'!M22</f>
        <v>15.719005021614226</v>
      </c>
      <c r="N27" s="186">
        <f>'[6]Avoided Costs'!N22</f>
        <v>-9.3004059964565577</v>
      </c>
      <c r="O27" s="187">
        <f>'[6]Avoided Costs'!O22</f>
        <v>-49.516633203029102</v>
      </c>
    </row>
    <row r="28" spans="2:15" ht="12.75" customHeight="1">
      <c r="B28" s="140">
        <f>'[6]Avoided Costs'!B23</f>
        <v>2041</v>
      </c>
      <c r="C28" s="185">
        <f>'[6]Avoided Costs'!C23</f>
        <v>2.4097417569267408</v>
      </c>
      <c r="D28" s="186">
        <f>'[6]Avoided Costs'!D23</f>
        <v>7.1974889069011221</v>
      </c>
      <c r="E28" s="186">
        <f>'[6]Avoided Costs'!E23</f>
        <v>14.01053451045374</v>
      </c>
      <c r="F28" s="186">
        <f>'[6]Avoided Costs'!F23</f>
        <v>5.3613552320753231</v>
      </c>
      <c r="G28" s="186">
        <f>'[6]Avoided Costs'!G23</f>
        <v>3.2792123645449216</v>
      </c>
      <c r="H28" s="187">
        <f>'[6]Avoided Costs'!H23</f>
        <v>4.4657329986132215</v>
      </c>
      <c r="I28" s="188">
        <f>'[6]Avoided Costs'!I23</f>
        <v>13.701891044367867</v>
      </c>
      <c r="J28" s="186">
        <f>'[6]Avoided Costs'!J23</f>
        <v>-5.7223079048685852</v>
      </c>
      <c r="K28" s="186">
        <f>'[6]Avoided Costs'!K23</f>
        <v>-13.922289489204468</v>
      </c>
      <c r="L28" s="187">
        <f>'[6]Avoided Costs'!L23</f>
        <v>43.828263077350904</v>
      </c>
      <c r="M28" s="188">
        <f>'[6]Avoided Costs'!M23</f>
        <v>6.7132774319713517</v>
      </c>
      <c r="N28" s="186">
        <f>'[6]Avoided Costs'!N23</f>
        <v>-2.9096251245327305</v>
      </c>
      <c r="O28" s="187">
        <f>'[6]Avoided Costs'!O23</f>
        <v>-64.474234265600487</v>
      </c>
    </row>
    <row r="29" spans="2:15" ht="12.75" customHeight="1">
      <c r="B29" s="140">
        <f>'[6]Avoided Costs'!B24</f>
        <v>2042</v>
      </c>
      <c r="C29" s="185">
        <f>'[6]Avoided Costs'!C24</f>
        <v>3.268332590860235</v>
      </c>
      <c r="D29" s="186">
        <f>'[6]Avoided Costs'!D24</f>
        <v>-16.686474803195459</v>
      </c>
      <c r="E29" s="186">
        <f>'[6]Avoided Costs'!E24</f>
        <v>23.78036697495245</v>
      </c>
      <c r="F29" s="186">
        <f>'[6]Avoided Costs'!F24</f>
        <v>8.6313837863016616</v>
      </c>
      <c r="G29" s="186">
        <f>'[6]Avoided Costs'!G24</f>
        <v>5.0431512339712237</v>
      </c>
      <c r="H29" s="187">
        <f>'[6]Avoided Costs'!H24</f>
        <v>8.5409258425261747</v>
      </c>
      <c r="I29" s="188">
        <f>'[6]Avoided Costs'!I24</f>
        <v>13.162569443139198</v>
      </c>
      <c r="J29" s="186">
        <f>'[6]Avoided Costs'!J24</f>
        <v>14.171575531948863</v>
      </c>
      <c r="K29" s="186">
        <f>'[6]Avoided Costs'!K24</f>
        <v>3.3597681470302936</v>
      </c>
      <c r="L29" s="187">
        <f>'[6]Avoided Costs'!L24</f>
        <v>19.272062477346889</v>
      </c>
      <c r="M29" s="188">
        <f>'[6]Avoided Costs'!M24</f>
        <v>10.643146788606211</v>
      </c>
      <c r="N29" s="186">
        <f>'[6]Avoided Costs'!N24</f>
        <v>-25.264510055722344</v>
      </c>
      <c r="O29" s="187">
        <f>'[6]Avoided Costs'!O24</f>
        <v>-43.39149181453503</v>
      </c>
    </row>
    <row r="30" spans="2:15" ht="12.75" customHeight="1">
      <c r="B30" s="141">
        <f>'[6]Avoided Costs'!B25</f>
        <v>2043</v>
      </c>
      <c r="C30" s="189">
        <f>'[6]Avoided Costs'!C25</f>
        <v>3.5876449396144579</v>
      </c>
      <c r="D30" s="190">
        <f>'[6]Avoided Costs'!D25</f>
        <v>-4.7235068306458823</v>
      </c>
      <c r="E30" s="190">
        <f>'[6]Avoided Costs'!E25</f>
        <v>25.00664501857171</v>
      </c>
      <c r="F30" s="190">
        <f>'[6]Avoided Costs'!F25</f>
        <v>6.6562446073598647</v>
      </c>
      <c r="G30" s="190">
        <f>'[6]Avoided Costs'!G25</f>
        <v>3.0066638592900503</v>
      </c>
      <c r="H30" s="191">
        <f>'[6]Avoided Costs'!H25</f>
        <v>11.950910393450988</v>
      </c>
      <c r="I30" s="192">
        <f>'[6]Avoided Costs'!I25</f>
        <v>12.31559217407059</v>
      </c>
      <c r="J30" s="190">
        <f>'[6]Avoided Costs'!J25</f>
        <v>15.204876203471306</v>
      </c>
      <c r="K30" s="190">
        <f>'[6]Avoided Costs'!K25</f>
        <v>3.6638512879311662</v>
      </c>
      <c r="L30" s="191">
        <f>'[6]Avoided Costs'!L25</f>
        <v>14.561782988047211</v>
      </c>
      <c r="M30" s="192">
        <f>'[6]Avoided Costs'!M25</f>
        <v>6.3745296261841347</v>
      </c>
      <c r="N30" s="190">
        <f>'[6]Avoided Costs'!N25</f>
        <v>-6.7928988359923963</v>
      </c>
      <c r="O30" s="191">
        <f>'[6]Avoided Costs'!O25</f>
        <v>-59.389949990295328</v>
      </c>
    </row>
    <row r="31" spans="2:15" ht="12.75" hidden="1" customHeight="1">
      <c r="B31" s="12"/>
      <c r="C31" s="128"/>
      <c r="D31" s="129"/>
      <c r="E31" s="129"/>
      <c r="F31" s="129"/>
      <c r="G31" s="129"/>
      <c r="H31" s="130"/>
      <c r="I31" s="131"/>
      <c r="J31" s="129"/>
      <c r="K31" s="129"/>
      <c r="L31" s="130"/>
      <c r="M31" s="131"/>
      <c r="N31" s="129"/>
      <c r="O31" s="130"/>
    </row>
    <row r="32" spans="2:15" ht="12.75" hidden="1" customHeight="1">
      <c r="B32" s="132"/>
      <c r="C32" s="133"/>
      <c r="D32" s="134"/>
      <c r="E32" s="134"/>
      <c r="F32" s="134"/>
      <c r="G32" s="134"/>
      <c r="H32" s="135"/>
      <c r="I32" s="136"/>
      <c r="J32" s="134"/>
      <c r="K32" s="134"/>
      <c r="L32" s="135"/>
      <c r="M32" s="136"/>
      <c r="N32" s="134"/>
      <c r="O32" s="135"/>
    </row>
    <row r="33" spans="2:16" ht="12.75" customHeight="1">
      <c r="D33" s="9"/>
      <c r="E33" s="9"/>
      <c r="F33" s="9"/>
      <c r="M33" s="137"/>
    </row>
    <row r="34" spans="2:16">
      <c r="B34" s="138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</row>
    <row r="38" spans="2:16" hidden="1">
      <c r="C38" s="139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139"/>
    </row>
    <row r="40" spans="2:16">
      <c r="C40" s="139"/>
    </row>
    <row r="41" spans="2:16">
      <c r="C41" s="139"/>
    </row>
  </sheetData>
  <conditionalFormatting sqref="C29:O31">
    <cfRule type="cellIs" dxfId="2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B1:S627"/>
  <sheetViews>
    <sheetView view="pageBreakPreview" topLeftCell="A3" zoomScale="80" zoomScaleNormal="100" zoomScaleSheetLayoutView="80" workbookViewId="0">
      <selection activeCell="N9" sqref="N9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39" hidden="1" customWidth="1"/>
    <col min="9" max="10" width="16.6640625" style="29" hidden="1" customWidth="1"/>
    <col min="11" max="11" width="11.1640625" style="3" hidden="1" customWidth="1"/>
    <col min="12" max="12" width="9.33203125" style="3" hidden="1" customWidth="1"/>
    <col min="13" max="13" width="9.33203125" style="46" hidden="1" customWidth="1"/>
    <col min="14" max="14" width="10.33203125" style="46" hidden="1" customWidth="1"/>
    <col min="15" max="15" width="13.83203125" style="46" hidden="1" customWidth="1"/>
    <col min="16" max="16" width="12.83203125" style="3" hidden="1" customWidth="1"/>
    <col min="17" max="17" width="13.33203125" style="3" hidden="1" customWidth="1"/>
    <col min="18" max="19" width="9.33203125" style="3" hidden="1" customWidth="1"/>
    <col min="20" max="16384" width="9.33203125" style="3"/>
  </cols>
  <sheetData>
    <row r="1" spans="2:18" ht="15.75" hidden="1">
      <c r="B1" s="1" t="s">
        <v>34</v>
      </c>
      <c r="C1" s="1"/>
      <c r="D1" s="1"/>
      <c r="H1" s="26"/>
    </row>
    <row r="2" spans="2:18" ht="5.25" customHeight="1">
      <c r="B2" s="1"/>
      <c r="C2" s="1"/>
      <c r="D2" s="1"/>
      <c r="H2" s="26"/>
    </row>
    <row r="3" spans="2:18" ht="15.75">
      <c r="B3" s="1" t="s">
        <v>52</v>
      </c>
      <c r="C3" s="1"/>
      <c r="D3" s="1"/>
      <c r="H3" s="26"/>
    </row>
    <row r="4" spans="2:18" ht="15.75">
      <c r="B4" s="1" t="s">
        <v>30</v>
      </c>
      <c r="C4" s="1"/>
      <c r="D4" s="1"/>
      <c r="H4" s="47" t="s">
        <v>29</v>
      </c>
    </row>
    <row r="5" spans="2:18" ht="15.75">
      <c r="B5" s="1" t="str">
        <f ca="1">'Table 1'!$B$5</f>
        <v>QF - Sch38 - UT - Wind - 80.0 MW and 30.4% CF</v>
      </c>
      <c r="C5" s="1"/>
      <c r="D5" s="1"/>
      <c r="H5" s="48">
        <v>46022</v>
      </c>
    </row>
    <row r="6" spans="2:18">
      <c r="B6" s="10"/>
      <c r="C6" s="10"/>
      <c r="D6" s="10"/>
      <c r="H6" s="26"/>
    </row>
    <row r="7" spans="2:18" ht="14.25">
      <c r="B7" s="18"/>
      <c r="C7" s="25" t="s">
        <v>26</v>
      </c>
      <c r="D7" s="4"/>
      <c r="H7" s="26"/>
    </row>
    <row r="8" spans="2:18">
      <c r="B8" s="19"/>
      <c r="C8" s="13" t="s">
        <v>27</v>
      </c>
      <c r="D8" s="13" t="s">
        <v>27</v>
      </c>
      <c r="E8" s="13" t="s">
        <v>27</v>
      </c>
      <c r="F8" s="13" t="s">
        <v>27</v>
      </c>
      <c r="H8" s="26"/>
    </row>
    <row r="9" spans="2:18">
      <c r="B9" s="19" t="s">
        <v>0</v>
      </c>
      <c r="C9" s="19" t="str">
        <f>O16</f>
        <v>IRP - Utah Greenfield</v>
      </c>
      <c r="D9" s="19" t="str">
        <f>R16</f>
        <v>Naughton</v>
      </c>
      <c r="E9" s="19" t="str">
        <f>P15</f>
        <v>IRP West Side</v>
      </c>
      <c r="F9" s="19" t="str">
        <f>Q16</f>
        <v>IRP - Wyo NE</v>
      </c>
      <c r="H9" s="26"/>
    </row>
    <row r="10" spans="2:18">
      <c r="B10" s="20"/>
      <c r="C10" s="21" t="s">
        <v>21</v>
      </c>
      <c r="D10" s="21" t="s">
        <v>21</v>
      </c>
      <c r="E10" s="21" t="s">
        <v>21</v>
      </c>
      <c r="F10" s="21" t="s">
        <v>21</v>
      </c>
      <c r="H10" s="27"/>
      <c r="I10" s="46"/>
      <c r="J10" s="46"/>
    </row>
    <row r="11" spans="2:18" hidden="1">
      <c r="C11" s="5"/>
      <c r="D11" s="5"/>
      <c r="H11" s="27"/>
      <c r="I11" s="46"/>
      <c r="J11" s="46"/>
    </row>
    <row r="12" spans="2:18" hidden="1">
      <c r="C12" s="22"/>
      <c r="D12" s="22"/>
      <c r="H12" s="27"/>
      <c r="I12" s="46"/>
      <c r="J12" s="46"/>
    </row>
    <row r="13" spans="2:18" ht="6" customHeight="1">
      <c r="H13" s="49"/>
      <c r="I13" s="50"/>
      <c r="J13" s="50"/>
    </row>
    <row r="14" spans="2:18">
      <c r="B14" s="23"/>
      <c r="C14" s="24"/>
      <c r="D14" s="24"/>
      <c r="E14" s="24"/>
      <c r="F14" s="24"/>
      <c r="H14" s="51"/>
      <c r="I14" s="30"/>
      <c r="J14" s="30"/>
    </row>
    <row r="15" spans="2:18" ht="13.5" thickBot="1">
      <c r="B15" s="23"/>
      <c r="C15" s="24"/>
      <c r="D15" s="24"/>
      <c r="E15" s="24"/>
      <c r="F15" s="24"/>
      <c r="H15" s="27"/>
      <c r="I15" s="31" t="s">
        <v>56</v>
      </c>
      <c r="J15" s="31"/>
      <c r="K15" s="3" t="s">
        <v>57</v>
      </c>
      <c r="L15" s="3" t="s">
        <v>58</v>
      </c>
      <c r="P15" s="3" t="s">
        <v>57</v>
      </c>
      <c r="R15" s="3" t="s">
        <v>85</v>
      </c>
    </row>
    <row r="16" spans="2:18" ht="13.5" thickBot="1">
      <c r="B16" s="23"/>
      <c r="C16" s="24"/>
      <c r="D16" s="24"/>
      <c r="E16" s="24"/>
      <c r="F16" s="24"/>
      <c r="H16" s="27" t="s">
        <v>28</v>
      </c>
      <c r="I16" s="31" t="s">
        <v>27</v>
      </c>
      <c r="J16" s="3" t="s">
        <v>84</v>
      </c>
      <c r="K16" s="31" t="s">
        <v>27</v>
      </c>
      <c r="L16" s="31" t="s">
        <v>27</v>
      </c>
      <c r="M16" s="50" t="s">
        <v>0</v>
      </c>
      <c r="O16" s="52" t="s">
        <v>56</v>
      </c>
      <c r="P16" s="52" t="s">
        <v>75</v>
      </c>
      <c r="Q16" s="52" t="s">
        <v>58</v>
      </c>
      <c r="R16" s="3" t="s">
        <v>84</v>
      </c>
    </row>
    <row r="17" spans="2:18" ht="13.5" thickBot="1">
      <c r="B17" s="23">
        <v>2025</v>
      </c>
      <c r="C17" s="24">
        <f>ROUND(SUMIF($M$17:$M$379,$B17,$I$17:$I$379)/COUNTIF($M$17:$M$379,$B17),2)</f>
        <v>2.78</v>
      </c>
      <c r="D17" s="24">
        <f>ROUND(SUMIF($M$17:$M$379,$B17,$J$17:$J$379)/COUNTIF($M$17:$M$379,$B17),2)</f>
        <v>2.76</v>
      </c>
      <c r="E17" s="24">
        <f>ROUND(SUMIF($M$17:$M$379,$B17,$K$17:$K$379)/COUNTIF($M$17:$M$379,$B17),2)</f>
        <v>2.1800000000000002</v>
      </c>
      <c r="F17" s="24">
        <f>ROUND(SUMIF($M$17:$M$379,$B17,$L$17:$L$379)/COUNTIF($M$17:$M$379,$B17),2)</f>
        <v>2.76</v>
      </c>
      <c r="H17" s="28">
        <v>45658</v>
      </c>
      <c r="I17" s="32">
        <v>4.1297460368663588</v>
      </c>
      <c r="J17" s="32">
        <v>4.10123008624997</v>
      </c>
      <c r="K17" s="32">
        <v>3.6667413638174002</v>
      </c>
      <c r="L17" s="32">
        <v>4.1264797373966609</v>
      </c>
      <c r="M17" s="53">
        <f t="shared" ref="M17:M64" si="0">YEAR(H17)</f>
        <v>2025</v>
      </c>
      <c r="O17" s="54">
        <v>47</v>
      </c>
      <c r="P17" s="54">
        <v>43</v>
      </c>
      <c r="Q17" s="54">
        <v>46</v>
      </c>
      <c r="R17" s="54">
        <v>42</v>
      </c>
    </row>
    <row r="18" spans="2:18">
      <c r="B18" s="23">
        <f t="shared" ref="B18:B37" si="1">B17+1</f>
        <v>2026</v>
      </c>
      <c r="C18" s="24">
        <f t="shared" ref="C18:C37" si="2">ROUND(SUMIF($M$17:$M$379,$B18,$I$17:$I$379)/COUNTIF($M$17:$M$379,$B18),2)</f>
        <v>3.04</v>
      </c>
      <c r="D18" s="24">
        <f t="shared" ref="D18:D37" si="3">ROUND(SUMIF($M$17:$M$379,$B18,$J$17:$J$379)/COUNTIF($M$17:$M$379,$B18),2)</f>
        <v>2.98</v>
      </c>
      <c r="E18" s="24">
        <f t="shared" ref="E18:E37" si="4">ROUND(SUMIF($M$17:$M$379,$B18,$K$17:$K$379)/COUNTIF($M$17:$M$379,$B18),2)</f>
        <v>2.72</v>
      </c>
      <c r="F18" s="24">
        <f t="shared" ref="F18:F37" si="5">ROUND(SUMIF($M$17:$M$379,$B18,$L$17:$L$379)/COUNTIF($M$17:$M$379,$B18),2)</f>
        <v>2.85</v>
      </c>
      <c r="H18" s="28">
        <v>45689</v>
      </c>
      <c r="I18" s="32">
        <v>3.443492157434402</v>
      </c>
      <c r="J18" s="32">
        <v>3.4192469869653501</v>
      </c>
      <c r="K18" s="32">
        <v>3.2332463688945383</v>
      </c>
      <c r="L18" s="32">
        <v>3.4316866475233296</v>
      </c>
      <c r="M18" s="53">
        <f t="shared" si="0"/>
        <v>2025</v>
      </c>
    </row>
    <row r="19" spans="2:18">
      <c r="B19" s="23">
        <f t="shared" si="1"/>
        <v>2027</v>
      </c>
      <c r="C19" s="24">
        <f t="shared" si="2"/>
        <v>3.62</v>
      </c>
      <c r="D19" s="24">
        <f t="shared" si="3"/>
        <v>3.59</v>
      </c>
      <c r="E19" s="24">
        <f t="shared" si="4"/>
        <v>3.61</v>
      </c>
      <c r="F19" s="24">
        <f t="shared" si="5"/>
        <v>3.39</v>
      </c>
      <c r="H19" s="28">
        <v>45717</v>
      </c>
      <c r="I19" s="32">
        <v>2.6847822448979595</v>
      </c>
      <c r="J19" s="32">
        <v>2.6654832161574844</v>
      </c>
      <c r="K19" s="32">
        <v>2.0537251310910474</v>
      </c>
      <c r="L19" s="32">
        <v>2.7210655697844066</v>
      </c>
      <c r="M19" s="53">
        <f t="shared" si="0"/>
        <v>2025</v>
      </c>
    </row>
    <row r="20" spans="2:18">
      <c r="B20" s="23">
        <f t="shared" si="1"/>
        <v>2028</v>
      </c>
      <c r="C20" s="24">
        <f t="shared" si="2"/>
        <v>3.56</v>
      </c>
      <c r="D20" s="24">
        <f t="shared" si="3"/>
        <v>3.53</v>
      </c>
      <c r="E20" s="24">
        <f t="shared" si="4"/>
        <v>3.7</v>
      </c>
      <c r="F20" s="24">
        <f t="shared" si="5"/>
        <v>3.32</v>
      </c>
      <c r="H20" s="28">
        <v>45748</v>
      </c>
      <c r="I20" s="32">
        <v>1.9317602668759815</v>
      </c>
      <c r="J20" s="32">
        <v>1.9170211999819962</v>
      </c>
      <c r="K20" s="32">
        <v>1.5165075335729228</v>
      </c>
      <c r="L20" s="32">
        <v>1.9378484087102179</v>
      </c>
      <c r="M20" s="53">
        <f t="shared" si="0"/>
        <v>2025</v>
      </c>
    </row>
    <row r="21" spans="2:18">
      <c r="B21" s="23">
        <f t="shared" si="1"/>
        <v>2029</v>
      </c>
      <c r="C21" s="24">
        <f t="shared" si="2"/>
        <v>4.38</v>
      </c>
      <c r="D21" s="24">
        <f t="shared" si="3"/>
        <v>4.34</v>
      </c>
      <c r="E21" s="24">
        <f t="shared" si="4"/>
        <v>4.5</v>
      </c>
      <c r="F21" s="24">
        <f t="shared" si="5"/>
        <v>4.1900000000000004</v>
      </c>
      <c r="H21" s="28">
        <v>45778</v>
      </c>
      <c r="I21" s="32">
        <v>2.1744269916855625</v>
      </c>
      <c r="J21" s="32">
        <v>2.1585423036028977</v>
      </c>
      <c r="K21" s="32">
        <v>1.6603227595179564</v>
      </c>
      <c r="L21" s="32">
        <v>2.1165915869670937</v>
      </c>
      <c r="M21" s="53">
        <f t="shared" si="0"/>
        <v>2025</v>
      </c>
    </row>
    <row r="22" spans="2:18">
      <c r="B22" s="23">
        <f t="shared" si="1"/>
        <v>2030</v>
      </c>
      <c r="C22" s="24">
        <f t="shared" si="2"/>
        <v>5.35</v>
      </c>
      <c r="D22" s="24">
        <f t="shared" si="3"/>
        <v>5.28</v>
      </c>
      <c r="E22" s="24">
        <f t="shared" si="4"/>
        <v>5.32</v>
      </c>
      <c r="F22" s="24">
        <f t="shared" si="5"/>
        <v>5.14</v>
      </c>
      <c r="H22" s="28">
        <v>45809</v>
      </c>
      <c r="I22" s="32">
        <v>2.5624036382828996</v>
      </c>
      <c r="J22" s="32">
        <v>2.5442136000511963</v>
      </c>
      <c r="K22" s="32">
        <v>1.5135007600229307</v>
      </c>
      <c r="L22" s="32">
        <v>2.5326557788944721</v>
      </c>
      <c r="M22" s="53">
        <f t="shared" si="0"/>
        <v>2025</v>
      </c>
    </row>
    <row r="23" spans="2:18">
      <c r="B23" s="23">
        <f t="shared" si="1"/>
        <v>2031</v>
      </c>
      <c r="C23" s="24">
        <f t="shared" si="2"/>
        <v>5.65</v>
      </c>
      <c r="D23" s="24">
        <f t="shared" si="3"/>
        <v>5.59</v>
      </c>
      <c r="E23" s="24">
        <f t="shared" si="4"/>
        <v>5.52</v>
      </c>
      <c r="F23" s="24">
        <f t="shared" si="5"/>
        <v>5.44</v>
      </c>
      <c r="H23" s="28">
        <v>45839</v>
      </c>
      <c r="I23" s="32">
        <v>2.829607317784256</v>
      </c>
      <c r="J23" s="32">
        <v>2.8097874915247272</v>
      </c>
      <c r="K23" s="32">
        <v>1.2723242666752659</v>
      </c>
      <c r="L23" s="32">
        <v>2.7602939698492475</v>
      </c>
      <c r="M23" s="53">
        <f t="shared" si="0"/>
        <v>2025</v>
      </c>
    </row>
    <row r="24" spans="2:18">
      <c r="B24" s="23">
        <f t="shared" si="1"/>
        <v>2032</v>
      </c>
      <c r="C24" s="24">
        <f t="shared" si="2"/>
        <v>5.76</v>
      </c>
      <c r="D24" s="24">
        <f t="shared" si="3"/>
        <v>5.69</v>
      </c>
      <c r="E24" s="24">
        <f t="shared" si="4"/>
        <v>5.59</v>
      </c>
      <c r="F24" s="24">
        <f t="shared" si="5"/>
        <v>5.54</v>
      </c>
      <c r="H24" s="28">
        <v>45870</v>
      </c>
      <c r="I24" s="32">
        <v>2.5406131486880477</v>
      </c>
      <c r="J24" s="32">
        <v>2.5223024728408858</v>
      </c>
      <c r="K24" s="32">
        <v>1.836322932937279</v>
      </c>
      <c r="L24" s="32">
        <v>2.4552202139730919</v>
      </c>
      <c r="M24" s="53">
        <f t="shared" si="0"/>
        <v>2025</v>
      </c>
    </row>
    <row r="25" spans="2:18">
      <c r="B25" s="23">
        <f t="shared" si="1"/>
        <v>2033</v>
      </c>
      <c r="C25" s="24">
        <f t="shared" si="2"/>
        <v>5.86</v>
      </c>
      <c r="D25" s="24">
        <f t="shared" si="3"/>
        <v>5.79</v>
      </c>
      <c r="E25" s="24">
        <f t="shared" si="4"/>
        <v>5.61</v>
      </c>
      <c r="F25" s="24">
        <f t="shared" si="5"/>
        <v>5.64</v>
      </c>
      <c r="H25" s="28">
        <v>45901</v>
      </c>
      <c r="I25" s="32">
        <v>2.6151393877551019</v>
      </c>
      <c r="J25" s="32">
        <v>2.5965194443638895</v>
      </c>
      <c r="K25" s="32">
        <v>1.5369535937128642</v>
      </c>
      <c r="L25" s="32">
        <v>2.5551013400334996</v>
      </c>
      <c r="M25" s="53">
        <f t="shared" si="0"/>
        <v>2025</v>
      </c>
    </row>
    <row r="26" spans="2:18">
      <c r="B26" s="23">
        <f t="shared" si="1"/>
        <v>2034</v>
      </c>
      <c r="C26" s="24">
        <f t="shared" si="2"/>
        <v>6.03</v>
      </c>
      <c r="D26" s="24">
        <f t="shared" si="3"/>
        <v>5.96</v>
      </c>
      <c r="E26" s="24">
        <f t="shared" si="4"/>
        <v>5.76</v>
      </c>
      <c r="F26" s="24">
        <f t="shared" si="5"/>
        <v>5.81</v>
      </c>
      <c r="H26" s="28">
        <v>45931</v>
      </c>
      <c r="I26" s="32">
        <v>2.2420762736205591</v>
      </c>
      <c r="J26" s="32">
        <v>2.2255480041596671</v>
      </c>
      <c r="K26" s="32">
        <v>2.1810072593409204</v>
      </c>
      <c r="L26" s="32">
        <v>2.2830691360025925</v>
      </c>
      <c r="M26" s="53">
        <f t="shared" si="0"/>
        <v>2025</v>
      </c>
    </row>
    <row r="27" spans="2:18">
      <c r="B27" s="23">
        <f t="shared" si="1"/>
        <v>2035</v>
      </c>
      <c r="C27" s="24">
        <f t="shared" si="2"/>
        <v>6.2</v>
      </c>
      <c r="D27" s="24">
        <f t="shared" si="3"/>
        <v>6.12</v>
      </c>
      <c r="E27" s="24">
        <f t="shared" si="4"/>
        <v>5.89</v>
      </c>
      <c r="F27" s="24">
        <f t="shared" si="5"/>
        <v>5.98</v>
      </c>
      <c r="H27" s="28">
        <v>45962</v>
      </c>
      <c r="I27" s="32">
        <v>3.0975373469387759</v>
      </c>
      <c r="J27" s="32">
        <v>3.0762166770081238</v>
      </c>
      <c r="K27" s="32">
        <v>2.6906096509367732</v>
      </c>
      <c r="L27" s="32">
        <v>3.0824045226130639</v>
      </c>
      <c r="M27" s="53">
        <f t="shared" si="0"/>
        <v>2025</v>
      </c>
    </row>
    <row r="28" spans="2:18">
      <c r="B28" s="23">
        <f t="shared" si="1"/>
        <v>2036</v>
      </c>
      <c r="C28" s="24">
        <f t="shared" si="2"/>
        <v>6.38</v>
      </c>
      <c r="D28" s="24">
        <f t="shared" si="3"/>
        <v>6.3</v>
      </c>
      <c r="E28" s="24">
        <f t="shared" si="4"/>
        <v>6.04</v>
      </c>
      <c r="F28" s="24">
        <f t="shared" si="5"/>
        <v>6.16</v>
      </c>
      <c r="H28" s="28">
        <v>45992</v>
      </c>
      <c r="I28" s="32">
        <v>3.0588112113232389</v>
      </c>
      <c r="J28" s="32">
        <v>3.0371015940810375</v>
      </c>
      <c r="K28" s="32">
        <v>2.9402106526641383</v>
      </c>
      <c r="L28" s="32">
        <v>3.0579110876965463</v>
      </c>
      <c r="M28" s="53">
        <f t="shared" si="0"/>
        <v>2025</v>
      </c>
    </row>
    <row r="29" spans="2:18">
      <c r="B29" s="23">
        <f t="shared" si="1"/>
        <v>2037</v>
      </c>
      <c r="C29" s="24">
        <f t="shared" si="2"/>
        <v>6.56</v>
      </c>
      <c r="D29" s="24">
        <f t="shared" si="3"/>
        <v>6.48</v>
      </c>
      <c r="E29" s="24">
        <f t="shared" si="4"/>
        <v>6.19</v>
      </c>
      <c r="F29" s="24">
        <f t="shared" si="5"/>
        <v>6.34</v>
      </c>
      <c r="H29" s="28">
        <v>46023</v>
      </c>
      <c r="I29" s="32">
        <v>4.0245781632653062</v>
      </c>
      <c r="J29" s="32">
        <v>3.625</v>
      </c>
      <c r="K29" s="32">
        <v>3.6088782931041989</v>
      </c>
      <c r="L29" s="32">
        <v>3.6999924623115579</v>
      </c>
      <c r="M29" s="53">
        <f t="shared" si="0"/>
        <v>2026</v>
      </c>
    </row>
    <row r="30" spans="2:18">
      <c r="B30" s="23">
        <f t="shared" si="1"/>
        <v>2038</v>
      </c>
      <c r="C30" s="24">
        <f t="shared" si="2"/>
        <v>6.79</v>
      </c>
      <c r="D30" s="24">
        <f t="shared" si="3"/>
        <v>6.7</v>
      </c>
      <c r="E30" s="24">
        <f t="shared" si="4"/>
        <v>6.38</v>
      </c>
      <c r="F30" s="24">
        <f t="shared" si="5"/>
        <v>6.56</v>
      </c>
      <c r="H30" s="28">
        <v>46054</v>
      </c>
      <c r="I30" s="32">
        <v>3.1494761224489793</v>
      </c>
      <c r="J30" s="32">
        <v>3.1282000000000001</v>
      </c>
      <c r="K30" s="32">
        <v>2.8188528382346991</v>
      </c>
      <c r="L30" s="32">
        <v>3.0349673366834167</v>
      </c>
      <c r="M30" s="53">
        <f t="shared" si="0"/>
        <v>2026</v>
      </c>
    </row>
    <row r="31" spans="2:18">
      <c r="B31" s="23">
        <f t="shared" si="1"/>
        <v>2039</v>
      </c>
      <c r="C31" s="24">
        <f t="shared" si="2"/>
        <v>7.04</v>
      </c>
      <c r="D31" s="24">
        <f t="shared" si="3"/>
        <v>6.95</v>
      </c>
      <c r="E31" s="24">
        <f t="shared" si="4"/>
        <v>6.59</v>
      </c>
      <c r="F31" s="24">
        <f t="shared" si="5"/>
        <v>6.81</v>
      </c>
      <c r="H31" s="28">
        <v>46082</v>
      </c>
      <c r="I31" s="32">
        <v>2.2731495918367344</v>
      </c>
      <c r="J31" s="32">
        <v>2.2574999999999998</v>
      </c>
      <c r="K31" s="32">
        <v>1.9422323051254426</v>
      </c>
      <c r="L31" s="32">
        <v>2.096575376884422</v>
      </c>
      <c r="M31" s="53">
        <f t="shared" si="0"/>
        <v>2026</v>
      </c>
    </row>
    <row r="32" spans="2:18">
      <c r="B32" s="23">
        <f t="shared" si="1"/>
        <v>2040</v>
      </c>
      <c r="C32" s="24">
        <f t="shared" si="2"/>
        <v>7.35</v>
      </c>
      <c r="D32" s="24">
        <f t="shared" si="3"/>
        <v>7.25</v>
      </c>
      <c r="E32" s="24">
        <f t="shared" si="4"/>
        <v>6.86</v>
      </c>
      <c r="F32" s="24">
        <f t="shared" si="5"/>
        <v>7.11</v>
      </c>
      <c r="H32" s="28">
        <v>46113</v>
      </c>
      <c r="I32" s="32">
        <v>2.1568230612244896</v>
      </c>
      <c r="J32" s="32">
        <v>2.1419000000000001</v>
      </c>
      <c r="K32" s="32">
        <v>1.9072850056929693</v>
      </c>
      <c r="L32" s="32">
        <v>2.073258793969849</v>
      </c>
      <c r="M32" s="53">
        <f t="shared" si="0"/>
        <v>2026</v>
      </c>
    </row>
    <row r="33" spans="2:13">
      <c r="B33" s="23">
        <f t="shared" si="1"/>
        <v>2041</v>
      </c>
      <c r="C33" s="24">
        <f t="shared" si="2"/>
        <v>7.61</v>
      </c>
      <c r="D33" s="24">
        <f t="shared" si="3"/>
        <v>7.5</v>
      </c>
      <c r="E33" s="24">
        <f t="shared" si="4"/>
        <v>7.08</v>
      </c>
      <c r="F33" s="24">
        <f t="shared" si="5"/>
        <v>7.36</v>
      </c>
      <c r="H33" s="28">
        <v>46143</v>
      </c>
      <c r="I33" s="32">
        <v>2.0262108163265307</v>
      </c>
      <c r="J33" s="32">
        <v>2.0121000000000002</v>
      </c>
      <c r="K33" s="32">
        <v>1.6643548844167935</v>
      </c>
      <c r="L33" s="32">
        <v>1.948535175879397</v>
      </c>
      <c r="M33" s="53">
        <f t="shared" si="0"/>
        <v>2026</v>
      </c>
    </row>
    <row r="34" spans="2:13">
      <c r="B34" s="23">
        <f t="shared" si="1"/>
        <v>2042</v>
      </c>
      <c r="C34" s="24">
        <f t="shared" si="2"/>
        <v>8.01</v>
      </c>
      <c r="D34" s="24">
        <f t="shared" si="3"/>
        <v>7.9</v>
      </c>
      <c r="E34" s="24">
        <f t="shared" si="4"/>
        <v>7.43</v>
      </c>
      <c r="F34" s="24">
        <f t="shared" si="5"/>
        <v>7.76</v>
      </c>
      <c r="H34" s="28">
        <v>46174</v>
      </c>
      <c r="I34" s="32">
        <v>2.2286597959183672</v>
      </c>
      <c r="J34" s="32">
        <v>2.2132999999999998</v>
      </c>
      <c r="K34" s="32">
        <v>1.7520839458239759</v>
      </c>
      <c r="L34" s="32">
        <v>2.1594899497487439</v>
      </c>
      <c r="M34" s="53">
        <f t="shared" si="0"/>
        <v>2026</v>
      </c>
    </row>
    <row r="35" spans="2:13">
      <c r="B35" s="23">
        <f t="shared" si="1"/>
        <v>2043</v>
      </c>
      <c r="C35" s="24">
        <f t="shared" si="2"/>
        <v>8.4</v>
      </c>
      <c r="D35" s="24">
        <f t="shared" si="3"/>
        <v>8.2799999999999994</v>
      </c>
      <c r="E35" s="24">
        <f t="shared" si="4"/>
        <v>7.76</v>
      </c>
      <c r="F35" s="24">
        <f t="shared" si="5"/>
        <v>8.14</v>
      </c>
      <c r="H35" s="28">
        <v>46204</v>
      </c>
      <c r="I35" s="32">
        <v>3.0189659183673467</v>
      </c>
      <c r="J35" s="32">
        <v>2.9986000000000002</v>
      </c>
      <c r="K35" s="32">
        <v>2.4821113821987861</v>
      </c>
      <c r="L35" s="32">
        <v>2.8402939698492462</v>
      </c>
      <c r="M35" s="53">
        <f t="shared" si="0"/>
        <v>2026</v>
      </c>
    </row>
    <row r="36" spans="2:13">
      <c r="B36" s="23">
        <f t="shared" si="1"/>
        <v>2044</v>
      </c>
      <c r="C36" s="24">
        <f t="shared" si="2"/>
        <v>8.7799999999999994</v>
      </c>
      <c r="D36" s="24">
        <f t="shared" si="3"/>
        <v>8.66</v>
      </c>
      <c r="E36" s="24">
        <f t="shared" si="4"/>
        <v>8.08</v>
      </c>
      <c r="F36" s="24">
        <f t="shared" si="5"/>
        <v>8.52</v>
      </c>
      <c r="H36" s="28">
        <v>46235</v>
      </c>
      <c r="I36" s="32">
        <v>3.2123332653061225</v>
      </c>
      <c r="J36" s="32">
        <v>3.1907000000000001</v>
      </c>
      <c r="K36" s="32">
        <v>2.6696825070288321</v>
      </c>
      <c r="L36" s="32">
        <v>2.9786859296482411</v>
      </c>
      <c r="M36" s="53">
        <f t="shared" si="0"/>
        <v>2026</v>
      </c>
    </row>
    <row r="37" spans="2:13">
      <c r="B37" s="23">
        <f t="shared" si="1"/>
        <v>2045</v>
      </c>
      <c r="C37" s="24">
        <f t="shared" si="2"/>
        <v>9.18</v>
      </c>
      <c r="D37" s="24">
        <f t="shared" si="3"/>
        <v>9.0399999999999991</v>
      </c>
      <c r="E37" s="24">
        <f t="shared" si="4"/>
        <v>8.42</v>
      </c>
      <c r="F37" s="24">
        <f t="shared" si="5"/>
        <v>8.91</v>
      </c>
      <c r="H37" s="28">
        <v>46266</v>
      </c>
      <c r="I37" s="32">
        <v>3.0503944897959183</v>
      </c>
      <c r="J37" s="32">
        <v>3.0297999999999998</v>
      </c>
      <c r="K37" s="32">
        <v>2.5669023963085484</v>
      </c>
      <c r="L37" s="32">
        <v>2.8250175879396986</v>
      </c>
      <c r="M37" s="53">
        <f t="shared" si="0"/>
        <v>2026</v>
      </c>
    </row>
    <row r="38" spans="2:13">
      <c r="B38" s="23"/>
      <c r="C38" s="24"/>
      <c r="D38" s="24"/>
      <c r="E38" s="24"/>
      <c r="F38" s="24"/>
      <c r="H38" s="28">
        <v>46296</v>
      </c>
      <c r="I38" s="32">
        <v>2.9897822448979592</v>
      </c>
      <c r="J38" s="32">
        <v>2.9695999999999998</v>
      </c>
      <c r="K38" s="32">
        <v>2.5756649935113813</v>
      </c>
      <c r="L38" s="32">
        <v>2.7853190954773868</v>
      </c>
      <c r="M38" s="53">
        <f t="shared" si="0"/>
        <v>2026</v>
      </c>
    </row>
    <row r="39" spans="2:13" hidden="1">
      <c r="B39" s="23"/>
      <c r="C39" s="24"/>
      <c r="D39" s="24"/>
      <c r="E39" s="24"/>
      <c r="F39" s="24"/>
      <c r="H39" s="28">
        <v>46327</v>
      </c>
      <c r="I39" s="32">
        <v>3.622129183673469</v>
      </c>
      <c r="J39" s="32">
        <v>3.5979000000000001</v>
      </c>
      <c r="K39" s="32">
        <v>3.6832572799494185</v>
      </c>
      <c r="L39" s="32">
        <v>3.3681331658291458</v>
      </c>
      <c r="M39" s="53">
        <f t="shared" si="0"/>
        <v>2026</v>
      </c>
    </row>
    <row r="40" spans="2:13" hidden="1">
      <c r="B40" s="23"/>
      <c r="C40" s="24"/>
      <c r="D40" s="24"/>
      <c r="E40" s="24"/>
      <c r="F40" s="24"/>
      <c r="H40" s="28">
        <v>46357</v>
      </c>
      <c r="I40" s="32">
        <v>4.6822312244897963</v>
      </c>
      <c r="J40" s="32">
        <v>4.6512000000000002</v>
      </c>
      <c r="K40" s="32">
        <v>4.9701219962195244</v>
      </c>
      <c r="L40" s="32">
        <v>4.354464824120603</v>
      </c>
      <c r="M40" s="53">
        <f t="shared" si="0"/>
        <v>2026</v>
      </c>
    </row>
    <row r="41" spans="2:13" hidden="1">
      <c r="B41" s="23"/>
      <c r="C41" s="24"/>
      <c r="D41" s="24"/>
      <c r="E41" s="24"/>
      <c r="F41" s="24"/>
      <c r="H41" s="28">
        <v>46388</v>
      </c>
      <c r="I41" s="32">
        <v>5.1279455102040821</v>
      </c>
      <c r="J41" s="32">
        <v>5.0941000000000001</v>
      </c>
      <c r="K41" s="32">
        <v>5.4567554091133044</v>
      </c>
      <c r="L41" s="32">
        <v>4.8428065326633165</v>
      </c>
      <c r="M41" s="53">
        <f t="shared" si="0"/>
        <v>2027</v>
      </c>
    </row>
    <row r="42" spans="2:13" hidden="1">
      <c r="B42" s="23"/>
      <c r="C42" s="24"/>
      <c r="D42" s="24"/>
      <c r="E42" s="24"/>
      <c r="F42" s="24"/>
      <c r="H42" s="28">
        <v>46419</v>
      </c>
      <c r="I42" s="32">
        <v>4.7500883673469385</v>
      </c>
      <c r="J42" s="32">
        <v>4.7186000000000003</v>
      </c>
      <c r="K42" s="32">
        <v>4.8482703504107239</v>
      </c>
      <c r="L42" s="32">
        <v>4.4698417085427131</v>
      </c>
      <c r="M42" s="53">
        <f t="shared" si="0"/>
        <v>2027</v>
      </c>
    </row>
    <row r="43" spans="2:13" hidden="1">
      <c r="B43" s="23"/>
      <c r="C43" s="24"/>
      <c r="D43" s="24"/>
      <c r="E43" s="24"/>
      <c r="F43" s="24"/>
      <c r="H43" s="28">
        <v>46447</v>
      </c>
      <c r="I43" s="32">
        <v>3.1036597959183672</v>
      </c>
      <c r="J43" s="32">
        <v>3.0827</v>
      </c>
      <c r="K43" s="32">
        <v>3.2313134430409716</v>
      </c>
      <c r="L43" s="32">
        <v>2.951248743718593</v>
      </c>
      <c r="M43" s="53">
        <f t="shared" si="0"/>
        <v>2027</v>
      </c>
    </row>
    <row r="44" spans="2:13" hidden="1">
      <c r="B44" s="23"/>
      <c r="C44" s="24"/>
      <c r="D44" s="24"/>
      <c r="E44" s="24"/>
      <c r="F44" s="24"/>
      <c r="H44" s="28">
        <v>46478</v>
      </c>
      <c r="I44" s="32">
        <v>2.699578163265306</v>
      </c>
      <c r="J44" s="32">
        <v>2.6812</v>
      </c>
      <c r="K44" s="32">
        <v>2.5028838920384424</v>
      </c>
      <c r="L44" s="32">
        <v>2.5633090452261302</v>
      </c>
      <c r="M44" s="53">
        <f t="shared" si="0"/>
        <v>2027</v>
      </c>
    </row>
    <row r="45" spans="2:13" hidden="1">
      <c r="B45" s="23"/>
      <c r="C45" s="24"/>
      <c r="D45" s="24"/>
      <c r="E45" s="24"/>
      <c r="F45" s="24"/>
      <c r="H45" s="28">
        <v>46508</v>
      </c>
      <c r="I45" s="32">
        <v>2.6597822448979591</v>
      </c>
      <c r="J45" s="32">
        <v>2.6417000000000002</v>
      </c>
      <c r="K45" s="32">
        <v>2.4472156274557415</v>
      </c>
      <c r="L45" s="32">
        <v>2.5467261306532665</v>
      </c>
      <c r="M45" s="53">
        <f t="shared" si="0"/>
        <v>2027</v>
      </c>
    </row>
    <row r="46" spans="2:13" hidden="1">
      <c r="B46" s="23"/>
      <c r="C46" s="24"/>
      <c r="D46" s="24"/>
      <c r="E46" s="24"/>
      <c r="F46" s="24"/>
      <c r="H46" s="28">
        <v>46539</v>
      </c>
      <c r="I46" s="32">
        <v>2.7949863265306121</v>
      </c>
      <c r="J46" s="32">
        <v>2.7759999999999998</v>
      </c>
      <c r="K46" s="32">
        <v>2.5444804564071832</v>
      </c>
      <c r="L46" s="32">
        <v>2.7351683417085426</v>
      </c>
      <c r="M46" s="53">
        <f t="shared" si="0"/>
        <v>2027</v>
      </c>
    </row>
    <row r="47" spans="2:13" hidden="1">
      <c r="B47" s="23"/>
      <c r="C47" s="24"/>
      <c r="D47" s="24"/>
      <c r="E47" s="24"/>
      <c r="F47" s="24"/>
      <c r="H47" s="28">
        <v>46569</v>
      </c>
      <c r="I47" s="32">
        <v>3.434782244897959</v>
      </c>
      <c r="J47" s="32">
        <v>3.4117000000000002</v>
      </c>
      <c r="K47" s="32">
        <v>3.0271964729044014</v>
      </c>
      <c r="L47" s="32">
        <v>3.1643140703517583</v>
      </c>
      <c r="M47" s="53">
        <f t="shared" si="0"/>
        <v>2027</v>
      </c>
    </row>
    <row r="48" spans="2:13" hidden="1">
      <c r="B48" s="23"/>
      <c r="C48" s="24"/>
      <c r="D48" s="24"/>
      <c r="E48" s="24"/>
      <c r="F48" s="24"/>
      <c r="H48" s="28">
        <v>46600</v>
      </c>
      <c r="I48" s="32">
        <v>3.4827414285714284</v>
      </c>
      <c r="J48" s="32">
        <v>3.4594</v>
      </c>
      <c r="K48" s="32">
        <v>3.103379523879616</v>
      </c>
      <c r="L48" s="32">
        <v>3.2618015075376885</v>
      </c>
      <c r="M48" s="53">
        <f t="shared" si="0"/>
        <v>2027</v>
      </c>
    </row>
    <row r="49" spans="2:15" hidden="1">
      <c r="H49" s="28">
        <v>46631</v>
      </c>
      <c r="I49" s="32">
        <v>3.4460067346938774</v>
      </c>
      <c r="J49" s="32">
        <v>3.4228999999999998</v>
      </c>
      <c r="K49" s="32">
        <v>3.0720403527071323</v>
      </c>
      <c r="L49" s="32">
        <v>3.167831658291457</v>
      </c>
      <c r="M49" s="53">
        <f t="shared" si="0"/>
        <v>2027</v>
      </c>
      <c r="N49" s="3"/>
      <c r="O49" s="3"/>
    </row>
    <row r="50" spans="2:15" hidden="1">
      <c r="H50" s="28">
        <v>46661</v>
      </c>
      <c r="I50" s="32">
        <v>3.2301904081632653</v>
      </c>
      <c r="J50" s="32">
        <v>3.2084000000000001</v>
      </c>
      <c r="K50" s="32">
        <v>3.0402372793297929</v>
      </c>
      <c r="L50" s="32">
        <v>3.1210979899497486</v>
      </c>
      <c r="M50" s="53">
        <f t="shared" si="0"/>
        <v>2027</v>
      </c>
      <c r="N50" s="3"/>
      <c r="O50" s="3"/>
    </row>
    <row r="51" spans="2:15">
      <c r="H51" s="28">
        <v>46692</v>
      </c>
      <c r="I51" s="32">
        <v>3.6689659183673466</v>
      </c>
      <c r="J51" s="32">
        <v>3.6444000000000001</v>
      </c>
      <c r="K51" s="32">
        <v>4.1729318295194737</v>
      </c>
      <c r="L51" s="32">
        <v>3.3874296482412061</v>
      </c>
      <c r="M51" s="53">
        <f t="shared" si="0"/>
        <v>2027</v>
      </c>
      <c r="N51" s="3"/>
      <c r="O51" s="3"/>
    </row>
    <row r="52" spans="2:15">
      <c r="H52" s="28">
        <v>46722</v>
      </c>
      <c r="I52" s="32">
        <v>5.0194761224489799</v>
      </c>
      <c r="J52" s="32">
        <v>4.9863</v>
      </c>
      <c r="K52" s="32">
        <v>5.8195269333105717</v>
      </c>
      <c r="L52" s="32">
        <v>4.4210979899497485</v>
      </c>
      <c r="M52" s="53">
        <f t="shared" si="0"/>
        <v>2027</v>
      </c>
      <c r="N52" s="3"/>
      <c r="O52" s="3"/>
    </row>
    <row r="53" spans="2:15">
      <c r="B53" s="55" t="str">
        <f>"Official Forward Price Curve Forecast dated   "&amp;TEXT(H5,"MMM dd, YYYY")</f>
        <v>Official Forward Price Curve Forecast dated   Dec 31, 2025</v>
      </c>
      <c r="H53" s="28">
        <v>46753</v>
      </c>
      <c r="I53" s="32">
        <v>5.5960067346938782</v>
      </c>
      <c r="J53" s="32">
        <v>5.5590999999999999</v>
      </c>
      <c r="K53" s="32">
        <v>6.2737387365538702</v>
      </c>
      <c r="L53" s="32">
        <v>5.0291381909547734</v>
      </c>
      <c r="M53" s="53">
        <f t="shared" si="0"/>
        <v>2028</v>
      </c>
      <c r="N53" s="3"/>
      <c r="O53" s="3"/>
    </row>
    <row r="54" spans="2:15">
      <c r="H54" s="28">
        <v>46784</v>
      </c>
      <c r="I54" s="32">
        <v>4.7347822448979597</v>
      </c>
      <c r="J54" s="32">
        <v>4.7034000000000002</v>
      </c>
      <c r="K54" s="32">
        <v>5.3199042586808298</v>
      </c>
      <c r="L54" s="32">
        <v>4.5552688442211045</v>
      </c>
      <c r="M54" s="53">
        <f t="shared" si="0"/>
        <v>2028</v>
      </c>
      <c r="N54" s="3"/>
      <c r="O54" s="3"/>
    </row>
    <row r="55" spans="2:15">
      <c r="H55" s="28">
        <v>46813</v>
      </c>
      <c r="I55" s="32">
        <v>3.0108026530612242</v>
      </c>
      <c r="J55" s="32">
        <v>2.9904000000000002</v>
      </c>
      <c r="K55" s="32">
        <v>3.4261523690804254</v>
      </c>
      <c r="L55" s="32">
        <v>3.0934597989949744</v>
      </c>
      <c r="M55" s="53">
        <f t="shared" si="0"/>
        <v>2028</v>
      </c>
      <c r="N55" s="3"/>
      <c r="O55" s="3"/>
    </row>
    <row r="56" spans="2:15">
      <c r="H56" s="28">
        <v>46844</v>
      </c>
      <c r="I56" s="32">
        <v>2.5888638775510202</v>
      </c>
      <c r="J56" s="32">
        <v>2.5712000000000002</v>
      </c>
      <c r="K56" s="32">
        <v>2.5160277878426913</v>
      </c>
      <c r="L56" s="32">
        <v>2.5045150753768843</v>
      </c>
      <c r="M56" s="53">
        <f t="shared" si="0"/>
        <v>2028</v>
      </c>
      <c r="N56" s="3"/>
      <c r="O56" s="3"/>
    </row>
    <row r="57" spans="2:15">
      <c r="H57" s="28">
        <v>46874</v>
      </c>
      <c r="I57" s="32">
        <v>2.5868230612244898</v>
      </c>
      <c r="J57" s="32">
        <v>2.5691999999999999</v>
      </c>
      <c r="K57" s="32">
        <v>2.3496415303677294</v>
      </c>
      <c r="L57" s="32">
        <v>2.4371783919597991</v>
      </c>
      <c r="M57" s="53">
        <f t="shared" si="0"/>
        <v>2028</v>
      </c>
      <c r="N57" s="3"/>
      <c r="O57" s="3"/>
    </row>
    <row r="58" spans="2:15">
      <c r="H58" s="28">
        <v>46905</v>
      </c>
      <c r="I58" s="32">
        <v>2.7000883673469387</v>
      </c>
      <c r="J58" s="32">
        <v>2.6817000000000002</v>
      </c>
      <c r="K58" s="32">
        <v>2.5194812820343957</v>
      </c>
      <c r="L58" s="32">
        <v>2.5763743718592962</v>
      </c>
      <c r="M58" s="53">
        <f t="shared" si="0"/>
        <v>2028</v>
      </c>
      <c r="N58" s="3"/>
      <c r="O58" s="3"/>
    </row>
    <row r="59" spans="2:15">
      <c r="H59" s="28">
        <v>46935</v>
      </c>
      <c r="I59" s="32">
        <v>3.2796802040816324</v>
      </c>
      <c r="J59" s="32">
        <v>3.2576000000000001</v>
      </c>
      <c r="K59" s="32">
        <v>3.0122485129701571</v>
      </c>
      <c r="L59" s="32">
        <v>3.0417010050251254</v>
      </c>
      <c r="M59" s="53">
        <f t="shared" si="0"/>
        <v>2028</v>
      </c>
      <c r="N59" s="3"/>
      <c r="O59" s="3"/>
    </row>
    <row r="60" spans="2:15">
      <c r="H60" s="28">
        <v>46966</v>
      </c>
      <c r="I60" s="32">
        <v>3.3475373469387755</v>
      </c>
      <c r="J60" s="32">
        <v>3.3250000000000002</v>
      </c>
      <c r="K60" s="32">
        <v>3.0898232705599393</v>
      </c>
      <c r="L60" s="32">
        <v>3.1085351758793967</v>
      </c>
      <c r="M60" s="53">
        <f t="shared" si="0"/>
        <v>2028</v>
      </c>
      <c r="N60" s="3"/>
      <c r="O60" s="3"/>
    </row>
    <row r="61" spans="2:15">
      <c r="H61" s="28">
        <v>46997</v>
      </c>
      <c r="I61" s="32">
        <v>3.305190408163265</v>
      </c>
      <c r="J61" s="32">
        <v>3.2829999999999999</v>
      </c>
      <c r="K61" s="32">
        <v>3.0760608384825496</v>
      </c>
      <c r="L61" s="32">
        <v>3.0869271356783914</v>
      </c>
      <c r="M61" s="53">
        <f t="shared" si="0"/>
        <v>2028</v>
      </c>
      <c r="N61" s="3"/>
      <c r="O61" s="3"/>
    </row>
    <row r="62" spans="2:15">
      <c r="H62" s="28">
        <v>47027</v>
      </c>
      <c r="I62" s="32">
        <v>3.0939659183673469</v>
      </c>
      <c r="J62" s="32">
        <v>3.0731000000000002</v>
      </c>
      <c r="K62" s="32">
        <v>2.9753940600288322</v>
      </c>
      <c r="L62" s="32">
        <v>3.0195904522613066</v>
      </c>
      <c r="M62" s="53">
        <f t="shared" si="0"/>
        <v>2028</v>
      </c>
      <c r="N62" s="3"/>
      <c r="O62" s="3"/>
    </row>
    <row r="63" spans="2:15">
      <c r="H63" s="28">
        <v>47058</v>
      </c>
      <c r="I63" s="32">
        <v>3.4960067346938777</v>
      </c>
      <c r="J63" s="32">
        <v>3.4725000000000001</v>
      </c>
      <c r="K63" s="32">
        <v>4.198549540165402</v>
      </c>
      <c r="L63" s="32">
        <v>3.2045150753768841</v>
      </c>
      <c r="M63" s="53">
        <f t="shared" si="0"/>
        <v>2028</v>
      </c>
      <c r="N63" s="3"/>
      <c r="O63" s="3"/>
    </row>
    <row r="64" spans="2:15">
      <c r="H64" s="28">
        <v>47088</v>
      </c>
      <c r="I64" s="32">
        <v>4.9434557142857143</v>
      </c>
      <c r="J64" s="32">
        <v>4.9108000000000001</v>
      </c>
      <c r="K64" s="32">
        <v>5.6641196946838654</v>
      </c>
      <c r="L64" s="32">
        <v>4.1854195979899496</v>
      </c>
      <c r="M64" s="53">
        <f t="shared" si="0"/>
        <v>2028</v>
      </c>
      <c r="N64" s="3"/>
      <c r="O64" s="3"/>
    </row>
    <row r="65" spans="8:15">
      <c r="H65" s="28">
        <v>47119</v>
      </c>
      <c r="I65" s="32">
        <v>4.7149863265306129</v>
      </c>
      <c r="J65" s="32">
        <v>4.6837</v>
      </c>
      <c r="K65" s="32">
        <v>6.0386949527602427</v>
      </c>
      <c r="L65" s="32">
        <v>4.7999924623115575</v>
      </c>
      <c r="M65" s="53">
        <f t="shared" ref="M65:M112" si="6">YEAR(H65)</f>
        <v>2029</v>
      </c>
      <c r="N65" s="3"/>
      <c r="O65" s="3"/>
    </row>
    <row r="66" spans="8:15">
      <c r="H66" s="28">
        <v>47150</v>
      </c>
      <c r="I66" s="32">
        <v>5.2813128571428569</v>
      </c>
      <c r="J66" s="32">
        <v>5.2389999999999999</v>
      </c>
      <c r="K66" s="32">
        <v>5.588503635292362</v>
      </c>
      <c r="L66" s="32">
        <v>5.0935603015075372</v>
      </c>
      <c r="M66" s="53">
        <f t="shared" si="6"/>
        <v>2029</v>
      </c>
      <c r="N66" s="3"/>
      <c r="O66" s="3"/>
    </row>
    <row r="67" spans="8:15">
      <c r="H67" s="28">
        <v>47178</v>
      </c>
      <c r="I67" s="32">
        <v>4.0495781632653065</v>
      </c>
      <c r="J67" s="32">
        <v>4.0084</v>
      </c>
      <c r="K67" s="32">
        <v>4.2521044724815376</v>
      </c>
      <c r="L67" s="32">
        <v>4.1165753768844215</v>
      </c>
      <c r="M67" s="53">
        <f t="shared" si="6"/>
        <v>2029</v>
      </c>
      <c r="N67" s="3"/>
      <c r="O67" s="3"/>
    </row>
    <row r="68" spans="8:15">
      <c r="H68" s="28">
        <v>47209</v>
      </c>
      <c r="I68" s="32">
        <v>3.7266189795918367</v>
      </c>
      <c r="J68" s="32">
        <v>3.6861999999999999</v>
      </c>
      <c r="K68" s="32">
        <v>3.6188779628533134</v>
      </c>
      <c r="L68" s="32">
        <v>3.6251180904522613</v>
      </c>
      <c r="M68" s="53">
        <f t="shared" si="6"/>
        <v>2029</v>
      </c>
      <c r="N68" s="3"/>
      <c r="O68" s="3"/>
    </row>
    <row r="69" spans="8:15">
      <c r="H69" s="28">
        <v>47239</v>
      </c>
      <c r="I69" s="32">
        <v>3.7401904081632655</v>
      </c>
      <c r="J69" s="32">
        <v>3.6995</v>
      </c>
      <c r="K69" s="32">
        <v>3.4939851803682345</v>
      </c>
      <c r="L69" s="32">
        <v>3.5731582914572861</v>
      </c>
      <c r="M69" s="53">
        <f t="shared" si="6"/>
        <v>2029</v>
      </c>
      <c r="N69" s="3"/>
      <c r="O69" s="3"/>
    </row>
    <row r="70" spans="8:15">
      <c r="H70" s="28">
        <v>47270</v>
      </c>
      <c r="I70" s="32">
        <v>3.8284557142857141</v>
      </c>
      <c r="J70" s="32">
        <v>3.7875000000000001</v>
      </c>
      <c r="K70" s="32">
        <v>3.5926417159342439</v>
      </c>
      <c r="L70" s="32">
        <v>3.6877311557788945</v>
      </c>
      <c r="M70" s="53">
        <f t="shared" si="6"/>
        <v>2029</v>
      </c>
      <c r="N70" s="3"/>
      <c r="O70" s="3"/>
    </row>
    <row r="71" spans="8:15">
      <c r="H71" s="28">
        <v>47300</v>
      </c>
      <c r="I71" s="32">
        <v>4.2617210204081628</v>
      </c>
      <c r="J71" s="32">
        <v>4.22</v>
      </c>
      <c r="K71" s="32">
        <v>3.9729899792266066</v>
      </c>
      <c r="L71" s="32">
        <v>4.0089371859296481</v>
      </c>
      <c r="M71" s="53">
        <f t="shared" si="6"/>
        <v>2029</v>
      </c>
      <c r="N71" s="3"/>
      <c r="O71" s="3"/>
    </row>
    <row r="72" spans="8:15">
      <c r="H72" s="28">
        <v>47331</v>
      </c>
      <c r="I72" s="32">
        <v>4.3213128571428578</v>
      </c>
      <c r="J72" s="32">
        <v>4.2793000000000001</v>
      </c>
      <c r="K72" s="32">
        <v>4.1523654984375327</v>
      </c>
      <c r="L72" s="32">
        <v>4.0676306532663311</v>
      </c>
      <c r="M72" s="53">
        <f t="shared" si="6"/>
        <v>2029</v>
      </c>
      <c r="N72" s="3"/>
      <c r="O72" s="3"/>
    </row>
    <row r="73" spans="8:15">
      <c r="H73" s="28">
        <v>47362</v>
      </c>
      <c r="I73" s="32">
        <v>4.3663128571428569</v>
      </c>
      <c r="J73" s="32">
        <v>4.3228</v>
      </c>
      <c r="K73" s="32">
        <v>4.2153531089190697</v>
      </c>
      <c r="L73" s="32">
        <v>4.1320527638190949</v>
      </c>
      <c r="M73" s="53">
        <f t="shared" si="6"/>
        <v>2029</v>
      </c>
      <c r="N73" s="3"/>
      <c r="O73" s="3"/>
    </row>
    <row r="74" spans="8:15">
      <c r="H74" s="28">
        <v>47392</v>
      </c>
      <c r="I74" s="32">
        <v>4.279884285714286</v>
      </c>
      <c r="J74" s="32">
        <v>4.2352999999999996</v>
      </c>
      <c r="K74" s="32">
        <v>4.1844778399514411</v>
      </c>
      <c r="L74" s="32">
        <v>4.1876306532663312</v>
      </c>
      <c r="M74" s="53">
        <f t="shared" si="6"/>
        <v>2029</v>
      </c>
      <c r="N74" s="3"/>
      <c r="O74" s="3"/>
    </row>
    <row r="75" spans="8:15">
      <c r="H75" s="28">
        <v>47423</v>
      </c>
      <c r="I75" s="32">
        <v>4.5847822448979594</v>
      </c>
      <c r="J75" s="32">
        <v>4.5395000000000003</v>
      </c>
      <c r="K75" s="32">
        <v>4.9678540298846734</v>
      </c>
      <c r="L75" s="32">
        <v>4.2768768844221094</v>
      </c>
      <c r="M75" s="53">
        <f t="shared" si="6"/>
        <v>2029</v>
      </c>
      <c r="N75" s="3"/>
      <c r="O75" s="3"/>
    </row>
    <row r="76" spans="8:15">
      <c r="H76" s="28">
        <v>47453</v>
      </c>
      <c r="I76" s="32">
        <v>5.4525373469387759</v>
      </c>
      <c r="J76" s="32">
        <v>5.4097</v>
      </c>
      <c r="K76" s="32">
        <v>5.8902462472063739</v>
      </c>
      <c r="L76" s="32">
        <v>4.686826633165829</v>
      </c>
      <c r="M76" s="53">
        <f t="shared" si="6"/>
        <v>2029</v>
      </c>
      <c r="N76" s="3"/>
      <c r="O76" s="3"/>
    </row>
    <row r="77" spans="8:15">
      <c r="H77" s="28">
        <v>47484</v>
      </c>
      <c r="I77" s="32">
        <v>5.4487618367346942</v>
      </c>
      <c r="J77" s="32">
        <v>5.4028999999999998</v>
      </c>
      <c r="K77" s="32">
        <v>6.1639485480713194</v>
      </c>
      <c r="L77" s="32">
        <v>5.5227060301507533</v>
      </c>
      <c r="M77" s="53">
        <f t="shared" si="6"/>
        <v>2030</v>
      </c>
      <c r="N77" s="3"/>
      <c r="O77" s="3"/>
    </row>
    <row r="78" spans="8:15">
      <c r="H78" s="28">
        <v>47515</v>
      </c>
      <c r="I78" s="32">
        <v>5.8278434693877559</v>
      </c>
      <c r="J78" s="32">
        <v>5.7746000000000004</v>
      </c>
      <c r="K78" s="32">
        <v>5.8570514672144665</v>
      </c>
      <c r="L78" s="32">
        <v>5.6318517587939692</v>
      </c>
      <c r="M78" s="53">
        <f t="shared" si="6"/>
        <v>2030</v>
      </c>
      <c r="N78" s="3"/>
      <c r="O78" s="3"/>
    </row>
    <row r="79" spans="8:15">
      <c r="H79" s="28">
        <v>47543</v>
      </c>
      <c r="I79" s="32">
        <v>5.088251632653062</v>
      </c>
      <c r="J79" s="32">
        <v>5.0263999999999998</v>
      </c>
      <c r="K79" s="32">
        <v>5.0781081205720788</v>
      </c>
      <c r="L79" s="32">
        <v>5.1395904522613058</v>
      </c>
      <c r="M79" s="53">
        <f t="shared" si="6"/>
        <v>2030</v>
      </c>
      <c r="N79" s="3"/>
      <c r="O79" s="3"/>
    </row>
    <row r="80" spans="8:15">
      <c r="H80" s="28">
        <v>47574</v>
      </c>
      <c r="I80" s="32">
        <v>4.8643740816326533</v>
      </c>
      <c r="J80" s="32">
        <v>4.8011999999999997</v>
      </c>
      <c r="K80" s="32">
        <v>4.7217281378639342</v>
      </c>
      <c r="L80" s="32">
        <v>4.7457211055276378</v>
      </c>
      <c r="M80" s="53">
        <f t="shared" si="6"/>
        <v>2030</v>
      </c>
      <c r="N80" s="3"/>
      <c r="O80" s="3"/>
    </row>
    <row r="81" spans="8:15">
      <c r="H81" s="28">
        <v>47604</v>
      </c>
      <c r="I81" s="32">
        <v>4.8935577551020408</v>
      </c>
      <c r="J81" s="32">
        <v>4.8296999999999999</v>
      </c>
      <c r="K81" s="32">
        <v>4.6384319197475969</v>
      </c>
      <c r="L81" s="32">
        <v>4.7091381909547732</v>
      </c>
      <c r="M81" s="53">
        <f t="shared" si="6"/>
        <v>2030</v>
      </c>
      <c r="N81" s="3"/>
      <c r="O81" s="3"/>
    </row>
    <row r="82" spans="8:15">
      <c r="H82" s="28">
        <v>47635</v>
      </c>
      <c r="I82" s="32">
        <v>4.9568230612244903</v>
      </c>
      <c r="J82" s="32">
        <v>4.8933</v>
      </c>
      <c r="K82" s="32">
        <v>4.6658536945235207</v>
      </c>
      <c r="L82" s="32">
        <v>4.7990879396984925</v>
      </c>
      <c r="M82" s="53">
        <f t="shared" si="6"/>
        <v>2030</v>
      </c>
      <c r="N82" s="3"/>
      <c r="O82" s="3"/>
    </row>
    <row r="83" spans="8:15">
      <c r="H83" s="28">
        <v>47665</v>
      </c>
      <c r="I83" s="32">
        <v>5.2437618367346941</v>
      </c>
      <c r="J83" s="32">
        <v>5.1824000000000003</v>
      </c>
      <c r="K83" s="32">
        <v>4.9336799007936269</v>
      </c>
      <c r="L83" s="32">
        <v>4.9761733668341703</v>
      </c>
      <c r="M83" s="53">
        <f t="shared" si="6"/>
        <v>2030</v>
      </c>
      <c r="N83" s="3"/>
      <c r="O83" s="3"/>
    </row>
    <row r="84" spans="8:15">
      <c r="H84" s="28">
        <v>47696</v>
      </c>
      <c r="I84" s="32">
        <v>5.2949863265306121</v>
      </c>
      <c r="J84" s="32">
        <v>5.2335000000000003</v>
      </c>
      <c r="K84" s="32">
        <v>5.2149077263151247</v>
      </c>
      <c r="L84" s="32">
        <v>5.0266256281407031</v>
      </c>
      <c r="M84" s="53">
        <f t="shared" si="6"/>
        <v>2030</v>
      </c>
      <c r="N84" s="3"/>
      <c r="O84" s="3"/>
    </row>
    <row r="85" spans="8:15">
      <c r="H85" s="28">
        <v>47727</v>
      </c>
      <c r="I85" s="32">
        <v>5.4273332653061228</v>
      </c>
      <c r="J85" s="32">
        <v>5.3627000000000002</v>
      </c>
      <c r="K85" s="32">
        <v>5.354696924045018</v>
      </c>
      <c r="L85" s="32">
        <v>5.1770778894472356</v>
      </c>
      <c r="M85" s="53">
        <f t="shared" si="6"/>
        <v>2030</v>
      </c>
      <c r="N85" s="3"/>
      <c r="O85" s="3"/>
    </row>
    <row r="86" spans="8:15">
      <c r="H86" s="28">
        <v>47757</v>
      </c>
      <c r="I86" s="32">
        <v>5.4658026530612247</v>
      </c>
      <c r="J86" s="32">
        <v>5.3975</v>
      </c>
      <c r="K86" s="32">
        <v>5.3935616198740508</v>
      </c>
      <c r="L86" s="32">
        <v>5.3556708542713567</v>
      </c>
      <c r="M86" s="53">
        <f t="shared" si="6"/>
        <v>2030</v>
      </c>
      <c r="N86" s="3"/>
      <c r="O86" s="3"/>
    </row>
    <row r="87" spans="8:15">
      <c r="H87" s="28">
        <v>47788</v>
      </c>
      <c r="I87" s="32">
        <v>5.6735577551020411</v>
      </c>
      <c r="J87" s="32">
        <v>5.6064999999999996</v>
      </c>
      <c r="K87" s="32">
        <v>5.7370554302250891</v>
      </c>
      <c r="L87" s="32">
        <v>5.3492386934673357</v>
      </c>
      <c r="M87" s="53">
        <f t="shared" si="6"/>
        <v>2030</v>
      </c>
      <c r="N87" s="3"/>
      <c r="O87" s="3"/>
    </row>
    <row r="88" spans="8:15">
      <c r="H88" s="28">
        <v>47818</v>
      </c>
      <c r="I88" s="32">
        <v>5.9617210204081639</v>
      </c>
      <c r="J88" s="32">
        <v>5.9085999999999999</v>
      </c>
      <c r="K88" s="32">
        <v>6.1164243444183111</v>
      </c>
      <c r="L88" s="32">
        <v>5.1883341708542705</v>
      </c>
      <c r="M88" s="53">
        <f t="shared" si="6"/>
        <v>2030</v>
      </c>
      <c r="N88" s="3"/>
      <c r="O88" s="3"/>
    </row>
    <row r="89" spans="8:15">
      <c r="H89" s="28">
        <v>47849</v>
      </c>
      <c r="I89" s="32">
        <v>6.1826393877551027</v>
      </c>
      <c r="J89" s="32">
        <v>6.1219999999999999</v>
      </c>
      <c r="K89" s="32">
        <v>6.2891505986929692</v>
      </c>
      <c r="L89" s="32">
        <v>6.2455201005025121</v>
      </c>
      <c r="M89" s="53">
        <f t="shared" si="6"/>
        <v>2031</v>
      </c>
      <c r="N89" s="3"/>
      <c r="O89" s="3"/>
    </row>
    <row r="90" spans="8:15">
      <c r="H90" s="28">
        <v>47880</v>
      </c>
      <c r="I90" s="32">
        <v>6.118149591836735</v>
      </c>
      <c r="J90" s="32">
        <v>6.0591999999999997</v>
      </c>
      <c r="K90" s="32">
        <v>6.1200324726783011</v>
      </c>
      <c r="L90" s="32">
        <v>5.917781407035176</v>
      </c>
      <c r="M90" s="53">
        <f t="shared" si="6"/>
        <v>2031</v>
      </c>
      <c r="N90" s="3"/>
      <c r="O90" s="3"/>
    </row>
    <row r="91" spans="8:15">
      <c r="H91" s="28">
        <v>47908</v>
      </c>
      <c r="I91" s="32">
        <v>5.3818230612244902</v>
      </c>
      <c r="J91" s="32">
        <v>5.3140999999999998</v>
      </c>
      <c r="K91" s="32">
        <v>5.2821220013297925</v>
      </c>
      <c r="L91" s="32">
        <v>5.4287361809045223</v>
      </c>
      <c r="M91" s="53">
        <f t="shared" si="6"/>
        <v>2031</v>
      </c>
      <c r="N91" s="3"/>
      <c r="O91" s="3"/>
    </row>
    <row r="92" spans="8:15">
      <c r="H92" s="28">
        <v>47939</v>
      </c>
      <c r="I92" s="32">
        <v>5.1901904081632653</v>
      </c>
      <c r="J92" s="32">
        <v>5.1204999999999998</v>
      </c>
      <c r="K92" s="32">
        <v>4.9477000563181601</v>
      </c>
      <c r="L92" s="32">
        <v>5.0666256281407032</v>
      </c>
      <c r="M92" s="53">
        <f t="shared" si="6"/>
        <v>2031</v>
      </c>
      <c r="N92" s="3"/>
      <c r="O92" s="3"/>
    </row>
    <row r="93" spans="8:15">
      <c r="H93" s="28">
        <v>47969</v>
      </c>
      <c r="I93" s="32">
        <v>5.2212108163265309</v>
      </c>
      <c r="J93" s="32">
        <v>5.1509</v>
      </c>
      <c r="K93" s="32">
        <v>4.9036808915462835</v>
      </c>
      <c r="L93" s="32">
        <v>5.0318517587939695</v>
      </c>
      <c r="M93" s="53">
        <f t="shared" si="6"/>
        <v>2031</v>
      </c>
      <c r="N93" s="3"/>
      <c r="O93" s="3"/>
    </row>
    <row r="94" spans="8:15">
      <c r="H94" s="28">
        <v>48000</v>
      </c>
      <c r="I94" s="32">
        <v>5.3004965306122456</v>
      </c>
      <c r="J94" s="32">
        <v>5.2301000000000002</v>
      </c>
      <c r="K94" s="32">
        <v>4.9331644538993427</v>
      </c>
      <c r="L94" s="32">
        <v>5.13758040201005</v>
      </c>
      <c r="M94" s="53">
        <f t="shared" si="6"/>
        <v>2031</v>
      </c>
      <c r="N94" s="3"/>
      <c r="O94" s="3"/>
    </row>
    <row r="95" spans="8:15">
      <c r="H95" s="28">
        <v>48030</v>
      </c>
      <c r="I95" s="32">
        <v>5.5146802040816327</v>
      </c>
      <c r="J95" s="32">
        <v>5.4478999999999997</v>
      </c>
      <c r="K95" s="32">
        <v>5.144497680555892</v>
      </c>
      <c r="L95" s="32">
        <v>5.2430075376884417</v>
      </c>
      <c r="M95" s="53">
        <f t="shared" si="6"/>
        <v>2031</v>
      </c>
      <c r="N95" s="3"/>
      <c r="O95" s="3"/>
    </row>
    <row r="96" spans="8:15">
      <c r="H96" s="28">
        <v>48061</v>
      </c>
      <c r="I96" s="32">
        <v>5.5847822448979603</v>
      </c>
      <c r="J96" s="32">
        <v>5.5175999999999998</v>
      </c>
      <c r="K96" s="32">
        <v>5.3882009721734958</v>
      </c>
      <c r="L96" s="32">
        <v>5.3120527638190946</v>
      </c>
      <c r="M96" s="53">
        <f t="shared" si="6"/>
        <v>2031</v>
      </c>
      <c r="N96" s="3"/>
      <c r="O96" s="3"/>
    </row>
    <row r="97" spans="8:15">
      <c r="H97" s="28">
        <v>48092</v>
      </c>
      <c r="I97" s="32">
        <v>5.6184557142857141</v>
      </c>
      <c r="J97" s="32">
        <v>5.5499000000000001</v>
      </c>
      <c r="K97" s="32">
        <v>5.4661365425892772</v>
      </c>
      <c r="L97" s="32">
        <v>5.3653190954773864</v>
      </c>
      <c r="M97" s="53">
        <f t="shared" si="6"/>
        <v>2031</v>
      </c>
      <c r="N97" s="3"/>
      <c r="O97" s="3"/>
    </row>
    <row r="98" spans="8:15">
      <c r="H98" s="28">
        <v>48122</v>
      </c>
      <c r="I98" s="32">
        <v>5.6713128571428575</v>
      </c>
      <c r="J98" s="32">
        <v>5.5987999999999998</v>
      </c>
      <c r="K98" s="32">
        <v>5.5526285314501767</v>
      </c>
      <c r="L98" s="32">
        <v>5.5580829145728643</v>
      </c>
      <c r="M98" s="53">
        <f t="shared" si="6"/>
        <v>2031</v>
      </c>
      <c r="N98" s="3"/>
      <c r="O98" s="3"/>
    </row>
    <row r="99" spans="8:15">
      <c r="H99" s="28">
        <v>48153</v>
      </c>
      <c r="I99" s="32">
        <v>5.8775373469387757</v>
      </c>
      <c r="J99" s="32">
        <v>5.8064999999999998</v>
      </c>
      <c r="K99" s="32">
        <v>5.9404507747096602</v>
      </c>
      <c r="L99" s="32">
        <v>5.5501432160804018</v>
      </c>
      <c r="M99" s="53">
        <f t="shared" si="6"/>
        <v>2031</v>
      </c>
      <c r="N99" s="3"/>
      <c r="O99" s="3"/>
    </row>
    <row r="100" spans="8:15">
      <c r="H100" s="28">
        <v>48183</v>
      </c>
      <c r="I100" s="32">
        <v>6.1629455102040813</v>
      </c>
      <c r="J100" s="32">
        <v>6.1058000000000003</v>
      </c>
      <c r="K100" s="32">
        <v>6.2993049025103698</v>
      </c>
      <c r="L100" s="32">
        <v>5.3865251256281406</v>
      </c>
      <c r="M100" s="53">
        <f t="shared" si="6"/>
        <v>2031</v>
      </c>
      <c r="N100" s="3"/>
      <c r="O100" s="3"/>
    </row>
    <row r="101" spans="8:15">
      <c r="H101" s="28">
        <v>48214</v>
      </c>
      <c r="I101" s="32">
        <v>6.3623332653061224</v>
      </c>
      <c r="J101" s="32">
        <v>6.2980999999999998</v>
      </c>
      <c r="K101" s="32">
        <v>6.4803298517830052</v>
      </c>
      <c r="L101" s="32">
        <v>6.422505025125627</v>
      </c>
      <c r="M101" s="53">
        <f t="shared" si="6"/>
        <v>2032</v>
      </c>
      <c r="N101" s="3"/>
      <c r="O101" s="3"/>
    </row>
    <row r="102" spans="8:15">
      <c r="H102" s="28">
        <v>48245</v>
      </c>
      <c r="I102" s="32">
        <v>6.0584557142857145</v>
      </c>
      <c r="J102" s="32">
        <v>6.0006000000000004</v>
      </c>
      <c r="K102" s="32">
        <v>6.060137543562468</v>
      </c>
      <c r="L102" s="32">
        <v>5.8589874371859292</v>
      </c>
      <c r="M102" s="53">
        <f t="shared" si="6"/>
        <v>2032</v>
      </c>
      <c r="N102" s="3"/>
      <c r="O102" s="3"/>
    </row>
    <row r="103" spans="8:15">
      <c r="H103" s="28">
        <v>48274</v>
      </c>
      <c r="I103" s="32">
        <v>5.5028434693877557</v>
      </c>
      <c r="J103" s="32">
        <v>5.4325999999999999</v>
      </c>
      <c r="K103" s="32">
        <v>5.3446972542959035</v>
      </c>
      <c r="L103" s="32">
        <v>5.5479321608040193</v>
      </c>
      <c r="M103" s="53">
        <f t="shared" si="6"/>
        <v>2032</v>
      </c>
      <c r="N103" s="3"/>
      <c r="O103" s="3"/>
    </row>
    <row r="104" spans="8:15">
      <c r="H104" s="28">
        <v>48305</v>
      </c>
      <c r="I104" s="32">
        <v>5.300292448979592</v>
      </c>
      <c r="J104" s="32">
        <v>5.2283999999999997</v>
      </c>
      <c r="K104" s="32">
        <v>5.0155328676059678</v>
      </c>
      <c r="L104" s="32">
        <v>5.1750678391959797</v>
      </c>
      <c r="M104" s="53">
        <f t="shared" si="6"/>
        <v>2032</v>
      </c>
      <c r="N104" s="3"/>
      <c r="O104" s="3"/>
    </row>
    <row r="105" spans="8:15">
      <c r="H105" s="28">
        <v>48335</v>
      </c>
      <c r="I105" s="32">
        <v>5.3319251020408167</v>
      </c>
      <c r="J105" s="32">
        <v>5.2594000000000003</v>
      </c>
      <c r="K105" s="32">
        <v>4.9599676924021248</v>
      </c>
      <c r="L105" s="32">
        <v>5.1408969849246224</v>
      </c>
      <c r="M105" s="53">
        <f t="shared" si="6"/>
        <v>2032</v>
      </c>
      <c r="N105" s="3"/>
      <c r="O105" s="3"/>
    </row>
    <row r="106" spans="8:15">
      <c r="H106" s="28">
        <v>48366</v>
      </c>
      <c r="I106" s="32">
        <v>5.3741700000000003</v>
      </c>
      <c r="J106" s="32">
        <v>5.3022999999999998</v>
      </c>
      <c r="K106" s="32">
        <v>4.9897605228917561</v>
      </c>
      <c r="L106" s="32">
        <v>5.2101432160804011</v>
      </c>
      <c r="M106" s="53">
        <f t="shared" si="6"/>
        <v>2032</v>
      </c>
      <c r="N106" s="3"/>
      <c r="O106" s="3"/>
    </row>
    <row r="107" spans="8:15">
      <c r="H107" s="28">
        <v>48396</v>
      </c>
      <c r="I107" s="32">
        <v>5.6241700000000003</v>
      </c>
      <c r="J107" s="32">
        <v>5.5552000000000001</v>
      </c>
      <c r="K107" s="32">
        <v>5.2319174738265044</v>
      </c>
      <c r="L107" s="32">
        <v>5.3508467336683418</v>
      </c>
      <c r="M107" s="53">
        <f t="shared" si="6"/>
        <v>2032</v>
      </c>
      <c r="N107" s="3"/>
      <c r="O107" s="3"/>
    </row>
    <row r="108" spans="8:15">
      <c r="H108" s="28">
        <v>48427</v>
      </c>
      <c r="I108" s="32">
        <v>5.6865169387755099</v>
      </c>
      <c r="J108" s="32">
        <v>5.6172000000000004</v>
      </c>
      <c r="K108" s="32">
        <v>5.4355189970687912</v>
      </c>
      <c r="L108" s="32">
        <v>5.4122537688442209</v>
      </c>
      <c r="M108" s="53">
        <f t="shared" si="6"/>
        <v>2032</v>
      </c>
      <c r="N108" s="3"/>
      <c r="O108" s="3"/>
    </row>
    <row r="109" spans="8:15">
      <c r="H109" s="28">
        <v>48458</v>
      </c>
      <c r="I109" s="32">
        <v>5.7338638775510207</v>
      </c>
      <c r="J109" s="32">
        <v>5.6631</v>
      </c>
      <c r="K109" s="32">
        <v>5.5710815302655536</v>
      </c>
      <c r="L109" s="32">
        <v>5.4789874371859293</v>
      </c>
      <c r="M109" s="53">
        <f t="shared" si="6"/>
        <v>2032</v>
      </c>
      <c r="N109" s="3"/>
      <c r="O109" s="3"/>
    </row>
    <row r="110" spans="8:15">
      <c r="H110" s="28">
        <v>48488</v>
      </c>
      <c r="I110" s="32">
        <v>5.7916189795918376</v>
      </c>
      <c r="J110" s="32">
        <v>5.7167000000000003</v>
      </c>
      <c r="K110" s="32">
        <v>5.6099462260945874</v>
      </c>
      <c r="L110" s="32">
        <v>5.676575376884422</v>
      </c>
      <c r="M110" s="53">
        <f t="shared" si="6"/>
        <v>2032</v>
      </c>
      <c r="N110" s="3"/>
      <c r="O110" s="3"/>
    </row>
    <row r="111" spans="8:15">
      <c r="H111" s="28">
        <v>48519</v>
      </c>
      <c r="I111" s="32">
        <v>6.0145781632653064</v>
      </c>
      <c r="J111" s="32">
        <v>5.9408000000000003</v>
      </c>
      <c r="K111" s="32">
        <v>6.0394165784122418</v>
      </c>
      <c r="L111" s="32">
        <v>5.6851180904522609</v>
      </c>
      <c r="M111" s="53">
        <f t="shared" si="6"/>
        <v>2032</v>
      </c>
      <c r="N111" s="3"/>
      <c r="O111" s="3"/>
    </row>
    <row r="112" spans="8:15">
      <c r="H112" s="28">
        <v>48549</v>
      </c>
      <c r="I112" s="32">
        <v>6.2870271428571431</v>
      </c>
      <c r="J112" s="32">
        <v>6.2274000000000003</v>
      </c>
      <c r="K112" s="32">
        <v>6.3516743069696506</v>
      </c>
      <c r="L112" s="32">
        <v>5.5087361809045223</v>
      </c>
      <c r="M112" s="53">
        <f t="shared" si="6"/>
        <v>2032</v>
      </c>
      <c r="N112" s="3"/>
      <c r="O112" s="3"/>
    </row>
    <row r="113" spans="8:15">
      <c r="H113" s="28">
        <v>48580</v>
      </c>
      <c r="I113" s="32">
        <v>6.4032516326530615</v>
      </c>
      <c r="J113" s="32">
        <v>6.3381999999999996</v>
      </c>
      <c r="K113" s="32">
        <v>6.3327058612599902</v>
      </c>
      <c r="L113" s="32">
        <v>6.4628065326633166</v>
      </c>
      <c r="M113" s="53">
        <f t="shared" ref="M113:M159" si="7">YEAR(H113)</f>
        <v>2033</v>
      </c>
      <c r="N113" s="3"/>
      <c r="O113" s="3"/>
    </row>
    <row r="114" spans="8:15">
      <c r="H114" s="28">
        <v>48611</v>
      </c>
      <c r="I114" s="32">
        <v>6.3541699999999999</v>
      </c>
      <c r="J114" s="32">
        <v>6.2904</v>
      </c>
      <c r="K114" s="32">
        <v>6.2550795589807784</v>
      </c>
      <c r="L114" s="32">
        <v>6.1502437185929644</v>
      </c>
      <c r="M114" s="53">
        <f t="shared" si="7"/>
        <v>2033</v>
      </c>
      <c r="N114" s="3"/>
      <c r="O114" s="3"/>
    </row>
    <row r="115" spans="8:15">
      <c r="H115" s="28">
        <v>48639</v>
      </c>
      <c r="I115" s="32">
        <v>5.6363128571428573</v>
      </c>
      <c r="J115" s="32">
        <v>5.5635000000000003</v>
      </c>
      <c r="K115" s="32">
        <v>5.3914998322969137</v>
      </c>
      <c r="L115" s="32">
        <v>5.6793894472361801</v>
      </c>
      <c r="M115" s="53">
        <f t="shared" si="7"/>
        <v>2033</v>
      </c>
      <c r="N115" s="3"/>
      <c r="O115" s="3"/>
    </row>
    <row r="116" spans="8:15">
      <c r="H116" s="28">
        <v>48670</v>
      </c>
      <c r="I116" s="32">
        <v>5.3852924489795928</v>
      </c>
      <c r="J116" s="32">
        <v>5.3117000000000001</v>
      </c>
      <c r="K116" s="32">
        <v>5.055428457223571</v>
      </c>
      <c r="L116" s="32">
        <v>5.2587864321608038</v>
      </c>
      <c r="M116" s="53">
        <f t="shared" si="7"/>
        <v>2033</v>
      </c>
      <c r="N116" s="3"/>
      <c r="O116" s="3"/>
    </row>
    <row r="117" spans="8:15">
      <c r="H117" s="28">
        <v>48700</v>
      </c>
      <c r="I117" s="32">
        <v>5.4175373469387766</v>
      </c>
      <c r="J117" s="32">
        <v>5.3432000000000004</v>
      </c>
      <c r="K117" s="32">
        <v>5.0005849076717244</v>
      </c>
      <c r="L117" s="32">
        <v>5.2252185929648238</v>
      </c>
      <c r="M117" s="53">
        <f t="shared" si="7"/>
        <v>2033</v>
      </c>
      <c r="N117" s="3"/>
      <c r="O117" s="3"/>
    </row>
    <row r="118" spans="8:15">
      <c r="H118" s="28">
        <v>48731</v>
      </c>
      <c r="I118" s="32">
        <v>5.4772312244897963</v>
      </c>
      <c r="J118" s="32">
        <v>5.4032999999999998</v>
      </c>
      <c r="K118" s="32">
        <v>5.0253263585973702</v>
      </c>
      <c r="L118" s="32">
        <v>5.311650753768844</v>
      </c>
      <c r="M118" s="53">
        <f t="shared" si="7"/>
        <v>2033</v>
      </c>
      <c r="N118" s="3"/>
      <c r="O118" s="3"/>
    </row>
    <row r="119" spans="8:15">
      <c r="H119" s="28">
        <v>48761</v>
      </c>
      <c r="I119" s="32">
        <v>5.715598571428572</v>
      </c>
      <c r="J119" s="32">
        <v>5.6448</v>
      </c>
      <c r="K119" s="32">
        <v>5.2610917680429949</v>
      </c>
      <c r="L119" s="32">
        <v>5.4408969849246231</v>
      </c>
      <c r="M119" s="53">
        <f t="shared" si="7"/>
        <v>2033</v>
      </c>
      <c r="N119" s="3"/>
      <c r="O119" s="3"/>
    </row>
    <row r="120" spans="8:15">
      <c r="H120" s="28">
        <v>48792</v>
      </c>
      <c r="I120" s="32">
        <v>5.7807006122448978</v>
      </c>
      <c r="J120" s="32">
        <v>5.7095000000000002</v>
      </c>
      <c r="K120" s="32">
        <v>5.4349004607956504</v>
      </c>
      <c r="L120" s="32">
        <v>5.5050175879396983</v>
      </c>
      <c r="M120" s="53">
        <f t="shared" si="7"/>
        <v>2033</v>
      </c>
      <c r="N120" s="3"/>
      <c r="O120" s="3"/>
    </row>
    <row r="121" spans="8:15">
      <c r="H121" s="28">
        <v>48823</v>
      </c>
      <c r="I121" s="32">
        <v>5.8150883673469389</v>
      </c>
      <c r="J121" s="32">
        <v>5.7427000000000001</v>
      </c>
      <c r="K121" s="32">
        <v>5.5427319510799196</v>
      </c>
      <c r="L121" s="32">
        <v>5.5589874371859294</v>
      </c>
      <c r="M121" s="53">
        <f t="shared" si="7"/>
        <v>2033</v>
      </c>
      <c r="N121" s="3"/>
      <c r="O121" s="3"/>
    </row>
    <row r="122" spans="8:15">
      <c r="H122" s="28">
        <v>48853</v>
      </c>
      <c r="I122" s="32">
        <v>5.8675373469387759</v>
      </c>
      <c r="J122" s="32">
        <v>5.7911999999999999</v>
      </c>
      <c r="K122" s="32">
        <v>5.6332444257162377</v>
      </c>
      <c r="L122" s="32">
        <v>5.7513492462311548</v>
      </c>
      <c r="M122" s="53">
        <f t="shared" si="7"/>
        <v>2033</v>
      </c>
      <c r="N122" s="3"/>
      <c r="O122" s="3"/>
    </row>
    <row r="123" spans="8:15">
      <c r="H123" s="28">
        <v>48884</v>
      </c>
      <c r="I123" s="32">
        <v>6.1227414285714286</v>
      </c>
      <c r="J123" s="32">
        <v>6.0467000000000004</v>
      </c>
      <c r="K123" s="32">
        <v>6.0983837031183619</v>
      </c>
      <c r="L123" s="32">
        <v>5.7916507537688435</v>
      </c>
      <c r="M123" s="53">
        <f t="shared" si="7"/>
        <v>2033</v>
      </c>
      <c r="N123" s="3"/>
      <c r="O123" s="3"/>
    </row>
    <row r="124" spans="8:15">
      <c r="H124" s="28">
        <v>48914</v>
      </c>
      <c r="I124" s="32">
        <v>6.3665169387755105</v>
      </c>
      <c r="J124" s="32">
        <v>6.3052999999999999</v>
      </c>
      <c r="K124" s="32">
        <v>6.3487878043616597</v>
      </c>
      <c r="L124" s="32">
        <v>5.5870276381909543</v>
      </c>
      <c r="M124" s="53">
        <f t="shared" si="7"/>
        <v>2033</v>
      </c>
      <c r="N124" s="3"/>
      <c r="O124" s="3"/>
    </row>
    <row r="125" spans="8:15">
      <c r="H125" s="28">
        <v>48945</v>
      </c>
      <c r="I125" s="32">
        <v>6.5812108163265313</v>
      </c>
      <c r="J125" s="32">
        <v>6.5126999999999997</v>
      </c>
      <c r="K125" s="32">
        <v>6.5326992562422861</v>
      </c>
      <c r="L125" s="32">
        <v>6.6381834170854273</v>
      </c>
      <c r="M125" s="53">
        <f t="shared" si="7"/>
        <v>2034</v>
      </c>
      <c r="N125" s="3"/>
      <c r="O125" s="3"/>
    </row>
    <row r="126" spans="8:15">
      <c r="H126" s="28">
        <v>48976</v>
      </c>
      <c r="I126" s="32">
        <v>6.5336597959183678</v>
      </c>
      <c r="J126" s="32">
        <v>6.4663000000000004</v>
      </c>
      <c r="K126" s="32">
        <v>6.3761064897587252</v>
      </c>
      <c r="L126" s="32">
        <v>6.3270276381909545</v>
      </c>
      <c r="M126" s="53">
        <f t="shared" si="7"/>
        <v>2034</v>
      </c>
      <c r="N126" s="3"/>
      <c r="O126" s="3"/>
    </row>
    <row r="127" spans="8:15">
      <c r="H127" s="28">
        <v>49004</v>
      </c>
      <c r="I127" s="32">
        <v>5.8089659183673472</v>
      </c>
      <c r="J127" s="32">
        <v>5.7325999999999997</v>
      </c>
      <c r="K127" s="32">
        <v>5.5717000665386944</v>
      </c>
      <c r="L127" s="32">
        <v>5.8494396984924615</v>
      </c>
      <c r="M127" s="53">
        <f t="shared" si="7"/>
        <v>2034</v>
      </c>
      <c r="N127" s="3"/>
      <c r="O127" s="3"/>
    </row>
    <row r="128" spans="8:15">
      <c r="H128" s="28">
        <v>49035</v>
      </c>
      <c r="I128" s="32">
        <v>5.5652924489795925</v>
      </c>
      <c r="J128" s="32">
        <v>5.4881000000000002</v>
      </c>
      <c r="K128" s="32">
        <v>5.2120212237071319</v>
      </c>
      <c r="L128" s="32">
        <v>5.4360728643216074</v>
      </c>
      <c r="M128" s="53">
        <f t="shared" si="7"/>
        <v>2034</v>
      </c>
      <c r="N128" s="3"/>
      <c r="O128" s="3"/>
    </row>
    <row r="129" spans="8:15">
      <c r="H129" s="28">
        <v>49065</v>
      </c>
      <c r="I129" s="32">
        <v>5.5985577551020409</v>
      </c>
      <c r="J129" s="32">
        <v>5.5206</v>
      </c>
      <c r="K129" s="32">
        <v>5.1535695458952961</v>
      </c>
      <c r="L129" s="32">
        <v>5.4035100502512563</v>
      </c>
      <c r="M129" s="53">
        <f t="shared" si="7"/>
        <v>2034</v>
      </c>
      <c r="N129" s="3"/>
      <c r="O129" s="3"/>
    </row>
    <row r="130" spans="8:15">
      <c r="H130" s="28">
        <v>49096</v>
      </c>
      <c r="I130" s="32">
        <v>5.6430475510204081</v>
      </c>
      <c r="J130" s="32">
        <v>5.5658000000000003</v>
      </c>
      <c r="K130" s="32">
        <v>5.1704246593383925</v>
      </c>
      <c r="L130" s="32">
        <v>5.4749673366834166</v>
      </c>
      <c r="M130" s="53">
        <f t="shared" si="7"/>
        <v>2034</v>
      </c>
      <c r="N130" s="3"/>
      <c r="O130" s="3"/>
    </row>
    <row r="131" spans="8:15">
      <c r="H131" s="28">
        <v>49126</v>
      </c>
      <c r="I131" s="32">
        <v>5.8775373469387757</v>
      </c>
      <c r="J131" s="32">
        <v>5.8034999999999997</v>
      </c>
      <c r="K131" s="32">
        <v>5.3770673192569545</v>
      </c>
      <c r="L131" s="32">
        <v>5.6003944723618089</v>
      </c>
      <c r="M131" s="53">
        <f t="shared" si="7"/>
        <v>2034</v>
      </c>
      <c r="N131" s="3"/>
      <c r="O131" s="3"/>
    </row>
    <row r="132" spans="8:15">
      <c r="H132" s="28">
        <v>49157</v>
      </c>
      <c r="I132" s="32">
        <v>5.9404965306122453</v>
      </c>
      <c r="J132" s="32">
        <v>5.8661000000000003</v>
      </c>
      <c r="K132" s="32">
        <v>5.5584015366661612</v>
      </c>
      <c r="L132" s="32">
        <v>5.6624045226130653</v>
      </c>
      <c r="M132" s="53">
        <f t="shared" si="7"/>
        <v>2034</v>
      </c>
      <c r="N132" s="3"/>
      <c r="O132" s="3"/>
    </row>
    <row r="133" spans="8:15">
      <c r="H133" s="28">
        <v>49188</v>
      </c>
      <c r="I133" s="32">
        <v>5.978659795918368</v>
      </c>
      <c r="J133" s="32">
        <v>5.9029999999999996</v>
      </c>
      <c r="K133" s="32">
        <v>5.7256125091719783</v>
      </c>
      <c r="L133" s="32">
        <v>5.7200929648241203</v>
      </c>
      <c r="M133" s="53">
        <f t="shared" si="7"/>
        <v>2034</v>
      </c>
      <c r="N133" s="3"/>
      <c r="O133" s="3"/>
    </row>
    <row r="134" spans="8:15">
      <c r="H134" s="28">
        <v>49218</v>
      </c>
      <c r="I134" s="32">
        <v>6.0310067346938778</v>
      </c>
      <c r="J134" s="32">
        <v>5.9513999999999996</v>
      </c>
      <c r="K134" s="32">
        <v>5.7734459809615579</v>
      </c>
      <c r="L134" s="32">
        <v>5.9123542713567838</v>
      </c>
      <c r="M134" s="53">
        <f t="shared" si="7"/>
        <v>2034</v>
      </c>
      <c r="N134" s="3"/>
      <c r="O134" s="3"/>
    </row>
    <row r="135" spans="8:15">
      <c r="H135" s="28">
        <v>49249</v>
      </c>
      <c r="I135" s="32">
        <v>6.2827414285714287</v>
      </c>
      <c r="J135" s="32">
        <v>6.2035</v>
      </c>
      <c r="K135" s="32">
        <v>6.2079677128431969</v>
      </c>
      <c r="L135" s="32">
        <v>5.9492386934673362</v>
      </c>
      <c r="M135" s="53">
        <f t="shared" si="7"/>
        <v>2034</v>
      </c>
      <c r="N135" s="3"/>
      <c r="O135" s="3"/>
    </row>
    <row r="136" spans="8:15">
      <c r="H136" s="28">
        <v>49279</v>
      </c>
      <c r="I136" s="32">
        <v>6.5139659183673473</v>
      </c>
      <c r="J136" s="32">
        <v>6.4497999999999998</v>
      </c>
      <c r="K136" s="32">
        <v>6.4956901692326756</v>
      </c>
      <c r="L136" s="32">
        <v>5.7322537688442203</v>
      </c>
      <c r="M136" s="53">
        <f t="shared" si="7"/>
        <v>2034</v>
      </c>
      <c r="N136" s="3"/>
      <c r="O136" s="3"/>
    </row>
    <row r="137" spans="8:15">
      <c r="H137" s="28">
        <v>49310</v>
      </c>
      <c r="I137" s="32">
        <v>6.7352924489795925</v>
      </c>
      <c r="J137" s="32">
        <v>6.6637000000000004</v>
      </c>
      <c r="K137" s="32">
        <v>6.6776429229150231</v>
      </c>
      <c r="L137" s="32">
        <v>6.7899422110552763</v>
      </c>
      <c r="M137" s="53">
        <f t="shared" ref="M137:M148" si="8">YEAR(H137)</f>
        <v>2035</v>
      </c>
      <c r="N137" s="3"/>
      <c r="O137" s="3"/>
    </row>
    <row r="138" spans="8:15">
      <c r="H138" s="28">
        <v>49341</v>
      </c>
      <c r="I138" s="32">
        <v>6.6403944897959182</v>
      </c>
      <c r="J138" s="32">
        <v>6.5709</v>
      </c>
      <c r="K138" s="32">
        <v>6.4729074165053122</v>
      </c>
      <c r="L138" s="32">
        <v>6.4321532663316585</v>
      </c>
      <c r="M138" s="53">
        <f t="shared" si="8"/>
        <v>2035</v>
      </c>
      <c r="N138" s="3"/>
      <c r="O138" s="3"/>
    </row>
    <row r="139" spans="8:15">
      <c r="H139" s="28">
        <v>49369</v>
      </c>
      <c r="I139" s="32">
        <v>6.0013128571428576</v>
      </c>
      <c r="J139" s="32">
        <v>5.9211999999999998</v>
      </c>
      <c r="K139" s="32">
        <v>5.6928300866954986</v>
      </c>
      <c r="L139" s="32">
        <v>6.038886934673366</v>
      </c>
      <c r="M139" s="53">
        <f t="shared" si="8"/>
        <v>2035</v>
      </c>
      <c r="N139" s="3"/>
      <c r="O139" s="3"/>
    </row>
    <row r="140" spans="8:15">
      <c r="H140" s="28">
        <v>49400</v>
      </c>
      <c r="I140" s="32">
        <v>5.746414897959184</v>
      </c>
      <c r="J140" s="32">
        <v>5.6656000000000004</v>
      </c>
      <c r="K140" s="32">
        <v>5.3490270082078908</v>
      </c>
      <c r="L140" s="32">
        <v>5.6144648241206028</v>
      </c>
      <c r="M140" s="53">
        <f t="shared" si="8"/>
        <v>2035</v>
      </c>
      <c r="N140" s="3"/>
      <c r="O140" s="3"/>
    </row>
    <row r="141" spans="8:15">
      <c r="H141" s="28">
        <v>49430</v>
      </c>
      <c r="I141" s="32">
        <v>5.7808026530612251</v>
      </c>
      <c r="J141" s="32">
        <v>5.6992000000000003</v>
      </c>
      <c r="K141" s="32">
        <v>5.2773798899023774</v>
      </c>
      <c r="L141" s="32">
        <v>5.5830075376884425</v>
      </c>
      <c r="M141" s="53">
        <f t="shared" si="8"/>
        <v>2035</v>
      </c>
      <c r="N141" s="3"/>
      <c r="O141" s="3"/>
    </row>
    <row r="142" spans="8:15">
      <c r="H142" s="28">
        <v>49461</v>
      </c>
      <c r="I142" s="32">
        <v>5.8168230612244898</v>
      </c>
      <c r="J142" s="32">
        <v>5.7361000000000004</v>
      </c>
      <c r="K142" s="32">
        <v>5.2181550417491147</v>
      </c>
      <c r="L142" s="32">
        <v>5.6461231155778888</v>
      </c>
      <c r="M142" s="53">
        <f t="shared" si="8"/>
        <v>2035</v>
      </c>
      <c r="N142" s="3"/>
      <c r="O142" s="3"/>
    </row>
    <row r="143" spans="8:15">
      <c r="H143" s="28">
        <v>49491</v>
      </c>
      <c r="I143" s="32">
        <v>6.0386597959183677</v>
      </c>
      <c r="J143" s="32">
        <v>5.9614000000000003</v>
      </c>
      <c r="K143" s="32">
        <v>5.5601540561067271</v>
      </c>
      <c r="L143" s="32">
        <v>5.7590879396984915</v>
      </c>
      <c r="M143" s="53">
        <f t="shared" si="8"/>
        <v>2035</v>
      </c>
      <c r="N143" s="3"/>
      <c r="O143" s="3"/>
    </row>
    <row r="144" spans="8:15">
      <c r="H144" s="28">
        <v>49522</v>
      </c>
      <c r="I144" s="32">
        <v>6.124986326530613</v>
      </c>
      <c r="J144" s="32">
        <v>6.0469999999999997</v>
      </c>
      <c r="K144" s="32">
        <v>5.7363338045730909</v>
      </c>
      <c r="L144" s="32">
        <v>5.8441130653266322</v>
      </c>
      <c r="M144" s="53">
        <f t="shared" si="8"/>
        <v>2035</v>
      </c>
      <c r="N144" s="3"/>
      <c r="O144" s="3"/>
    </row>
    <row r="145" spans="8:15">
      <c r="H145" s="28">
        <v>49553</v>
      </c>
      <c r="I145" s="32">
        <v>6.1531495918367352</v>
      </c>
      <c r="J145" s="32">
        <v>6.0739999999999998</v>
      </c>
      <c r="K145" s="32">
        <v>5.8280833517556907</v>
      </c>
      <c r="L145" s="32">
        <v>5.8919522613065318</v>
      </c>
      <c r="M145" s="53">
        <f t="shared" si="8"/>
        <v>2035</v>
      </c>
      <c r="N145" s="3"/>
      <c r="O145" s="3"/>
    </row>
    <row r="146" spans="8:15">
      <c r="H146" s="28">
        <v>49583</v>
      </c>
      <c r="I146" s="32">
        <v>6.1969251020408169</v>
      </c>
      <c r="J146" s="32">
        <v>6.1139000000000001</v>
      </c>
      <c r="K146" s="32">
        <v>5.8695252820561459</v>
      </c>
      <c r="L146" s="32">
        <v>6.0757713567839193</v>
      </c>
      <c r="M146" s="53">
        <f t="shared" si="8"/>
        <v>2035</v>
      </c>
      <c r="N146" s="3"/>
      <c r="O146" s="3"/>
    </row>
    <row r="147" spans="8:15">
      <c r="H147" s="28">
        <v>49614</v>
      </c>
      <c r="I147" s="32">
        <v>6.4619251020408166</v>
      </c>
      <c r="J147" s="32">
        <v>6.3791000000000002</v>
      </c>
      <c r="K147" s="32">
        <v>6.333118218775418</v>
      </c>
      <c r="L147" s="32">
        <v>6.1257211055276377</v>
      </c>
      <c r="M147" s="53">
        <f t="shared" si="8"/>
        <v>2035</v>
      </c>
      <c r="N147" s="3"/>
      <c r="O147" s="3"/>
    </row>
    <row r="148" spans="8:15">
      <c r="H148" s="28">
        <v>49644</v>
      </c>
      <c r="I148" s="32">
        <v>6.6907006122448989</v>
      </c>
      <c r="J148" s="32">
        <v>6.6231</v>
      </c>
      <c r="K148" s="32">
        <v>6.6535200082625181</v>
      </c>
      <c r="L148" s="32">
        <v>5.9063241206030144</v>
      </c>
      <c r="M148" s="53">
        <f t="shared" si="8"/>
        <v>2035</v>
      </c>
      <c r="N148" s="3"/>
      <c r="O148" s="3"/>
    </row>
    <row r="149" spans="8:15">
      <c r="H149" s="28">
        <v>49675</v>
      </c>
      <c r="I149" s="32">
        <v>6.9355985714285717</v>
      </c>
      <c r="J149" s="32">
        <v>6.86</v>
      </c>
      <c r="K149" s="32">
        <v>6.8398025158568538</v>
      </c>
      <c r="L149" s="32">
        <v>6.9871281407035175</v>
      </c>
      <c r="M149" s="53">
        <f t="shared" si="7"/>
        <v>2036</v>
      </c>
      <c r="N149" s="3"/>
      <c r="O149" s="3"/>
    </row>
    <row r="150" spans="8:15">
      <c r="H150" s="28">
        <v>49706</v>
      </c>
      <c r="I150" s="32">
        <v>6.68212918367347</v>
      </c>
      <c r="J150" s="32">
        <v>6.6117999999999997</v>
      </c>
      <c r="K150" s="32">
        <v>6.472185790853314</v>
      </c>
      <c r="L150" s="32">
        <v>6.4732587939698485</v>
      </c>
      <c r="M150" s="53">
        <f t="shared" si="7"/>
        <v>2036</v>
      </c>
      <c r="N150" s="3"/>
      <c r="O150" s="3"/>
    </row>
    <row r="151" spans="8:15">
      <c r="H151" s="28">
        <v>49735</v>
      </c>
      <c r="I151" s="32">
        <v>6.2182516326530619</v>
      </c>
      <c r="J151" s="32">
        <v>6.1337000000000002</v>
      </c>
      <c r="K151" s="32">
        <v>5.8688036564041477</v>
      </c>
      <c r="L151" s="32">
        <v>6.2525552763819094</v>
      </c>
      <c r="M151" s="53">
        <f t="shared" si="7"/>
        <v>2036</v>
      </c>
      <c r="N151" s="3"/>
      <c r="O151" s="3"/>
    </row>
    <row r="152" spans="8:15">
      <c r="H152" s="28">
        <v>49766</v>
      </c>
      <c r="I152" s="32">
        <v>5.9328434693877554</v>
      </c>
      <c r="J152" s="32">
        <v>5.8483000000000001</v>
      </c>
      <c r="K152" s="32">
        <v>5.5159287125771375</v>
      </c>
      <c r="L152" s="32">
        <v>5.7980829145728636</v>
      </c>
      <c r="M152" s="53">
        <f t="shared" si="7"/>
        <v>2036</v>
      </c>
      <c r="N152" s="3"/>
      <c r="O152" s="3"/>
    </row>
    <row r="153" spans="8:15">
      <c r="H153" s="28">
        <v>49796</v>
      </c>
      <c r="I153" s="32">
        <v>5.9682516326530619</v>
      </c>
      <c r="J153" s="32">
        <v>5.883</v>
      </c>
      <c r="K153" s="32">
        <v>5.3885102403100662</v>
      </c>
      <c r="L153" s="32">
        <v>5.7676306532663313</v>
      </c>
      <c r="M153" s="53">
        <f t="shared" si="7"/>
        <v>2036</v>
      </c>
      <c r="N153" s="3"/>
      <c r="O153" s="3"/>
    </row>
    <row r="154" spans="8:15">
      <c r="H154" s="28">
        <v>49827</v>
      </c>
      <c r="I154" s="32">
        <v>6.0054965306122456</v>
      </c>
      <c r="J154" s="32">
        <v>5.9210000000000003</v>
      </c>
      <c r="K154" s="32">
        <v>5.3873762571426411</v>
      </c>
      <c r="L154" s="32">
        <v>5.8319522613065322</v>
      </c>
      <c r="M154" s="53">
        <f t="shared" si="7"/>
        <v>2036</v>
      </c>
      <c r="N154" s="3"/>
      <c r="O154" s="3"/>
    </row>
    <row r="155" spans="8:15">
      <c r="H155" s="28">
        <v>49857</v>
      </c>
      <c r="I155" s="32">
        <v>6.2486597959183676</v>
      </c>
      <c r="J155" s="32">
        <v>6.1672000000000002</v>
      </c>
      <c r="K155" s="32">
        <v>5.7088089404183116</v>
      </c>
      <c r="L155" s="32">
        <v>5.9659221105527633</v>
      </c>
      <c r="M155" s="53">
        <f t="shared" si="7"/>
        <v>2036</v>
      </c>
      <c r="N155" s="3"/>
      <c r="O155" s="3"/>
    </row>
    <row r="156" spans="8:15">
      <c r="H156" s="28">
        <v>49888</v>
      </c>
      <c r="I156" s="32">
        <v>6.3245781632653069</v>
      </c>
      <c r="J156" s="32">
        <v>6.2426000000000004</v>
      </c>
      <c r="K156" s="32">
        <v>5.9201421670748617</v>
      </c>
      <c r="L156" s="32">
        <v>6.040695979899497</v>
      </c>
      <c r="M156" s="53">
        <f t="shared" si="7"/>
        <v>2036</v>
      </c>
      <c r="N156" s="3"/>
      <c r="O156" s="3"/>
    </row>
    <row r="157" spans="8:15">
      <c r="H157" s="28">
        <v>49919</v>
      </c>
      <c r="I157" s="32">
        <v>6.3529455102040817</v>
      </c>
      <c r="J157" s="32">
        <v>6.2698</v>
      </c>
      <c r="K157" s="32">
        <v>5.9970468437020745</v>
      </c>
      <c r="L157" s="32">
        <v>6.0887361809045224</v>
      </c>
      <c r="M157" s="53">
        <f t="shared" si="7"/>
        <v>2036</v>
      </c>
      <c r="N157" s="3"/>
      <c r="O157" s="3"/>
    </row>
    <row r="158" spans="8:15">
      <c r="H158" s="28">
        <v>49949</v>
      </c>
      <c r="I158" s="32">
        <v>6.3912108163265309</v>
      </c>
      <c r="J158" s="32">
        <v>6.3044000000000002</v>
      </c>
      <c r="K158" s="32">
        <v>6.0318910537556905</v>
      </c>
      <c r="L158" s="32">
        <v>6.2671281407035169</v>
      </c>
      <c r="M158" s="53">
        <f t="shared" si="7"/>
        <v>2036</v>
      </c>
      <c r="N158" s="3"/>
      <c r="O158" s="3"/>
    </row>
    <row r="159" spans="8:15">
      <c r="H159" s="28">
        <v>49980</v>
      </c>
      <c r="I159" s="32">
        <v>6.6434557142857145</v>
      </c>
      <c r="J159" s="32">
        <v>6.5571000000000002</v>
      </c>
      <c r="K159" s="32">
        <v>6.4722888802321705</v>
      </c>
      <c r="L159" s="32">
        <v>6.3045150753768837</v>
      </c>
      <c r="M159" s="53">
        <f t="shared" si="7"/>
        <v>2036</v>
      </c>
      <c r="N159" s="3"/>
      <c r="O159" s="3"/>
    </row>
    <row r="160" spans="8:15">
      <c r="H160" s="28">
        <v>50010</v>
      </c>
      <c r="I160" s="32">
        <v>6.902231224489797</v>
      </c>
      <c r="J160" s="32">
        <v>6.8304</v>
      </c>
      <c r="K160" s="32">
        <v>6.8493898280905423</v>
      </c>
      <c r="L160" s="32">
        <v>6.1146658291457285</v>
      </c>
      <c r="M160" s="53">
        <f t="shared" ref="M160:M223" si="9">YEAR(H160)</f>
        <v>2036</v>
      </c>
      <c r="N160" s="3"/>
      <c r="O160" s="3"/>
    </row>
    <row r="161" spans="8:15">
      <c r="H161" s="28">
        <v>50041</v>
      </c>
      <c r="I161" s="32">
        <v>7.0607006122448981</v>
      </c>
      <c r="J161" s="32">
        <v>6.9825999999999997</v>
      </c>
      <c r="K161" s="32">
        <v>6.9319644205548805</v>
      </c>
      <c r="L161" s="32">
        <v>7.1103442211055263</v>
      </c>
      <c r="M161" s="53">
        <f t="shared" si="9"/>
        <v>2037</v>
      </c>
      <c r="N161" s="3"/>
      <c r="O161" s="3"/>
    </row>
    <row r="162" spans="8:15">
      <c r="H162" s="28">
        <v>50072</v>
      </c>
      <c r="I162" s="32">
        <v>7.0291700000000006</v>
      </c>
      <c r="J162" s="32">
        <v>6.9519000000000002</v>
      </c>
      <c r="K162" s="32">
        <v>6.7544445101633794</v>
      </c>
      <c r="L162" s="32">
        <v>6.8150678391959794</v>
      </c>
      <c r="M162" s="53">
        <f t="shared" si="9"/>
        <v>2037</v>
      </c>
      <c r="N162" s="3"/>
      <c r="O162" s="3"/>
    </row>
    <row r="163" spans="8:15">
      <c r="H163" s="28">
        <v>50100</v>
      </c>
      <c r="I163" s="32">
        <v>6.3954965306122453</v>
      </c>
      <c r="J163" s="32">
        <v>6.3075000000000001</v>
      </c>
      <c r="K163" s="32">
        <v>6.0041600108431972</v>
      </c>
      <c r="L163" s="32">
        <v>6.4271281407035179</v>
      </c>
      <c r="M163" s="53">
        <f t="shared" si="9"/>
        <v>2037</v>
      </c>
      <c r="N163" s="3"/>
      <c r="O163" s="3"/>
    </row>
    <row r="164" spans="8:15">
      <c r="H164" s="28">
        <v>50131</v>
      </c>
      <c r="I164" s="32">
        <v>6.0875373469387766</v>
      </c>
      <c r="J164" s="32">
        <v>5.9999000000000002</v>
      </c>
      <c r="K164" s="32">
        <v>5.6482954750293377</v>
      </c>
      <c r="L164" s="32">
        <v>5.95044472361809</v>
      </c>
      <c r="M164" s="53">
        <f t="shared" si="9"/>
        <v>2037</v>
      </c>
      <c r="N164" s="3"/>
      <c r="O164" s="3"/>
    </row>
    <row r="165" spans="8:15">
      <c r="H165" s="28">
        <v>50161</v>
      </c>
      <c r="I165" s="32">
        <v>6.1238638775510212</v>
      </c>
      <c r="J165" s="32">
        <v>6.0354999999999999</v>
      </c>
      <c r="K165" s="32">
        <v>5.5095887157774399</v>
      </c>
      <c r="L165" s="32">
        <v>5.9208969849246227</v>
      </c>
      <c r="M165" s="53">
        <f t="shared" si="9"/>
        <v>2037</v>
      </c>
      <c r="N165" s="3"/>
      <c r="O165" s="3"/>
    </row>
    <row r="166" spans="8:15">
      <c r="H166" s="28">
        <v>50192</v>
      </c>
      <c r="I166" s="32">
        <v>6.1799863265306128</v>
      </c>
      <c r="J166" s="32">
        <v>6.0921000000000003</v>
      </c>
      <c r="K166" s="32">
        <v>5.5426288617010631</v>
      </c>
      <c r="L166" s="32">
        <v>6.0038115577889437</v>
      </c>
      <c r="M166" s="53">
        <f t="shared" si="9"/>
        <v>2037</v>
      </c>
      <c r="N166" s="3"/>
      <c r="O166" s="3"/>
    </row>
    <row r="167" spans="8:15">
      <c r="H167" s="28">
        <v>50222</v>
      </c>
      <c r="I167" s="32">
        <v>6.4408026530612252</v>
      </c>
      <c r="J167" s="32">
        <v>6.3555000000000001</v>
      </c>
      <c r="K167" s="32">
        <v>5.9001428275766319</v>
      </c>
      <c r="L167" s="32">
        <v>6.1551683417085421</v>
      </c>
      <c r="M167" s="53">
        <f t="shared" si="9"/>
        <v>2037</v>
      </c>
      <c r="N167" s="3"/>
      <c r="O167" s="3"/>
    </row>
    <row r="168" spans="8:15">
      <c r="H168" s="28">
        <v>50253</v>
      </c>
      <c r="I168" s="32">
        <v>6.5019251020408166</v>
      </c>
      <c r="J168" s="32">
        <v>6.4164000000000003</v>
      </c>
      <c r="K168" s="32">
        <v>6.0825079387744054</v>
      </c>
      <c r="L168" s="32">
        <v>6.2153693467336684</v>
      </c>
      <c r="M168" s="53">
        <f t="shared" si="9"/>
        <v>2037</v>
      </c>
      <c r="N168" s="3"/>
      <c r="O168" s="3"/>
    </row>
    <row r="169" spans="8:15">
      <c r="H169" s="28">
        <v>50284</v>
      </c>
      <c r="I169" s="32">
        <v>6.5410067346938785</v>
      </c>
      <c r="J169" s="32">
        <v>6.4541000000000004</v>
      </c>
      <c r="K169" s="32">
        <v>6.156216844657056</v>
      </c>
      <c r="L169" s="32">
        <v>6.2739623115577885</v>
      </c>
      <c r="M169" s="53">
        <f t="shared" si="9"/>
        <v>2037</v>
      </c>
      <c r="N169" s="3"/>
      <c r="O169" s="3"/>
    </row>
    <row r="170" spans="8:15">
      <c r="H170" s="28">
        <v>50314</v>
      </c>
      <c r="I170" s="32">
        <v>6.5803944897959186</v>
      </c>
      <c r="J170" s="32">
        <v>6.4897999999999998</v>
      </c>
      <c r="K170" s="32">
        <v>6.1919888591203849</v>
      </c>
      <c r="L170" s="32">
        <v>6.4534597989949738</v>
      </c>
      <c r="M170" s="53">
        <f t="shared" si="9"/>
        <v>2037</v>
      </c>
      <c r="N170" s="3"/>
      <c r="O170" s="3"/>
    </row>
    <row r="171" spans="8:15">
      <c r="H171" s="28">
        <v>50345</v>
      </c>
      <c r="I171" s="32">
        <v>6.7995781632653065</v>
      </c>
      <c r="J171" s="32">
        <v>6.7100999999999997</v>
      </c>
      <c r="K171" s="32">
        <v>6.6103255585214971</v>
      </c>
      <c r="L171" s="32">
        <v>6.4582839195979895</v>
      </c>
      <c r="M171" s="53">
        <f t="shared" si="9"/>
        <v>2037</v>
      </c>
      <c r="N171" s="3"/>
      <c r="O171" s="3"/>
    </row>
    <row r="172" spans="8:15">
      <c r="H172" s="28">
        <v>50375</v>
      </c>
      <c r="I172" s="32">
        <v>7.0352924489795923</v>
      </c>
      <c r="J172" s="32">
        <v>6.9607999999999999</v>
      </c>
      <c r="K172" s="32">
        <v>6.9816535011638861</v>
      </c>
      <c r="L172" s="32">
        <v>6.2457211055276378</v>
      </c>
      <c r="M172" s="53">
        <f t="shared" si="9"/>
        <v>2037</v>
      </c>
      <c r="N172" s="3"/>
      <c r="O172" s="3"/>
    </row>
    <row r="173" spans="8:15">
      <c r="H173" s="28">
        <v>50406</v>
      </c>
      <c r="I173" s="32">
        <v>7.3127414285714289</v>
      </c>
      <c r="J173" s="32">
        <v>7.2294999999999998</v>
      </c>
      <c r="K173" s="32">
        <v>7.1798943767056143</v>
      </c>
      <c r="L173" s="32">
        <v>7.3585854271356776</v>
      </c>
      <c r="M173" s="53">
        <f t="shared" si="9"/>
        <v>2038</v>
      </c>
      <c r="N173" s="3"/>
      <c r="O173" s="3"/>
    </row>
    <row r="174" spans="8:15">
      <c r="H174" s="28">
        <v>50437</v>
      </c>
      <c r="I174" s="32">
        <v>7.2162108163265311</v>
      </c>
      <c r="J174" s="32">
        <v>7.1352000000000002</v>
      </c>
      <c r="K174" s="32">
        <v>6.9094909359640875</v>
      </c>
      <c r="L174" s="32">
        <v>6.9992889447236175</v>
      </c>
      <c r="M174" s="53">
        <f t="shared" si="9"/>
        <v>2038</v>
      </c>
      <c r="N174" s="3"/>
      <c r="O174" s="3"/>
    </row>
    <row r="175" spans="8:15">
      <c r="H175" s="28">
        <v>50465</v>
      </c>
      <c r="I175" s="32">
        <v>6.5932516326530619</v>
      </c>
      <c r="J175" s="32">
        <v>6.5012999999999996</v>
      </c>
      <c r="K175" s="32">
        <v>6.1863189432832577</v>
      </c>
      <c r="L175" s="32">
        <v>6.6219020100502508</v>
      </c>
      <c r="M175" s="53">
        <f t="shared" si="9"/>
        <v>2038</v>
      </c>
      <c r="N175" s="3"/>
      <c r="O175" s="3"/>
    </row>
    <row r="176" spans="8:15">
      <c r="H176" s="28">
        <v>50496</v>
      </c>
      <c r="I176" s="32">
        <v>6.320496530612246</v>
      </c>
      <c r="J176" s="32">
        <v>6.2282000000000002</v>
      </c>
      <c r="K176" s="32">
        <v>5.7738583384769857</v>
      </c>
      <c r="L176" s="32">
        <v>6.1798919597989945</v>
      </c>
      <c r="M176" s="53">
        <f t="shared" si="9"/>
        <v>2038</v>
      </c>
      <c r="N176" s="3"/>
      <c r="O176" s="3"/>
    </row>
    <row r="177" spans="8:15">
      <c r="H177" s="28">
        <v>50526</v>
      </c>
      <c r="I177" s="32">
        <v>6.3581495918367343</v>
      </c>
      <c r="J177" s="32">
        <v>6.2651000000000003</v>
      </c>
      <c r="K177" s="32">
        <v>5.6932424442109264</v>
      </c>
      <c r="L177" s="32">
        <v>6.1516507537688438</v>
      </c>
      <c r="M177" s="53">
        <f t="shared" si="9"/>
        <v>2038</v>
      </c>
      <c r="N177" s="3"/>
      <c r="O177" s="3"/>
    </row>
    <row r="178" spans="8:15">
      <c r="H178" s="28">
        <v>50557</v>
      </c>
      <c r="I178" s="32">
        <v>6.4113128571428577</v>
      </c>
      <c r="J178" s="32">
        <v>6.3186999999999998</v>
      </c>
      <c r="K178" s="32">
        <v>5.7274681179914015</v>
      </c>
      <c r="L178" s="32">
        <v>6.2316507537688439</v>
      </c>
      <c r="M178" s="53">
        <f t="shared" si="9"/>
        <v>2038</v>
      </c>
      <c r="N178" s="3"/>
      <c r="O178" s="3"/>
    </row>
    <row r="179" spans="8:15">
      <c r="H179" s="28">
        <v>50587</v>
      </c>
      <c r="I179" s="32">
        <v>6.670904693877552</v>
      </c>
      <c r="J179" s="32">
        <v>6.5810000000000004</v>
      </c>
      <c r="K179" s="32">
        <v>6.0740546097081438</v>
      </c>
      <c r="L179" s="32">
        <v>6.3818015075376877</v>
      </c>
      <c r="M179" s="53">
        <f t="shared" si="9"/>
        <v>2038</v>
      </c>
      <c r="N179" s="3"/>
      <c r="O179" s="3"/>
    </row>
    <row r="180" spans="8:15">
      <c r="H180" s="28">
        <v>50618</v>
      </c>
      <c r="I180" s="32">
        <v>6.7383536734693879</v>
      </c>
      <c r="J180" s="32">
        <v>6.6479999999999997</v>
      </c>
      <c r="K180" s="32">
        <v>6.3048717289686396</v>
      </c>
      <c r="L180" s="32">
        <v>6.4482336683417083</v>
      </c>
      <c r="M180" s="53">
        <f t="shared" si="9"/>
        <v>2038</v>
      </c>
      <c r="N180" s="3"/>
      <c r="O180" s="3"/>
    </row>
    <row r="181" spans="8:15">
      <c r="H181" s="28">
        <v>50649</v>
      </c>
      <c r="I181" s="32">
        <v>6.7683536734693881</v>
      </c>
      <c r="J181" s="32">
        <v>6.6768000000000001</v>
      </c>
      <c r="K181" s="32">
        <v>6.3471383742999503</v>
      </c>
      <c r="L181" s="32">
        <v>6.497881909547738</v>
      </c>
      <c r="M181" s="53">
        <f t="shared" si="9"/>
        <v>2038</v>
      </c>
      <c r="N181" s="3"/>
      <c r="O181" s="3"/>
    </row>
    <row r="182" spans="8:15">
      <c r="H182" s="28">
        <v>50679</v>
      </c>
      <c r="I182" s="32">
        <v>6.8086597959183681</v>
      </c>
      <c r="J182" s="32">
        <v>6.7134</v>
      </c>
      <c r="K182" s="32">
        <v>6.3840443719307043</v>
      </c>
      <c r="L182" s="32">
        <v>6.6782839195979893</v>
      </c>
      <c r="M182" s="53">
        <f t="shared" si="9"/>
        <v>2038</v>
      </c>
      <c r="N182" s="3"/>
      <c r="O182" s="3"/>
    </row>
    <row r="183" spans="8:15">
      <c r="H183" s="28">
        <v>50710</v>
      </c>
      <c r="I183" s="32">
        <v>7.0263128571428579</v>
      </c>
      <c r="J183" s="32">
        <v>6.9322999999999997</v>
      </c>
      <c r="K183" s="32">
        <v>6.8164012268563487</v>
      </c>
      <c r="L183" s="32">
        <v>6.6816005025125627</v>
      </c>
      <c r="M183" s="53">
        <f t="shared" si="9"/>
        <v>2038</v>
      </c>
      <c r="N183" s="3"/>
      <c r="O183" s="3"/>
    </row>
    <row r="184" spans="8:15">
      <c r="H184" s="28">
        <v>50740</v>
      </c>
      <c r="I184" s="32">
        <v>7.2780475510204088</v>
      </c>
      <c r="J184" s="32">
        <v>7.1985999999999999</v>
      </c>
      <c r="K184" s="32">
        <v>7.1665958468330802</v>
      </c>
      <c r="L184" s="32">
        <v>6.4848165829145721</v>
      </c>
      <c r="M184" s="53">
        <f t="shared" si="9"/>
        <v>2038</v>
      </c>
      <c r="N184" s="3"/>
      <c r="O184" s="3"/>
    </row>
    <row r="185" spans="8:15">
      <c r="H185" s="28">
        <v>50771</v>
      </c>
      <c r="I185" s="32">
        <v>7.4920271428571432</v>
      </c>
      <c r="J185" s="32">
        <v>7.4051999999999998</v>
      </c>
      <c r="K185" s="32">
        <v>7.3674139568462325</v>
      </c>
      <c r="L185" s="32">
        <v>7.5351683417085429</v>
      </c>
      <c r="M185" s="53">
        <f t="shared" si="9"/>
        <v>2039</v>
      </c>
      <c r="N185" s="3"/>
      <c r="O185" s="3"/>
    </row>
    <row r="186" spans="8:15">
      <c r="H186" s="28">
        <v>50802</v>
      </c>
      <c r="I186" s="32">
        <v>7.4065169387755105</v>
      </c>
      <c r="J186" s="32">
        <v>7.3216999999999999</v>
      </c>
      <c r="K186" s="32">
        <v>7.0740215846196266</v>
      </c>
      <c r="L186" s="32">
        <v>7.1867261306532662</v>
      </c>
      <c r="M186" s="53">
        <f t="shared" si="9"/>
        <v>2039</v>
      </c>
      <c r="N186" s="3"/>
      <c r="O186" s="3"/>
    </row>
    <row r="187" spans="8:15">
      <c r="H187" s="28">
        <v>50830</v>
      </c>
      <c r="I187" s="32">
        <v>6.7867210204081632</v>
      </c>
      <c r="J187" s="32">
        <v>6.6909000000000001</v>
      </c>
      <c r="K187" s="32">
        <v>6.3680655182078905</v>
      </c>
      <c r="L187" s="32">
        <v>6.8124547738693462</v>
      </c>
      <c r="M187" s="53">
        <f t="shared" si="9"/>
        <v>2039</v>
      </c>
      <c r="N187" s="3"/>
      <c r="O187" s="3"/>
    </row>
    <row r="188" spans="8:15">
      <c r="H188" s="28">
        <v>50861</v>
      </c>
      <c r="I188" s="32">
        <v>6.51682306122449</v>
      </c>
      <c r="J188" s="32">
        <v>6.4206000000000003</v>
      </c>
      <c r="K188" s="32">
        <v>5.9111218464248871</v>
      </c>
      <c r="L188" s="32">
        <v>6.3732587939698488</v>
      </c>
      <c r="M188" s="53">
        <f t="shared" si="9"/>
        <v>2039</v>
      </c>
      <c r="N188" s="3"/>
      <c r="O188" s="3"/>
    </row>
    <row r="189" spans="8:15">
      <c r="H189" s="28">
        <v>50891</v>
      </c>
      <c r="I189" s="32">
        <v>6.5555985714285718</v>
      </c>
      <c r="J189" s="32">
        <v>6.4585999999999997</v>
      </c>
      <c r="K189" s="32">
        <v>5.8634430087035918</v>
      </c>
      <c r="L189" s="32">
        <v>6.346123115577889</v>
      </c>
      <c r="M189" s="53">
        <f t="shared" si="9"/>
        <v>2039</v>
      </c>
      <c r="N189" s="3"/>
      <c r="O189" s="3"/>
    </row>
    <row r="190" spans="8:15">
      <c r="H190" s="28">
        <v>50922</v>
      </c>
      <c r="I190" s="32">
        <v>6.6157006122448987</v>
      </c>
      <c r="J190" s="32">
        <v>6.5190000000000001</v>
      </c>
      <c r="K190" s="32">
        <v>5.8986995762726355</v>
      </c>
      <c r="L190" s="32">
        <v>6.4329572864321607</v>
      </c>
      <c r="M190" s="53">
        <f t="shared" si="9"/>
        <v>2039</v>
      </c>
      <c r="N190" s="3"/>
      <c r="O190" s="3"/>
    </row>
    <row r="191" spans="8:15">
      <c r="H191" s="28">
        <v>50952</v>
      </c>
      <c r="I191" s="32">
        <v>6.9392720408163271</v>
      </c>
      <c r="J191" s="32">
        <v>6.8440000000000003</v>
      </c>
      <c r="K191" s="32">
        <v>6.3218814764800202</v>
      </c>
      <c r="L191" s="32">
        <v>6.6461231155778888</v>
      </c>
      <c r="M191" s="53">
        <f t="shared" si="9"/>
        <v>2039</v>
      </c>
      <c r="N191" s="3"/>
      <c r="O191" s="3"/>
    </row>
    <row r="192" spans="8:15">
      <c r="H192" s="28">
        <v>50983</v>
      </c>
      <c r="I192" s="32">
        <v>7.0359046938775514</v>
      </c>
      <c r="J192" s="32">
        <v>6.9396000000000004</v>
      </c>
      <c r="K192" s="32">
        <v>6.5642446061724833</v>
      </c>
      <c r="L192" s="32">
        <v>6.7412989949748736</v>
      </c>
      <c r="M192" s="53">
        <f t="shared" si="9"/>
        <v>2039</v>
      </c>
      <c r="N192" s="3"/>
      <c r="O192" s="3"/>
    </row>
    <row r="193" spans="8:15">
      <c r="H193" s="28">
        <v>51014</v>
      </c>
      <c r="I193" s="32">
        <v>7.078149591836735</v>
      </c>
      <c r="J193" s="32">
        <v>6.9805000000000001</v>
      </c>
      <c r="K193" s="32">
        <v>6.6037278382746587</v>
      </c>
      <c r="L193" s="32">
        <v>6.8030075376884414</v>
      </c>
      <c r="M193" s="53">
        <f t="shared" si="9"/>
        <v>2039</v>
      </c>
      <c r="N193" s="3"/>
      <c r="O193" s="3"/>
    </row>
    <row r="194" spans="8:15">
      <c r="H194" s="28">
        <v>51044</v>
      </c>
      <c r="I194" s="32">
        <v>7.1202924489795922</v>
      </c>
      <c r="J194" s="32">
        <v>7.0189000000000004</v>
      </c>
      <c r="K194" s="32">
        <v>6.6420770872094081</v>
      </c>
      <c r="L194" s="32">
        <v>6.9852185929648236</v>
      </c>
      <c r="M194" s="53">
        <f t="shared" si="9"/>
        <v>2039</v>
      </c>
      <c r="N194" s="3"/>
      <c r="O194" s="3"/>
    </row>
    <row r="195" spans="8:15">
      <c r="H195" s="28">
        <v>51075</v>
      </c>
      <c r="I195" s="32">
        <v>7.3691700000000004</v>
      </c>
      <c r="J195" s="32">
        <v>7.2683</v>
      </c>
      <c r="K195" s="32">
        <v>7.0655682555533632</v>
      </c>
      <c r="L195" s="32">
        <v>7.019288944723618</v>
      </c>
      <c r="M195" s="53">
        <f t="shared" si="9"/>
        <v>2039</v>
      </c>
      <c r="N195" s="3"/>
      <c r="O195" s="3"/>
    </row>
    <row r="196" spans="8:15">
      <c r="H196" s="28">
        <v>51105</v>
      </c>
      <c r="I196" s="32">
        <v>7.6086597959183679</v>
      </c>
      <c r="J196" s="32">
        <v>7.5225999999999997</v>
      </c>
      <c r="K196" s="32">
        <v>7.4262779921734952</v>
      </c>
      <c r="L196" s="32">
        <v>6.8104447236180894</v>
      </c>
      <c r="M196" s="53">
        <f t="shared" si="9"/>
        <v>2039</v>
      </c>
      <c r="N196" s="3"/>
      <c r="O196" s="3"/>
    </row>
    <row r="197" spans="8:15">
      <c r="H197" s="28">
        <v>51136</v>
      </c>
      <c r="I197" s="32">
        <v>7.8796802040816329</v>
      </c>
      <c r="J197" s="32">
        <v>7.7851999999999997</v>
      </c>
      <c r="K197" s="32">
        <v>7.6343123587066266</v>
      </c>
      <c r="L197" s="32">
        <v>7.9170778894472358</v>
      </c>
      <c r="M197" s="53">
        <f t="shared" si="9"/>
        <v>2040</v>
      </c>
      <c r="N197" s="3"/>
      <c r="O197" s="3"/>
    </row>
    <row r="198" spans="8:15">
      <c r="H198" s="28">
        <v>51167</v>
      </c>
      <c r="I198" s="32">
        <v>7.4745781632653063</v>
      </c>
      <c r="J198" s="32">
        <v>7.3883999999999999</v>
      </c>
      <c r="K198" s="32">
        <v>7.1351535862817403</v>
      </c>
      <c r="L198" s="32">
        <v>7.2537613065326632</v>
      </c>
      <c r="M198" s="53">
        <f t="shared" si="9"/>
        <v>2040</v>
      </c>
      <c r="N198" s="3"/>
      <c r="O198" s="3"/>
    </row>
    <row r="199" spans="8:15">
      <c r="H199" s="28">
        <v>51196</v>
      </c>
      <c r="I199" s="32">
        <v>7.0731495918367351</v>
      </c>
      <c r="J199" s="32">
        <v>6.9714999999999998</v>
      </c>
      <c r="K199" s="32">
        <v>6.6380566014339912</v>
      </c>
      <c r="L199" s="32">
        <v>7.0945653266331652</v>
      </c>
      <c r="M199" s="53">
        <f t="shared" si="9"/>
        <v>2040</v>
      </c>
      <c r="N199" s="3"/>
      <c r="O199" s="3"/>
    </row>
    <row r="200" spans="8:15">
      <c r="H200" s="28">
        <v>51227</v>
      </c>
      <c r="I200" s="32">
        <v>6.8227414285714287</v>
      </c>
      <c r="J200" s="32">
        <v>6.7203999999999997</v>
      </c>
      <c r="K200" s="32">
        <v>6.1897208927855338</v>
      </c>
      <c r="L200" s="32">
        <v>6.6745653266331653</v>
      </c>
      <c r="M200" s="53">
        <f t="shared" si="9"/>
        <v>2040</v>
      </c>
      <c r="N200" s="3"/>
      <c r="O200" s="3"/>
    </row>
    <row r="201" spans="8:15">
      <c r="H201" s="28">
        <v>51257</v>
      </c>
      <c r="I201" s="32">
        <v>6.8634557142857151</v>
      </c>
      <c r="J201" s="32">
        <v>6.7602000000000002</v>
      </c>
      <c r="K201" s="32">
        <v>6.1323516534516944</v>
      </c>
      <c r="L201" s="32">
        <v>6.6493391959798993</v>
      </c>
      <c r="M201" s="53">
        <f t="shared" si="9"/>
        <v>2040</v>
      </c>
      <c r="N201" s="3"/>
      <c r="O201" s="3"/>
    </row>
    <row r="202" spans="8:15">
      <c r="H202" s="28">
        <v>51288</v>
      </c>
      <c r="I202" s="32">
        <v>6.9404965306122453</v>
      </c>
      <c r="J202" s="32">
        <v>6.8373999999999997</v>
      </c>
      <c r="K202" s="32">
        <v>6.1691545617035919</v>
      </c>
      <c r="L202" s="32">
        <v>6.7528567839195972</v>
      </c>
      <c r="M202" s="53">
        <f t="shared" si="9"/>
        <v>2040</v>
      </c>
      <c r="N202" s="3"/>
      <c r="O202" s="3"/>
    </row>
    <row r="203" spans="8:15">
      <c r="H203" s="28">
        <v>51318</v>
      </c>
      <c r="I203" s="32">
        <v>7.2844761224489796</v>
      </c>
      <c r="J203" s="32">
        <v>7.1822999999999997</v>
      </c>
      <c r="K203" s="32">
        <v>6.5949652410718258</v>
      </c>
      <c r="L203" s="32">
        <v>6.9861231155778887</v>
      </c>
      <c r="M203" s="53">
        <f t="shared" si="9"/>
        <v>2040</v>
      </c>
      <c r="N203" s="3"/>
      <c r="O203" s="3"/>
    </row>
    <row r="204" spans="8:15">
      <c r="H204" s="28">
        <v>51349</v>
      </c>
      <c r="I204" s="32">
        <v>7.3429455102040819</v>
      </c>
      <c r="J204" s="32">
        <v>7.2405999999999997</v>
      </c>
      <c r="K204" s="32">
        <v>6.846606414861407</v>
      </c>
      <c r="L204" s="32">
        <v>7.0437110552763809</v>
      </c>
      <c r="M204" s="53">
        <f t="shared" si="9"/>
        <v>2040</v>
      </c>
      <c r="N204" s="3"/>
      <c r="O204" s="3"/>
    </row>
    <row r="205" spans="8:15">
      <c r="H205" s="28">
        <v>51380</v>
      </c>
      <c r="I205" s="32">
        <v>7.3901904081632654</v>
      </c>
      <c r="J205" s="32">
        <v>7.2862999999999998</v>
      </c>
      <c r="K205" s="32">
        <v>6.8877390770252926</v>
      </c>
      <c r="L205" s="32">
        <v>7.1103442211055263</v>
      </c>
      <c r="M205" s="53">
        <f t="shared" si="9"/>
        <v>2040</v>
      </c>
      <c r="N205" s="3"/>
      <c r="O205" s="3"/>
    </row>
    <row r="206" spans="8:15">
      <c r="H206" s="28">
        <v>51410</v>
      </c>
      <c r="I206" s="32">
        <v>7.4345781632653063</v>
      </c>
      <c r="J206" s="32">
        <v>7.3269000000000002</v>
      </c>
      <c r="K206" s="32">
        <v>6.9277377560217506</v>
      </c>
      <c r="L206" s="32">
        <v>7.2947663316582911</v>
      </c>
      <c r="M206" s="53">
        <f t="shared" si="9"/>
        <v>2040</v>
      </c>
      <c r="N206" s="3"/>
      <c r="O206" s="3"/>
    </row>
    <row r="207" spans="8:15">
      <c r="H207" s="28">
        <v>51441</v>
      </c>
      <c r="I207" s="32">
        <v>7.7211087755102046</v>
      </c>
      <c r="J207" s="32">
        <v>7.6131000000000002</v>
      </c>
      <c r="K207" s="32">
        <v>7.3603007897051089</v>
      </c>
      <c r="L207" s="32">
        <v>7.3659221105527637</v>
      </c>
      <c r="M207" s="53">
        <f t="shared" si="9"/>
        <v>2040</v>
      </c>
      <c r="N207" s="3"/>
      <c r="O207" s="3"/>
    </row>
    <row r="208" spans="8:15">
      <c r="H208" s="28">
        <v>51471</v>
      </c>
      <c r="I208" s="32">
        <v>8.0070271428571438</v>
      </c>
      <c r="J208" s="32">
        <v>7.9131</v>
      </c>
      <c r="K208" s="32">
        <v>7.7763695227713718</v>
      </c>
      <c r="L208" s="32">
        <v>7.2028065326633159</v>
      </c>
      <c r="M208" s="53">
        <f t="shared" si="9"/>
        <v>2040</v>
      </c>
      <c r="N208" s="3"/>
      <c r="O208" s="3"/>
    </row>
    <row r="209" spans="8:15">
      <c r="H209" s="28">
        <v>51502</v>
      </c>
      <c r="I209" s="32">
        <v>8.0601904081632654</v>
      </c>
      <c r="J209" s="32">
        <v>7.9621000000000004</v>
      </c>
      <c r="K209" s="32">
        <v>7.8025542250010123</v>
      </c>
      <c r="L209" s="32">
        <v>8.0947663316582901</v>
      </c>
      <c r="M209" s="53">
        <f t="shared" si="9"/>
        <v>2041</v>
      </c>
      <c r="N209" s="3"/>
      <c r="O209" s="3"/>
    </row>
    <row r="210" spans="8:15">
      <c r="H210" s="28">
        <v>51533</v>
      </c>
      <c r="I210" s="32">
        <v>7.9226393877551029</v>
      </c>
      <c r="J210" s="32">
        <v>7.8274999999999997</v>
      </c>
      <c r="K210" s="32">
        <v>7.5246252596029342</v>
      </c>
      <c r="L210" s="32">
        <v>7.6950678391959793</v>
      </c>
      <c r="M210" s="53">
        <f t="shared" si="9"/>
        <v>2041</v>
      </c>
      <c r="N210" s="3"/>
      <c r="O210" s="3"/>
    </row>
    <row r="211" spans="8:15">
      <c r="H211" s="28">
        <v>51561</v>
      </c>
      <c r="I211" s="32">
        <v>7.3374353061224493</v>
      </c>
      <c r="J211" s="32">
        <v>7.2305000000000001</v>
      </c>
      <c r="K211" s="32">
        <v>6.8744405471527568</v>
      </c>
      <c r="L211" s="32">
        <v>7.3548668341708536</v>
      </c>
      <c r="M211" s="53">
        <f t="shared" si="9"/>
        <v>2041</v>
      </c>
      <c r="N211" s="3"/>
      <c r="O211" s="3"/>
    </row>
    <row r="212" spans="8:15">
      <c r="H212" s="28">
        <v>51592</v>
      </c>
      <c r="I212" s="32">
        <v>7.0578434693877554</v>
      </c>
      <c r="J212" s="32">
        <v>6.9508000000000001</v>
      </c>
      <c r="K212" s="32">
        <v>6.42445540844259</v>
      </c>
      <c r="L212" s="32">
        <v>6.9061231155778886</v>
      </c>
      <c r="M212" s="53">
        <f t="shared" si="9"/>
        <v>2041</v>
      </c>
      <c r="N212" s="3"/>
      <c r="O212" s="3"/>
    </row>
    <row r="213" spans="8:15">
      <c r="H213" s="28">
        <v>51622</v>
      </c>
      <c r="I213" s="32">
        <v>7.0998842857142863</v>
      </c>
      <c r="J213" s="32">
        <v>6.9919000000000002</v>
      </c>
      <c r="K213" s="32">
        <v>6.3442003270025289</v>
      </c>
      <c r="L213" s="32">
        <v>6.8822035175879392</v>
      </c>
      <c r="M213" s="53">
        <f t="shared" si="9"/>
        <v>2041</v>
      </c>
      <c r="N213" s="3"/>
      <c r="O213" s="3"/>
    </row>
    <row r="214" spans="8:15">
      <c r="H214" s="28">
        <v>51653</v>
      </c>
      <c r="I214" s="32">
        <v>7.199578163265306</v>
      </c>
      <c r="J214" s="32">
        <v>7.0911999999999997</v>
      </c>
      <c r="K214" s="32">
        <v>6.3381180536499748</v>
      </c>
      <c r="L214" s="32">
        <v>7.0080326633165821</v>
      </c>
      <c r="M214" s="53">
        <f t="shared" si="9"/>
        <v>2041</v>
      </c>
      <c r="N214" s="3"/>
      <c r="O214" s="3"/>
    </row>
    <row r="215" spans="8:15">
      <c r="H215" s="28">
        <v>51683</v>
      </c>
      <c r="I215" s="32">
        <v>7.5439659183673475</v>
      </c>
      <c r="J215" s="32">
        <v>7.4366000000000003</v>
      </c>
      <c r="K215" s="32">
        <v>6.8052675739398083</v>
      </c>
      <c r="L215" s="32">
        <v>7.2417010050251251</v>
      </c>
      <c r="M215" s="53">
        <f t="shared" si="9"/>
        <v>2041</v>
      </c>
      <c r="N215" s="3"/>
      <c r="O215" s="3"/>
    </row>
    <row r="216" spans="8:15">
      <c r="H216" s="28">
        <v>51714</v>
      </c>
      <c r="I216" s="32">
        <v>7.5998842857142863</v>
      </c>
      <c r="J216" s="32">
        <v>7.4923000000000002</v>
      </c>
      <c r="K216" s="32">
        <v>7.0679393112670716</v>
      </c>
      <c r="L216" s="32">
        <v>7.296776381909547</v>
      </c>
      <c r="M216" s="53">
        <f t="shared" si="9"/>
        <v>2041</v>
      </c>
      <c r="N216" s="3"/>
      <c r="O216" s="3"/>
    </row>
    <row r="217" spans="8:15">
      <c r="H217" s="28">
        <v>51745</v>
      </c>
      <c r="I217" s="32">
        <v>7.6451904081632653</v>
      </c>
      <c r="J217" s="32">
        <v>7.5362</v>
      </c>
      <c r="K217" s="32">
        <v>7.1103090459772389</v>
      </c>
      <c r="L217" s="32">
        <v>7.3614999999999995</v>
      </c>
      <c r="M217" s="53">
        <f t="shared" si="9"/>
        <v>2041</v>
      </c>
      <c r="N217" s="3"/>
      <c r="O217" s="3"/>
    </row>
    <row r="218" spans="8:15">
      <c r="H218" s="28">
        <v>51775</v>
      </c>
      <c r="I218" s="32">
        <v>7.6911087755102043</v>
      </c>
      <c r="J218" s="32">
        <v>7.5782999999999996</v>
      </c>
      <c r="K218" s="32">
        <v>7.158039428387962</v>
      </c>
      <c r="L218" s="32">
        <v>7.5474296482412058</v>
      </c>
      <c r="M218" s="53">
        <f t="shared" si="9"/>
        <v>2041</v>
      </c>
      <c r="N218" s="3"/>
      <c r="O218" s="3"/>
    </row>
    <row r="219" spans="8:15">
      <c r="H219" s="28">
        <v>51806</v>
      </c>
      <c r="I219" s="32">
        <v>7.9403944897959189</v>
      </c>
      <c r="J219" s="32">
        <v>7.8281000000000001</v>
      </c>
      <c r="K219" s="32">
        <v>7.5419442752508852</v>
      </c>
      <c r="L219" s="32">
        <v>7.5819020100502508</v>
      </c>
      <c r="M219" s="53">
        <f t="shared" si="9"/>
        <v>2041</v>
      </c>
      <c r="N219" s="3"/>
      <c r="O219" s="3"/>
    </row>
    <row r="220" spans="8:15">
      <c r="H220" s="28">
        <v>51836</v>
      </c>
      <c r="I220" s="32">
        <v>8.2147822448979593</v>
      </c>
      <c r="J220" s="32">
        <v>8.1166</v>
      </c>
      <c r="K220" s="32">
        <v>7.9230657088846748</v>
      </c>
      <c r="L220" s="32">
        <v>7.4074296482412052</v>
      </c>
      <c r="M220" s="53">
        <f t="shared" si="9"/>
        <v>2041</v>
      </c>
      <c r="N220" s="3"/>
      <c r="O220" s="3"/>
    </row>
    <row r="221" spans="8:15">
      <c r="H221" s="28">
        <v>51867</v>
      </c>
      <c r="I221" s="32">
        <v>8.4663128571428565</v>
      </c>
      <c r="J221" s="32">
        <v>8.36</v>
      </c>
      <c r="K221" s="32">
        <v>8.1453264097000506</v>
      </c>
      <c r="L221" s="32">
        <v>8.4947663316582904</v>
      </c>
      <c r="M221" s="53">
        <f t="shared" si="9"/>
        <v>2042</v>
      </c>
      <c r="N221" s="3"/>
      <c r="O221" s="3"/>
    </row>
    <row r="222" spans="8:15">
      <c r="H222" s="28">
        <v>51898</v>
      </c>
      <c r="I222" s="32">
        <v>8.2623332653061237</v>
      </c>
      <c r="J222" s="32">
        <v>8.1603999999999992</v>
      </c>
      <c r="K222" s="32">
        <v>7.8372953456757717</v>
      </c>
      <c r="L222" s="32">
        <v>8.0296407035175879</v>
      </c>
      <c r="M222" s="53">
        <f t="shared" si="9"/>
        <v>2042</v>
      </c>
      <c r="N222" s="3"/>
      <c r="O222" s="3"/>
    </row>
    <row r="223" spans="8:15">
      <c r="H223" s="28">
        <v>51926</v>
      </c>
      <c r="I223" s="32">
        <v>7.6887618367346944</v>
      </c>
      <c r="J223" s="32">
        <v>7.5747999999999998</v>
      </c>
      <c r="K223" s="32">
        <v>7.1920589234107233</v>
      </c>
      <c r="L223" s="32">
        <v>7.700896984924622</v>
      </c>
      <c r="M223" s="53">
        <f t="shared" si="9"/>
        <v>2042</v>
      </c>
      <c r="N223" s="3"/>
      <c r="O223" s="3"/>
    </row>
    <row r="224" spans="8:15">
      <c r="H224" s="28">
        <v>51957</v>
      </c>
      <c r="I224" s="32">
        <v>7.483965918367347</v>
      </c>
      <c r="J224" s="32">
        <v>7.3684000000000003</v>
      </c>
      <c r="K224" s="32">
        <v>6.7204250151406182</v>
      </c>
      <c r="L224" s="32">
        <v>7.3258216080402008</v>
      </c>
      <c r="M224" s="53">
        <f t="shared" ref="M224:M311" si="10">YEAR(H224)</f>
        <v>2042</v>
      </c>
      <c r="N224" s="3"/>
      <c r="O224" s="3"/>
    </row>
    <row r="225" spans="8:15">
      <c r="H225" s="28">
        <v>51987</v>
      </c>
      <c r="I225" s="32">
        <v>7.5285577551020415</v>
      </c>
      <c r="J225" s="32">
        <v>7.4119999999999999</v>
      </c>
      <c r="K225" s="32">
        <v>6.6766120291264546</v>
      </c>
      <c r="L225" s="32">
        <v>7.3044145728643208</v>
      </c>
      <c r="M225" s="53">
        <f t="shared" si="10"/>
        <v>2042</v>
      </c>
      <c r="N225" s="3"/>
      <c r="O225" s="3"/>
    </row>
    <row r="226" spans="8:15">
      <c r="H226" s="28">
        <v>52018</v>
      </c>
      <c r="I226" s="32">
        <v>7.6352924489795928</v>
      </c>
      <c r="J226" s="32">
        <v>7.5182000000000002</v>
      </c>
      <c r="K226" s="32">
        <v>6.7633617414344975</v>
      </c>
      <c r="L226" s="32">
        <v>7.4371783919597991</v>
      </c>
      <c r="M226" s="53">
        <f t="shared" si="10"/>
        <v>2042</v>
      </c>
      <c r="N226" s="3"/>
      <c r="O226" s="3"/>
    </row>
    <row r="227" spans="8:15">
      <c r="H227" s="28">
        <v>52048</v>
      </c>
      <c r="I227" s="32">
        <v>7.9561087755102049</v>
      </c>
      <c r="J227" s="32">
        <v>7.8404999999999996</v>
      </c>
      <c r="K227" s="32">
        <v>7.1873168119833082</v>
      </c>
      <c r="L227" s="32">
        <v>7.6476306532663312</v>
      </c>
      <c r="M227" s="53">
        <f t="shared" si="10"/>
        <v>2042</v>
      </c>
      <c r="N227" s="3"/>
      <c r="O227" s="3"/>
    </row>
    <row r="228" spans="8:15">
      <c r="H228" s="28">
        <v>52079</v>
      </c>
      <c r="I228" s="32">
        <v>8.004374081632653</v>
      </c>
      <c r="J228" s="32">
        <v>7.8887</v>
      </c>
      <c r="K228" s="32">
        <v>7.4290614054026314</v>
      </c>
      <c r="L228" s="32">
        <v>7.6951683417085421</v>
      </c>
      <c r="M228" s="53">
        <f t="shared" si="10"/>
        <v>2042</v>
      </c>
      <c r="N228" s="3"/>
      <c r="O228" s="3"/>
    </row>
    <row r="229" spans="8:15">
      <c r="H229" s="28">
        <v>52110</v>
      </c>
      <c r="I229" s="32">
        <v>8.044680204081633</v>
      </c>
      <c r="J229" s="32">
        <v>7.9276</v>
      </c>
      <c r="K229" s="32">
        <v>7.4736991064476479</v>
      </c>
      <c r="L229" s="32">
        <v>7.754967336683416</v>
      </c>
      <c r="M229" s="53">
        <f t="shared" si="10"/>
        <v>2042</v>
      </c>
      <c r="N229" s="3"/>
      <c r="O229" s="3"/>
    </row>
    <row r="230" spans="8:15">
      <c r="H230" s="28">
        <v>52140</v>
      </c>
      <c r="I230" s="32">
        <v>8.0924353061224501</v>
      </c>
      <c r="J230" s="32">
        <v>7.9714999999999998</v>
      </c>
      <c r="K230" s="32">
        <v>7.5223572932680831</v>
      </c>
      <c r="L230" s="32">
        <v>7.9427060301507533</v>
      </c>
      <c r="M230" s="53">
        <f t="shared" si="10"/>
        <v>2042</v>
      </c>
      <c r="N230" s="3"/>
      <c r="O230" s="3"/>
    </row>
    <row r="231" spans="8:15">
      <c r="H231" s="28">
        <v>52171</v>
      </c>
      <c r="I231" s="32">
        <v>8.3479455102040827</v>
      </c>
      <c r="J231" s="32">
        <v>8.2273999999999994</v>
      </c>
      <c r="K231" s="32">
        <v>7.8793558122493685</v>
      </c>
      <c r="L231" s="32">
        <v>7.9833090452261306</v>
      </c>
      <c r="M231" s="53">
        <f t="shared" si="10"/>
        <v>2042</v>
      </c>
      <c r="N231" s="3"/>
      <c r="O231" s="3"/>
    </row>
    <row r="232" spans="8:15">
      <c r="H232" s="28">
        <v>52201</v>
      </c>
      <c r="I232" s="32">
        <v>8.6399863265306127</v>
      </c>
      <c r="J232" s="32">
        <v>8.5333000000000006</v>
      </c>
      <c r="K232" s="32">
        <v>8.2822291048219547</v>
      </c>
      <c r="L232" s="32">
        <v>7.8262236180904514</v>
      </c>
      <c r="M232" s="53">
        <f t="shared" si="10"/>
        <v>2042</v>
      </c>
      <c r="N232" s="3"/>
      <c r="O232" s="3"/>
    </row>
    <row r="233" spans="8:15">
      <c r="H233" s="28">
        <v>52232</v>
      </c>
      <c r="I233" s="32">
        <v>8.8923332653061227</v>
      </c>
      <c r="J233" s="32">
        <v>8.7774999999999999</v>
      </c>
      <c r="K233" s="32">
        <v>8.541911250162368</v>
      </c>
      <c r="L233" s="32">
        <v>8.9143643216080388</v>
      </c>
      <c r="M233" s="53">
        <f t="shared" si="10"/>
        <v>2043</v>
      </c>
      <c r="N233" s="3"/>
      <c r="O233" s="3"/>
    </row>
    <row r="234" spans="8:15">
      <c r="H234" s="28">
        <v>52263</v>
      </c>
      <c r="I234" s="32">
        <v>8.6831495918367345</v>
      </c>
      <c r="J234" s="32">
        <v>8.5729000000000006</v>
      </c>
      <c r="K234" s="32">
        <v>8.2202723881289828</v>
      </c>
      <c r="L234" s="32">
        <v>8.4441130653266327</v>
      </c>
      <c r="M234" s="53">
        <f t="shared" si="10"/>
        <v>2043</v>
      </c>
      <c r="N234" s="3"/>
      <c r="O234" s="3"/>
    </row>
    <row r="235" spans="8:15">
      <c r="H235" s="28">
        <v>52291</v>
      </c>
      <c r="I235" s="32">
        <v>8.0914148979591847</v>
      </c>
      <c r="J235" s="32">
        <v>7.9695</v>
      </c>
      <c r="K235" s="32">
        <v>7.5488512636342939</v>
      </c>
      <c r="L235" s="32">
        <v>8.0974798994974879</v>
      </c>
      <c r="M235" s="53">
        <f t="shared" si="10"/>
        <v>2043</v>
      </c>
      <c r="N235" s="3"/>
      <c r="O235" s="3"/>
    </row>
    <row r="236" spans="8:15">
      <c r="H236" s="28">
        <v>52322</v>
      </c>
      <c r="I236" s="32">
        <v>7.8351904081632657</v>
      </c>
      <c r="J236" s="32">
        <v>7.7126000000000001</v>
      </c>
      <c r="K236" s="32">
        <v>7.0350022547223068</v>
      </c>
      <c r="L236" s="32">
        <v>7.6717512562814063</v>
      </c>
      <c r="M236" s="53">
        <f t="shared" si="10"/>
        <v>2043</v>
      </c>
      <c r="N236" s="3"/>
      <c r="O236" s="3"/>
    </row>
    <row r="237" spans="8:15">
      <c r="H237" s="28">
        <v>52352</v>
      </c>
      <c r="I237" s="32">
        <v>7.8818230612244911</v>
      </c>
      <c r="J237" s="32">
        <v>7.7582000000000004</v>
      </c>
      <c r="K237" s="32">
        <v>6.949334980892262</v>
      </c>
      <c r="L237" s="32">
        <v>7.6523542713567831</v>
      </c>
      <c r="M237" s="53">
        <f t="shared" si="10"/>
        <v>2043</v>
      </c>
      <c r="N237" s="3"/>
      <c r="O237" s="3"/>
    </row>
    <row r="238" spans="8:15">
      <c r="H238" s="28">
        <v>52383</v>
      </c>
      <c r="I238" s="32">
        <v>8.0316189795918369</v>
      </c>
      <c r="J238" s="32">
        <v>7.9066000000000001</v>
      </c>
      <c r="K238" s="32">
        <v>6.9910861793292876</v>
      </c>
      <c r="L238" s="32">
        <v>7.827530150753768</v>
      </c>
      <c r="M238" s="53">
        <f t="shared" si="10"/>
        <v>2043</v>
      </c>
      <c r="N238" s="3"/>
      <c r="O238" s="3"/>
    </row>
    <row r="239" spans="8:15">
      <c r="H239" s="28">
        <v>52413</v>
      </c>
      <c r="I239" s="32">
        <v>8.3187618367346943</v>
      </c>
      <c r="J239" s="32">
        <v>8.1959</v>
      </c>
      <c r="K239" s="32">
        <v>7.5210171313429441</v>
      </c>
      <c r="L239" s="32">
        <v>8.0048165829145717</v>
      </c>
      <c r="M239" s="53">
        <f t="shared" si="10"/>
        <v>2043</v>
      </c>
      <c r="N239" s="3"/>
      <c r="O239" s="3"/>
    </row>
    <row r="240" spans="8:15">
      <c r="H240" s="28">
        <v>52444</v>
      </c>
      <c r="I240" s="32">
        <v>8.3691700000000004</v>
      </c>
      <c r="J240" s="32">
        <v>8.2462</v>
      </c>
      <c r="K240" s="32">
        <v>7.7268866209200819</v>
      </c>
      <c r="L240" s="32">
        <v>8.0544648241206023</v>
      </c>
      <c r="M240" s="53">
        <f t="shared" si="10"/>
        <v>2043</v>
      </c>
      <c r="N240" s="3"/>
      <c r="O240" s="3"/>
    </row>
    <row r="241" spans="8:15">
      <c r="H241" s="28">
        <v>52475</v>
      </c>
      <c r="I241" s="32">
        <v>8.4187618367346939</v>
      </c>
      <c r="J241" s="32">
        <v>8.2942</v>
      </c>
      <c r="K241" s="32">
        <v>7.7960595941330304</v>
      </c>
      <c r="L241" s="32">
        <v>8.1234095477386941</v>
      </c>
      <c r="M241" s="53">
        <f t="shared" si="10"/>
        <v>2043</v>
      </c>
      <c r="N241" s="3"/>
      <c r="O241" s="3"/>
    </row>
    <row r="242" spans="8:15">
      <c r="H242" s="28">
        <v>52505</v>
      </c>
      <c r="I242" s="32">
        <v>8.4691700000000001</v>
      </c>
      <c r="J242" s="32">
        <v>8.3407999999999998</v>
      </c>
      <c r="K242" s="32">
        <v>7.8652325673459798</v>
      </c>
      <c r="L242" s="32">
        <v>8.3137613065326619</v>
      </c>
      <c r="M242" s="53">
        <f t="shared" si="10"/>
        <v>2043</v>
      </c>
      <c r="N242" s="3"/>
      <c r="O242" s="3"/>
    </row>
    <row r="243" spans="8:15">
      <c r="H243" s="28">
        <v>52536</v>
      </c>
      <c r="I243" s="32">
        <v>8.7335577551020407</v>
      </c>
      <c r="J243" s="32">
        <v>8.6052999999999997</v>
      </c>
      <c r="K243" s="32">
        <v>8.2247052314198292</v>
      </c>
      <c r="L243" s="32">
        <v>8.3631080402010056</v>
      </c>
      <c r="M243" s="53">
        <f t="shared" si="10"/>
        <v>2043</v>
      </c>
      <c r="N243" s="3"/>
      <c r="O243" s="3"/>
    </row>
    <row r="244" spans="8:15">
      <c r="H244" s="28">
        <v>52566</v>
      </c>
      <c r="I244" s="32">
        <v>9.0522312244897964</v>
      </c>
      <c r="J244" s="32">
        <v>8.9373000000000005</v>
      </c>
      <c r="K244" s="32">
        <v>8.6698451693237235</v>
      </c>
      <c r="L244" s="32">
        <v>8.2322537688442203</v>
      </c>
      <c r="M244" s="53">
        <f t="shared" si="10"/>
        <v>2043</v>
      </c>
      <c r="N244" s="3"/>
      <c r="O244" s="3"/>
    </row>
    <row r="245" spans="8:15">
      <c r="H245" s="28">
        <v>52597</v>
      </c>
      <c r="I245" s="32">
        <v>9.2442720408163286</v>
      </c>
      <c r="J245" s="32">
        <v>9.1225000000000005</v>
      </c>
      <c r="K245" s="32">
        <v>8.8255101313975715</v>
      </c>
      <c r="L245" s="32">
        <v>9.2609974874371854</v>
      </c>
      <c r="M245" s="53">
        <f t="shared" si="10"/>
        <v>2044</v>
      </c>
      <c r="N245" s="3"/>
      <c r="O245" s="3"/>
    </row>
    <row r="246" spans="8:15">
      <c r="H246" s="28">
        <v>52628</v>
      </c>
      <c r="I246" s="32">
        <v>8.8901904081632654</v>
      </c>
      <c r="J246" s="32">
        <v>8.7757000000000005</v>
      </c>
      <c r="K246" s="32">
        <v>8.3286193253075371</v>
      </c>
      <c r="L246" s="32">
        <v>8.6480326633165827</v>
      </c>
      <c r="M246" s="53">
        <f t="shared" si="10"/>
        <v>2044</v>
      </c>
      <c r="N246" s="3"/>
      <c r="O246" s="3"/>
    </row>
    <row r="247" spans="8:15">
      <c r="H247" s="28">
        <v>52657</v>
      </c>
      <c r="I247" s="32">
        <v>8.4742720408163272</v>
      </c>
      <c r="J247" s="32">
        <v>8.3446999999999996</v>
      </c>
      <c r="K247" s="32">
        <v>7.8894585713773395</v>
      </c>
      <c r="L247" s="32">
        <v>8.4745653266331651</v>
      </c>
      <c r="M247" s="53">
        <f t="shared" si="10"/>
        <v>2044</v>
      </c>
      <c r="N247" s="3"/>
      <c r="O247" s="3"/>
    </row>
    <row r="248" spans="8:15">
      <c r="H248" s="28">
        <v>52688</v>
      </c>
      <c r="I248" s="32">
        <v>8.2642720408163282</v>
      </c>
      <c r="J248" s="32">
        <v>8.1331000000000007</v>
      </c>
      <c r="K248" s="32">
        <v>7.4729259361062219</v>
      </c>
      <c r="L248" s="32">
        <v>8.0943643216080403</v>
      </c>
      <c r="M248" s="53">
        <f t="shared" si="10"/>
        <v>2044</v>
      </c>
      <c r="N248" s="3"/>
      <c r="O248" s="3"/>
    </row>
    <row r="249" spans="8:15">
      <c r="H249" s="28">
        <v>52718</v>
      </c>
      <c r="I249" s="32">
        <v>8.313353673469388</v>
      </c>
      <c r="J249" s="32">
        <v>8.1812000000000005</v>
      </c>
      <c r="K249" s="32">
        <v>7.2833961130778961</v>
      </c>
      <c r="L249" s="32">
        <v>8.0773793969849255</v>
      </c>
      <c r="M249" s="53">
        <f t="shared" si="10"/>
        <v>2044</v>
      </c>
      <c r="N249" s="3"/>
      <c r="O249" s="3"/>
    </row>
    <row r="250" spans="8:15">
      <c r="H250" s="28">
        <v>52749</v>
      </c>
      <c r="I250" s="32">
        <v>8.4651904081632665</v>
      </c>
      <c r="J250" s="32">
        <v>8.3315000000000001</v>
      </c>
      <c r="K250" s="32">
        <v>7.3238586942792114</v>
      </c>
      <c r="L250" s="32">
        <v>8.2545653266331662</v>
      </c>
      <c r="M250" s="53">
        <f t="shared" si="10"/>
        <v>2044</v>
      </c>
      <c r="N250" s="3"/>
      <c r="O250" s="3"/>
    </row>
    <row r="251" spans="8:15">
      <c r="H251" s="28">
        <v>52779</v>
      </c>
      <c r="I251" s="32">
        <v>8.7526393877551012</v>
      </c>
      <c r="J251" s="32">
        <v>8.6211000000000002</v>
      </c>
      <c r="K251" s="32">
        <v>7.8647686651411233</v>
      </c>
      <c r="L251" s="32">
        <v>8.4321532663316585</v>
      </c>
      <c r="M251" s="53">
        <f t="shared" si="10"/>
        <v>2044</v>
      </c>
      <c r="N251" s="3"/>
      <c r="O251" s="3"/>
    </row>
    <row r="252" spans="8:15">
      <c r="H252" s="28">
        <v>52810</v>
      </c>
      <c r="I252" s="32">
        <v>8.8055985714285718</v>
      </c>
      <c r="J252" s="32">
        <v>8.6739999999999995</v>
      </c>
      <c r="K252" s="32">
        <v>8.0595560464911493</v>
      </c>
      <c r="L252" s="32">
        <v>8.4843140703517577</v>
      </c>
      <c r="M252" s="53">
        <f t="shared" si="10"/>
        <v>2044</v>
      </c>
      <c r="N252" s="3"/>
      <c r="O252" s="3"/>
    </row>
    <row r="253" spans="8:15">
      <c r="H253" s="28">
        <v>52841</v>
      </c>
      <c r="I253" s="32">
        <v>8.7997822448979601</v>
      </c>
      <c r="J253" s="32">
        <v>8.6677</v>
      </c>
      <c r="K253" s="32">
        <v>8.1079049651750132</v>
      </c>
      <c r="L253" s="32">
        <v>8.4986859296482411</v>
      </c>
      <c r="M253" s="53">
        <f t="shared" si="10"/>
        <v>2044</v>
      </c>
      <c r="N253" s="3"/>
      <c r="O253" s="3"/>
    </row>
    <row r="254" spans="8:15">
      <c r="H254" s="28">
        <v>52871</v>
      </c>
      <c r="I254" s="32">
        <v>8.8519251020408163</v>
      </c>
      <c r="J254" s="32">
        <v>8.7158999999999995</v>
      </c>
      <c r="K254" s="32">
        <v>8.2150148298072843</v>
      </c>
      <c r="L254" s="32">
        <v>8.6907462311557779</v>
      </c>
      <c r="M254" s="53">
        <f t="shared" si="10"/>
        <v>2044</v>
      </c>
      <c r="N254" s="3"/>
      <c r="O254" s="3"/>
    </row>
    <row r="255" spans="8:15">
      <c r="H255" s="28">
        <v>52902</v>
      </c>
      <c r="I255" s="32">
        <v>9.1136597959183678</v>
      </c>
      <c r="J255" s="32">
        <v>8.9779</v>
      </c>
      <c r="K255" s="32">
        <v>8.5608796958720283</v>
      </c>
      <c r="L255" s="32">
        <v>8.7374798994974867</v>
      </c>
      <c r="M255" s="53">
        <f t="shared" si="10"/>
        <v>2044</v>
      </c>
      <c r="N255" s="3"/>
      <c r="O255" s="3"/>
    </row>
    <row r="256" spans="8:15">
      <c r="H256" s="28">
        <v>52932</v>
      </c>
      <c r="I256" s="32">
        <v>9.439578163265308</v>
      </c>
      <c r="J256" s="32">
        <v>9.3169000000000004</v>
      </c>
      <c r="K256" s="32">
        <v>8.9752989988765819</v>
      </c>
      <c r="L256" s="32">
        <v>8.6137613065326626</v>
      </c>
      <c r="M256" s="53">
        <f t="shared" si="10"/>
        <v>2044</v>
      </c>
      <c r="N256" s="3"/>
      <c r="O256" s="3"/>
    </row>
    <row r="257" spans="8:15">
      <c r="H257" s="28">
        <v>52963</v>
      </c>
      <c r="I257" s="32">
        <v>9.7058026530612249</v>
      </c>
      <c r="J257" s="32">
        <v>9.5747</v>
      </c>
      <c r="K257" s="32">
        <v>9.2682790135877582</v>
      </c>
      <c r="L257" s="32">
        <v>9.7155703517587924</v>
      </c>
      <c r="M257" s="53">
        <f t="shared" si="10"/>
        <v>2045</v>
      </c>
      <c r="N257" s="3"/>
      <c r="O257" s="3"/>
    </row>
    <row r="258" spans="8:15">
      <c r="H258" s="28">
        <v>52994</v>
      </c>
      <c r="I258" s="32">
        <v>9.4591700000000003</v>
      </c>
      <c r="J258" s="32">
        <v>9.3332999999999995</v>
      </c>
      <c r="K258" s="32">
        <v>8.8739621394602963</v>
      </c>
      <c r="L258" s="32">
        <v>9.208434673366833</v>
      </c>
      <c r="M258" s="53">
        <f t="shared" si="10"/>
        <v>2045</v>
      </c>
      <c r="N258" s="3"/>
      <c r="O258" s="3"/>
    </row>
    <row r="259" spans="8:15">
      <c r="H259" s="28">
        <v>53022</v>
      </c>
      <c r="I259" s="32">
        <v>8.8015169387755101</v>
      </c>
      <c r="J259" s="32">
        <v>8.6654</v>
      </c>
      <c r="K259" s="32">
        <v>8.1781088321765303</v>
      </c>
      <c r="L259" s="32">
        <v>8.7968768844221099</v>
      </c>
      <c r="M259" s="53">
        <f t="shared" si="10"/>
        <v>2045</v>
      </c>
      <c r="N259" s="3"/>
      <c r="O259" s="3"/>
    </row>
    <row r="260" spans="8:15">
      <c r="H260" s="28">
        <v>53053</v>
      </c>
      <c r="I260" s="32">
        <v>8.6295781632653057</v>
      </c>
      <c r="J260" s="32">
        <v>8.4911999999999992</v>
      </c>
      <c r="K260" s="32">
        <v>7.753896038180577</v>
      </c>
      <c r="L260" s="32">
        <v>8.4541633165829122</v>
      </c>
      <c r="M260" s="53">
        <f t="shared" si="10"/>
        <v>2045</v>
      </c>
      <c r="N260" s="3"/>
      <c r="O260" s="3"/>
    </row>
    <row r="261" spans="8:15">
      <c r="H261" s="28">
        <v>53083</v>
      </c>
      <c r="I261" s="32">
        <v>8.6808026530612246</v>
      </c>
      <c r="J261" s="32">
        <v>8.5412999999999997</v>
      </c>
      <c r="K261" s="32">
        <v>7.6169417983692469</v>
      </c>
      <c r="L261" s="32">
        <v>8.4392889447236179</v>
      </c>
      <c r="M261" s="53">
        <f t="shared" si="10"/>
        <v>2045</v>
      </c>
      <c r="N261" s="3"/>
      <c r="O261" s="3"/>
    </row>
    <row r="262" spans="8:15">
      <c r="H262" s="28">
        <v>53114</v>
      </c>
      <c r="I262" s="32">
        <v>8.8162108163265316</v>
      </c>
      <c r="J262" s="32">
        <v>8.6754999999999995</v>
      </c>
      <c r="K262" s="32">
        <v>7.6626619378922616</v>
      </c>
      <c r="L262" s="32">
        <v>8.6002939698492451</v>
      </c>
      <c r="M262" s="53">
        <f t="shared" si="10"/>
        <v>2045</v>
      </c>
      <c r="N262" s="3"/>
      <c r="O262" s="3"/>
    </row>
    <row r="263" spans="8:15">
      <c r="H263" s="28">
        <v>53144</v>
      </c>
      <c r="I263" s="32">
        <v>9.1387618367346946</v>
      </c>
      <c r="J263" s="32">
        <v>8.9995999999999992</v>
      </c>
      <c r="K263" s="32">
        <v>8.1664081876762786</v>
      </c>
      <c r="L263" s="32">
        <v>8.8124547738693462</v>
      </c>
      <c r="M263" s="53">
        <f t="shared" si="10"/>
        <v>2045</v>
      </c>
      <c r="N263" s="3"/>
      <c r="O263" s="3"/>
    </row>
    <row r="264" spans="8:15">
      <c r="H264" s="28">
        <v>53175</v>
      </c>
      <c r="I264" s="32">
        <v>9.1936597959183661</v>
      </c>
      <c r="J264" s="32">
        <v>9.0541999999999998</v>
      </c>
      <c r="K264" s="32">
        <v>8.368205646788569</v>
      </c>
      <c r="L264" s="32">
        <v>8.8665251256281401</v>
      </c>
      <c r="M264" s="53">
        <f t="shared" si="10"/>
        <v>2045</v>
      </c>
      <c r="N264" s="3"/>
      <c r="O264" s="3"/>
    </row>
    <row r="265" spans="8:15">
      <c r="H265" s="28">
        <v>53206</v>
      </c>
      <c r="I265" s="32">
        <v>9.1896802040816326</v>
      </c>
      <c r="J265" s="32">
        <v>9.0497999999999994</v>
      </c>
      <c r="K265" s="32">
        <v>8.4184101742918571</v>
      </c>
      <c r="L265" s="32">
        <v>8.8827060301507537</v>
      </c>
      <c r="M265" s="53">
        <f t="shared" si="10"/>
        <v>2045</v>
      </c>
      <c r="N265" s="3"/>
      <c r="O265" s="3"/>
    </row>
    <row r="266" spans="8:15">
      <c r="H266" s="28">
        <v>53236</v>
      </c>
      <c r="I266" s="32">
        <v>9.2441700000000004</v>
      </c>
      <c r="J266" s="32">
        <v>9.1001999999999992</v>
      </c>
      <c r="K266" s="32">
        <v>8.5252107707875577</v>
      </c>
      <c r="L266" s="32">
        <v>9.0770778894472368</v>
      </c>
      <c r="M266" s="53">
        <f t="shared" si="10"/>
        <v>2045</v>
      </c>
      <c r="N266" s="3"/>
      <c r="O266" s="3"/>
    </row>
    <row r="267" spans="8:15">
      <c r="H267" s="28">
        <v>53267</v>
      </c>
      <c r="I267" s="32">
        <v>9.4912108163265305</v>
      </c>
      <c r="J267" s="32">
        <v>9.3478999999999992</v>
      </c>
      <c r="K267" s="32">
        <v>8.9131361034258987</v>
      </c>
      <c r="L267" s="32">
        <v>9.1093391959798993</v>
      </c>
      <c r="M267" s="53">
        <f t="shared" si="10"/>
        <v>2045</v>
      </c>
      <c r="N267" s="3"/>
      <c r="O267" s="3"/>
    </row>
    <row r="268" spans="8:15">
      <c r="H268" s="28">
        <v>53297</v>
      </c>
      <c r="I268" s="32">
        <v>9.801210816326531</v>
      </c>
      <c r="J268" s="32">
        <v>9.6713000000000005</v>
      </c>
      <c r="K268" s="32">
        <v>9.3203391499104722</v>
      </c>
      <c r="L268" s="32">
        <v>8.969942211055276</v>
      </c>
      <c r="M268" s="53">
        <f t="shared" si="10"/>
        <v>2045</v>
      </c>
      <c r="N268" s="3"/>
      <c r="O268" s="3"/>
    </row>
    <row r="269" spans="8:15">
      <c r="H269" s="28">
        <v>53328</v>
      </c>
      <c r="I269" s="32">
        <v>10.077639387755102</v>
      </c>
      <c r="J269" s="32">
        <v>9.9390999999999998</v>
      </c>
      <c r="K269" s="32">
        <v>9.6244528175381916</v>
      </c>
      <c r="L269" s="32">
        <v>10.081801507537687</v>
      </c>
      <c r="M269" s="53">
        <f t="shared" si="10"/>
        <v>2046</v>
      </c>
      <c r="N269" s="3"/>
      <c r="O269" s="3"/>
    </row>
    <row r="270" spans="8:15">
      <c r="H270" s="28">
        <v>53359</v>
      </c>
      <c r="I270" s="32">
        <v>9.8412108163265302</v>
      </c>
      <c r="J270" s="32">
        <v>9.7077000000000009</v>
      </c>
      <c r="K270" s="32">
        <v>9.205909939379362</v>
      </c>
      <c r="L270" s="32">
        <v>9.5847160804020088</v>
      </c>
      <c r="M270" s="53">
        <f t="shared" si="10"/>
        <v>2046</v>
      </c>
      <c r="N270" s="3"/>
      <c r="O270" s="3"/>
    </row>
    <row r="271" spans="8:15">
      <c r="H271" s="28">
        <v>53387</v>
      </c>
      <c r="I271" s="32">
        <v>9.1433536734693881</v>
      </c>
      <c r="J271" s="32">
        <v>9.0002999999999993</v>
      </c>
      <c r="K271" s="32">
        <v>8.477583477755692</v>
      </c>
      <c r="L271" s="32">
        <v>9.1335603015075364</v>
      </c>
      <c r="M271" s="53">
        <f t="shared" si="10"/>
        <v>2046</v>
      </c>
      <c r="N271" s="3"/>
      <c r="O271" s="3"/>
    </row>
    <row r="272" spans="8:15">
      <c r="H272" s="28">
        <v>53418</v>
      </c>
      <c r="I272" s="32">
        <v>8.9118230612244904</v>
      </c>
      <c r="J272" s="32">
        <v>8.7676999999999996</v>
      </c>
      <c r="K272" s="32">
        <v>7.9585284552114324</v>
      </c>
      <c r="L272" s="32">
        <v>8.7321532663316574</v>
      </c>
      <c r="M272" s="53">
        <f t="shared" si="10"/>
        <v>2046</v>
      </c>
      <c r="N272" s="3"/>
      <c r="O272" s="3"/>
    </row>
    <row r="273" spans="8:15">
      <c r="H273" s="28">
        <v>53448</v>
      </c>
      <c r="I273" s="32">
        <v>8.9646802040816329</v>
      </c>
      <c r="J273" s="32">
        <v>8.8194999999999997</v>
      </c>
      <c r="K273" s="32">
        <v>7.8158527548735464</v>
      </c>
      <c r="L273" s="32">
        <v>8.7188869346733657</v>
      </c>
      <c r="M273" s="53">
        <f t="shared" si="10"/>
        <v>2046</v>
      </c>
      <c r="N273" s="3"/>
      <c r="O273" s="3"/>
    </row>
    <row r="274" spans="8:15">
      <c r="H274" s="28">
        <v>53479</v>
      </c>
      <c r="I274" s="32">
        <v>9.1158026530612251</v>
      </c>
      <c r="J274" s="32">
        <v>8.9690999999999992</v>
      </c>
      <c r="K274" s="32">
        <v>7.8627584222534148</v>
      </c>
      <c r="L274" s="32">
        <v>8.8953693467336663</v>
      </c>
      <c r="M274" s="53">
        <f t="shared" si="10"/>
        <v>2046</v>
      </c>
      <c r="N274" s="3"/>
      <c r="O274" s="3"/>
    </row>
    <row r="275" spans="8:15">
      <c r="H275" s="28">
        <v>53509</v>
      </c>
      <c r="I275" s="32">
        <v>9.398047551020408</v>
      </c>
      <c r="J275" s="32">
        <v>9.2536000000000005</v>
      </c>
      <c r="K275" s="32">
        <v>8.3752672692402648</v>
      </c>
      <c r="L275" s="32">
        <v>9.0678316582914569</v>
      </c>
      <c r="M275" s="53">
        <f t="shared" si="10"/>
        <v>2046</v>
      </c>
      <c r="N275" s="3"/>
      <c r="O275" s="3"/>
    </row>
    <row r="276" spans="8:15">
      <c r="H276" s="28">
        <v>53540</v>
      </c>
      <c r="I276" s="32">
        <v>9.4549863265306122</v>
      </c>
      <c r="J276" s="32">
        <v>9.3102999999999998</v>
      </c>
      <c r="K276" s="32">
        <v>8.6155170666661611</v>
      </c>
      <c r="L276" s="32">
        <v>9.1239120603015067</v>
      </c>
      <c r="M276" s="53">
        <f t="shared" si="10"/>
        <v>2046</v>
      </c>
      <c r="N276" s="3"/>
      <c r="O276" s="3"/>
    </row>
    <row r="277" spans="8:15">
      <c r="H277" s="28">
        <v>53571</v>
      </c>
      <c r="I277" s="32">
        <v>9.4919251020408169</v>
      </c>
      <c r="J277" s="32">
        <v>9.3459000000000003</v>
      </c>
      <c r="K277" s="32">
        <v>8.6747934595088516</v>
      </c>
      <c r="L277" s="32">
        <v>9.1803944723618081</v>
      </c>
      <c r="M277" s="53">
        <f t="shared" si="10"/>
        <v>2046</v>
      </c>
      <c r="N277" s="3"/>
      <c r="O277" s="3"/>
    </row>
    <row r="278" spans="8:15">
      <c r="H278" s="28">
        <v>53601</v>
      </c>
      <c r="I278" s="32">
        <v>9.5481495918367347</v>
      </c>
      <c r="J278" s="32">
        <v>9.3981999999999992</v>
      </c>
      <c r="K278" s="32">
        <v>8.7604607333388991</v>
      </c>
      <c r="L278" s="32">
        <v>9.3764748743718584</v>
      </c>
      <c r="M278" s="53">
        <f t="shared" si="10"/>
        <v>2046</v>
      </c>
      <c r="N278" s="3"/>
      <c r="O278" s="3"/>
    </row>
    <row r="279" spans="8:15">
      <c r="H279" s="28">
        <v>53632</v>
      </c>
      <c r="I279" s="32">
        <v>9.7733536734693889</v>
      </c>
      <c r="J279" s="32">
        <v>9.6242999999999999</v>
      </c>
      <c r="K279" s="32">
        <v>9.1645710984577669</v>
      </c>
      <c r="L279" s="32">
        <v>9.3872286432160799</v>
      </c>
      <c r="M279" s="53">
        <f t="shared" si="10"/>
        <v>2046</v>
      </c>
      <c r="N279" s="3"/>
      <c r="O279" s="3"/>
    </row>
    <row r="280" spans="8:15">
      <c r="H280" s="28">
        <v>53662</v>
      </c>
      <c r="I280" s="32">
        <v>10.183965918367347</v>
      </c>
      <c r="J280" s="32">
        <v>10.0464</v>
      </c>
      <c r="K280" s="32">
        <v>9.6855848192003045</v>
      </c>
      <c r="L280" s="32">
        <v>9.3469271356783921</v>
      </c>
      <c r="M280" s="53">
        <f t="shared" si="10"/>
        <v>2046</v>
      </c>
      <c r="N280" s="3"/>
      <c r="O280" s="3"/>
    </row>
    <row r="281" spans="8:15">
      <c r="H281" s="28">
        <v>53693</v>
      </c>
      <c r="I281" s="32">
        <v>10.494986326530613</v>
      </c>
      <c r="J281" s="32">
        <v>10.348100000000001</v>
      </c>
      <c r="K281" s="32">
        <v>9.9790802808057659</v>
      </c>
      <c r="L281" s="32">
        <v>10.492856783919597</v>
      </c>
      <c r="M281" s="53">
        <f t="shared" ref="M281:M304" si="11">YEAR(H281)</f>
        <v>2047</v>
      </c>
      <c r="N281" s="3"/>
      <c r="O281" s="3"/>
    </row>
    <row r="282" spans="8:15">
      <c r="H282" s="28">
        <v>53724</v>
      </c>
      <c r="I282" s="32">
        <v>10.14508836734694</v>
      </c>
      <c r="J282" s="32">
        <v>10.0055</v>
      </c>
      <c r="K282" s="32">
        <v>9.4911582506762766</v>
      </c>
      <c r="L282" s="32">
        <v>9.8840125628140694</v>
      </c>
      <c r="M282" s="53">
        <f t="shared" si="11"/>
        <v>2047</v>
      </c>
      <c r="N282" s="3"/>
      <c r="O282" s="3"/>
    </row>
    <row r="283" spans="8:15">
      <c r="H283" s="28">
        <v>53752</v>
      </c>
      <c r="I283" s="32">
        <v>9.4726393877551018</v>
      </c>
      <c r="J283" s="32">
        <v>9.3231000000000002</v>
      </c>
      <c r="K283" s="32">
        <v>8.7722129225285776</v>
      </c>
      <c r="L283" s="32">
        <v>9.4578819095477389</v>
      </c>
      <c r="M283" s="53">
        <f t="shared" si="11"/>
        <v>2047</v>
      </c>
      <c r="N283" s="3"/>
      <c r="O283" s="3"/>
    </row>
    <row r="284" spans="8:15">
      <c r="H284" s="28">
        <v>53783</v>
      </c>
      <c r="I284" s="32">
        <v>9.2481495918367358</v>
      </c>
      <c r="J284" s="32">
        <v>9.0973000000000006</v>
      </c>
      <c r="K284" s="32">
        <v>8.2329523817283761</v>
      </c>
      <c r="L284" s="32">
        <v>9.0634095477386936</v>
      </c>
      <c r="M284" s="53">
        <f t="shared" si="11"/>
        <v>2047</v>
      </c>
      <c r="N284" s="3"/>
      <c r="O284" s="3"/>
    </row>
    <row r="285" spans="8:15">
      <c r="H285" s="28">
        <v>53813</v>
      </c>
      <c r="I285" s="32">
        <v>9.3029455102040828</v>
      </c>
      <c r="J285" s="32">
        <v>9.1509999999999998</v>
      </c>
      <c r="K285" s="32">
        <v>8.0752771767668179</v>
      </c>
      <c r="L285" s="32">
        <v>9.0520527638190948</v>
      </c>
      <c r="M285" s="53">
        <f t="shared" si="11"/>
        <v>2047</v>
      </c>
      <c r="N285" s="3"/>
      <c r="O285" s="3"/>
    </row>
    <row r="286" spans="8:15">
      <c r="H286" s="28">
        <v>53844</v>
      </c>
      <c r="I286" s="32">
        <v>9.468863877551021</v>
      </c>
      <c r="J286" s="32">
        <v>9.3150999999999993</v>
      </c>
      <c r="K286" s="32">
        <v>8.1794489941016693</v>
      </c>
      <c r="L286" s="32">
        <v>9.2431080402010029</v>
      </c>
      <c r="M286" s="53">
        <f t="shared" si="11"/>
        <v>2047</v>
      </c>
      <c r="N286" s="3"/>
      <c r="O286" s="3"/>
    </row>
    <row r="287" spans="8:15">
      <c r="H287" s="28">
        <v>53874</v>
      </c>
      <c r="I287" s="32">
        <v>9.7537618367346948</v>
      </c>
      <c r="J287" s="32">
        <v>9.6021999999999998</v>
      </c>
      <c r="K287" s="32">
        <v>8.6966999525159352</v>
      </c>
      <c r="L287" s="32">
        <v>9.4181834170854266</v>
      </c>
      <c r="M287" s="53">
        <f t="shared" si="11"/>
        <v>2047</v>
      </c>
      <c r="N287" s="3"/>
      <c r="O287" s="3"/>
    </row>
    <row r="288" spans="8:15">
      <c r="H288" s="28">
        <v>53905</v>
      </c>
      <c r="I288" s="32">
        <v>9.8128434693877562</v>
      </c>
      <c r="J288" s="32">
        <v>9.6609999999999996</v>
      </c>
      <c r="K288" s="32">
        <v>8.9525162461492176</v>
      </c>
      <c r="L288" s="32">
        <v>9.4763743718592952</v>
      </c>
      <c r="M288" s="53">
        <f t="shared" si="11"/>
        <v>2047</v>
      </c>
      <c r="N288" s="3"/>
      <c r="O288" s="3"/>
    </row>
    <row r="289" spans="8:15">
      <c r="H289" s="28">
        <v>53936</v>
      </c>
      <c r="I289" s="32">
        <v>9.8688638775510213</v>
      </c>
      <c r="J289" s="32">
        <v>9.7152999999999992</v>
      </c>
      <c r="K289" s="32">
        <v>9.0062258125336356</v>
      </c>
      <c r="L289" s="32">
        <v>9.5516507537688433</v>
      </c>
      <c r="M289" s="53">
        <f t="shared" si="11"/>
        <v>2047</v>
      </c>
      <c r="N289" s="3"/>
      <c r="O289" s="3"/>
    </row>
    <row r="290" spans="8:15">
      <c r="H290" s="28">
        <v>53966</v>
      </c>
      <c r="I290" s="32">
        <v>9.9272312244897964</v>
      </c>
      <c r="J290" s="32">
        <v>9.7697000000000003</v>
      </c>
      <c r="K290" s="32">
        <v>9.0819965059934233</v>
      </c>
      <c r="L290" s="32">
        <v>9.7498417085427125</v>
      </c>
      <c r="M290" s="53">
        <f t="shared" si="11"/>
        <v>2047</v>
      </c>
      <c r="N290" s="3"/>
      <c r="O290" s="3"/>
    </row>
    <row r="291" spans="8:15">
      <c r="H291" s="28">
        <v>53997</v>
      </c>
      <c r="I291" s="32">
        <v>10.183455714285715</v>
      </c>
      <c r="J291" s="32">
        <v>10.026300000000001</v>
      </c>
      <c r="K291" s="32">
        <v>9.5517748054441078</v>
      </c>
      <c r="L291" s="32">
        <v>9.7911482412060291</v>
      </c>
      <c r="M291" s="53">
        <f t="shared" si="11"/>
        <v>2047</v>
      </c>
      <c r="N291" s="3"/>
      <c r="O291" s="3"/>
    </row>
    <row r="292" spans="8:15">
      <c r="H292" s="28">
        <v>54027</v>
      </c>
      <c r="I292" s="32">
        <v>10.641823061224489</v>
      </c>
      <c r="J292" s="32">
        <v>10.495100000000001</v>
      </c>
      <c r="K292" s="32">
        <v>10.106911110588266</v>
      </c>
      <c r="L292" s="32">
        <v>9.7978819095477387</v>
      </c>
      <c r="M292" s="53">
        <f t="shared" si="11"/>
        <v>2047</v>
      </c>
      <c r="N292" s="3"/>
      <c r="O292" s="3"/>
    </row>
    <row r="293" spans="8:15">
      <c r="H293" s="28">
        <v>54058</v>
      </c>
      <c r="I293" s="32">
        <v>10.647945510204082</v>
      </c>
      <c r="J293" s="32">
        <v>10.497999999999999</v>
      </c>
      <c r="K293" s="32">
        <v>10.119591104187659</v>
      </c>
      <c r="L293" s="32">
        <v>10.643510050251257</v>
      </c>
      <c r="M293" s="53">
        <f t="shared" si="11"/>
        <v>2048</v>
      </c>
      <c r="N293" s="3"/>
      <c r="O293" s="3"/>
    </row>
    <row r="294" spans="8:15">
      <c r="H294" s="28">
        <v>54089</v>
      </c>
      <c r="I294" s="32">
        <v>10.317741428571429</v>
      </c>
      <c r="J294" s="32">
        <v>10.1747</v>
      </c>
      <c r="K294" s="32">
        <v>9.6214632255513415</v>
      </c>
      <c r="L294" s="32">
        <v>10.054062814070351</v>
      </c>
      <c r="M294" s="53">
        <f t="shared" si="11"/>
        <v>2048</v>
      </c>
      <c r="N294" s="3"/>
      <c r="O294" s="3"/>
    </row>
    <row r="295" spans="8:15">
      <c r="H295" s="28">
        <v>54118</v>
      </c>
      <c r="I295" s="32">
        <v>9.8487618367346954</v>
      </c>
      <c r="J295" s="32">
        <v>9.6917000000000009</v>
      </c>
      <c r="K295" s="32">
        <v>9.1048823480996468</v>
      </c>
      <c r="L295" s="32">
        <v>9.8283341708542693</v>
      </c>
      <c r="M295" s="53">
        <f t="shared" si="11"/>
        <v>2048</v>
      </c>
      <c r="N295" s="3"/>
      <c r="O295" s="3"/>
    </row>
    <row r="296" spans="8:15">
      <c r="H296" s="28">
        <v>54149</v>
      </c>
      <c r="I296" s="32">
        <v>9.7075373469387749</v>
      </c>
      <c r="J296" s="32">
        <v>9.5474999999999994</v>
      </c>
      <c r="K296" s="32">
        <v>8.5913941520136579</v>
      </c>
      <c r="L296" s="32">
        <v>9.5158718592964817</v>
      </c>
      <c r="M296" s="53">
        <f t="shared" si="11"/>
        <v>2048</v>
      </c>
      <c r="N296" s="3"/>
      <c r="O296" s="3"/>
    </row>
    <row r="297" spans="8:15">
      <c r="H297" s="28">
        <v>54179</v>
      </c>
      <c r="I297" s="32">
        <v>9.7650883673469391</v>
      </c>
      <c r="J297" s="32">
        <v>9.6038999999999994</v>
      </c>
      <c r="K297" s="32">
        <v>8.502376473370763</v>
      </c>
      <c r="L297" s="32">
        <v>9.5072286432160791</v>
      </c>
      <c r="M297" s="53">
        <f t="shared" si="11"/>
        <v>2048</v>
      </c>
      <c r="N297" s="3"/>
      <c r="O297" s="3"/>
    </row>
    <row r="298" spans="8:15">
      <c r="H298" s="28">
        <v>54210</v>
      </c>
      <c r="I298" s="32">
        <v>9.892435306122449</v>
      </c>
      <c r="J298" s="32">
        <v>9.7302</v>
      </c>
      <c r="K298" s="32">
        <v>8.5534057159049084</v>
      </c>
      <c r="L298" s="32">
        <v>9.6602939698492456</v>
      </c>
      <c r="M298" s="53">
        <f t="shared" si="11"/>
        <v>2048</v>
      </c>
      <c r="N298" s="3"/>
      <c r="O298" s="3"/>
    </row>
    <row r="299" spans="8:15">
      <c r="H299" s="28">
        <v>54240</v>
      </c>
      <c r="I299" s="32">
        <v>10.213557755102041</v>
      </c>
      <c r="J299" s="32">
        <v>10.0528</v>
      </c>
      <c r="K299" s="32">
        <v>9.0977691809585224</v>
      </c>
      <c r="L299" s="32">
        <v>9.8710477386934663</v>
      </c>
      <c r="M299" s="53">
        <f t="shared" si="11"/>
        <v>2048</v>
      </c>
      <c r="N299" s="3"/>
      <c r="O299" s="3"/>
    </row>
    <row r="300" spans="8:15">
      <c r="H300" s="28">
        <v>54271</v>
      </c>
      <c r="I300" s="32">
        <v>10.275292448979592</v>
      </c>
      <c r="J300" s="32">
        <v>10.1143</v>
      </c>
      <c r="K300" s="32">
        <v>9.3434311707744051</v>
      </c>
      <c r="L300" s="32">
        <v>9.9318517587939681</v>
      </c>
      <c r="M300" s="53">
        <f t="shared" si="11"/>
        <v>2048</v>
      </c>
      <c r="N300" s="3"/>
      <c r="O300" s="3"/>
    </row>
    <row r="301" spans="8:15">
      <c r="H301" s="28">
        <v>54302</v>
      </c>
      <c r="I301" s="32">
        <v>10.298251632653063</v>
      </c>
      <c r="J301" s="32">
        <v>10.136200000000001</v>
      </c>
      <c r="K301" s="32">
        <v>9.399511792872536</v>
      </c>
      <c r="L301" s="32">
        <v>9.9745653266331651</v>
      </c>
      <c r="M301" s="53">
        <f t="shared" si="11"/>
        <v>2048</v>
      </c>
      <c r="N301" s="3"/>
      <c r="O301" s="3"/>
    </row>
    <row r="302" spans="8:15">
      <c r="H302" s="28">
        <v>54332</v>
      </c>
      <c r="I302" s="32">
        <v>10.359170000000001</v>
      </c>
      <c r="J302" s="32">
        <v>10.193</v>
      </c>
      <c r="K302" s="32">
        <v>9.516724416632778</v>
      </c>
      <c r="L302" s="32">
        <v>10.175268844221105</v>
      </c>
      <c r="M302" s="53">
        <f t="shared" si="11"/>
        <v>2048</v>
      </c>
      <c r="N302" s="3"/>
      <c r="O302" s="3"/>
    </row>
    <row r="303" spans="8:15">
      <c r="H303" s="28">
        <v>54363</v>
      </c>
      <c r="I303" s="32">
        <v>10.641721020408163</v>
      </c>
      <c r="J303" s="32">
        <v>10.4754</v>
      </c>
      <c r="K303" s="32">
        <v>9.975059795030349</v>
      </c>
      <c r="L303" s="32">
        <v>10.242505025125627</v>
      </c>
      <c r="M303" s="53">
        <f t="shared" si="11"/>
        <v>2048</v>
      </c>
      <c r="N303" s="3"/>
      <c r="O303" s="3"/>
    </row>
    <row r="304" spans="8:15">
      <c r="H304" s="28">
        <v>54393</v>
      </c>
      <c r="I304" s="32">
        <v>11.044170000000001</v>
      </c>
      <c r="J304" s="32">
        <v>10.8895</v>
      </c>
      <c r="K304" s="32">
        <v>10.428653062000507</v>
      </c>
      <c r="L304" s="32">
        <v>10.194163316582914</v>
      </c>
      <c r="M304" s="53">
        <f t="shared" si="11"/>
        <v>2048</v>
      </c>
      <c r="N304" s="3"/>
      <c r="O304" s="3"/>
    </row>
    <row r="305" spans="8:15">
      <c r="H305" s="28">
        <v>54424</v>
      </c>
      <c r="I305" s="32">
        <v>11.366721020408164</v>
      </c>
      <c r="J305" s="32">
        <v>11.202400000000001</v>
      </c>
      <c r="K305" s="32">
        <v>10.783383614646942</v>
      </c>
      <c r="L305" s="32">
        <v>11.351449748743718</v>
      </c>
      <c r="M305" s="53">
        <f t="shared" si="10"/>
        <v>2049</v>
      </c>
      <c r="N305" s="3"/>
      <c r="O305" s="3"/>
    </row>
    <row r="306" spans="8:15">
      <c r="H306" s="28">
        <v>54455</v>
      </c>
      <c r="I306" s="32">
        <v>11.060598571428573</v>
      </c>
      <c r="J306" s="32">
        <v>10.902699999999999</v>
      </c>
      <c r="K306" s="32">
        <v>10.324842057491654</v>
      </c>
      <c r="L306" s="32">
        <v>10.785721105527637</v>
      </c>
      <c r="M306" s="53">
        <f t="shared" si="10"/>
        <v>2049</v>
      </c>
      <c r="N306" s="3"/>
      <c r="O306" s="3"/>
    </row>
    <row r="307" spans="8:15">
      <c r="H307" s="28">
        <v>54483</v>
      </c>
      <c r="I307" s="32">
        <v>10.439170000000001</v>
      </c>
      <c r="J307" s="32">
        <v>10.270300000000001</v>
      </c>
      <c r="K307" s="32">
        <v>9.5989897409605458</v>
      </c>
      <c r="L307" s="32">
        <v>10.409841708542713</v>
      </c>
      <c r="M307" s="53">
        <f t="shared" si="10"/>
        <v>2049</v>
      </c>
      <c r="N307" s="3"/>
      <c r="O307" s="3"/>
    </row>
    <row r="308" spans="8:15">
      <c r="H308" s="28">
        <v>54514</v>
      </c>
      <c r="I308" s="32">
        <v>10.225496530612245</v>
      </c>
      <c r="J308" s="32">
        <v>10.055099999999999</v>
      </c>
      <c r="K308" s="32">
        <v>8.9643715247177553</v>
      </c>
      <c r="L308" s="32">
        <v>10.026022613065326</v>
      </c>
      <c r="M308" s="53">
        <f t="shared" si="10"/>
        <v>2049</v>
      </c>
      <c r="N308" s="3"/>
      <c r="O308" s="3"/>
    </row>
    <row r="309" spans="8:15">
      <c r="H309" s="28">
        <v>54544</v>
      </c>
      <c r="I309" s="32">
        <v>10.286108775510204</v>
      </c>
      <c r="J309" s="32">
        <v>10.1144</v>
      </c>
      <c r="K309" s="32">
        <v>8.91633187417046</v>
      </c>
      <c r="L309" s="32">
        <v>10.020394472361808</v>
      </c>
      <c r="M309" s="53">
        <f t="shared" si="10"/>
        <v>2049</v>
      </c>
      <c r="N309" s="3"/>
      <c r="O309" s="3"/>
    </row>
    <row r="310" spans="8:15">
      <c r="H310" s="28">
        <v>54575</v>
      </c>
      <c r="I310" s="32">
        <v>10.394578163265308</v>
      </c>
      <c r="J310" s="32">
        <v>10.222300000000001</v>
      </c>
      <c r="K310" s="32">
        <v>8.9698352617971668</v>
      </c>
      <c r="L310" s="32">
        <v>10.154866834170853</v>
      </c>
      <c r="M310" s="53">
        <f t="shared" si="10"/>
        <v>2049</v>
      </c>
      <c r="N310" s="3"/>
      <c r="O310" s="3"/>
    </row>
    <row r="311" spans="8:15">
      <c r="H311" s="28">
        <v>54605</v>
      </c>
      <c r="I311" s="32">
        <v>10.67182306122449</v>
      </c>
      <c r="J311" s="32">
        <v>10.502000000000001</v>
      </c>
      <c r="K311" s="32">
        <v>9.4434278682655552</v>
      </c>
      <c r="L311" s="32">
        <v>10.322404522613065</v>
      </c>
      <c r="M311" s="53">
        <f t="shared" si="10"/>
        <v>2049</v>
      </c>
      <c r="N311" s="3"/>
      <c r="O311" s="3"/>
    </row>
    <row r="312" spans="8:15">
      <c r="H312" s="28">
        <v>54636</v>
      </c>
      <c r="I312" s="32">
        <v>10.735190408163266</v>
      </c>
      <c r="J312" s="32">
        <v>10.5649</v>
      </c>
      <c r="K312" s="32">
        <v>9.7056357033879621</v>
      </c>
      <c r="L312" s="32">
        <v>10.384816582914572</v>
      </c>
      <c r="M312" s="53">
        <f t="shared" ref="M312:M328" si="12">YEAR(H312)</f>
        <v>2049</v>
      </c>
      <c r="N312" s="3"/>
      <c r="O312" s="3"/>
    </row>
    <row r="313" spans="8:15">
      <c r="H313" s="28">
        <v>54667</v>
      </c>
      <c r="I313" s="32">
        <v>10.758659795918369</v>
      </c>
      <c r="J313" s="32">
        <v>10.587400000000001</v>
      </c>
      <c r="K313" s="32">
        <v>9.779293064581184</v>
      </c>
      <c r="L313" s="32">
        <v>10.428032663316582</v>
      </c>
      <c r="M313" s="53">
        <f t="shared" si="12"/>
        <v>2049</v>
      </c>
      <c r="N313" s="3"/>
      <c r="O313" s="3"/>
    </row>
    <row r="314" spans="8:15">
      <c r="H314" s="28">
        <v>54697</v>
      </c>
      <c r="I314" s="32">
        <v>10.822333265306124</v>
      </c>
      <c r="J314" s="32">
        <v>10.646800000000001</v>
      </c>
      <c r="K314" s="32">
        <v>9.973101096832071</v>
      </c>
      <c r="L314" s="32">
        <v>10.631449748743718</v>
      </c>
      <c r="M314" s="53">
        <f t="shared" si="12"/>
        <v>2049</v>
      </c>
      <c r="N314" s="3"/>
      <c r="O314" s="3"/>
    </row>
    <row r="315" spans="8:15">
      <c r="H315" s="28">
        <v>54728</v>
      </c>
      <c r="I315" s="32">
        <v>11.005598571428571</v>
      </c>
      <c r="J315" s="32">
        <v>10.832000000000001</v>
      </c>
      <c r="K315" s="32">
        <v>10.307626131222559</v>
      </c>
      <c r="L315" s="32">
        <v>10.600896984924622</v>
      </c>
      <c r="M315" s="53">
        <f t="shared" si="12"/>
        <v>2049</v>
      </c>
      <c r="N315" s="3"/>
      <c r="O315" s="3"/>
    </row>
    <row r="316" spans="8:15">
      <c r="H316" s="28">
        <v>54758</v>
      </c>
      <c r="I316" s="32">
        <v>11.423455714285714</v>
      </c>
      <c r="J316" s="32">
        <v>11.261100000000001</v>
      </c>
      <c r="K316" s="32">
        <v>10.746786885152758</v>
      </c>
      <c r="L316" s="32">
        <v>10.567731155778894</v>
      </c>
      <c r="M316" s="53">
        <f t="shared" si="12"/>
        <v>2049</v>
      </c>
      <c r="N316" s="3"/>
      <c r="O316" s="3"/>
    </row>
    <row r="317" spans="8:15">
      <c r="H317" s="28">
        <v>54789</v>
      </c>
      <c r="I317" s="32">
        <v>11.757027142857142</v>
      </c>
      <c r="J317" s="32">
        <v>11.584899999999999</v>
      </c>
      <c r="K317" s="32">
        <v>11.145433513192213</v>
      </c>
      <c r="L317" s="32">
        <v>11.735871859296482</v>
      </c>
      <c r="M317" s="53">
        <f t="shared" si="12"/>
        <v>2050</v>
      </c>
      <c r="N317" s="3"/>
      <c r="O317" s="3"/>
    </row>
    <row r="318" spans="8:15">
      <c r="H318" s="28">
        <v>54820</v>
      </c>
      <c r="I318" s="32">
        <v>11.452231224489795</v>
      </c>
      <c r="J318" s="32">
        <v>11.2865</v>
      </c>
      <c r="K318" s="32">
        <v>10.692871140010626</v>
      </c>
      <c r="L318" s="32">
        <v>11.171449748743719</v>
      </c>
      <c r="M318" s="53">
        <f t="shared" si="12"/>
        <v>2050</v>
      </c>
      <c r="N318" s="3"/>
      <c r="O318" s="3"/>
    </row>
    <row r="319" spans="8:15">
      <c r="H319" s="28">
        <v>54848</v>
      </c>
      <c r="I319" s="32">
        <v>10.898761836734694</v>
      </c>
      <c r="J319" s="32">
        <v>10.720599999999999</v>
      </c>
      <c r="K319" s="32">
        <v>9.957534600624685</v>
      </c>
      <c r="L319" s="32">
        <v>10.862505025125627</v>
      </c>
      <c r="M319" s="53">
        <f t="shared" si="12"/>
        <v>2050</v>
      </c>
      <c r="N319" s="3"/>
      <c r="O319" s="3"/>
    </row>
    <row r="320" spans="8:15">
      <c r="H320" s="28">
        <v>54879</v>
      </c>
      <c r="I320" s="32">
        <v>10.740496530612244</v>
      </c>
      <c r="J320" s="32">
        <v>10.559799999999999</v>
      </c>
      <c r="K320" s="32">
        <v>9.4615200542549331</v>
      </c>
      <c r="L320" s="32">
        <v>10.53325879396985</v>
      </c>
      <c r="M320" s="53">
        <f t="shared" si="12"/>
        <v>2050</v>
      </c>
      <c r="N320" s="3"/>
      <c r="O320" s="3"/>
    </row>
    <row r="321" spans="8:15">
      <c r="H321" s="28">
        <v>54909</v>
      </c>
      <c r="I321" s="32">
        <v>10.804067959183675</v>
      </c>
      <c r="J321" s="32">
        <v>10.622</v>
      </c>
      <c r="K321" s="32">
        <v>9.2714232396428926</v>
      </c>
      <c r="L321" s="32">
        <v>10.530545226130652</v>
      </c>
      <c r="M321" s="53">
        <f t="shared" si="12"/>
        <v>2050</v>
      </c>
      <c r="N321" s="3"/>
      <c r="O321" s="3"/>
    </row>
    <row r="322" spans="8:15">
      <c r="H322" s="28">
        <v>54940</v>
      </c>
      <c r="I322" s="32">
        <v>10.925904693877552</v>
      </c>
      <c r="J322" s="32">
        <v>10.7431</v>
      </c>
      <c r="K322" s="32">
        <v>9.3903883828437031</v>
      </c>
      <c r="L322" s="32">
        <v>10.678183417085426</v>
      </c>
      <c r="M322" s="53">
        <f t="shared" si="12"/>
        <v>2050</v>
      </c>
      <c r="N322" s="3"/>
      <c r="O322" s="3"/>
    </row>
    <row r="323" spans="8:15">
      <c r="H323" s="28">
        <v>54970</v>
      </c>
      <c r="I323" s="32">
        <v>11.270088367346938</v>
      </c>
      <c r="J323" s="32">
        <v>11.088200000000001</v>
      </c>
      <c r="K323" s="32">
        <v>9.9667611000323735</v>
      </c>
      <c r="L323" s="32">
        <v>10.911650753768845</v>
      </c>
      <c r="M323" s="53">
        <f t="shared" si="12"/>
        <v>2050</v>
      </c>
      <c r="N323" s="3"/>
      <c r="O323" s="3"/>
    </row>
    <row r="324" spans="8:15">
      <c r="H324" s="28">
        <v>55001</v>
      </c>
      <c r="I324" s="32">
        <v>11.338251632653062</v>
      </c>
      <c r="J324" s="32">
        <v>11.155900000000001</v>
      </c>
      <c r="K324" s="32">
        <v>10.260308106327265</v>
      </c>
      <c r="L324" s="32">
        <v>10.978786432160803</v>
      </c>
      <c r="M324" s="53">
        <f t="shared" si="12"/>
        <v>2050</v>
      </c>
      <c r="N324" s="3"/>
      <c r="O324" s="3"/>
    </row>
    <row r="325" spans="8:15">
      <c r="H325" s="28">
        <v>55032</v>
      </c>
      <c r="I325" s="32">
        <v>11.376618979591838</v>
      </c>
      <c r="J325" s="32">
        <v>11.1929</v>
      </c>
      <c r="K325" s="32">
        <v>10.321852465504806</v>
      </c>
      <c r="L325" s="32">
        <v>11.036675879396984</v>
      </c>
      <c r="M325" s="53">
        <f t="shared" si="12"/>
        <v>2050</v>
      </c>
      <c r="N325" s="3"/>
      <c r="O325" s="3"/>
    </row>
    <row r="326" spans="8:15">
      <c r="H326" s="28">
        <v>55062</v>
      </c>
      <c r="I326" s="32">
        <v>11.444374081632652</v>
      </c>
      <c r="J326" s="32">
        <v>11.256500000000001</v>
      </c>
      <c r="K326" s="32">
        <v>10.511949280116845</v>
      </c>
      <c r="L326" s="32">
        <v>11.244113065326633</v>
      </c>
      <c r="M326" s="53">
        <f t="shared" si="12"/>
        <v>2050</v>
      </c>
      <c r="N326" s="3"/>
      <c r="O326" s="3"/>
    </row>
    <row r="327" spans="8:15">
      <c r="H327" s="28">
        <v>55093</v>
      </c>
      <c r="I327" s="32">
        <v>11.800802653061226</v>
      </c>
      <c r="J327" s="32">
        <v>11.6113</v>
      </c>
      <c r="K327" s="32">
        <v>11.014922359559435</v>
      </c>
      <c r="L327" s="32">
        <v>11.384113065326632</v>
      </c>
      <c r="M327" s="53">
        <f t="shared" si="12"/>
        <v>2050</v>
      </c>
      <c r="N327" s="3"/>
      <c r="O327" s="3"/>
    </row>
    <row r="328" spans="8:15">
      <c r="H328" s="28">
        <v>55123</v>
      </c>
      <c r="I328" s="32">
        <v>12.193455714285713</v>
      </c>
      <c r="J328" s="32">
        <v>12.0158</v>
      </c>
      <c r="K328" s="32">
        <v>11.494184881864946</v>
      </c>
      <c r="L328" s="32">
        <v>11.326123115577889</v>
      </c>
      <c r="M328" s="53">
        <f t="shared" si="12"/>
        <v>2050</v>
      </c>
      <c r="N328" s="3"/>
      <c r="O328" s="3"/>
    </row>
    <row r="329" spans="8:15">
      <c r="H329" s="28">
        <v>55154</v>
      </c>
      <c r="I329" s="32">
        <v>12.027639387755102</v>
      </c>
      <c r="J329" s="32">
        <v>11.850199999999999</v>
      </c>
      <c r="K329" s="32">
        <v>11.401507530272635</v>
      </c>
      <c r="L329" s="32">
        <v>12.002505025125627</v>
      </c>
      <c r="M329" s="53">
        <f t="shared" ref="M329:M340" si="13">YEAR(H329)</f>
        <v>2051</v>
      </c>
    </row>
    <row r="330" spans="8:15">
      <c r="H330" s="28">
        <v>55185</v>
      </c>
      <c r="I330" s="32">
        <v>11.715802653061225</v>
      </c>
      <c r="J330" s="32">
        <v>11.5448</v>
      </c>
      <c r="K330" s="32">
        <v>10.938533129826505</v>
      </c>
      <c r="L330" s="32">
        <v>11.431047738693467</v>
      </c>
      <c r="M330" s="53">
        <f t="shared" si="13"/>
        <v>2051</v>
      </c>
    </row>
    <row r="331" spans="8:15">
      <c r="H331" s="28">
        <v>55213</v>
      </c>
      <c r="I331" s="32">
        <v>11.149680204081632</v>
      </c>
      <c r="J331" s="32">
        <v>10.9666</v>
      </c>
      <c r="K331" s="32">
        <v>10.186289932308043</v>
      </c>
      <c r="L331" s="32">
        <v>11.109640703517586</v>
      </c>
      <c r="M331" s="53">
        <f t="shared" si="13"/>
        <v>2051</v>
      </c>
    </row>
    <row r="332" spans="8:15">
      <c r="H332" s="28">
        <v>55244</v>
      </c>
      <c r="I332" s="32">
        <v>10.987741428571429</v>
      </c>
      <c r="J332" s="32">
        <v>10.802099999999999</v>
      </c>
      <c r="K332" s="32">
        <v>9.6788840095746096</v>
      </c>
      <c r="L332" s="32">
        <v>10.776776381909546</v>
      </c>
      <c r="M332" s="53">
        <f t="shared" si="13"/>
        <v>2051</v>
      </c>
    </row>
    <row r="333" spans="8:15">
      <c r="H333" s="28">
        <v>55274</v>
      </c>
      <c r="I333" s="32">
        <v>11.05274142857143</v>
      </c>
      <c r="J333" s="32">
        <v>10.8658</v>
      </c>
      <c r="K333" s="32">
        <v>9.4844058963611531</v>
      </c>
      <c r="L333" s="32">
        <v>10.77546984924623</v>
      </c>
      <c r="M333" s="53">
        <f t="shared" si="13"/>
        <v>2051</v>
      </c>
    </row>
    <row r="334" spans="8:15">
      <c r="H334" s="28">
        <v>55305</v>
      </c>
      <c r="I334" s="32">
        <v>11.177537346938776</v>
      </c>
      <c r="J334" s="32">
        <v>10.989599999999999</v>
      </c>
      <c r="K334" s="32">
        <v>9.6061029081016702</v>
      </c>
      <c r="L334" s="32">
        <v>10.926022613065324</v>
      </c>
      <c r="M334" s="53">
        <f t="shared" si="13"/>
        <v>2051</v>
      </c>
    </row>
    <row r="335" spans="8:15">
      <c r="H335" s="28">
        <v>55335</v>
      </c>
      <c r="I335" s="32">
        <v>11.529578163265306</v>
      </c>
      <c r="J335" s="32">
        <v>11.342499999999999</v>
      </c>
      <c r="K335" s="32">
        <v>10.195722610473446</v>
      </c>
      <c r="L335" s="32">
        <v>11.167228643216079</v>
      </c>
      <c r="M335" s="53">
        <f t="shared" si="13"/>
        <v>2051</v>
      </c>
    </row>
    <row r="336" spans="8:15">
      <c r="H336" s="28">
        <v>55366</v>
      </c>
      <c r="I336" s="32">
        <v>11.599272040816327</v>
      </c>
      <c r="J336" s="32">
        <v>11.4117</v>
      </c>
      <c r="K336" s="32">
        <v>10.496073515772888</v>
      </c>
      <c r="L336" s="32">
        <v>11.235871859296482</v>
      </c>
      <c r="M336" s="53">
        <f t="shared" si="13"/>
        <v>2051</v>
      </c>
    </row>
    <row r="337" spans="8:13">
      <c r="H337" s="28">
        <v>55397</v>
      </c>
      <c r="I337" s="32">
        <v>11.638455714285715</v>
      </c>
      <c r="J337" s="32">
        <v>11.4496</v>
      </c>
      <c r="K337" s="32">
        <v>10.558958036875572</v>
      </c>
      <c r="L337" s="32">
        <v>11.294565326633164</v>
      </c>
      <c r="M337" s="53">
        <f t="shared" si="13"/>
        <v>2051</v>
      </c>
    </row>
    <row r="338" spans="8:13">
      <c r="H338" s="28">
        <v>55427</v>
      </c>
      <c r="I338" s="32">
        <v>11.707843469387756</v>
      </c>
      <c r="J338" s="32">
        <v>11.514699999999999</v>
      </c>
      <c r="K338" s="32">
        <v>10.753487694778455</v>
      </c>
      <c r="L338" s="32">
        <v>11.503610552763817</v>
      </c>
      <c r="M338" s="53">
        <f t="shared" si="13"/>
        <v>2051</v>
      </c>
    </row>
    <row r="339" spans="8:13">
      <c r="H339" s="28">
        <v>55458</v>
      </c>
      <c r="I339" s="32">
        <v>12.072537346938775</v>
      </c>
      <c r="J339" s="32">
        <v>11.8775</v>
      </c>
      <c r="K339" s="32">
        <v>11.268006784653011</v>
      </c>
      <c r="L339" s="32">
        <v>11.651751256281406</v>
      </c>
      <c r="M339" s="53">
        <f t="shared" si="13"/>
        <v>2051</v>
      </c>
    </row>
    <row r="340" spans="8:13">
      <c r="H340" s="28">
        <v>55488</v>
      </c>
      <c r="I340" s="32">
        <v>12.474169999999999</v>
      </c>
      <c r="J340" s="32">
        <v>12.290900000000001</v>
      </c>
      <c r="K340" s="32">
        <v>11.758299870496209</v>
      </c>
      <c r="L340" s="32">
        <v>11.602605527638191</v>
      </c>
      <c r="M340" s="53">
        <f t="shared" si="13"/>
        <v>2051</v>
      </c>
    </row>
    <row r="341" spans="8:13">
      <c r="H341" s="28">
        <v>55519</v>
      </c>
      <c r="I341" s="32">
        <v>12.304578163265306</v>
      </c>
      <c r="J341" s="32">
        <v>12.121499999999999</v>
      </c>
      <c r="K341" s="32">
        <v>11.6634576419479</v>
      </c>
      <c r="L341" s="32">
        <v>12.275168341708543</v>
      </c>
      <c r="M341" s="53">
        <f>YEAR(H341)</f>
        <v>2052</v>
      </c>
    </row>
    <row r="342" spans="8:13">
      <c r="H342" s="28">
        <v>55550</v>
      </c>
      <c r="I342" s="32">
        <v>11.985598571428572</v>
      </c>
      <c r="J342" s="32">
        <v>11.809200000000001</v>
      </c>
      <c r="K342" s="32">
        <v>11.189865035479515</v>
      </c>
      <c r="L342" s="32">
        <v>11.696776381909546</v>
      </c>
      <c r="M342" s="53">
        <f>YEAR(H342)</f>
        <v>2052</v>
      </c>
    </row>
    <row r="343" spans="8:13">
      <c r="H343" s="28">
        <v>55579</v>
      </c>
      <c r="I343" s="32">
        <v>11.406414897959184</v>
      </c>
      <c r="J343" s="32">
        <v>11.2181</v>
      </c>
      <c r="K343" s="32">
        <v>10.420354367002531</v>
      </c>
      <c r="L343" s="32">
        <v>11.362505025125627</v>
      </c>
      <c r="M343" s="53">
        <f>YEAR(H343)</f>
        <v>2052</v>
      </c>
    </row>
    <row r="344" spans="8:13">
      <c r="H344" s="28">
        <v>55610</v>
      </c>
      <c r="I344" s="32">
        <v>11.240700612244897</v>
      </c>
      <c r="J344" s="32">
        <v>11.05</v>
      </c>
      <c r="K344" s="32">
        <v>9.9012477997688428</v>
      </c>
      <c r="L344" s="32">
        <v>11.025922110552763</v>
      </c>
      <c r="M344" s="53">
        <f t="shared" ref="M344:M365" si="14">YEAR(H344)</f>
        <v>2052</v>
      </c>
    </row>
    <row r="345" spans="8:13">
      <c r="H345" s="28">
        <v>55640</v>
      </c>
      <c r="I345" s="32">
        <v>11.307231224489797</v>
      </c>
      <c r="J345" s="32">
        <v>11.1152</v>
      </c>
      <c r="K345" s="32">
        <v>9.7022852985751147</v>
      </c>
      <c r="L345" s="32">
        <v>11.026123115577889</v>
      </c>
      <c r="M345" s="53">
        <f t="shared" si="14"/>
        <v>2052</v>
      </c>
    </row>
    <row r="346" spans="8:13">
      <c r="H346" s="28">
        <v>55671</v>
      </c>
      <c r="I346" s="32">
        <v>11.43478224489796</v>
      </c>
      <c r="J346" s="32">
        <v>11.2418</v>
      </c>
      <c r="K346" s="32">
        <v>9.8267657235447654</v>
      </c>
      <c r="L346" s="32">
        <v>11.179389447236179</v>
      </c>
      <c r="M346" s="53">
        <f t="shared" si="14"/>
        <v>2052</v>
      </c>
    </row>
    <row r="347" spans="8:13">
      <c r="H347" s="28">
        <v>55701</v>
      </c>
      <c r="I347" s="32">
        <v>11.794986326530612</v>
      </c>
      <c r="J347" s="32">
        <v>11.602600000000001</v>
      </c>
      <c r="K347" s="32">
        <v>10.429993223925646</v>
      </c>
      <c r="L347" s="32">
        <v>11.428635678391958</v>
      </c>
      <c r="M347" s="53">
        <f t="shared" si="14"/>
        <v>2052</v>
      </c>
    </row>
    <row r="348" spans="8:13">
      <c r="H348" s="28">
        <v>55732</v>
      </c>
      <c r="I348" s="32">
        <v>11.866312857142859</v>
      </c>
      <c r="J348" s="32">
        <v>11.673400000000001</v>
      </c>
      <c r="K348" s="32">
        <v>10.737199572919071</v>
      </c>
      <c r="L348" s="32">
        <v>11.498886934673365</v>
      </c>
      <c r="M348" s="53">
        <f t="shared" si="14"/>
        <v>2052</v>
      </c>
    </row>
    <row r="349" spans="8:13">
      <c r="H349" s="28">
        <v>55763</v>
      </c>
      <c r="I349" s="32">
        <v>11.906414897959184</v>
      </c>
      <c r="J349" s="32">
        <v>11.712199999999999</v>
      </c>
      <c r="K349" s="32">
        <v>10.801630434704604</v>
      </c>
      <c r="L349" s="32">
        <v>11.558484924623114</v>
      </c>
      <c r="M349" s="53">
        <f t="shared" si="14"/>
        <v>2052</v>
      </c>
    </row>
    <row r="350" spans="8:13">
      <c r="H350" s="28">
        <v>55793</v>
      </c>
      <c r="I350" s="32">
        <v>11.977333265306124</v>
      </c>
      <c r="J350" s="32">
        <v>11.7788</v>
      </c>
      <c r="K350" s="32">
        <v>11.000592935898331</v>
      </c>
      <c r="L350" s="32">
        <v>11.769037688442211</v>
      </c>
      <c r="M350" s="53">
        <f t="shared" si="14"/>
        <v>2052</v>
      </c>
    </row>
    <row r="351" spans="8:13">
      <c r="H351" s="28">
        <v>55824</v>
      </c>
      <c r="I351" s="32">
        <v>12.350496530612245</v>
      </c>
      <c r="J351" s="32">
        <v>12.149900000000001</v>
      </c>
      <c r="K351" s="32">
        <v>11.52686421496257</v>
      </c>
      <c r="L351" s="32">
        <v>11.925520100502512</v>
      </c>
      <c r="M351" s="53">
        <f t="shared" si="14"/>
        <v>2052</v>
      </c>
    </row>
    <row r="352" spans="8:13">
      <c r="H352" s="28">
        <v>55854</v>
      </c>
      <c r="I352" s="32">
        <v>12.761312857142858</v>
      </c>
      <c r="J352" s="32">
        <v>12.5723</v>
      </c>
      <c r="K352" s="32">
        <v>12.02849713248002</v>
      </c>
      <c r="L352" s="32">
        <v>11.88541959798995</v>
      </c>
      <c r="M352" s="53">
        <f t="shared" si="14"/>
        <v>2052</v>
      </c>
    </row>
    <row r="353" spans="8:13">
      <c r="H353" s="28">
        <v>55885</v>
      </c>
      <c r="I353" s="32">
        <v>12.587843469387757</v>
      </c>
      <c r="J353" s="32">
        <v>12.399100000000001</v>
      </c>
      <c r="K353" s="32">
        <v>11.931490026975721</v>
      </c>
      <c r="L353" s="32">
        <v>12.554163316582914</v>
      </c>
      <c r="M353" s="53">
        <f t="shared" si="14"/>
        <v>2053</v>
      </c>
    </row>
    <row r="354" spans="8:13">
      <c r="H354" s="28">
        <v>55916</v>
      </c>
      <c r="I354" s="32">
        <v>12.261516938775511</v>
      </c>
      <c r="J354" s="32">
        <v>12.079599999999999</v>
      </c>
      <c r="K354" s="32">
        <v>11.446969946348508</v>
      </c>
      <c r="L354" s="32">
        <v>11.968535175879396</v>
      </c>
      <c r="M354" s="53">
        <f t="shared" si="14"/>
        <v>2053</v>
      </c>
    </row>
    <row r="355" spans="8:13">
      <c r="H355" s="28">
        <v>55944</v>
      </c>
      <c r="I355" s="32">
        <v>11.668965918367347</v>
      </c>
      <c r="J355" s="32">
        <v>11.4755</v>
      </c>
      <c r="K355" s="32">
        <v>10.659779449397572</v>
      </c>
      <c r="L355" s="32">
        <v>11.621097989949748</v>
      </c>
      <c r="M355" s="53">
        <f t="shared" si="14"/>
        <v>2053</v>
      </c>
    </row>
    <row r="356" spans="8:13">
      <c r="H356" s="28">
        <v>55975</v>
      </c>
      <c r="I356" s="32">
        <v>11.49947612244898</v>
      </c>
      <c r="J356" s="32">
        <v>11.303599999999999</v>
      </c>
      <c r="K356" s="32">
        <v>10.12871451421649</v>
      </c>
      <c r="L356" s="32">
        <v>11.280796482412059</v>
      </c>
      <c r="M356" s="53">
        <f t="shared" si="14"/>
        <v>2053</v>
      </c>
    </row>
    <row r="357" spans="8:13">
      <c r="H357" s="28">
        <v>56005</v>
      </c>
      <c r="I357" s="32">
        <v>11.567537346938776</v>
      </c>
      <c r="J357" s="32">
        <v>11.3703</v>
      </c>
      <c r="K357" s="32">
        <v>9.9251645356636331</v>
      </c>
      <c r="L357" s="32">
        <v>11.282505025125628</v>
      </c>
      <c r="M357" s="53">
        <f t="shared" si="14"/>
        <v>2053</v>
      </c>
    </row>
    <row r="358" spans="8:13">
      <c r="H358" s="28">
        <v>56036</v>
      </c>
      <c r="I358" s="32">
        <v>11.698047551020409</v>
      </c>
      <c r="J358" s="32">
        <v>11.4998</v>
      </c>
      <c r="K358" s="32">
        <v>10.052531463241275</v>
      </c>
      <c r="L358" s="32">
        <v>11.438685929648241</v>
      </c>
      <c r="M358" s="53">
        <f t="shared" si="14"/>
        <v>2053</v>
      </c>
    </row>
    <row r="359" spans="8:13">
      <c r="H359" s="28">
        <v>56066</v>
      </c>
      <c r="I359" s="32">
        <v>12.066516938775511</v>
      </c>
      <c r="J359" s="32">
        <v>11.8688</v>
      </c>
      <c r="K359" s="32">
        <v>10.669624485078401</v>
      </c>
      <c r="L359" s="32">
        <v>11.696072864321607</v>
      </c>
      <c r="M359" s="53">
        <f t="shared" si="14"/>
        <v>2053</v>
      </c>
    </row>
    <row r="360" spans="8:13">
      <c r="H360" s="28">
        <v>56097</v>
      </c>
      <c r="I360" s="32">
        <v>12.139476122448979</v>
      </c>
      <c r="J360" s="32">
        <v>11.9411</v>
      </c>
      <c r="K360" s="32">
        <v>10.98389245652352</v>
      </c>
      <c r="L360" s="32">
        <v>11.767932160804019</v>
      </c>
      <c r="M360" s="53">
        <f t="shared" si="14"/>
        <v>2053</v>
      </c>
    </row>
    <row r="361" spans="8:13">
      <c r="H361" s="28">
        <v>56128</v>
      </c>
      <c r="I361" s="32">
        <v>12.180598571428572</v>
      </c>
      <c r="J361" s="32">
        <v>11.9808</v>
      </c>
      <c r="K361" s="32">
        <v>11.049766569613052</v>
      </c>
      <c r="L361" s="32">
        <v>11.828535175879395</v>
      </c>
      <c r="M361" s="53">
        <f t="shared" si="14"/>
        <v>2053</v>
      </c>
    </row>
    <row r="362" spans="8:13">
      <c r="H362" s="28">
        <v>56158</v>
      </c>
      <c r="I362" s="32">
        <v>12.253149591836735</v>
      </c>
      <c r="J362" s="32">
        <v>12.048999999999999</v>
      </c>
      <c r="K362" s="32">
        <v>11.253265003476482</v>
      </c>
      <c r="L362" s="32">
        <v>12.040695979899496</v>
      </c>
      <c r="M362" s="53">
        <f t="shared" si="14"/>
        <v>2053</v>
      </c>
    </row>
    <row r="363" spans="8:13">
      <c r="H363" s="28">
        <v>56189</v>
      </c>
      <c r="I363" s="32">
        <v>12.634782244897959</v>
      </c>
      <c r="J363" s="32">
        <v>12.4285</v>
      </c>
      <c r="K363" s="32">
        <v>11.791700829245826</v>
      </c>
      <c r="L363" s="32">
        <v>12.205520100502513</v>
      </c>
      <c r="M363" s="53">
        <f t="shared" si="14"/>
        <v>2053</v>
      </c>
    </row>
    <row r="364" spans="8:13">
      <c r="H364" s="28">
        <v>56219</v>
      </c>
      <c r="I364" s="32">
        <v>13.055088367346938</v>
      </c>
      <c r="J364" s="32">
        <v>12.860200000000001</v>
      </c>
      <c r="K364" s="32">
        <v>12.304879757195247</v>
      </c>
      <c r="L364" s="32">
        <v>12.17476633165829</v>
      </c>
      <c r="M364" s="53">
        <f t="shared" si="14"/>
        <v>2053</v>
      </c>
    </row>
    <row r="365" spans="8:13">
      <c r="H365" s="28">
        <v>0</v>
      </c>
      <c r="I365" s="32" t="e">
        <v>#N/A</v>
      </c>
      <c r="J365" s="32" t="e">
        <v>#N/A</v>
      </c>
      <c r="K365" s="32" t="e">
        <v>#N/A</v>
      </c>
      <c r="L365" s="32" t="e">
        <v>#N/A</v>
      </c>
      <c r="M365" s="53">
        <f t="shared" si="14"/>
        <v>1900</v>
      </c>
    </row>
    <row r="366" spans="8:13">
      <c r="H366" s="28"/>
      <c r="I366" s="32"/>
      <c r="J366" s="32"/>
      <c r="K366" s="32"/>
      <c r="L366" s="32"/>
      <c r="M366" s="53"/>
    </row>
    <row r="367" spans="8:13">
      <c r="H367" s="28"/>
      <c r="I367" s="32"/>
      <c r="J367" s="32"/>
      <c r="K367" s="32"/>
      <c r="L367" s="32"/>
      <c r="M367" s="53"/>
    </row>
    <row r="368" spans="8:13">
      <c r="H368" s="28"/>
      <c r="I368" s="32"/>
      <c r="J368" s="32"/>
      <c r="K368" s="32"/>
      <c r="L368" s="32"/>
      <c r="M368" s="53"/>
    </row>
    <row r="369" spans="8:13">
      <c r="H369" s="28"/>
      <c r="I369" s="32"/>
      <c r="J369" s="32"/>
      <c r="K369" s="32"/>
      <c r="L369" s="32"/>
      <c r="M369" s="53"/>
    </row>
    <row r="370" spans="8:13">
      <c r="H370" s="28"/>
      <c r="I370" s="32"/>
      <c r="J370" s="32"/>
      <c r="K370" s="32"/>
      <c r="L370" s="32"/>
      <c r="M370" s="53"/>
    </row>
    <row r="371" spans="8:13">
      <c r="H371" s="28"/>
      <c r="I371" s="32"/>
      <c r="J371" s="32"/>
      <c r="K371" s="32"/>
      <c r="L371" s="32"/>
      <c r="M371" s="53"/>
    </row>
    <row r="372" spans="8:13">
      <c r="H372" s="28"/>
      <c r="I372" s="32"/>
      <c r="J372" s="32"/>
      <c r="K372" s="32"/>
      <c r="L372" s="32"/>
      <c r="M372" s="53"/>
    </row>
    <row r="373" spans="8:13">
      <c r="H373" s="28"/>
      <c r="I373" s="32"/>
      <c r="J373" s="32"/>
      <c r="K373" s="32"/>
      <c r="L373" s="32"/>
      <c r="M373" s="53"/>
    </row>
    <row r="374" spans="8:13">
      <c r="H374" s="28"/>
      <c r="I374" s="32"/>
      <c r="J374" s="32"/>
      <c r="K374" s="32"/>
      <c r="L374" s="32"/>
      <c r="M374" s="53"/>
    </row>
    <row r="375" spans="8:13">
      <c r="H375" s="28"/>
      <c r="I375" s="32"/>
      <c r="J375" s="32"/>
      <c r="K375" s="32"/>
      <c r="L375" s="32"/>
      <c r="M375" s="53"/>
    </row>
    <row r="376" spans="8:13">
      <c r="H376" s="28"/>
      <c r="I376" s="32"/>
      <c r="J376" s="32"/>
      <c r="K376" s="32"/>
      <c r="L376" s="32"/>
      <c r="M376" s="53"/>
    </row>
    <row r="377" spans="8:13">
      <c r="H377" s="28"/>
      <c r="I377" s="32"/>
      <c r="J377" s="32"/>
      <c r="K377" s="32"/>
      <c r="L377" s="32"/>
      <c r="M377" s="53"/>
    </row>
    <row r="378" spans="8:13">
      <c r="H378" s="28"/>
      <c r="I378" s="32"/>
      <c r="J378" s="32"/>
      <c r="K378" s="32"/>
      <c r="L378" s="32"/>
      <c r="M378" s="53"/>
    </row>
    <row r="379" spans="8:13">
      <c r="H379" s="28"/>
      <c r="I379" s="32"/>
      <c r="J379" s="32"/>
      <c r="K379" s="32"/>
      <c r="L379" s="32"/>
      <c r="M379" s="53"/>
    </row>
    <row r="380" spans="8:13">
      <c r="H380" s="28"/>
    </row>
    <row r="381" spans="8:13">
      <c r="H381" s="28"/>
    </row>
    <row r="382" spans="8:13">
      <c r="H382" s="28"/>
    </row>
    <row r="383" spans="8:13">
      <c r="H383" s="28"/>
    </row>
    <row r="384" spans="8:13">
      <c r="H384" s="28"/>
    </row>
    <row r="385" spans="8:8">
      <c r="H385" s="28"/>
    </row>
    <row r="386" spans="8:8">
      <c r="H386" s="28"/>
    </row>
    <row r="387" spans="8:8">
      <c r="H387" s="28"/>
    </row>
    <row r="388" spans="8:8">
      <c r="H388" s="28"/>
    </row>
    <row r="389" spans="8:8">
      <c r="H389" s="28"/>
    </row>
    <row r="390" spans="8:8">
      <c r="H390" s="28"/>
    </row>
    <row r="391" spans="8:8">
      <c r="H391" s="28"/>
    </row>
    <row r="392" spans="8:8">
      <c r="H392" s="28"/>
    </row>
    <row r="393" spans="8:8">
      <c r="H393" s="28"/>
    </row>
    <row r="394" spans="8:8">
      <c r="H394" s="28"/>
    </row>
    <row r="395" spans="8:8">
      <c r="H395" s="28"/>
    </row>
    <row r="396" spans="8:8">
      <c r="H396" s="28"/>
    </row>
    <row r="397" spans="8:8">
      <c r="H397" s="28"/>
    </row>
    <row r="398" spans="8:8">
      <c r="H398" s="28"/>
    </row>
    <row r="399" spans="8:8">
      <c r="H399" s="28"/>
    </row>
    <row r="400" spans="8:8">
      <c r="H400" s="28"/>
    </row>
    <row r="401" spans="8:8">
      <c r="H401" s="28"/>
    </row>
    <row r="402" spans="8:8">
      <c r="H402" s="28"/>
    </row>
    <row r="403" spans="8:8">
      <c r="H403" s="28"/>
    </row>
    <row r="404" spans="8:8">
      <c r="H404" s="28"/>
    </row>
    <row r="405" spans="8:8">
      <c r="H405" s="28"/>
    </row>
    <row r="406" spans="8:8">
      <c r="H406" s="28"/>
    </row>
    <row r="407" spans="8:8">
      <c r="H407" s="28"/>
    </row>
    <row r="408" spans="8:8">
      <c r="H408" s="28"/>
    </row>
    <row r="409" spans="8:8">
      <c r="H409" s="28"/>
    </row>
    <row r="410" spans="8:8">
      <c r="H410" s="28"/>
    </row>
    <row r="411" spans="8:8">
      <c r="H411" s="28"/>
    </row>
    <row r="412" spans="8:8">
      <c r="H412" s="28"/>
    </row>
    <row r="413" spans="8:8">
      <c r="H413" s="28"/>
    </row>
    <row r="414" spans="8:8">
      <c r="H414" s="28"/>
    </row>
    <row r="415" spans="8:8">
      <c r="H415" s="28"/>
    </row>
    <row r="416" spans="8:8">
      <c r="H416" s="28"/>
    </row>
    <row r="417" spans="8:8">
      <c r="H417" s="28"/>
    </row>
    <row r="418" spans="8:8">
      <c r="H418" s="28"/>
    </row>
    <row r="419" spans="8:8">
      <c r="H419" s="28"/>
    </row>
    <row r="420" spans="8:8">
      <c r="H420" s="28"/>
    </row>
    <row r="421" spans="8:8">
      <c r="H421" s="28"/>
    </row>
    <row r="422" spans="8:8">
      <c r="H422" s="28"/>
    </row>
    <row r="423" spans="8:8">
      <c r="H423" s="28"/>
    </row>
    <row r="424" spans="8:8">
      <c r="H424" s="28"/>
    </row>
    <row r="425" spans="8:8">
      <c r="H425" s="28"/>
    </row>
    <row r="426" spans="8:8">
      <c r="H426" s="28"/>
    </row>
    <row r="427" spans="8:8">
      <c r="H427" s="28"/>
    </row>
    <row r="428" spans="8:8">
      <c r="H428" s="28"/>
    </row>
    <row r="429" spans="8:8">
      <c r="H429" s="28"/>
    </row>
    <row r="430" spans="8:8">
      <c r="H430" s="28"/>
    </row>
    <row r="431" spans="8:8">
      <c r="H431" s="28"/>
    </row>
    <row r="432" spans="8:8">
      <c r="H432" s="28"/>
    </row>
    <row r="433" spans="8:8">
      <c r="H433" s="28"/>
    </row>
    <row r="434" spans="8:8">
      <c r="H434" s="28"/>
    </row>
    <row r="435" spans="8:8">
      <c r="H435" s="28"/>
    </row>
    <row r="436" spans="8:8">
      <c r="H436" s="28"/>
    </row>
    <row r="437" spans="8:8">
      <c r="H437" s="28"/>
    </row>
    <row r="438" spans="8:8">
      <c r="H438" s="28"/>
    </row>
    <row r="439" spans="8:8">
      <c r="H439" s="28"/>
    </row>
    <row r="440" spans="8:8">
      <c r="H440" s="28"/>
    </row>
    <row r="441" spans="8:8">
      <c r="H441" s="28"/>
    </row>
    <row r="442" spans="8:8">
      <c r="H442" s="28"/>
    </row>
    <row r="443" spans="8:8">
      <c r="H443" s="28"/>
    </row>
    <row r="444" spans="8:8">
      <c r="H444" s="28"/>
    </row>
    <row r="445" spans="8:8">
      <c r="H445" s="28"/>
    </row>
    <row r="446" spans="8:8">
      <c r="H446" s="28"/>
    </row>
    <row r="447" spans="8:8">
      <c r="H447" s="28"/>
    </row>
    <row r="448" spans="8:8">
      <c r="H448" s="28"/>
    </row>
    <row r="449" spans="8:8">
      <c r="H449" s="28"/>
    </row>
    <row r="450" spans="8:8">
      <c r="H450" s="28"/>
    </row>
    <row r="451" spans="8:8">
      <c r="H451" s="28"/>
    </row>
    <row r="452" spans="8:8">
      <c r="H452" s="28"/>
    </row>
    <row r="453" spans="8:8">
      <c r="H453" s="28"/>
    </row>
    <row r="454" spans="8:8">
      <c r="H454" s="28"/>
    </row>
    <row r="455" spans="8:8">
      <c r="H455" s="28"/>
    </row>
    <row r="456" spans="8:8">
      <c r="H456" s="28"/>
    </row>
    <row r="457" spans="8:8">
      <c r="H457" s="28"/>
    </row>
    <row r="458" spans="8:8">
      <c r="H458" s="28"/>
    </row>
    <row r="459" spans="8:8">
      <c r="H459" s="28"/>
    </row>
    <row r="460" spans="8:8">
      <c r="H460" s="28"/>
    </row>
    <row r="461" spans="8:8">
      <c r="H461" s="28"/>
    </row>
    <row r="462" spans="8:8">
      <c r="H462" s="28"/>
    </row>
    <row r="463" spans="8:8">
      <c r="H463" s="28"/>
    </row>
    <row r="464" spans="8:8">
      <c r="H464" s="28"/>
    </row>
    <row r="465" spans="8:8">
      <c r="H465" s="28"/>
    </row>
    <row r="466" spans="8:8">
      <c r="H466" s="28"/>
    </row>
    <row r="467" spans="8:8">
      <c r="H467" s="28"/>
    </row>
    <row r="468" spans="8:8">
      <c r="H468" s="28"/>
    </row>
    <row r="469" spans="8:8">
      <c r="H469" s="28"/>
    </row>
    <row r="470" spans="8:8">
      <c r="H470" s="28"/>
    </row>
    <row r="471" spans="8:8">
      <c r="H471" s="28"/>
    </row>
    <row r="472" spans="8:8">
      <c r="H472" s="28"/>
    </row>
    <row r="473" spans="8:8">
      <c r="H473" s="28"/>
    </row>
    <row r="474" spans="8:8">
      <c r="H474" s="28"/>
    </row>
    <row r="475" spans="8:8">
      <c r="H475" s="28"/>
    </row>
    <row r="476" spans="8:8">
      <c r="H476" s="28"/>
    </row>
    <row r="477" spans="8:8">
      <c r="H477" s="28"/>
    </row>
    <row r="478" spans="8:8">
      <c r="H478" s="28"/>
    </row>
    <row r="479" spans="8:8">
      <c r="H479" s="28"/>
    </row>
    <row r="480" spans="8:8">
      <c r="H480" s="28"/>
    </row>
    <row r="481" spans="8:8">
      <c r="H481" s="28"/>
    </row>
    <row r="482" spans="8:8">
      <c r="H482" s="28"/>
    </row>
    <row r="483" spans="8:8">
      <c r="H483" s="28"/>
    </row>
    <row r="484" spans="8:8">
      <c r="H484" s="28"/>
    </row>
    <row r="485" spans="8:8">
      <c r="H485" s="28"/>
    </row>
    <row r="486" spans="8:8">
      <c r="H486" s="28"/>
    </row>
    <row r="487" spans="8:8">
      <c r="H487" s="28"/>
    </row>
    <row r="488" spans="8:8">
      <c r="H488" s="28"/>
    </row>
    <row r="489" spans="8:8">
      <c r="H489" s="28"/>
    </row>
    <row r="490" spans="8:8">
      <c r="H490" s="28"/>
    </row>
    <row r="491" spans="8:8">
      <c r="H491" s="28"/>
    </row>
    <row r="492" spans="8:8">
      <c r="H492" s="28"/>
    </row>
    <row r="493" spans="8:8">
      <c r="H493" s="28"/>
    </row>
    <row r="494" spans="8:8">
      <c r="H494" s="28"/>
    </row>
    <row r="495" spans="8:8">
      <c r="H495" s="28"/>
    </row>
    <row r="496" spans="8:8">
      <c r="H496" s="28"/>
    </row>
    <row r="497" spans="8:8">
      <c r="H497" s="28"/>
    </row>
    <row r="498" spans="8:8">
      <c r="H498" s="28"/>
    </row>
    <row r="499" spans="8:8">
      <c r="H499" s="28"/>
    </row>
    <row r="500" spans="8:8">
      <c r="H500" s="28"/>
    </row>
    <row r="501" spans="8:8">
      <c r="H501" s="28"/>
    </row>
    <row r="502" spans="8:8">
      <c r="H502" s="28"/>
    </row>
    <row r="503" spans="8:8">
      <c r="H503" s="28"/>
    </row>
    <row r="504" spans="8:8">
      <c r="H504" s="28"/>
    </row>
    <row r="505" spans="8:8">
      <c r="H505" s="28"/>
    </row>
    <row r="506" spans="8:8">
      <c r="H506" s="28"/>
    </row>
    <row r="507" spans="8:8">
      <c r="H507" s="28"/>
    </row>
    <row r="508" spans="8:8">
      <c r="H508" s="28"/>
    </row>
    <row r="509" spans="8:8">
      <c r="H509" s="28"/>
    </row>
    <row r="510" spans="8:8">
      <c r="H510" s="28"/>
    </row>
    <row r="511" spans="8:8">
      <c r="H511" s="28"/>
    </row>
    <row r="512" spans="8:8">
      <c r="H512" s="28"/>
    </row>
    <row r="513" spans="8:8">
      <c r="H513" s="28"/>
    </row>
    <row r="514" spans="8:8">
      <c r="H514" s="28"/>
    </row>
    <row r="515" spans="8:8">
      <c r="H515" s="28"/>
    </row>
    <row r="516" spans="8:8">
      <c r="H516" s="28"/>
    </row>
    <row r="517" spans="8:8">
      <c r="H517" s="28"/>
    </row>
    <row r="518" spans="8:8">
      <c r="H518" s="28"/>
    </row>
    <row r="519" spans="8:8">
      <c r="H519" s="28"/>
    </row>
    <row r="520" spans="8:8">
      <c r="H520" s="28"/>
    </row>
    <row r="521" spans="8:8">
      <c r="H521" s="28"/>
    </row>
    <row r="522" spans="8:8">
      <c r="H522" s="28"/>
    </row>
    <row r="523" spans="8:8">
      <c r="H523" s="28"/>
    </row>
    <row r="524" spans="8:8">
      <c r="H524" s="28"/>
    </row>
    <row r="525" spans="8:8">
      <c r="H525" s="28"/>
    </row>
    <row r="526" spans="8:8">
      <c r="H526" s="28"/>
    </row>
    <row r="527" spans="8:8">
      <c r="H527" s="28"/>
    </row>
    <row r="528" spans="8:8">
      <c r="H528" s="28"/>
    </row>
    <row r="529" spans="8:8">
      <c r="H529" s="28"/>
    </row>
    <row r="530" spans="8:8">
      <c r="H530" s="28"/>
    </row>
    <row r="531" spans="8:8">
      <c r="H531" s="28"/>
    </row>
    <row r="532" spans="8:8">
      <c r="H532" s="28"/>
    </row>
    <row r="533" spans="8:8">
      <c r="H533" s="28"/>
    </row>
    <row r="534" spans="8:8">
      <c r="H534" s="28"/>
    </row>
    <row r="535" spans="8:8">
      <c r="H535" s="28"/>
    </row>
    <row r="536" spans="8:8">
      <c r="H536" s="28"/>
    </row>
    <row r="537" spans="8:8">
      <c r="H537" s="28"/>
    </row>
    <row r="538" spans="8:8">
      <c r="H538" s="28"/>
    </row>
    <row r="539" spans="8:8">
      <c r="H539" s="28"/>
    </row>
    <row r="540" spans="8:8">
      <c r="H540" s="28"/>
    </row>
    <row r="541" spans="8:8">
      <c r="H541" s="28"/>
    </row>
    <row r="542" spans="8:8">
      <c r="H542" s="28"/>
    </row>
    <row r="543" spans="8:8">
      <c r="H543" s="28"/>
    </row>
    <row r="544" spans="8:8">
      <c r="H544" s="28"/>
    </row>
    <row r="545" spans="8:8">
      <c r="H545" s="28"/>
    </row>
    <row r="546" spans="8:8">
      <c r="H546" s="28"/>
    </row>
    <row r="547" spans="8:8">
      <c r="H547" s="28"/>
    </row>
    <row r="548" spans="8:8">
      <c r="H548" s="28"/>
    </row>
    <row r="549" spans="8:8">
      <c r="H549" s="28"/>
    </row>
    <row r="550" spans="8:8">
      <c r="H550" s="28"/>
    </row>
    <row r="551" spans="8:8">
      <c r="H551" s="28"/>
    </row>
    <row r="552" spans="8:8">
      <c r="H552" s="28"/>
    </row>
    <row r="553" spans="8:8">
      <c r="H553" s="28"/>
    </row>
    <row r="554" spans="8:8">
      <c r="H554" s="28"/>
    </row>
    <row r="555" spans="8:8">
      <c r="H555" s="28"/>
    </row>
    <row r="556" spans="8:8">
      <c r="H556" s="28"/>
    </row>
    <row r="557" spans="8:8">
      <c r="H557" s="28"/>
    </row>
    <row r="558" spans="8:8">
      <c r="H558" s="28"/>
    </row>
    <row r="559" spans="8:8">
      <c r="H559" s="28"/>
    </row>
    <row r="560" spans="8:8">
      <c r="H560" s="28"/>
    </row>
    <row r="561" spans="8:8">
      <c r="H561" s="28"/>
    </row>
    <row r="562" spans="8:8">
      <c r="H562" s="28"/>
    </row>
    <row r="563" spans="8:8">
      <c r="H563" s="28"/>
    </row>
    <row r="564" spans="8:8">
      <c r="H564" s="28"/>
    </row>
    <row r="565" spans="8:8">
      <c r="H565" s="28"/>
    </row>
    <row r="566" spans="8:8">
      <c r="H566" s="28"/>
    </row>
    <row r="567" spans="8:8">
      <c r="H567" s="28"/>
    </row>
    <row r="568" spans="8:8">
      <c r="H568" s="28"/>
    </row>
    <row r="569" spans="8:8">
      <c r="H569" s="28"/>
    </row>
    <row r="570" spans="8:8">
      <c r="H570" s="28"/>
    </row>
    <row r="571" spans="8:8">
      <c r="H571" s="28"/>
    </row>
    <row r="572" spans="8:8">
      <c r="H572" s="28"/>
    </row>
    <row r="573" spans="8:8">
      <c r="H573" s="28"/>
    </row>
    <row r="574" spans="8:8">
      <c r="H574" s="28"/>
    </row>
    <row r="575" spans="8:8">
      <c r="H575" s="28"/>
    </row>
    <row r="576" spans="8:8">
      <c r="H576" s="28"/>
    </row>
    <row r="577" spans="8:8">
      <c r="H577" s="28"/>
    </row>
    <row r="578" spans="8:8">
      <c r="H578" s="28"/>
    </row>
    <row r="579" spans="8:8">
      <c r="H579" s="28"/>
    </row>
    <row r="580" spans="8:8">
      <c r="H580" s="28"/>
    </row>
    <row r="581" spans="8:8">
      <c r="H581" s="28"/>
    </row>
    <row r="582" spans="8:8">
      <c r="H582" s="28"/>
    </row>
    <row r="583" spans="8:8">
      <c r="H583" s="28"/>
    </row>
    <row r="584" spans="8:8">
      <c r="H584" s="28"/>
    </row>
    <row r="585" spans="8:8">
      <c r="H585" s="28"/>
    </row>
    <row r="586" spans="8:8">
      <c r="H586" s="28"/>
    </row>
    <row r="587" spans="8:8">
      <c r="H587" s="28"/>
    </row>
    <row r="588" spans="8:8">
      <c r="H588" s="28"/>
    </row>
    <row r="589" spans="8:8">
      <c r="H589" s="28"/>
    </row>
    <row r="590" spans="8:8">
      <c r="H590" s="28"/>
    </row>
    <row r="591" spans="8:8">
      <c r="H591" s="28"/>
    </row>
    <row r="592" spans="8:8">
      <c r="H592" s="28"/>
    </row>
    <row r="593" spans="8:8">
      <c r="H593" s="28"/>
    </row>
    <row r="594" spans="8:8">
      <c r="H594" s="28"/>
    </row>
    <row r="595" spans="8:8">
      <c r="H595" s="28"/>
    </row>
    <row r="596" spans="8:8">
      <c r="H596" s="28"/>
    </row>
    <row r="597" spans="8:8">
      <c r="H597" s="28"/>
    </row>
    <row r="598" spans="8:8">
      <c r="H598" s="28"/>
    </row>
    <row r="599" spans="8:8">
      <c r="H599" s="28"/>
    </row>
    <row r="600" spans="8:8">
      <c r="H600" s="28"/>
    </row>
    <row r="601" spans="8:8">
      <c r="H601" s="28"/>
    </row>
    <row r="602" spans="8:8">
      <c r="H602" s="28"/>
    </row>
    <row r="603" spans="8:8">
      <c r="H603" s="28"/>
    </row>
    <row r="604" spans="8:8">
      <c r="H604" s="28"/>
    </row>
    <row r="605" spans="8:8">
      <c r="H605" s="28"/>
    </row>
    <row r="606" spans="8:8">
      <c r="H606" s="28"/>
    </row>
    <row r="607" spans="8:8">
      <c r="H607" s="28"/>
    </row>
    <row r="608" spans="8:8">
      <c r="H608" s="28"/>
    </row>
    <row r="609" spans="8:8">
      <c r="H609" s="28"/>
    </row>
    <row r="610" spans="8:8">
      <c r="H610" s="28"/>
    </row>
    <row r="611" spans="8:8">
      <c r="H611" s="28"/>
    </row>
    <row r="612" spans="8:8">
      <c r="H612" s="28"/>
    </row>
    <row r="613" spans="8:8">
      <c r="H613" s="28"/>
    </row>
    <row r="614" spans="8:8">
      <c r="H614" s="28"/>
    </row>
    <row r="615" spans="8:8">
      <c r="H615" s="28"/>
    </row>
    <row r="616" spans="8:8">
      <c r="H616" s="28"/>
    </row>
    <row r="617" spans="8:8">
      <c r="H617" s="28"/>
    </row>
    <row r="618" spans="8:8">
      <c r="H618" s="28"/>
    </row>
    <row r="619" spans="8:8">
      <c r="H619" s="28"/>
    </row>
    <row r="620" spans="8:8">
      <c r="H620" s="28"/>
    </row>
    <row r="621" spans="8:8">
      <c r="H621" s="28"/>
    </row>
    <row r="622" spans="8:8">
      <c r="H622" s="28"/>
    </row>
    <row r="623" spans="8:8">
      <c r="H623" s="28"/>
    </row>
    <row r="624" spans="8:8">
      <c r="H624" s="28"/>
    </row>
    <row r="625" spans="8:8">
      <c r="H625" s="28"/>
    </row>
    <row r="626" spans="8:8">
      <c r="H626" s="28"/>
    </row>
    <row r="627" spans="8:8">
      <c r="H627" s="28"/>
    </row>
  </sheetData>
  <phoneticPr fontId="10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AD380"/>
  <sheetViews>
    <sheetView view="pageLayout" topLeftCell="A46" zoomScaleNormal="100" workbookViewId="0">
      <selection activeCell="N9" sqref="N9"/>
    </sheetView>
  </sheetViews>
  <sheetFormatPr defaultColWidth="9.33203125" defaultRowHeight="17.45" customHeight="1" outlineLevelRow="1"/>
  <cols>
    <col min="1" max="1" width="18.5" style="332" customWidth="1"/>
    <col min="2" max="2" width="22.83203125" style="332" customWidth="1"/>
    <col min="3" max="3" width="42" style="332" customWidth="1"/>
    <col min="4" max="4" width="18.33203125" style="332" customWidth="1"/>
    <col min="5" max="5" width="18.5" style="332" customWidth="1"/>
    <col min="6" max="7" width="16.1640625" style="332" customWidth="1"/>
    <col min="8" max="8" width="6.5" style="332" customWidth="1"/>
    <col min="9" max="9" width="9.5" style="332" customWidth="1"/>
    <col min="10" max="11" width="10" style="332" customWidth="1"/>
    <col min="12" max="12" width="9.33203125" style="332" customWidth="1"/>
    <col min="13" max="13" width="30.1640625" style="332" customWidth="1"/>
    <col min="14" max="14" width="20" style="332" customWidth="1"/>
    <col min="15" max="15" width="14.6640625" style="332" customWidth="1"/>
    <col min="16" max="16" width="14.33203125" style="332" customWidth="1"/>
    <col min="17" max="17" width="14.6640625" style="332" customWidth="1"/>
    <col min="18" max="18" width="13.6640625" style="332" customWidth="1"/>
    <col min="19" max="19" width="16" style="332" customWidth="1"/>
    <col min="20" max="20" width="15.1640625" style="332" bestFit="1" customWidth="1"/>
    <col min="21" max="21" width="13.83203125" style="332" customWidth="1"/>
    <col min="22" max="23" width="9.33203125" style="332"/>
    <col min="24" max="24" width="14.33203125" style="332" bestFit="1" customWidth="1"/>
    <col min="25" max="27" width="9.33203125" style="332"/>
    <col min="28" max="28" width="11.1640625" style="332" bestFit="1" customWidth="1"/>
    <col min="29" max="29" width="15.1640625" style="332" customWidth="1"/>
    <col min="30" max="30" width="11.1640625" style="332" bestFit="1" customWidth="1"/>
    <col min="31" max="16384" width="9.33203125" style="332"/>
  </cols>
  <sheetData>
    <row r="1" spans="1:30" s="3" customFormat="1" ht="17.45" customHeight="1">
      <c r="B1" s="1" t="s">
        <v>317</v>
      </c>
      <c r="C1" s="1"/>
      <c r="D1" s="10"/>
      <c r="E1" s="10"/>
      <c r="F1" s="10"/>
      <c r="G1" s="10"/>
      <c r="H1" s="29"/>
      <c r="I1" s="46"/>
      <c r="AB1" s="46" t="s">
        <v>315</v>
      </c>
      <c r="AC1" s="46"/>
      <c r="AD1">
        <v>2044</v>
      </c>
    </row>
    <row r="3" spans="1:30" ht="17.45" customHeight="1">
      <c r="B3" s="1" t="str">
        <f>"Table "&amp;RIGHT('Table 4'!B3,1)+1</f>
        <v>Table 5</v>
      </c>
      <c r="C3" s="193"/>
      <c r="D3" s="193"/>
      <c r="E3" s="193"/>
      <c r="F3" s="193"/>
      <c r="G3" s="193"/>
      <c r="M3" s="332" t="s">
        <v>51</v>
      </c>
      <c r="O3" s="333"/>
    </row>
    <row r="4" spans="1:30" ht="17.45" customHeight="1">
      <c r="B4" s="193" t="str">
        <f ca="1">'Table 1'!B5</f>
        <v>QF - Sch38 - UT - Wind - 80.0 MW and 30.4% CF</v>
      </c>
      <c r="C4" s="193"/>
      <c r="D4" s="193"/>
      <c r="E4" s="193"/>
      <c r="F4" s="193"/>
      <c r="G4" s="193"/>
      <c r="K4" s="334">
        <f>MIN(K13:K24)</f>
        <v>46023</v>
      </c>
      <c r="M4" s="335" t="s">
        <v>337</v>
      </c>
      <c r="P4" s="336"/>
      <c r="Q4" s="336" t="s">
        <v>314</v>
      </c>
      <c r="R4" s="336" t="s">
        <v>312</v>
      </c>
      <c r="S4" s="336" t="s">
        <v>313</v>
      </c>
    </row>
    <row r="5" spans="1:30" ht="17.45" customHeight="1">
      <c r="B5" s="193" t="str">
        <f>TEXT($K$5,"MMMM YYYY")&amp;"  through  "&amp;TEXT($K$6,"MMMM YYYY")</f>
        <v>January 2026  through  December 2045</v>
      </c>
      <c r="C5" s="193"/>
      <c r="D5" s="193"/>
      <c r="E5" s="193"/>
      <c r="F5" s="193"/>
      <c r="G5" s="193"/>
      <c r="J5" s="332" t="s">
        <v>36</v>
      </c>
      <c r="K5" s="334">
        <f>MIN(K13:K24)</f>
        <v>46023</v>
      </c>
      <c r="M5" s="332" t="s">
        <v>37</v>
      </c>
      <c r="O5" s="3" t="s">
        <v>72</v>
      </c>
      <c r="P5" s="3"/>
      <c r="Q5" s="3">
        <f>R5+12</f>
        <v>37</v>
      </c>
      <c r="R5" s="3">
        <f>S5+12</f>
        <v>25</v>
      </c>
      <c r="S5" s="337">
        <v>13</v>
      </c>
    </row>
    <row r="6" spans="1:30" ht="17.45" customHeight="1">
      <c r="B6" s="193" t="s">
        <v>38</v>
      </c>
      <c r="C6" s="193"/>
      <c r="D6" s="193"/>
      <c r="E6" s="193"/>
      <c r="F6" s="193"/>
      <c r="G6" s="193"/>
      <c r="J6" s="332" t="s">
        <v>39</v>
      </c>
      <c r="K6" s="334">
        <f>EDATE(K5,20*12-1)</f>
        <v>53297</v>
      </c>
      <c r="M6" s="335">
        <v>80</v>
      </c>
      <c r="N6" s="332" t="s">
        <v>32</v>
      </c>
      <c r="O6" s="3" t="s">
        <v>73</v>
      </c>
      <c r="P6"/>
      <c r="Q6">
        <f>Q5+15*12-1</f>
        <v>216</v>
      </c>
      <c r="R6">
        <f>R5+15*12-1</f>
        <v>204</v>
      </c>
      <c r="S6" s="337">
        <f>S5+15*12-1</f>
        <v>192</v>
      </c>
    </row>
    <row r="7" spans="1:30" ht="17.45" customHeight="1">
      <c r="A7" s="336" t="str">
        <f>Q4</f>
        <v>15 Year Starting 2028</v>
      </c>
      <c r="B7" s="193"/>
      <c r="C7" s="338">
        <f ca="1">NPV($K$10,INDIRECT("C"&amp;$Q$5&amp;":C"&amp;$Q$6))</f>
        <v>-60221434.588803932</v>
      </c>
      <c r="D7" s="338">
        <f ca="1">NPV($K$10,INDIRECT("D"&amp;$Q$5&amp;":D"&amp;$Q$6))</f>
        <v>69096790.718958825</v>
      </c>
      <c r="E7" s="338">
        <f ca="1">NPV($K$10,INDIRECT("e"&amp;$Q$5&amp;":e"&amp;$Q$6))</f>
        <v>8875356.1301549282</v>
      </c>
      <c r="F7" s="339">
        <f ca="1">NPV($K$10,INDIRECT("F"&amp;$Q$5&amp;":F"&amp;$Q$6))</f>
        <v>2079944.5414327171</v>
      </c>
      <c r="G7" s="340">
        <f ca="1">($C7+D7)/$F7</f>
        <v>4.2671119125326911</v>
      </c>
      <c r="K7" s="334"/>
      <c r="M7" s="335"/>
      <c r="O7" s="3"/>
      <c r="P7"/>
      <c r="Q7"/>
      <c r="R7"/>
      <c r="S7"/>
      <c r="AB7" s="332" t="s">
        <v>316</v>
      </c>
    </row>
    <row r="8" spans="1:30" ht="17.45" customHeight="1">
      <c r="A8" s="336" t="str">
        <f>R4</f>
        <v>15 Year Starting 2027</v>
      </c>
      <c r="C8" s="338">
        <f ca="1">NPV($K$10,INDIRECT("C"&amp;$R$5&amp;":C"&amp;$R$6))</f>
        <v>-52293852.279118381</v>
      </c>
      <c r="D8" s="338">
        <f ca="1">NPV($K$10,INDIRECT("D"&amp;$R$5&amp;":D"&amp;$R$6))</f>
        <v>61428704.970223099</v>
      </c>
      <c r="E8" s="338">
        <f ca="1">NPV($K$10,INDIRECT("e"&amp;$R$5&amp;":e"&amp;$R$6))</f>
        <v>9134852.6911046971</v>
      </c>
      <c r="F8" s="339">
        <f ca="1">NPV($K$10,INDIRECT("F"&amp;$R$5&amp;":F"&amp;$R$6))</f>
        <v>2079674.6643826819</v>
      </c>
      <c r="G8" s="340">
        <f ca="1">($C8+D8)/$F8</f>
        <v>4.3924431294720092</v>
      </c>
      <c r="M8" s="341">
        <f ca="1">ROUNDUP(SUM(OFFSET(F12,MATCH(K5,B13:B24,0),0,12))/(EDATE(K5,12)-K5)/24/Study_MW,4)</f>
        <v>0.30409999999999998</v>
      </c>
      <c r="N8" s="342" t="s">
        <v>33</v>
      </c>
      <c r="AB8" s="333" t="s">
        <v>111</v>
      </c>
    </row>
    <row r="9" spans="1:30" ht="17.45" customHeight="1">
      <c r="A9" s="336"/>
      <c r="B9" s="336" t="str">
        <f>"Nominal NPV at "&amp;TEXT(J10,"0.00%")&amp;" Discount Rate"</f>
        <v>Nominal NPV at 6.38% Discount Rate</v>
      </c>
      <c r="J9" s="332" t="str">
        <f>'Table 1'!I49</f>
        <v>Discount Rate - 2025 IRP</v>
      </c>
      <c r="AB9" s="332" t="str">
        <f>[6]ImportData!$F$12</f>
        <v>WD_QF_UTN_QF_Sch38_UT</v>
      </c>
    </row>
    <row r="10" spans="1:30" ht="17.45" customHeight="1">
      <c r="A10" s="336" t="str">
        <f>S4</f>
        <v>15 Year Starting 2026</v>
      </c>
      <c r="C10" s="338">
        <f ca="1">NPV($K$10,INDIRECT("C"&amp;$S$5&amp;":C"&amp;$S$6))</f>
        <v>-45737049.857846946</v>
      </c>
      <c r="D10" s="338">
        <f ca="1">NPV($K$10,INDIRECT("d"&amp;$S$5&amp;":d"&amp;$S$6))</f>
        <v>54295688.790786564</v>
      </c>
      <c r="E10" s="338">
        <f ca="1">NPV($K$10,INDIRECT("e"&amp;$S$5&amp;":e"&amp;$S$6))</f>
        <v>8558638.9329396691</v>
      </c>
      <c r="F10" s="339">
        <f ca="1">NPV($K$10,INDIRECT("F"&amp;$S$5&amp;":F"&amp;$S$6))</f>
        <v>2079756.6434704463</v>
      </c>
      <c r="G10" s="340">
        <f ca="1">($C10+D10)/$F10</f>
        <v>4.1152117291271146</v>
      </c>
      <c r="J10" s="343">
        <f>'Table 1'!I50</f>
        <v>6.3799999999999996E-2</v>
      </c>
      <c r="K10" s="344">
        <f>((1+J10)^(1/12))-1</f>
        <v>5.1672547259051793E-3</v>
      </c>
    </row>
    <row r="11" spans="1:30" ht="17.45" customHeight="1">
      <c r="B11" s="194"/>
      <c r="C11" s="195" t="s">
        <v>18</v>
      </c>
      <c r="D11" s="196" t="s">
        <v>40</v>
      </c>
      <c r="E11" s="196" t="s">
        <v>41</v>
      </c>
      <c r="F11" s="196" t="s">
        <v>41</v>
      </c>
      <c r="G11" s="197" t="s">
        <v>48</v>
      </c>
      <c r="S11" s="332" t="s">
        <v>132</v>
      </c>
      <c r="U11" s="332" t="s">
        <v>132</v>
      </c>
      <c r="AA11" s="332" t="s">
        <v>107</v>
      </c>
      <c r="AB11" s="332" t="s">
        <v>311</v>
      </c>
    </row>
    <row r="12" spans="1:30" ht="17.45" customHeight="1">
      <c r="B12" s="198" t="s">
        <v>42</v>
      </c>
      <c r="C12" s="195" t="s">
        <v>43</v>
      </c>
      <c r="D12" s="199" t="str">
        <f>TEXT((SUM(F25:F72)/(8760*3+8784))/Study_MW,"0.0%")&amp;" CF"</f>
        <v>30.4% CF</v>
      </c>
      <c r="E12" s="200" t="s">
        <v>47</v>
      </c>
      <c r="F12" s="331" t="s">
        <v>44</v>
      </c>
      <c r="G12" s="199" t="str">
        <f>D12</f>
        <v>30.4% CF</v>
      </c>
      <c r="I12" s="196" t="s">
        <v>45</v>
      </c>
      <c r="J12" s="201" t="s">
        <v>0</v>
      </c>
      <c r="K12" s="201" t="s">
        <v>46</v>
      </c>
      <c r="L12" s="201" t="s">
        <v>45</v>
      </c>
      <c r="M12" s="201"/>
      <c r="N12" s="197"/>
      <c r="P12" s="332" t="s">
        <v>41</v>
      </c>
      <c r="Q12" s="332" t="s">
        <v>63</v>
      </c>
      <c r="R12" s="332" t="s">
        <v>64</v>
      </c>
      <c r="S12" s="332" t="s">
        <v>18</v>
      </c>
      <c r="U12" s="332" t="s">
        <v>6</v>
      </c>
      <c r="V12" s="332" t="str">
        <f t="shared" ref="V12:V75" si="0">IFERROR(IF(AND(MONTH(K13)&gt;=6,MONTH(K13)&lt;=9),"Summer","Winter"),"-")</f>
        <v>Winter</v>
      </c>
    </row>
    <row r="13" spans="1:30" ht="17.45" customHeight="1">
      <c r="B13" s="202">
        <v>46023</v>
      </c>
      <c r="C13" s="345" cm="1">
        <f t="array" ref="C13">IF($J13&lt;=$AD$1,IF(F13="","",-INDEX([6]Delta!$F$1:$JR$1000,$L$13,$I13))*1000*IF(MONTH($B13)=12,IF(MOD($J13,4)=0,31/29,31/30),1),(C1*(1+$AA13)))</f>
        <v>367619.44972417405</v>
      </c>
      <c r="D13" s="346">
        <f>IF(ISNUMBER($F13),VLOOKUP($J13,'Table 1'!$B$13:$C$37,2,FALSE)/12*1000*Study_MW,"")</f>
        <v>0</v>
      </c>
      <c r="E13" s="347">
        <f t="shared" ref="E13" si="1">IF(ISNUMBER(C13+D13),C13+D13,"")</f>
        <v>367619.44972417405</v>
      </c>
      <c r="F13" s="348">
        <f>IF($J13&lt;=$AD$1,IF(INDEX([6]Delta!$F$1:$JR$1440,$L$14,$I13)=0,"",INDEX([6]Delta!$F$1:$JR$1440,$L$14,$I13))*IF(MONTH($B13)=12,IF(MOD($J13,4)=0,31/29,31/30),1),F1*IF(MONTH(B13)=2,IF(MOD($J13,4)=0,29/28,IF(MOD($AB1,4)=0,28/29,1)),1))*(1+$AB13)</f>
        <v>17943.308888460004</v>
      </c>
      <c r="G13" s="349">
        <f t="shared" ref="G13:G76" si="2">IF(ISNUMBER($F13),E13/$F13,"")</f>
        <v>20.487829307815321</v>
      </c>
      <c r="I13" s="350">
        <f>(YEAR(B13)-2025)*13+1</f>
        <v>14</v>
      </c>
      <c r="J13" s="351">
        <f>YEAR(B13)</f>
        <v>2026</v>
      </c>
      <c r="K13" s="202">
        <f t="shared" ref="K13:K24" si="3">IF(ISNUMBER(F13),B13,"")</f>
        <v>46023</v>
      </c>
      <c r="L13" s="332">
        <f>MATCH(M13,[6]Delta!$A$1:$A$1000,FALSE)</f>
        <v>840</v>
      </c>
      <c r="M13" s="336" t="s">
        <v>117</v>
      </c>
      <c r="V13" s="332" t="str">
        <f t="shared" si="0"/>
        <v>Winter</v>
      </c>
      <c r="AA13" s="352">
        <f t="shared" ref="AA13:AA76" si="4">Inflation</f>
        <v>2.18E-2</v>
      </c>
      <c r="AB13" s="353">
        <f>IF($AB$8="Solar",IFERROR(IF(J13&gt;$AD$1,-0.005,0),#REF!),0)</f>
        <v>0</v>
      </c>
    </row>
    <row r="14" spans="1:30" ht="17.45" customHeight="1">
      <c r="B14" s="203">
        <f t="shared" ref="B14:B77" si="5">EDATE(B13,1)</f>
        <v>46054</v>
      </c>
      <c r="C14" s="354" cm="1">
        <f t="array" ref="C14">IF($J14&lt;=$AD$1,IF(F14="","",-INDEX([6]Delta!$F$1:$JR$1000,$L$13,$I14))*1000*IF(MONTH($B14)=12,IF(MOD($J14,4)=0,31/29,31/30),1),(C2*(1+$AA14)))</f>
        <v>358657.79605482385</v>
      </c>
      <c r="D14" s="355">
        <f>IF(ISNUMBER($F14),VLOOKUP($J14,'Table 1'!$B$13:$C$37,2,FALSE)/12*1000*Study_MW,"")</f>
        <v>0</v>
      </c>
      <c r="E14" s="355">
        <f t="shared" ref="E14:E77" si="6">IF(ISNUMBER(C14+D14),C14+D14,"")</f>
        <v>358657.79605482385</v>
      </c>
      <c r="F14" s="354">
        <f>IF($J14&lt;=$AD$1,IF(INDEX([6]Delta!$F$1:$JR$1440,$L$14,$I14)=0,"",INDEX([6]Delta!$F$1:$JR$1440,$L$14,$I14))*IF(MONTH($B14)=12,IF(MOD($J14,4)=0,31/29,31/30),1),F2*IF(MONTH(B14)=2,IF(MOD($J14,4)=0,29/28,IF(MOD($J2,4)=0,28/29,1)),1))*(1+$AB14)</f>
        <v>20134.57358511</v>
      </c>
      <c r="G14" s="356">
        <f t="shared" si="2"/>
        <v>17.813031626359344</v>
      </c>
      <c r="I14" s="357">
        <f>I13+1</f>
        <v>15</v>
      </c>
      <c r="J14" s="351">
        <f t="shared" ref="J14:J77" si="7">YEAR(B14)</f>
        <v>2026</v>
      </c>
      <c r="K14" s="203">
        <f t="shared" si="3"/>
        <v>46054</v>
      </c>
      <c r="L14" s="332">
        <f>MATCH(M14,[6]Delta!$D$710:$D$1500,FALSE)+ROW([6]Delta!$D$709)</f>
        <v>1151</v>
      </c>
      <c r="M14" s="358" t="str">
        <f>[6]ImportData!$F$12</f>
        <v>WD_QF_UTN_QF_Sch38_UT</v>
      </c>
      <c r="V14" s="332" t="str">
        <f t="shared" si="0"/>
        <v>Winter</v>
      </c>
      <c r="AA14" s="352">
        <f t="shared" si="4"/>
        <v>2.18E-2</v>
      </c>
      <c r="AB14" s="353">
        <f t="shared" ref="AB14:AB77" si="8">IF($AB$8="Solar",IFERROR(IF(J14&gt;$AD$1,-0.005,0),AB2),0)</f>
        <v>0</v>
      </c>
    </row>
    <row r="15" spans="1:30" ht="17.45" customHeight="1">
      <c r="B15" s="203">
        <f t="shared" si="5"/>
        <v>46082</v>
      </c>
      <c r="C15" s="354" cm="1">
        <f t="array" ref="C15">IF($J15&lt;=$AD$1,IF(F15="","",-INDEX([6]Delta!$F$1:$JR$1000,$L$13,$I15))*1000*IF(MONTH($B15)=12,IF(MOD($J15,4)=0,31/29,31/30),1),(C3*(1+$AA15)))</f>
        <v>129091.35682967462</v>
      </c>
      <c r="D15" s="355">
        <f>IF(ISNUMBER($F15),VLOOKUP($J15,'Table 1'!$B$13:$C$37,2,FALSE)/12*1000*Study_MW,"")</f>
        <v>0</v>
      </c>
      <c r="E15" s="355">
        <f t="shared" si="6"/>
        <v>129091.35682967462</v>
      </c>
      <c r="F15" s="354">
        <f>IF($J15&lt;=$AD$1,IF(INDEX([6]Delta!$F$1:$JR$1440,$L$14,$I15)=0,"",INDEX([6]Delta!$F$1:$JR$1440,$L$14,$I15))*IF(MONTH($B15)=12,IF(MOD($J15,4)=0,31/29,31/30),1),F3*IF(MONTH(B15)=2,IF(MOD($J15,4)=0,29/28,IF(MOD($J3,4)=0,28/29,1)),1))*(1+$AB15)</f>
        <v>18349.125429259999</v>
      </c>
      <c r="G15" s="356">
        <f t="shared" si="2"/>
        <v>7.035286631362939</v>
      </c>
      <c r="I15" s="357">
        <f t="shared" ref="I15:I24" si="9">I14+1</f>
        <v>16</v>
      </c>
      <c r="J15" s="351">
        <f t="shared" si="7"/>
        <v>2026</v>
      </c>
      <c r="K15" s="203">
        <f t="shared" si="3"/>
        <v>46082</v>
      </c>
      <c r="V15" s="332" t="str">
        <f t="shared" si="0"/>
        <v>Winter</v>
      </c>
      <c r="AA15" s="352">
        <f t="shared" si="4"/>
        <v>2.18E-2</v>
      </c>
      <c r="AB15" s="353">
        <f t="shared" si="8"/>
        <v>0</v>
      </c>
    </row>
    <row r="16" spans="1:30" ht="17.45" customHeight="1">
      <c r="B16" s="203">
        <f t="shared" si="5"/>
        <v>46113</v>
      </c>
      <c r="C16" s="354" cm="1">
        <f t="array" ref="C16">IF($J16&lt;=$AD$1,IF(F16="","",-INDEX([6]Delta!$F$1:$JR$1000,$L$13,$I16))*1000*IF(MONTH($B16)=12,IF(MOD($J16,4)=0,31/29,31/30),1),(C4*(1+$AA16)))</f>
        <v>108292.84345435735</v>
      </c>
      <c r="D16" s="355">
        <f>IF(ISNUMBER($F16),VLOOKUP($J16,'Table 1'!$B$13:$C$37,2,FALSE)/12*1000*Study_MW,"")</f>
        <v>0</v>
      </c>
      <c r="E16" s="355">
        <f t="shared" si="6"/>
        <v>108292.84345435735</v>
      </c>
      <c r="F16" s="354">
        <f>IF($J16&lt;=$AD$1,IF(INDEX([6]Delta!$F$1:$JR$1440,$L$14,$I16)=0,"",INDEX([6]Delta!$F$1:$JR$1440,$L$14,$I16))*IF(MONTH($B16)=12,IF(MOD($J16,4)=0,31/29,31/30),1),F4*IF(MONTH(B16)=2,IF(MOD($J16,4)=0,29/28,IF(MOD($J4,4)=0,28/29,1)),1))*(1+$AB16)</f>
        <v>20661.518720159998</v>
      </c>
      <c r="G16" s="356">
        <f t="shared" si="2"/>
        <v>5.2412818690183274</v>
      </c>
      <c r="I16" s="357">
        <f t="shared" si="9"/>
        <v>17</v>
      </c>
      <c r="J16" s="351">
        <f t="shared" si="7"/>
        <v>2026</v>
      </c>
      <c r="K16" s="203">
        <f t="shared" si="3"/>
        <v>46113</v>
      </c>
      <c r="L16" s="351">
        <f>YEAR(B13)</f>
        <v>2026</v>
      </c>
      <c r="M16" s="332">
        <f>SUMIF($J$13:$J$350,L16,$C$13:$C$350)</f>
        <v>3750444.2402512399</v>
      </c>
      <c r="N16" s="332">
        <f>SUMIF($J$13:$J$350,L16,$D$13:$D$350)</f>
        <v>0</v>
      </c>
      <c r="O16" s="332">
        <f>SUMIF($J$13:$J$350,L16,$F$13:$F$350)</f>
        <v>213067.16707245939</v>
      </c>
      <c r="P16" s="359">
        <f t="shared" ref="P16:P25" si="10">(M16+N16)/O16</f>
        <v>17.602168798610805</v>
      </c>
      <c r="Q16" s="360">
        <f>M16/O16</f>
        <v>17.602168798610805</v>
      </c>
      <c r="R16" s="360">
        <f>IFERROR(N16/O16,0)</f>
        <v>0</v>
      </c>
      <c r="S16" s="332">
        <f>SUMIFS($C$13:$C$312,$J$13:$J$312,L16,$V$13:$V$312,"Summer")</f>
        <v>1362400.1590393891</v>
      </c>
      <c r="U16" s="332">
        <f>SUMIFS($D$13:$D$276,$J$13:$J$276,L16,$V$12:$V$275,"Summer")</f>
        <v>0</v>
      </c>
      <c r="V16" s="332" t="str">
        <f t="shared" si="0"/>
        <v>Winter</v>
      </c>
      <c r="X16" s="332">
        <f>M16+N16</f>
        <v>3750444.2402512399</v>
      </c>
      <c r="AA16" s="352">
        <f t="shared" si="4"/>
        <v>2.18E-2</v>
      </c>
      <c r="AB16" s="353">
        <f t="shared" si="8"/>
        <v>0</v>
      </c>
    </row>
    <row r="17" spans="2:28" ht="17.45" customHeight="1">
      <c r="B17" s="203">
        <f t="shared" si="5"/>
        <v>46143</v>
      </c>
      <c r="C17" s="354" cm="1">
        <f t="array" ref="C17">IF($J17&lt;=$AD$1,IF(F17="","",-INDEX([6]Delta!$F$1:$JR$1000,$L$13,$I17))*1000*IF(MONTH($B17)=12,IF(MOD($J17,4)=0,31/29,31/30),1),(C5*(1+$AA17)))</f>
        <v>248214.73890347261</v>
      </c>
      <c r="D17" s="355">
        <f>IF(ISNUMBER($F17),VLOOKUP($J17,'Table 1'!$B$13:$C$37,2,FALSE)/12*1000*Study_MW,"")</f>
        <v>0</v>
      </c>
      <c r="E17" s="355">
        <f t="shared" si="6"/>
        <v>248214.73890347261</v>
      </c>
      <c r="F17" s="354">
        <f>IF($J17&lt;=$AD$1,IF(INDEX([6]Delta!$F$1:$JR$1440,$L$14,$I17)=0,"",INDEX([6]Delta!$F$1:$JR$1440,$L$14,$I17))*IF(MONTH($B17)=12,IF(MOD($J17,4)=0,31/29,31/30),1),F5*IF(MONTH(B17)=2,IF(MOD($J17,4)=0,29/28,IF(MOD($J5,4)=0,28/29,1)),1))*(1+$AB17)</f>
        <v>22464.29332414001</v>
      </c>
      <c r="G17" s="356">
        <f t="shared" si="2"/>
        <v>11.049301009470989</v>
      </c>
      <c r="I17" s="357">
        <f t="shared" si="9"/>
        <v>18</v>
      </c>
      <c r="J17" s="351">
        <f t="shared" si="7"/>
        <v>2026</v>
      </c>
      <c r="K17" s="203">
        <f t="shared" si="3"/>
        <v>46143</v>
      </c>
      <c r="L17" s="351">
        <f>L16+1</f>
        <v>2027</v>
      </c>
      <c r="M17" s="332">
        <f t="shared" ref="M17:M41" si="11">SUMIF($J$13:$J$350,L17,$C$13:$C$350)</f>
        <v>4738222.1818595221</v>
      </c>
      <c r="N17" s="332">
        <f t="shared" ref="N17:N41" si="12">SUMIF($J$13:$J$350,L17,$D$13:$D$350)</f>
        <v>0</v>
      </c>
      <c r="O17" s="332">
        <f t="shared" ref="O17:O41" si="13">SUMIF($J$13:$J$350,L17,$F$13:$F$350)</f>
        <v>212724.94863765634</v>
      </c>
      <c r="P17" s="359">
        <f t="shared" si="10"/>
        <v>22.273937364678094</v>
      </c>
      <c r="Q17" s="360">
        <f t="shared" ref="Q17:Q33" si="14">M17/O17</f>
        <v>22.273937364678094</v>
      </c>
      <c r="R17" s="360">
        <f t="shared" ref="R17:R33" si="15">IFERROR(N17/O17,0)</f>
        <v>0</v>
      </c>
      <c r="S17" s="332">
        <f t="shared" ref="S17:S41" si="16">SUMIFS($C$13:$C$312,$J$13:$J$312,L17,$V$13:$V$312,"Summer")</f>
        <v>1581485.0482400362</v>
      </c>
      <c r="U17" s="332">
        <f t="shared" ref="U17:U41" si="17">SUMIFS($D$13:$D$276,$J$13:$J$276,L17,$V$12:$V$275,"Summer")</f>
        <v>0</v>
      </c>
      <c r="V17" s="332" t="str">
        <f t="shared" si="0"/>
        <v>Summer</v>
      </c>
      <c r="X17" s="332">
        <f t="shared" ref="X17:X50" si="18">M17+N17</f>
        <v>4738222.1818595221</v>
      </c>
      <c r="AA17" s="352">
        <f t="shared" si="4"/>
        <v>2.18E-2</v>
      </c>
      <c r="AB17" s="353">
        <f t="shared" si="8"/>
        <v>0</v>
      </c>
    </row>
    <row r="18" spans="2:28" ht="17.45" customHeight="1">
      <c r="B18" s="203">
        <f t="shared" si="5"/>
        <v>46174</v>
      </c>
      <c r="C18" s="354" cm="1">
        <f t="array" ref="C18">IF($J18&lt;=$AD$1,IF(F18="","",-INDEX([6]Delta!$F$1:$JR$1000,$L$13,$I18))*1000*IF(MONTH($B18)=12,IF(MOD($J18,4)=0,31/29,31/30),1),(C6*(1+$AA18)))</f>
        <v>343955.67764243606</v>
      </c>
      <c r="D18" s="355">
        <f>IF(ISNUMBER($F18),VLOOKUP($J18,'Table 1'!$B$13:$C$37,2,FALSE)/12*1000*Study_MW,"")</f>
        <v>0</v>
      </c>
      <c r="E18" s="355">
        <f t="shared" si="6"/>
        <v>343955.67764243606</v>
      </c>
      <c r="F18" s="354">
        <f>IF($J18&lt;=$AD$1,IF(INDEX([6]Delta!$F$1:$JR$1440,$L$14,$I18)=0,"",INDEX([6]Delta!$F$1:$JR$1440,$L$14,$I18))*IF(MONTH($B18)=12,IF(MOD($J18,4)=0,31/29,31/30),1),F6*IF(MONTH(B18)=2,IF(MOD($J18,4)=0,29/28,IF(MOD($J6,4)=0,28/29,1)),1))*(1+$AB18)</f>
        <v>21524.017336009998</v>
      </c>
      <c r="G18" s="356">
        <f t="shared" si="2"/>
        <v>15.980087372769075</v>
      </c>
      <c r="I18" s="357">
        <f t="shared" si="9"/>
        <v>19</v>
      </c>
      <c r="J18" s="351">
        <f t="shared" si="7"/>
        <v>2026</v>
      </c>
      <c r="K18" s="203">
        <f t="shared" si="3"/>
        <v>46174</v>
      </c>
      <c r="L18" s="351">
        <f t="shared" ref="L18:L42" si="19">L17+1</f>
        <v>2028</v>
      </c>
      <c r="M18" s="332">
        <f t="shared" si="11"/>
        <v>5046913.9648908013</v>
      </c>
      <c r="N18" s="332">
        <f t="shared" si="12"/>
        <v>0</v>
      </c>
      <c r="O18" s="332">
        <f t="shared" si="13"/>
        <v>213156.9874370473</v>
      </c>
      <c r="P18" s="359">
        <f t="shared" si="10"/>
        <v>23.676981109433868</v>
      </c>
      <c r="Q18" s="360">
        <f t="shared" si="14"/>
        <v>23.676981109433868</v>
      </c>
      <c r="R18" s="360">
        <f t="shared" si="15"/>
        <v>0</v>
      </c>
      <c r="S18" s="332">
        <f t="shared" si="16"/>
        <v>1516652.1807139944</v>
      </c>
      <c r="U18" s="332">
        <f t="shared" si="17"/>
        <v>0</v>
      </c>
      <c r="V18" s="332" t="str">
        <f t="shared" si="0"/>
        <v>Summer</v>
      </c>
      <c r="X18" s="332">
        <f t="shared" si="18"/>
        <v>5046913.9648908013</v>
      </c>
      <c r="AA18" s="352">
        <f t="shared" si="4"/>
        <v>2.18E-2</v>
      </c>
      <c r="AB18" s="353">
        <f t="shared" si="8"/>
        <v>0</v>
      </c>
    </row>
    <row r="19" spans="2:28" ht="17.45" customHeight="1">
      <c r="B19" s="203">
        <f t="shared" si="5"/>
        <v>46204</v>
      </c>
      <c r="C19" s="354" cm="1">
        <f t="array" ref="C19">IF($J19&lt;=$AD$1,IF(F19="","",-INDEX([6]Delta!$F$1:$JR$1000,$L$13,$I19))*1000*IF(MONTH($B19)=12,IF(MOD($J19,4)=0,31/29,31/30),1),(C7*(1+$AA19)))</f>
        <v>398329.41792729252</v>
      </c>
      <c r="D19" s="355">
        <f>IF(ISNUMBER($F19),VLOOKUP($J19,'Table 1'!$B$13:$C$37,2,FALSE)/12*1000*Study_MW,"")</f>
        <v>0</v>
      </c>
      <c r="E19" s="355">
        <f t="shared" si="6"/>
        <v>398329.41792729252</v>
      </c>
      <c r="F19" s="354">
        <f>IF($J19&lt;=$AD$1,IF(INDEX([6]Delta!$F$1:$JR$1440,$L$14,$I19)=0,"",INDEX([6]Delta!$F$1:$JR$1440,$L$14,$I19))*IF(MONTH($B19)=12,IF(MOD($J19,4)=0,31/29,31/30),1),F7*IF(MONTH(B19)=2,IF(MOD($J19,4)=0,29/28,IF(MOD($J7,4)=0,28/29,1)),1))*(1+$AB19)</f>
        <v>15147.51103519</v>
      </c>
      <c r="G19" s="356">
        <f t="shared" si="2"/>
        <v>26.296691053857757</v>
      </c>
      <c r="I19" s="357">
        <f t="shared" si="9"/>
        <v>20</v>
      </c>
      <c r="J19" s="351">
        <f t="shared" si="7"/>
        <v>2026</v>
      </c>
      <c r="K19" s="203">
        <f t="shared" si="3"/>
        <v>46204</v>
      </c>
      <c r="L19" s="351">
        <f t="shared" si="19"/>
        <v>2029</v>
      </c>
      <c r="M19" s="332">
        <f t="shared" si="11"/>
        <v>-7987431.5495087067</v>
      </c>
      <c r="N19" s="332">
        <f t="shared" si="12"/>
        <v>6960996.0577442022</v>
      </c>
      <c r="O19" s="332">
        <f t="shared" si="13"/>
        <v>212611.19116223199</v>
      </c>
      <c r="P19" s="359">
        <f t="shared" si="10"/>
        <v>-4.827758530270815</v>
      </c>
      <c r="Q19" s="360">
        <f t="shared" si="14"/>
        <v>-37.568255489495535</v>
      </c>
      <c r="R19" s="360">
        <f t="shared" si="15"/>
        <v>32.740496959224721</v>
      </c>
      <c r="S19" s="332">
        <f t="shared" si="16"/>
        <v>-1322508.7202265786</v>
      </c>
      <c r="U19" s="332">
        <f t="shared" si="17"/>
        <v>2320332.0192480669</v>
      </c>
      <c r="V19" s="332" t="str">
        <f t="shared" si="0"/>
        <v>Summer</v>
      </c>
      <c r="X19" s="332">
        <f t="shared" si="18"/>
        <v>-1026435.4917645045</v>
      </c>
      <c r="AA19" s="352">
        <f t="shared" si="4"/>
        <v>2.18E-2</v>
      </c>
      <c r="AB19" s="353">
        <f t="shared" si="8"/>
        <v>0</v>
      </c>
    </row>
    <row r="20" spans="2:28" ht="17.45" customHeight="1">
      <c r="B20" s="203">
        <f t="shared" si="5"/>
        <v>46235</v>
      </c>
      <c r="C20" s="354" cm="1">
        <f t="array" ref="C20">IF($J20&lt;=$AD$1,IF(F20="","",-INDEX([6]Delta!$F$1:$JR$1000,$L$13,$I20))*1000*IF(MONTH($B20)=12,IF(MOD($J20,4)=0,31/29,31/30),1),(C8*(1+$AA20)))</f>
        <v>371900.32456618792</v>
      </c>
      <c r="D20" s="355">
        <f>IF(ISNUMBER($F20),VLOOKUP($J20,'Table 1'!$B$13:$C$37,2,FALSE)/12*1000*Study_MW,"")</f>
        <v>0</v>
      </c>
      <c r="E20" s="355">
        <f t="shared" si="6"/>
        <v>371900.32456618792</v>
      </c>
      <c r="F20" s="354">
        <f>IF($J20&lt;=$AD$1,IF(INDEX([6]Delta!$F$1:$JR$1440,$L$14,$I20)=0,"",INDEX([6]Delta!$F$1:$JR$1440,$L$14,$I20))*IF(MONTH($B20)=12,IF(MOD($J20,4)=0,31/29,31/30),1),F8*IF(MONTH(B20)=2,IF(MOD($J20,4)=0,29/28,IF(MOD($J8,4)=0,28/29,1)),1))*(1+$AB20)</f>
        <v>12548.558045939999</v>
      </c>
      <c r="G20" s="356">
        <f t="shared" si="2"/>
        <v>29.636897180111763</v>
      </c>
      <c r="I20" s="357">
        <f t="shared" si="9"/>
        <v>21</v>
      </c>
      <c r="J20" s="351">
        <f t="shared" si="7"/>
        <v>2026</v>
      </c>
      <c r="K20" s="203">
        <f t="shared" si="3"/>
        <v>46235</v>
      </c>
      <c r="L20" s="351">
        <f t="shared" si="19"/>
        <v>2030</v>
      </c>
      <c r="M20" s="332">
        <f t="shared" si="11"/>
        <v>-8585680.7149815727</v>
      </c>
      <c r="N20" s="332">
        <f t="shared" si="12"/>
        <v>7112745.7681370964</v>
      </c>
      <c r="O20" s="332">
        <f t="shared" si="13"/>
        <v>212907.25611549767</v>
      </c>
      <c r="P20" s="359">
        <f t="shared" si="10"/>
        <v>-6.9181998477564353</v>
      </c>
      <c r="Q20" s="360">
        <f t="shared" si="14"/>
        <v>-40.325918766826916</v>
      </c>
      <c r="R20" s="360">
        <f t="shared" si="15"/>
        <v>33.407718919070483</v>
      </c>
      <c r="S20" s="332">
        <f t="shared" si="16"/>
        <v>-1492792.7711440751</v>
      </c>
      <c r="U20" s="332">
        <f t="shared" si="17"/>
        <v>2370915.2560456982</v>
      </c>
      <c r="V20" s="332" t="str">
        <f t="shared" si="0"/>
        <v>Summer</v>
      </c>
      <c r="X20" s="332">
        <f t="shared" si="18"/>
        <v>-1472934.9468444763</v>
      </c>
      <c r="AA20" s="352">
        <f t="shared" si="4"/>
        <v>2.18E-2</v>
      </c>
      <c r="AB20" s="353">
        <f t="shared" si="8"/>
        <v>0</v>
      </c>
    </row>
    <row r="21" spans="2:28" ht="17.45" customHeight="1">
      <c r="B21" s="203">
        <f t="shared" si="5"/>
        <v>46266</v>
      </c>
      <c r="C21" s="354" cm="1">
        <f t="array" ref="C21">IF($J21&lt;=$AD$1,IF(F21="","",-INDEX([6]Delta!$F$1:$JR$1000,$L$13,$I21))*1000*IF(MONTH($B21)=12,IF(MOD($J21,4)=0,31/29,31/30),1),(C9*(1+$AA21)))</f>
        <v>229220.32021386258</v>
      </c>
      <c r="D21" s="355">
        <f>IF(ISNUMBER($F21),VLOOKUP($J21,'Table 1'!$B$13:$C$37,2,FALSE)/12*1000*Study_MW,"")</f>
        <v>0</v>
      </c>
      <c r="E21" s="355">
        <f t="shared" si="6"/>
        <v>229220.32021386258</v>
      </c>
      <c r="F21" s="354">
        <f>IF($J21&lt;=$AD$1,IF(INDEX([6]Delta!$F$1:$JR$1440,$L$14,$I21)=0,"",INDEX([6]Delta!$F$1:$JR$1440,$L$14,$I21))*IF(MONTH($B21)=12,IF(MOD($J21,4)=0,31/29,31/30),1),F9*IF(MONTH(B21)=2,IF(MOD($J21,4)=0,29/28,IF(MOD($J9,4)=0,28/29,1)),1))*(1+$AB21)</f>
        <v>12296.434959349997</v>
      </c>
      <c r="G21" s="356">
        <f t="shared" si="2"/>
        <v>18.641201370285572</v>
      </c>
      <c r="I21" s="357">
        <f t="shared" si="9"/>
        <v>22</v>
      </c>
      <c r="J21" s="351">
        <f t="shared" si="7"/>
        <v>2026</v>
      </c>
      <c r="K21" s="203">
        <f t="shared" si="3"/>
        <v>46266</v>
      </c>
      <c r="L21" s="351">
        <f t="shared" si="19"/>
        <v>2031</v>
      </c>
      <c r="M21" s="332">
        <f t="shared" si="11"/>
        <v>-9136875.7554247286</v>
      </c>
      <c r="N21" s="332">
        <f t="shared" si="12"/>
        <v>7267803.6256350065</v>
      </c>
      <c r="O21" s="332">
        <f t="shared" si="13"/>
        <v>213117.683204595</v>
      </c>
      <c r="P21" s="359">
        <f t="shared" si="10"/>
        <v>-8.7701409929245298</v>
      </c>
      <c r="Q21" s="360">
        <f t="shared" si="14"/>
        <v>-42.872443140502995</v>
      </c>
      <c r="R21" s="360">
        <f t="shared" si="15"/>
        <v>34.102302147578463</v>
      </c>
      <c r="S21" s="332">
        <f t="shared" si="16"/>
        <v>-1755227.6132616443</v>
      </c>
      <c r="U21" s="332">
        <f t="shared" si="17"/>
        <v>2422601.2085450017</v>
      </c>
      <c r="V21" s="332" t="str">
        <f t="shared" si="0"/>
        <v>Winter</v>
      </c>
      <c r="X21" s="332">
        <f t="shared" si="18"/>
        <v>-1869072.1297897222</v>
      </c>
      <c r="AA21" s="352">
        <f t="shared" si="4"/>
        <v>2.18E-2</v>
      </c>
      <c r="AB21" s="353">
        <f t="shared" si="8"/>
        <v>0</v>
      </c>
    </row>
    <row r="22" spans="2:28" ht="17.45" customHeight="1">
      <c r="B22" s="203">
        <f t="shared" si="5"/>
        <v>46296</v>
      </c>
      <c r="C22" s="354" cm="1">
        <f t="array" ref="C22">IF($J22&lt;=$AD$1,IF(F22="","",-INDEX([6]Delta!$F$1:$JR$1000,$L$13,$I22))*1000*IF(MONTH($B22)=12,IF(MOD($J22,4)=0,31/29,31/30),1),(C10*(1+$AA22)))</f>
        <v>376776.44665537536</v>
      </c>
      <c r="D22" s="355">
        <f>IF(ISNUMBER($F22),VLOOKUP($J22,'Table 1'!$B$13:$C$37,2,FALSE)/12*1000*Study_MW,"")</f>
        <v>0</v>
      </c>
      <c r="E22" s="355">
        <f t="shared" si="6"/>
        <v>376776.44665537536</v>
      </c>
      <c r="F22" s="354">
        <f>IF($J22&lt;=$AD$1,IF(INDEX([6]Delta!$F$1:$JR$1440,$L$14,$I22)=0,"",INDEX([6]Delta!$F$1:$JR$1440,$L$14,$I22))*IF(MONTH($B22)=12,IF(MOD($J22,4)=0,31/29,31/30),1),F10*IF(MONTH(B22)=2,IF(MOD($J22,4)=0,29/28,IF(MOD($J10,4)=0,28/29,1)),1))*(1+$AB22)</f>
        <v>22788.968736790001</v>
      </c>
      <c r="G22" s="356">
        <f t="shared" si="2"/>
        <v>16.533282001792205</v>
      </c>
      <c r="I22" s="357">
        <f t="shared" si="9"/>
        <v>23</v>
      </c>
      <c r="J22" s="351">
        <f t="shared" si="7"/>
        <v>2026</v>
      </c>
      <c r="K22" s="203">
        <f t="shared" si="3"/>
        <v>46296</v>
      </c>
      <c r="L22" s="351">
        <f t="shared" si="19"/>
        <v>2032</v>
      </c>
      <c r="M22" s="332">
        <f t="shared" si="11"/>
        <v>-9808390.311444981</v>
      </c>
      <c r="N22" s="332">
        <f t="shared" si="12"/>
        <v>7426241.7426577797</v>
      </c>
      <c r="O22" s="332">
        <f t="shared" si="13"/>
        <v>213574.33252197035</v>
      </c>
      <c r="P22" s="359">
        <f t="shared" si="10"/>
        <v>-11.153721239148203</v>
      </c>
      <c r="Q22" s="360">
        <f t="shared" si="14"/>
        <v>-45.924948918831312</v>
      </c>
      <c r="R22" s="360">
        <f t="shared" si="15"/>
        <v>34.771227679683108</v>
      </c>
      <c r="S22" s="332">
        <f t="shared" si="16"/>
        <v>-1817791.2389689879</v>
      </c>
      <c r="U22" s="332">
        <f t="shared" si="17"/>
        <v>2475413.9142192593</v>
      </c>
      <c r="V22" s="332" t="str">
        <f t="shared" si="0"/>
        <v>Winter</v>
      </c>
      <c r="X22" s="332">
        <f t="shared" si="18"/>
        <v>-2382148.5687872013</v>
      </c>
      <c r="AA22" s="352">
        <f t="shared" si="4"/>
        <v>2.18E-2</v>
      </c>
      <c r="AB22" s="353">
        <f t="shared" si="8"/>
        <v>0</v>
      </c>
    </row>
    <row r="23" spans="2:28" ht="17.45" customHeight="1">
      <c r="B23" s="203">
        <f t="shared" si="5"/>
        <v>46327</v>
      </c>
      <c r="C23" s="354" cm="1">
        <f t="array" ref="C23">IF($J23&lt;=$AD$1,IF(F23="","",-INDEX([6]Delta!$F$1:$JR$1000,$L$13,$I23))*1000*IF(MONTH($B23)=12,IF(MOD($J23,4)=0,31/29,31/30),1),(C11*(1+$AA23)))</f>
        <v>352559.67531031638</v>
      </c>
      <c r="D23" s="355">
        <f>IF(ISNUMBER($F23),VLOOKUP($J23,'Table 1'!$B$13:$C$37,2,FALSE)/12*1000*Study_MW,"")</f>
        <v>0</v>
      </c>
      <c r="E23" s="355">
        <f t="shared" si="6"/>
        <v>352559.67531031638</v>
      </c>
      <c r="F23" s="354">
        <f>IF($J23&lt;=$AD$1,IF(INDEX([6]Delta!$F$1:$JR$1440,$L$14,$I23)=0,"",INDEX([6]Delta!$F$1:$JR$1440,$L$14,$I23))*IF(MONTH($B23)=12,IF(MOD($J23,4)=0,31/29,31/30),1),F11*IF(MONTH(B23)=2,IF(MOD($J23,4)=0,29/28,IF(MOD($J11,4)=0,28/29,1)),1))*(1+$AB23)</f>
        <v>13895.100906430001</v>
      </c>
      <c r="G23" s="356">
        <f t="shared" si="2"/>
        <v>25.372948184001189</v>
      </c>
      <c r="I23" s="357">
        <f t="shared" si="9"/>
        <v>24</v>
      </c>
      <c r="J23" s="351">
        <f t="shared" si="7"/>
        <v>2026</v>
      </c>
      <c r="K23" s="203">
        <f t="shared" si="3"/>
        <v>46327</v>
      </c>
      <c r="L23" s="351">
        <f t="shared" si="19"/>
        <v>2033</v>
      </c>
      <c r="M23" s="332">
        <f t="shared" si="11"/>
        <v>-9624356.9508302733</v>
      </c>
      <c r="N23" s="332">
        <f t="shared" si="12"/>
        <v>7588133.8127364581</v>
      </c>
      <c r="O23" s="332">
        <f t="shared" si="13"/>
        <v>212700.34532362066</v>
      </c>
      <c r="P23" s="359">
        <f t="shared" si="10"/>
        <v>-9.5732009038148469</v>
      </c>
      <c r="Q23" s="360">
        <f t="shared" si="14"/>
        <v>-45.248431243432854</v>
      </c>
      <c r="R23" s="360">
        <f t="shared" si="15"/>
        <v>35.675230339618004</v>
      </c>
      <c r="S23" s="332">
        <f t="shared" si="16"/>
        <v>-1987649.6381580727</v>
      </c>
      <c r="T23" s="352"/>
      <c r="U23" s="332">
        <f t="shared" si="17"/>
        <v>2529377.9375788192</v>
      </c>
      <c r="V23" s="332" t="str">
        <f t="shared" si="0"/>
        <v>Winter</v>
      </c>
      <c r="X23" s="332">
        <f t="shared" si="18"/>
        <v>-2036223.1380938152</v>
      </c>
      <c r="AA23" s="352">
        <f t="shared" si="4"/>
        <v>2.18E-2</v>
      </c>
      <c r="AB23" s="353">
        <f t="shared" si="8"/>
        <v>0</v>
      </c>
    </row>
    <row r="24" spans="2:28" ht="17.45" customHeight="1">
      <c r="B24" s="204">
        <f t="shared" si="5"/>
        <v>46357</v>
      </c>
      <c r="C24" s="361" cm="1">
        <f t="array" ref="C24">IF($J24&lt;=$AD$1,IF(F24="","",-INDEX([6]Delta!$F$1:$JR$1000,$L$13,$I24))*1000*IF(MONTH($B24)=12,IF(MOD($J24,4)=0,31/29,31/30),1),(C12*(1+$AA24)))</f>
        <v>465826.19296926644</v>
      </c>
      <c r="D24" s="362">
        <f>IF(ISNUMBER($F24),VLOOKUP($J24,'Table 1'!$B$13:$C$37,2,FALSE)/12*1000*Study_MW,"")</f>
        <v>0</v>
      </c>
      <c r="E24" s="362">
        <f t="shared" si="6"/>
        <v>465826.19296926644</v>
      </c>
      <c r="F24" s="361">
        <f>IF($J24&lt;=$AD$1,IF(INDEX([6]Delta!$F$1:$JR$1440,$L$14,$I24)=0,"",INDEX([6]Delta!$F$1:$JR$1440,$L$14,$I24))*IF(MONTH($B24)=12,IF(MOD($J24,4)=0,31/29,31/30),1),F12*IF(MONTH(B24)=2,IF(MOD($J24,4)=0,29/28,IF(MOD($J12,4)=0,28/29,1)),1))*(1+$AB24)</f>
        <v>15313.756105619334</v>
      </c>
      <c r="G24" s="363">
        <f t="shared" si="2"/>
        <v>30.418807101043814</v>
      </c>
      <c r="I24" s="364">
        <f t="shared" si="9"/>
        <v>25</v>
      </c>
      <c r="J24" s="351">
        <f t="shared" si="7"/>
        <v>2026</v>
      </c>
      <c r="K24" s="204">
        <f t="shared" si="3"/>
        <v>46357</v>
      </c>
      <c r="L24" s="351">
        <f t="shared" si="19"/>
        <v>2034</v>
      </c>
      <c r="M24" s="332">
        <f t="shared" si="11"/>
        <v>-9784700.9258532766</v>
      </c>
      <c r="N24" s="332">
        <f t="shared" si="12"/>
        <v>7753555.135511118</v>
      </c>
      <c r="O24" s="332">
        <f t="shared" si="13"/>
        <v>212746.689402672</v>
      </c>
      <c r="P24" s="359">
        <f t="shared" si="10"/>
        <v>-9.5472498117126907</v>
      </c>
      <c r="Q24" s="360">
        <f t="shared" si="14"/>
        <v>-45.992259401665621</v>
      </c>
      <c r="R24" s="360">
        <f t="shared" si="15"/>
        <v>36.445009589952932</v>
      </c>
      <c r="S24" s="332">
        <f t="shared" si="16"/>
        <v>-1944082.9487788868</v>
      </c>
      <c r="U24" s="332">
        <f t="shared" si="17"/>
        <v>2584518.3785037054</v>
      </c>
      <c r="V24" s="332" t="str">
        <f t="shared" si="0"/>
        <v>Winter</v>
      </c>
      <c r="X24" s="332">
        <f t="shared" si="18"/>
        <v>-2031145.7903421586</v>
      </c>
      <c r="AA24" s="352">
        <f t="shared" si="4"/>
        <v>2.18E-2</v>
      </c>
      <c r="AB24" s="353">
        <f t="shared" si="8"/>
        <v>0</v>
      </c>
    </row>
    <row r="25" spans="2:28" ht="17.45" customHeight="1">
      <c r="B25" s="202">
        <f t="shared" si="5"/>
        <v>46388</v>
      </c>
      <c r="C25" s="345" cm="1">
        <f t="array" ref="C25">IF($J25&lt;=$AD$1,IF(F25="","",-INDEX([6]Delta!$F$1:$JR$1000,$L$13,$I25))*1000*IF(MONTH($B25)=12,IF(MOD($J25,4)=0,31/29,31/30),1),(C13*(1+$AA25)))</f>
        <v>553895.76071524783</v>
      </c>
      <c r="D25" s="346">
        <f>IF(ISNUMBER($F25),VLOOKUP($J25,'Table 1'!$B$13:$C$37,2,FALSE)/12*1000*Study_MW,"")</f>
        <v>0</v>
      </c>
      <c r="E25" s="347">
        <f t="shared" si="6"/>
        <v>553895.76071524783</v>
      </c>
      <c r="F25" s="348">
        <f>IF($J25&lt;=$AD$1,IF(INDEX([6]Delta!$F$1:$JR$1440,$L$14,$I25)=0,"",INDEX([6]Delta!$F$1:$JR$1440,$L$14,$I25))*IF(MONTH($B25)=12,IF(MOD($J25,4)=0,31/29,31/30),1),F13*IF(MONTH(B25)=2,IF(MOD($J25,4)=0,29/28,IF(MOD($J13,4)=0,28/29,1)),1))*(1+$AB25)</f>
        <v>18859.187018470002</v>
      </c>
      <c r="G25" s="349">
        <f t="shared" si="2"/>
        <v>29.370076248397265</v>
      </c>
      <c r="I25" s="365">
        <f>I13+13</f>
        <v>27</v>
      </c>
      <c r="J25" s="351">
        <f t="shared" si="7"/>
        <v>2027</v>
      </c>
      <c r="K25" s="202">
        <f>IF(ISNUMBER(F25),IF(F25&lt;&gt;0,B25,""),"")</f>
        <v>46388</v>
      </c>
      <c r="L25" s="351">
        <f t="shared" si="19"/>
        <v>2035</v>
      </c>
      <c r="M25" s="332">
        <f t="shared" si="11"/>
        <v>-10154411.668974712</v>
      </c>
      <c r="N25" s="332">
        <f t="shared" si="12"/>
        <v>7922582.6354791792</v>
      </c>
      <c r="O25" s="332">
        <f t="shared" si="13"/>
        <v>212611.19116223199</v>
      </c>
      <c r="P25" s="359">
        <f t="shared" si="10"/>
        <v>-10.497232160241962</v>
      </c>
      <c r="Q25" s="360">
        <f t="shared" si="14"/>
        <v>-47.760475887774106</v>
      </c>
      <c r="R25" s="360">
        <f t="shared" si="15"/>
        <v>37.263243727532149</v>
      </c>
      <c r="S25" s="332">
        <f t="shared" si="16"/>
        <v>-2050462.8946472951</v>
      </c>
      <c r="U25" s="332">
        <f t="shared" si="17"/>
        <v>2640860.8784930599</v>
      </c>
      <c r="V25" s="332" t="str">
        <f t="shared" si="0"/>
        <v>Winter</v>
      </c>
      <c r="X25" s="332">
        <f t="shared" si="18"/>
        <v>-2231829.0334955333</v>
      </c>
      <c r="AA25" s="352">
        <f t="shared" si="4"/>
        <v>2.18E-2</v>
      </c>
      <c r="AB25" s="353">
        <f t="shared" si="8"/>
        <v>0</v>
      </c>
    </row>
    <row r="26" spans="2:28" ht="17.45" customHeight="1">
      <c r="B26" s="203">
        <f t="shared" si="5"/>
        <v>46419</v>
      </c>
      <c r="C26" s="354" cm="1">
        <f t="array" ref="C26">IF($J26&lt;=$AD$1,IF(F26="","",-INDEX([6]Delta!$F$1:$JR$1000,$L$13,$I26))*1000*IF(MONTH($B26)=12,IF(MOD($J26,4)=0,31/29,31/30),1),(C14*(1+$AA26)))</f>
        <v>570598.56165461685</v>
      </c>
      <c r="D26" s="355">
        <f>IF(ISNUMBER($F26),VLOOKUP($J26,'Table 1'!$B$13:$C$37,2,FALSE)/12*1000*Study_MW,"")</f>
        <v>0</v>
      </c>
      <c r="E26" s="355">
        <f t="shared" si="6"/>
        <v>570598.56165461685</v>
      </c>
      <c r="F26" s="354">
        <f>IF($J26&lt;=$AD$1,IF(INDEX([6]Delta!$F$1:$JR$1440,$L$14,$I26)=0,"",INDEX([6]Delta!$F$1:$JR$1440,$L$14,$I26))*IF(MONTH($B26)=12,IF(MOD($J26,4)=0,31/29,31/30),1),F14*IF(MONTH(B26)=2,IF(MOD($J26,4)=0,29/28,IF(MOD($J14,4)=0,28/29,1)),1))*(1+$AB26)</f>
        <v>19028.330878009998</v>
      </c>
      <c r="G26" s="356">
        <f t="shared" si="2"/>
        <v>29.986789977150671</v>
      </c>
      <c r="I26" s="357">
        <f t="shared" ref="I26:I89" si="20">I14+13</f>
        <v>28</v>
      </c>
      <c r="J26" s="351">
        <f t="shared" si="7"/>
        <v>2027</v>
      </c>
      <c r="K26" s="203">
        <f t="shared" ref="K26:K89" si="21">IF(ISNUMBER(F26),IF(F26&lt;&gt;0,B26,""),"")</f>
        <v>46419</v>
      </c>
      <c r="L26" s="351">
        <f t="shared" si="19"/>
        <v>2036</v>
      </c>
      <c r="M26" s="332">
        <f t="shared" si="11"/>
        <v>-10579511.152274571</v>
      </c>
      <c r="N26" s="332">
        <f t="shared" si="12"/>
        <v>8095294.9369888715</v>
      </c>
      <c r="O26" s="332">
        <f t="shared" si="13"/>
        <v>213042.96579187759</v>
      </c>
      <c r="P26" s="359">
        <f t="shared" ref="P26:P41" si="22">(M26+N26)/O26</f>
        <v>-11.660634774079043</v>
      </c>
      <c r="Q26" s="360">
        <f t="shared" si="14"/>
        <v>-49.659049351621086</v>
      </c>
      <c r="R26" s="360">
        <f t="shared" si="15"/>
        <v>37.998414577542043</v>
      </c>
      <c r="S26" s="332">
        <f t="shared" si="16"/>
        <v>-2118330.8921556566</v>
      </c>
      <c r="U26" s="332">
        <f t="shared" si="17"/>
        <v>2698431.6456629578</v>
      </c>
      <c r="V26" s="332" t="str">
        <f t="shared" si="0"/>
        <v>Winter</v>
      </c>
      <c r="X26" s="332">
        <f t="shared" si="18"/>
        <v>-2484216.2152856998</v>
      </c>
      <c r="AA26" s="352">
        <f t="shared" si="4"/>
        <v>2.18E-2</v>
      </c>
      <c r="AB26" s="353">
        <f t="shared" si="8"/>
        <v>0</v>
      </c>
    </row>
    <row r="27" spans="2:28" ht="17.45" customHeight="1">
      <c r="B27" s="203">
        <f t="shared" si="5"/>
        <v>46447</v>
      </c>
      <c r="C27" s="354" cm="1">
        <f t="array" ref="C27">IF($J27&lt;=$AD$1,IF(F27="","",-INDEX([6]Delta!$F$1:$JR$1000,$L$13,$I27))*1000*IF(MONTH($B27)=12,IF(MOD($J27,4)=0,31/29,31/30),1),(C15*(1+$AA27)))</f>
        <v>246751.55126817117</v>
      </c>
      <c r="D27" s="355">
        <f>IF(ISNUMBER($F27),VLOOKUP($J27,'Table 1'!$B$13:$C$37,2,FALSE)/12*1000*Study_MW,"")</f>
        <v>0</v>
      </c>
      <c r="E27" s="355">
        <f t="shared" si="6"/>
        <v>246751.55126817117</v>
      </c>
      <c r="F27" s="354">
        <f>IF($J27&lt;=$AD$1,IF(INDEX([6]Delta!$F$1:$JR$1440,$L$14,$I27)=0,"",INDEX([6]Delta!$F$1:$JR$1440,$L$14,$I27))*IF(MONTH($B27)=12,IF(MOD($J27,4)=0,31/29,31/30),1),F15*IF(MONTH(B27)=2,IF(MOD($J27,4)=0,29/28,IF(MOD($J15,4)=0,28/29,1)),1))*(1+$AB27)</f>
        <v>18220.792456949996</v>
      </c>
      <c r="G27" s="356">
        <f t="shared" si="2"/>
        <v>13.542306233451015</v>
      </c>
      <c r="I27" s="357">
        <f t="shared" si="20"/>
        <v>29</v>
      </c>
      <c r="J27" s="351">
        <f t="shared" si="7"/>
        <v>2027</v>
      </c>
      <c r="K27" s="203">
        <f t="shared" si="21"/>
        <v>46447</v>
      </c>
      <c r="L27" s="351">
        <f t="shared" si="19"/>
        <v>2037</v>
      </c>
      <c r="M27" s="332">
        <f t="shared" si="11"/>
        <v>-10658877.881307656</v>
      </c>
      <c r="N27" s="332">
        <f t="shared" si="12"/>
        <v>8271772.364239187</v>
      </c>
      <c r="O27" s="332">
        <f t="shared" si="13"/>
        <v>213067.16707245939</v>
      </c>
      <c r="P27" s="359">
        <f t="shared" si="22"/>
        <v>-11.203535250725269</v>
      </c>
      <c r="Q27" s="360">
        <f t="shared" si="14"/>
        <v>-50.025905106640899</v>
      </c>
      <c r="R27" s="360">
        <f t="shared" si="15"/>
        <v>38.822369855915632</v>
      </c>
      <c r="S27" s="332">
        <f t="shared" si="16"/>
        <v>-2033081.0439733358</v>
      </c>
      <c r="U27" s="332">
        <f t="shared" si="17"/>
        <v>2757257.4547463958</v>
      </c>
      <c r="V27" s="332" t="str">
        <f t="shared" si="0"/>
        <v>Winter</v>
      </c>
      <c r="X27" s="332">
        <f t="shared" si="18"/>
        <v>-2387105.517068469</v>
      </c>
      <c r="AA27" s="352">
        <f t="shared" si="4"/>
        <v>2.18E-2</v>
      </c>
      <c r="AB27" s="353">
        <f t="shared" si="8"/>
        <v>0</v>
      </c>
    </row>
    <row r="28" spans="2:28" ht="17.45" customHeight="1">
      <c r="B28" s="203">
        <f t="shared" si="5"/>
        <v>46478</v>
      </c>
      <c r="C28" s="354" cm="1">
        <f t="array" ref="C28">IF($J28&lt;=$AD$1,IF(F28="","",-INDEX([6]Delta!$F$1:$JR$1000,$L$13,$I28))*1000*IF(MONTH($B28)=12,IF(MOD($J28,4)=0,31/29,31/30),1),(C16*(1+$AA28)))</f>
        <v>217512.89736849503</v>
      </c>
      <c r="D28" s="355">
        <f>IF(ISNUMBER($F28),VLOOKUP($J28,'Table 1'!$B$13:$C$37,2,FALSE)/12*1000*Study_MW,"")</f>
        <v>0</v>
      </c>
      <c r="E28" s="355">
        <f t="shared" si="6"/>
        <v>217512.89736849503</v>
      </c>
      <c r="F28" s="354">
        <f>IF($J28&lt;=$AD$1,IF(INDEX([6]Delta!$F$1:$JR$1440,$L$14,$I28)=0,"",INDEX([6]Delta!$F$1:$JR$1440,$L$14,$I28))*IF(MONTH($B28)=12,IF(MOD($J28,4)=0,31/29,31/30),1),F16*IF(MONTH(B28)=2,IF(MOD($J28,4)=0,29/28,IF(MOD($J16,4)=0,28/29,1)),1))*(1+$AB28)</f>
        <v>21563.636811889999</v>
      </c>
      <c r="G28" s="356">
        <f t="shared" si="2"/>
        <v>10.087022855465658</v>
      </c>
      <c r="I28" s="357">
        <f t="shared" si="20"/>
        <v>30</v>
      </c>
      <c r="J28" s="351">
        <f t="shared" si="7"/>
        <v>2027</v>
      </c>
      <c r="K28" s="203">
        <f t="shared" si="21"/>
        <v>46478</v>
      </c>
      <c r="L28" s="351">
        <f t="shared" si="19"/>
        <v>2038</v>
      </c>
      <c r="M28" s="332">
        <f t="shared" si="11"/>
        <v>-10379360.613285873</v>
      </c>
      <c r="N28" s="332">
        <f t="shared" si="12"/>
        <v>8452097.0037744287</v>
      </c>
      <c r="O28" s="332">
        <f t="shared" si="13"/>
        <v>212724.94863765634</v>
      </c>
      <c r="P28" s="359">
        <f t="shared" si="22"/>
        <v>-9.0598851796844766</v>
      </c>
      <c r="Q28" s="360">
        <f t="shared" si="14"/>
        <v>-48.79239919792149</v>
      </c>
      <c r="R28" s="360">
        <f t="shared" si="15"/>
        <v>39.732514018237012</v>
      </c>
      <c r="S28" s="332">
        <f t="shared" si="16"/>
        <v>-1937392.4761588206</v>
      </c>
      <c r="U28" s="332">
        <f t="shared" si="17"/>
        <v>2817365.6679248093</v>
      </c>
      <c r="V28" s="332" t="str">
        <f t="shared" si="0"/>
        <v>Winter</v>
      </c>
      <c r="X28" s="332">
        <f t="shared" si="18"/>
        <v>-1927263.6095114443</v>
      </c>
      <c r="AA28" s="352">
        <f t="shared" si="4"/>
        <v>2.18E-2</v>
      </c>
      <c r="AB28" s="353">
        <f t="shared" si="8"/>
        <v>0</v>
      </c>
    </row>
    <row r="29" spans="2:28" ht="17.45" customHeight="1">
      <c r="B29" s="203">
        <f t="shared" si="5"/>
        <v>46508</v>
      </c>
      <c r="C29" s="354" cm="1">
        <f t="array" ref="C29">IF($J29&lt;=$AD$1,IF(F29="","",-INDEX([6]Delta!$F$1:$JR$1000,$L$13,$I29))*1000*IF(MONTH($B29)=12,IF(MOD($J29,4)=0,31/29,31/30),1),(C17*(1+$AA29)))</f>
        <v>343037.66014555731</v>
      </c>
      <c r="D29" s="355">
        <f>IF(ISNUMBER($F29),VLOOKUP($J29,'Table 1'!$B$13:$C$37,2,FALSE)/12*1000*Study_MW,"")</f>
        <v>0</v>
      </c>
      <c r="E29" s="355">
        <f t="shared" si="6"/>
        <v>343037.66014555731</v>
      </c>
      <c r="F29" s="354">
        <f>IF($J29&lt;=$AD$1,IF(INDEX([6]Delta!$F$1:$JR$1440,$L$14,$I29)=0,"",INDEX([6]Delta!$F$1:$JR$1440,$L$14,$I29))*IF(MONTH($B29)=12,IF(MOD($J29,4)=0,31/29,31/30),1),F17*IF(MONTH(B29)=2,IF(MOD($J29,4)=0,29/28,IF(MOD($J17,4)=0,28/29,1)),1))*(1+$AB29)</f>
        <v>22851.848039540004</v>
      </c>
      <c r="G29" s="356">
        <f t="shared" si="2"/>
        <v>15.011374990416858</v>
      </c>
      <c r="I29" s="357">
        <f t="shared" si="20"/>
        <v>31</v>
      </c>
      <c r="J29" s="351">
        <f t="shared" si="7"/>
        <v>2027</v>
      </c>
      <c r="K29" s="203">
        <f t="shared" si="21"/>
        <v>46508</v>
      </c>
      <c r="L29" s="351">
        <f t="shared" si="19"/>
        <v>2039</v>
      </c>
      <c r="M29" s="332">
        <f t="shared" si="11"/>
        <v>927794.00809623371</v>
      </c>
      <c r="N29" s="332">
        <f t="shared" si="12"/>
        <v>8636352.7169830892</v>
      </c>
      <c r="O29" s="332">
        <f t="shared" si="13"/>
        <v>212700.34532362066</v>
      </c>
      <c r="P29" s="359">
        <f t="shared" si="22"/>
        <v>44.965355888480595</v>
      </c>
      <c r="Q29" s="360">
        <f t="shared" si="14"/>
        <v>4.3619769713331111</v>
      </c>
      <c r="R29" s="360">
        <f t="shared" si="15"/>
        <v>40.603378917147488</v>
      </c>
      <c r="S29" s="332">
        <f t="shared" si="16"/>
        <v>490837.648970115</v>
      </c>
      <c r="U29" s="332">
        <f t="shared" si="17"/>
        <v>2878784.2389943632</v>
      </c>
      <c r="V29" s="332" t="str">
        <f t="shared" si="0"/>
        <v>Summer</v>
      </c>
      <c r="X29" s="332">
        <f t="shared" si="18"/>
        <v>9564146.7250793222</v>
      </c>
      <c r="AA29" s="352">
        <f t="shared" si="4"/>
        <v>2.18E-2</v>
      </c>
      <c r="AB29" s="353">
        <f t="shared" si="8"/>
        <v>0</v>
      </c>
    </row>
    <row r="30" spans="2:28" ht="17.45" customHeight="1">
      <c r="B30" s="203">
        <f t="shared" si="5"/>
        <v>46539</v>
      </c>
      <c r="C30" s="354" cm="1">
        <f t="array" ref="C30">IF($J30&lt;=$AD$1,IF(F30="","",-INDEX([6]Delta!$F$1:$JR$1000,$L$13,$I30))*1000*IF(MONTH($B30)=12,IF(MOD($J30,4)=0,31/29,31/30),1),(C18*(1+$AA30)))</f>
        <v>393892.22092198179</v>
      </c>
      <c r="D30" s="355">
        <f>IF(ISNUMBER($F30),VLOOKUP($J30,'Table 1'!$B$13:$C$37,2,FALSE)/12*1000*Study_MW,"")</f>
        <v>0</v>
      </c>
      <c r="E30" s="355">
        <f t="shared" si="6"/>
        <v>393892.22092198179</v>
      </c>
      <c r="F30" s="354">
        <f>IF($J30&lt;=$AD$1,IF(INDEX([6]Delta!$F$1:$JR$1440,$L$14,$I30)=0,"",INDEX([6]Delta!$F$1:$JR$1440,$L$14,$I30))*IF(MONTH($B30)=12,IF(MOD($J30,4)=0,31/29,31/30),1),F18*IF(MONTH(B30)=2,IF(MOD($J30,4)=0,29/28,IF(MOD($J18,4)=0,28/29,1)),1))*(1+$AB30)</f>
        <v>21964.394641799998</v>
      </c>
      <c r="G30" s="356">
        <f t="shared" si="2"/>
        <v>17.933215430958128</v>
      </c>
      <c r="I30" s="357">
        <f t="shared" si="20"/>
        <v>32</v>
      </c>
      <c r="J30" s="351">
        <f t="shared" si="7"/>
        <v>2027</v>
      </c>
      <c r="K30" s="203">
        <f t="shared" si="21"/>
        <v>46539</v>
      </c>
      <c r="L30" s="351">
        <f t="shared" si="19"/>
        <v>2040</v>
      </c>
      <c r="M30" s="332">
        <f t="shared" si="11"/>
        <v>725313.18206499354</v>
      </c>
      <c r="N30" s="332">
        <f t="shared" si="12"/>
        <v>8824625.2088418417</v>
      </c>
      <c r="O30" s="332">
        <f t="shared" si="13"/>
        <v>213177.9098763717</v>
      </c>
      <c r="P30" s="359">
        <f t="shared" si="22"/>
        <v>44.797973657050733</v>
      </c>
      <c r="Q30" s="360">
        <f t="shared" si="14"/>
        <v>3.4023843393793687</v>
      </c>
      <c r="R30" s="360">
        <f t="shared" si="15"/>
        <v>41.395589317671366</v>
      </c>
      <c r="S30" s="332">
        <f t="shared" si="16"/>
        <v>428572.91710354912</v>
      </c>
      <c r="U30" s="332">
        <f t="shared" si="17"/>
        <v>2941541.7362806145</v>
      </c>
      <c r="V30" s="332" t="str">
        <f t="shared" si="0"/>
        <v>Summer</v>
      </c>
      <c r="X30" s="332">
        <f t="shared" si="18"/>
        <v>9549938.390906835</v>
      </c>
      <c r="AA30" s="352">
        <f t="shared" si="4"/>
        <v>2.18E-2</v>
      </c>
      <c r="AB30" s="353">
        <f t="shared" si="8"/>
        <v>0</v>
      </c>
    </row>
    <row r="31" spans="2:28" ht="17.45" customHeight="1">
      <c r="B31" s="203">
        <f t="shared" si="5"/>
        <v>46569</v>
      </c>
      <c r="C31" s="354" cm="1">
        <f t="array" ref="C31">IF($J31&lt;=$AD$1,IF(F31="","",-INDEX([6]Delta!$F$1:$JR$1000,$L$13,$I31))*1000*IF(MONTH($B31)=12,IF(MOD($J31,4)=0,31/29,31/30),1),(C19*(1+$AA31)))</f>
        <v>407506.17130711908</v>
      </c>
      <c r="D31" s="355">
        <f>IF(ISNUMBER($F31),VLOOKUP($J31,'Table 1'!$B$13:$C$37,2,FALSE)/12*1000*Study_MW,"")</f>
        <v>0</v>
      </c>
      <c r="E31" s="355">
        <f t="shared" si="6"/>
        <v>407506.17130711908</v>
      </c>
      <c r="F31" s="354">
        <f>IF($J31&lt;=$AD$1,IF(INDEX([6]Delta!$F$1:$JR$1440,$L$14,$I31)=0,"",INDEX([6]Delta!$F$1:$JR$1440,$L$14,$I31))*IF(MONTH($B31)=12,IF(MOD($J31,4)=0,31/29,31/30),1),F19*IF(MONTH(B31)=2,IF(MOD($J31,4)=0,29/28,IF(MOD($J19,4)=0,28/29,1)),1))*(1+$AB31)</f>
        <v>13744.05520639</v>
      </c>
      <c r="G31" s="356">
        <f t="shared" si="2"/>
        <v>29.649631436117772</v>
      </c>
      <c r="I31" s="357">
        <f t="shared" si="20"/>
        <v>33</v>
      </c>
      <c r="J31" s="351">
        <f t="shared" si="7"/>
        <v>2027</v>
      </c>
      <c r="K31" s="203">
        <f t="shared" si="21"/>
        <v>46569</v>
      </c>
      <c r="L31" s="351">
        <f t="shared" si="19"/>
        <v>2041</v>
      </c>
      <c r="M31" s="332">
        <f t="shared" si="11"/>
        <v>485561.29044834932</v>
      </c>
      <c r="N31" s="332">
        <f t="shared" si="12"/>
        <v>9017002.0341649614</v>
      </c>
      <c r="O31" s="332">
        <f t="shared" si="13"/>
        <v>212907.25611549767</v>
      </c>
      <c r="P31" s="359">
        <f t="shared" si="22"/>
        <v>44.632407077090747</v>
      </c>
      <c r="Q31" s="360">
        <f t="shared" si="14"/>
        <v>2.2806234945085322</v>
      </c>
      <c r="R31" s="360">
        <f t="shared" si="15"/>
        <v>42.351783582582215</v>
      </c>
      <c r="S31" s="332">
        <f t="shared" si="16"/>
        <v>134849.12296426774</v>
      </c>
      <c r="U31" s="332">
        <f t="shared" si="17"/>
        <v>3005667.3447216544</v>
      </c>
      <c r="V31" s="332" t="str">
        <f t="shared" si="0"/>
        <v>Summer</v>
      </c>
      <c r="X31" s="332">
        <f t="shared" si="18"/>
        <v>9502563.3246133104</v>
      </c>
      <c r="AA31" s="352">
        <f t="shared" si="4"/>
        <v>2.18E-2</v>
      </c>
      <c r="AB31" s="353">
        <f t="shared" si="8"/>
        <v>0</v>
      </c>
    </row>
    <row r="32" spans="2:28" ht="17.45" customHeight="1">
      <c r="B32" s="203">
        <f t="shared" si="5"/>
        <v>46600</v>
      </c>
      <c r="C32" s="354" cm="1">
        <f t="array" ref="C32">IF($J32&lt;=$AD$1,IF(F32="","",-INDEX([6]Delta!$F$1:$JR$1000,$L$13,$I32))*1000*IF(MONTH($B32)=12,IF(MOD($J32,4)=0,31/29,31/30),1),(C20*(1+$AA32)))</f>
        <v>437048.99586537795</v>
      </c>
      <c r="D32" s="355">
        <f>IF(ISNUMBER($F32),VLOOKUP($J32,'Table 1'!$B$13:$C$37,2,FALSE)/12*1000*Study_MW,"")</f>
        <v>0</v>
      </c>
      <c r="E32" s="355">
        <f t="shared" si="6"/>
        <v>437048.99586537795</v>
      </c>
      <c r="F32" s="354">
        <f>IF($J32&lt;=$AD$1,IF(INDEX([6]Delta!$F$1:$JR$1440,$L$14,$I32)=0,"",INDEX([6]Delta!$F$1:$JR$1440,$L$14,$I32))*IF(MONTH($B32)=12,IF(MOD($J32,4)=0,31/29,31/30),1),F20*IF(MONTH(B32)=2,IF(MOD($J32,4)=0,29/28,IF(MOD($J20,4)=0,28/29,1)),1))*(1+$AB32)</f>
        <v>12918.0700767</v>
      </c>
      <c r="G32" s="356">
        <f t="shared" si="2"/>
        <v>33.832375368025936</v>
      </c>
      <c r="I32" s="357">
        <f t="shared" si="20"/>
        <v>34</v>
      </c>
      <c r="J32" s="351">
        <f t="shared" si="7"/>
        <v>2027</v>
      </c>
      <c r="K32" s="203">
        <f t="shared" si="21"/>
        <v>46600</v>
      </c>
      <c r="L32" s="351">
        <f t="shared" si="19"/>
        <v>2042</v>
      </c>
      <c r="M32" s="332">
        <f t="shared" si="11"/>
        <v>673111.63110570726</v>
      </c>
      <c r="N32" s="332">
        <f t="shared" si="12"/>
        <v>9213572.6788472328</v>
      </c>
      <c r="O32" s="332">
        <f t="shared" si="13"/>
        <v>213117.683204595</v>
      </c>
      <c r="P32" s="359">
        <f t="shared" si="22"/>
        <v>46.390727232435374</v>
      </c>
      <c r="Q32" s="360">
        <f t="shared" si="14"/>
        <v>3.1584034744761826</v>
      </c>
      <c r="R32" s="360">
        <f t="shared" si="15"/>
        <v>43.232323757959193</v>
      </c>
      <c r="S32" s="332">
        <f t="shared" si="16"/>
        <v>741017.43006933248</v>
      </c>
      <c r="U32" s="332">
        <f t="shared" si="17"/>
        <v>3071190.8929490773</v>
      </c>
      <c r="V32" s="332" t="str">
        <f t="shared" si="0"/>
        <v>Summer</v>
      </c>
      <c r="X32" s="332">
        <f t="shared" si="18"/>
        <v>9886684.3099529408</v>
      </c>
      <c r="AA32" s="352">
        <f t="shared" si="4"/>
        <v>2.18E-2</v>
      </c>
      <c r="AB32" s="353">
        <f t="shared" si="8"/>
        <v>0</v>
      </c>
    </row>
    <row r="33" spans="2:28" ht="17.45" customHeight="1">
      <c r="B33" s="203">
        <f t="shared" si="5"/>
        <v>46631</v>
      </c>
      <c r="C33" s="354" cm="1">
        <f t="array" ref="C33">IF($J33&lt;=$AD$1,IF(F33="","",-INDEX([6]Delta!$F$1:$JR$1000,$L$13,$I33))*1000*IF(MONTH($B33)=12,IF(MOD($J33,4)=0,31/29,31/30),1),(C21*(1+$AA33)))</f>
        <v>254408.29654298432</v>
      </c>
      <c r="D33" s="355">
        <f>IF(ISNUMBER($F33),VLOOKUP($J33,'Table 1'!$B$13:$C$37,2,FALSE)/12*1000*Study_MW,"")</f>
        <v>0</v>
      </c>
      <c r="E33" s="355">
        <f t="shared" si="6"/>
        <v>254408.29654298432</v>
      </c>
      <c r="F33" s="354">
        <f>IF($J33&lt;=$AD$1,IF(INDEX([6]Delta!$F$1:$JR$1440,$L$14,$I33)=0,"",INDEX([6]Delta!$F$1:$JR$1440,$L$14,$I33))*IF(MONTH($B33)=12,IF(MOD($J33,4)=0,31/29,31/30),1),F21*IF(MONTH(B33)=2,IF(MOD($J33,4)=0,29/28,IF(MOD($J21,4)=0,28/29,1)),1))*(1+$AB33)</f>
        <v>11871.487103879999</v>
      </c>
      <c r="G33" s="356">
        <f t="shared" si="2"/>
        <v>21.430196092268439</v>
      </c>
      <c r="I33" s="357">
        <f t="shared" si="20"/>
        <v>35</v>
      </c>
      <c r="J33" s="351">
        <f t="shared" si="7"/>
        <v>2027</v>
      </c>
      <c r="K33" s="203">
        <f t="shared" si="21"/>
        <v>46631</v>
      </c>
      <c r="L33" s="351">
        <f t="shared" si="19"/>
        <v>2043</v>
      </c>
      <c r="M33" s="332">
        <f t="shared" si="11"/>
        <v>733298.90733030124</v>
      </c>
      <c r="N33" s="332">
        <f t="shared" si="12"/>
        <v>9414428.5661133509</v>
      </c>
      <c r="O33" s="332">
        <f t="shared" si="13"/>
        <v>213067.16707245939</v>
      </c>
      <c r="P33" s="359">
        <f t="shared" si="22"/>
        <v>47.626894433681734</v>
      </c>
      <c r="Q33" s="360">
        <f t="shared" si="14"/>
        <v>3.4416325959828558</v>
      </c>
      <c r="R33" s="360">
        <f t="shared" si="15"/>
        <v>44.185261837698881</v>
      </c>
      <c r="S33" s="332">
        <f t="shared" si="16"/>
        <v>809841.8566659966</v>
      </c>
      <c r="U33" s="332">
        <f t="shared" si="17"/>
        <v>3138142.8553711167</v>
      </c>
      <c r="V33" s="332" t="str">
        <f t="shared" si="0"/>
        <v>Winter</v>
      </c>
      <c r="X33" s="332">
        <f t="shared" si="18"/>
        <v>10147727.473443652</v>
      </c>
      <c r="AA33" s="352">
        <f t="shared" si="4"/>
        <v>2.18E-2</v>
      </c>
      <c r="AB33" s="353">
        <f t="shared" si="8"/>
        <v>0</v>
      </c>
    </row>
    <row r="34" spans="2:28" ht="17.45" customHeight="1">
      <c r="B34" s="203">
        <f t="shared" si="5"/>
        <v>46661</v>
      </c>
      <c r="C34" s="354" cm="1">
        <f t="array" ref="C34">IF($J34&lt;=$AD$1,IF(F34="","",-INDEX([6]Delta!$F$1:$JR$1000,$L$13,$I34))*1000*IF(MONTH($B34)=12,IF(MOD($J34,4)=0,31/29,31/30),1),(C22*(1+$AA34)))</f>
        <v>440236.51397701725</v>
      </c>
      <c r="D34" s="355">
        <f>IF(ISNUMBER($F34),VLOOKUP($J34,'Table 1'!$B$13:$C$37,2,FALSE)/12*1000*Study_MW,"")</f>
        <v>0</v>
      </c>
      <c r="E34" s="355">
        <f t="shared" si="6"/>
        <v>440236.51397701725</v>
      </c>
      <c r="F34" s="354">
        <f>IF($J34&lt;=$AD$1,IF(INDEX([6]Delta!$F$1:$JR$1440,$L$14,$I34)=0,"",INDEX([6]Delta!$F$1:$JR$1440,$L$14,$I34))*IF(MONTH($B34)=12,IF(MOD($J34,4)=0,31/29,31/30),1),F22*IF(MONTH(B34)=2,IF(MOD($J34,4)=0,29/28,IF(MOD($J22,4)=0,28/29,1)),1))*(1+$AB34)</f>
        <v>23100.34310405</v>
      </c>
      <c r="G34" s="356">
        <f t="shared" si="2"/>
        <v>19.057574685972266</v>
      </c>
      <c r="I34" s="357">
        <f t="shared" si="20"/>
        <v>36</v>
      </c>
      <c r="J34" s="351">
        <f t="shared" si="7"/>
        <v>2027</v>
      </c>
      <c r="K34" s="203">
        <f t="shared" si="21"/>
        <v>46661</v>
      </c>
      <c r="L34" s="351">
        <f t="shared" si="19"/>
        <v>2044</v>
      </c>
      <c r="M34" s="332">
        <f t="shared" si="11"/>
        <v>866568.12436242355</v>
      </c>
      <c r="N34" s="332">
        <f t="shared" si="12"/>
        <v>9619663.1065135784</v>
      </c>
      <c r="O34" s="332">
        <f t="shared" si="13"/>
        <v>213190.02915202137</v>
      </c>
      <c r="P34" s="359">
        <f t="shared" si="22"/>
        <v>49.187249856786174</v>
      </c>
      <c r="Q34" s="360">
        <f t="shared" ref="Q34:Q41" si="23">M34/O34</f>
        <v>4.0647685438632397</v>
      </c>
      <c r="R34" s="360">
        <f t="shared" ref="R34:R41" si="24">IFERROR(N34/O34,0)</f>
        <v>45.122481312922929</v>
      </c>
      <c r="S34" s="332">
        <f t="shared" si="16"/>
        <v>1037587.6399387926</v>
      </c>
      <c r="U34" s="332">
        <f t="shared" si="17"/>
        <v>3206554.3688378595</v>
      </c>
      <c r="V34" s="332" t="str">
        <f t="shared" si="0"/>
        <v>Winter</v>
      </c>
      <c r="X34" s="332">
        <f t="shared" si="18"/>
        <v>10486231.230876002</v>
      </c>
      <c r="AA34" s="352">
        <f t="shared" si="4"/>
        <v>2.18E-2</v>
      </c>
      <c r="AB34" s="353">
        <f t="shared" si="8"/>
        <v>0</v>
      </c>
    </row>
    <row r="35" spans="2:28" ht="17.45" customHeight="1">
      <c r="B35" s="203">
        <f t="shared" si="5"/>
        <v>46692</v>
      </c>
      <c r="C35" s="354" cm="1">
        <f t="array" ref="C35">IF($J35&lt;=$AD$1,IF(F35="","",-INDEX([6]Delta!$F$1:$JR$1000,$L$13,$I35))*1000*IF(MONTH($B35)=12,IF(MOD($J35,4)=0,31/29,31/30),1),(C23*(1+$AA35)))</f>
        <v>347334.81185419805</v>
      </c>
      <c r="D35" s="355">
        <f>IF(ISNUMBER($F35),VLOOKUP($J35,'Table 1'!$B$13:$C$37,2,FALSE)/12*1000*Study_MW,"")</f>
        <v>0</v>
      </c>
      <c r="E35" s="355">
        <f t="shared" si="6"/>
        <v>347334.81185419805</v>
      </c>
      <c r="F35" s="354">
        <f>IF($J35&lt;=$AD$1,IF(INDEX([6]Delta!$F$1:$JR$1440,$L$14,$I35)=0,"",INDEX([6]Delta!$F$1:$JR$1440,$L$14,$I35))*IF(MONTH($B35)=12,IF(MOD($J35,4)=0,31/29,31/30),1),F23*IF(MONTH(B35)=2,IF(MOD($J35,4)=0,29/28,IF(MOD($J23,4)=0,28/29,1)),1))*(1+$AB35)</f>
        <v>13580.216540810003</v>
      </c>
      <c r="G35" s="356">
        <f t="shared" si="2"/>
        <v>25.576529712204501</v>
      </c>
      <c r="I35" s="357">
        <f t="shared" si="20"/>
        <v>37</v>
      </c>
      <c r="J35" s="351">
        <f t="shared" si="7"/>
        <v>2027</v>
      </c>
      <c r="K35" s="203">
        <f t="shared" si="21"/>
        <v>46692</v>
      </c>
      <c r="L35" s="351">
        <f t="shared" si="19"/>
        <v>2045</v>
      </c>
      <c r="M35" s="332">
        <f t="shared" si="11"/>
        <v>885459.30947352445</v>
      </c>
      <c r="N35" s="332">
        <f t="shared" si="12"/>
        <v>9829371.7666676845</v>
      </c>
      <c r="O35" s="332">
        <f t="shared" si="13"/>
        <v>211461.74736485307</v>
      </c>
      <c r="P35" s="359">
        <f t="shared" si="22"/>
        <v>50.670304249656994</v>
      </c>
      <c r="Q35" s="360">
        <f t="shared" si="23"/>
        <v>4.187326173682683</v>
      </c>
      <c r="R35" s="360">
        <f t="shared" si="24"/>
        <v>46.482978075974316</v>
      </c>
      <c r="S35" s="332">
        <f t="shared" si="16"/>
        <v>1060207.0504894583</v>
      </c>
      <c r="U35" s="332">
        <f t="shared" si="17"/>
        <v>3276457.2555558947</v>
      </c>
      <c r="V35" s="332" t="str">
        <f t="shared" si="0"/>
        <v>Winter</v>
      </c>
      <c r="X35" s="332">
        <f t="shared" si="18"/>
        <v>10714831.076141208</v>
      </c>
      <c r="AA35" s="352">
        <f t="shared" si="4"/>
        <v>2.18E-2</v>
      </c>
      <c r="AB35" s="353">
        <f t="shared" si="8"/>
        <v>0</v>
      </c>
    </row>
    <row r="36" spans="2:28" ht="17.45" customHeight="1">
      <c r="B36" s="204">
        <f t="shared" si="5"/>
        <v>46722</v>
      </c>
      <c r="C36" s="361" cm="1">
        <f t="array" ref="C36">IF($J36&lt;=$AD$1,IF(F36="","",-INDEX([6]Delta!$F$1:$JR$1000,$L$13,$I36))*1000*IF(MONTH($B36)=12,IF(MOD($J36,4)=0,31/29,31/30),1),(C24*(1+$AA36)))</f>
        <v>525998.74023875582</v>
      </c>
      <c r="D36" s="362">
        <f>IF(ISNUMBER($F36),VLOOKUP($J36,'Table 1'!$B$13:$C$37,2,FALSE)/12*1000*Study_MW,"")</f>
        <v>0</v>
      </c>
      <c r="E36" s="362">
        <f t="shared" si="6"/>
        <v>525998.74023875582</v>
      </c>
      <c r="F36" s="361">
        <f>IF($J36&lt;=$AD$1,IF(INDEX([6]Delta!$F$1:$JR$1440,$L$14,$I36)=0,"",INDEX([6]Delta!$F$1:$JR$1440,$L$14,$I36))*IF(MONTH($B36)=12,IF(MOD($J36,4)=0,31/29,31/30),1),F24*IF(MONTH(B36)=2,IF(MOD($J36,4)=0,29/28,IF(MOD($J24,4)=0,28/29,1)),1))*(1+$AB36)</f>
        <v>15022.586759166337</v>
      </c>
      <c r="G36" s="363">
        <f t="shared" si="2"/>
        <v>35.013859375304122</v>
      </c>
      <c r="I36" s="364">
        <f t="shared" si="20"/>
        <v>38</v>
      </c>
      <c r="J36" s="351">
        <f t="shared" si="7"/>
        <v>2027</v>
      </c>
      <c r="K36" s="204">
        <f t="shared" si="21"/>
        <v>46722</v>
      </c>
      <c r="L36" s="351">
        <f t="shared" si="19"/>
        <v>2046</v>
      </c>
      <c r="M36" s="332">
        <f t="shared" si="11"/>
        <v>904762.32242004748</v>
      </c>
      <c r="N36" s="332">
        <f t="shared" si="12"/>
        <v>10043652.06926496</v>
      </c>
      <c r="O36" s="332">
        <f t="shared" si="13"/>
        <v>210404.43862802876</v>
      </c>
      <c r="P36" s="359">
        <f t="shared" si="22"/>
        <v>52.035092334912974</v>
      </c>
      <c r="Q36" s="360">
        <f t="shared" si="23"/>
        <v>4.3001104364512237</v>
      </c>
      <c r="R36" s="360">
        <f t="shared" si="24"/>
        <v>47.734981898461754</v>
      </c>
      <c r="S36" s="332">
        <f t="shared" si="16"/>
        <v>1083319.5641901286</v>
      </c>
      <c r="U36" s="332">
        <f t="shared" si="17"/>
        <v>3347884.0230883192</v>
      </c>
      <c r="V36" s="332" t="str">
        <f t="shared" si="0"/>
        <v>Winter</v>
      </c>
      <c r="X36" s="332">
        <f t="shared" si="18"/>
        <v>10948414.391685007</v>
      </c>
      <c r="AA36" s="352">
        <f t="shared" si="4"/>
        <v>2.18E-2</v>
      </c>
      <c r="AB36" s="353">
        <f t="shared" si="8"/>
        <v>0</v>
      </c>
    </row>
    <row r="37" spans="2:28" ht="17.45" customHeight="1">
      <c r="B37" s="202">
        <f t="shared" si="5"/>
        <v>46753</v>
      </c>
      <c r="C37" s="345" cm="1">
        <f t="array" ref="C37">IF($J37&lt;=$AD$1,IF(F37="","",-INDEX([6]Delta!$F$1:$JR$1000,$L$13,$I37))*1000*IF(MONTH($B37)=12,IF(MOD($J37,4)=0,31/29,31/30),1),(C25*(1+$AA37)))</f>
        <v>672493.54652440525</v>
      </c>
      <c r="D37" s="346">
        <f>IF(ISNUMBER($F37),VLOOKUP($J37,'Table 1'!$B$13:$C$37,2,FALSE)/12*1000*Study_MW,"")</f>
        <v>0</v>
      </c>
      <c r="E37" s="347">
        <f t="shared" si="6"/>
        <v>672493.54652440525</v>
      </c>
      <c r="F37" s="348">
        <f>IF($J37&lt;=$AD$1,IF(INDEX([6]Delta!$F$1:$JR$1440,$L$14,$I37)=0,"",INDEX([6]Delta!$F$1:$JR$1440,$L$14,$I37))*IF(MONTH($B37)=12,IF(MOD($J37,4)=0,31/29,31/30),1),F25*IF(MONTH(B37)=2,IF(MOD($J37,4)=0,29/28,IF(MOD($J25,4)=0,28/29,1)),1))*(1+$AB37)</f>
        <v>19018.897428480002</v>
      </c>
      <c r="G37" s="349">
        <f t="shared" si="2"/>
        <v>35.359228843485653</v>
      </c>
      <c r="I37" s="365">
        <f>I25+13</f>
        <v>40</v>
      </c>
      <c r="J37" s="351">
        <f t="shared" si="7"/>
        <v>2028</v>
      </c>
      <c r="K37" s="202">
        <f t="shared" si="21"/>
        <v>46753</v>
      </c>
      <c r="L37" s="351">
        <f t="shared" si="19"/>
        <v>2047</v>
      </c>
      <c r="M37" s="332">
        <f t="shared" si="11"/>
        <v>924486.14104880474</v>
      </c>
      <c r="N37" s="332">
        <f t="shared" si="12"/>
        <v>10262603.680556517</v>
      </c>
      <c r="O37" s="332">
        <f t="shared" si="13"/>
        <v>209352.41643488861</v>
      </c>
      <c r="P37" s="359">
        <f t="shared" si="22"/>
        <v>53.436640532327722</v>
      </c>
      <c r="Q37" s="360">
        <f t="shared" si="23"/>
        <v>4.4159325064983532</v>
      </c>
      <c r="R37" s="360">
        <f t="shared" si="24"/>
        <v>49.020708025829371</v>
      </c>
      <c r="S37" s="332">
        <f t="shared" si="16"/>
        <v>1106935.9306894734</v>
      </c>
      <c r="U37" s="332">
        <f t="shared" si="17"/>
        <v>3420867.893518839</v>
      </c>
      <c r="V37" s="332" t="str">
        <f t="shared" si="0"/>
        <v>Winter</v>
      </c>
      <c r="X37" s="332">
        <f t="shared" si="18"/>
        <v>11187089.821605321</v>
      </c>
      <c r="AA37" s="352">
        <f t="shared" si="4"/>
        <v>2.18E-2</v>
      </c>
      <c r="AB37" s="353">
        <f t="shared" si="8"/>
        <v>0</v>
      </c>
    </row>
    <row r="38" spans="2:28" ht="17.45" customHeight="1">
      <c r="B38" s="203">
        <f t="shared" si="5"/>
        <v>46784</v>
      </c>
      <c r="C38" s="354" cm="1">
        <f t="array" ref="C38">IF($J38&lt;=$AD$1,IF(F38="","",-INDEX([6]Delta!$F$1:$JR$1000,$L$13,$I38))*1000*IF(MONTH($B38)=12,IF(MOD($J38,4)=0,31/29,31/30),1),(C26*(1+$AA38)))</f>
        <v>610649.74989468465</v>
      </c>
      <c r="D38" s="355">
        <f>IF(ISNUMBER($F38),VLOOKUP($J38,'Table 1'!$B$13:$C$37,2,FALSE)/12*1000*Study_MW,"")</f>
        <v>0</v>
      </c>
      <c r="E38" s="355">
        <f t="shared" si="6"/>
        <v>610649.74989468465</v>
      </c>
      <c r="F38" s="354">
        <f>IF($J38&lt;=$AD$1,IF(INDEX([6]Delta!$F$1:$JR$1440,$L$14,$I38)=0,"",INDEX([6]Delta!$F$1:$JR$1440,$L$14,$I38))*IF(MONTH($B38)=12,IF(MOD($J38,4)=0,31/29,31/30),1),F26*IF(MONTH(B38)=2,IF(MOD($J38,4)=0,29/28,IF(MOD($J26,4)=0,28/29,1)),1))*(1+$AB38)</f>
        <v>19877.56870222</v>
      </c>
      <c r="G38" s="356">
        <f t="shared" si="2"/>
        <v>30.720545306251918</v>
      </c>
      <c r="I38" s="357">
        <f t="shared" si="20"/>
        <v>41</v>
      </c>
      <c r="J38" s="351">
        <f t="shared" si="7"/>
        <v>2028</v>
      </c>
      <c r="K38" s="203">
        <f t="shared" si="21"/>
        <v>46784</v>
      </c>
      <c r="L38" s="351">
        <f t="shared" si="19"/>
        <v>2048</v>
      </c>
      <c r="M38" s="332">
        <f t="shared" si="11"/>
        <v>0</v>
      </c>
      <c r="N38" s="332">
        <f t="shared" si="12"/>
        <v>0</v>
      </c>
      <c r="O38" s="332">
        <f t="shared" si="13"/>
        <v>0</v>
      </c>
      <c r="P38" s="359" t="e">
        <f t="shared" si="22"/>
        <v>#DIV/0!</v>
      </c>
      <c r="Q38" s="360" t="e">
        <f t="shared" si="23"/>
        <v>#DIV/0!</v>
      </c>
      <c r="R38" s="360">
        <f t="shared" si="24"/>
        <v>0</v>
      </c>
      <c r="S38" s="332">
        <f t="shared" si="16"/>
        <v>0</v>
      </c>
      <c r="U38" s="332">
        <f t="shared" si="17"/>
        <v>0</v>
      </c>
      <c r="V38" s="332" t="str">
        <f t="shared" si="0"/>
        <v>Winter</v>
      </c>
      <c r="X38" s="332">
        <f t="shared" si="18"/>
        <v>0</v>
      </c>
      <c r="AA38" s="352">
        <f t="shared" si="4"/>
        <v>2.18E-2</v>
      </c>
      <c r="AB38" s="353">
        <f t="shared" si="8"/>
        <v>0</v>
      </c>
    </row>
    <row r="39" spans="2:28" ht="17.45" customHeight="1">
      <c r="B39" s="203">
        <f t="shared" si="5"/>
        <v>46813</v>
      </c>
      <c r="C39" s="354" cm="1">
        <f t="array" ref="C39">IF($J39&lt;=$AD$1,IF(F39="","",-INDEX([6]Delta!$F$1:$JR$1000,$L$13,$I39))*1000*IF(MONTH($B39)=12,IF(MOD($J39,4)=0,31/29,31/30),1),(C27*(1+$AA39)))</f>
        <v>235102.81831264365</v>
      </c>
      <c r="D39" s="355">
        <f>IF(ISNUMBER($F39),VLOOKUP($J39,'Table 1'!$B$13:$C$37,2,FALSE)/12*1000*Study_MW,"")</f>
        <v>0</v>
      </c>
      <c r="E39" s="355">
        <f t="shared" si="6"/>
        <v>235102.81831264365</v>
      </c>
      <c r="F39" s="354">
        <f>IF($J39&lt;=$AD$1,IF(INDEX([6]Delta!$F$1:$JR$1440,$L$14,$I39)=0,"",INDEX([6]Delta!$F$1:$JR$1440,$L$14,$I39))*IF(MONTH($B39)=12,IF(MOD($J39,4)=0,31/29,31/30),1),F27*IF(MONTH(B39)=2,IF(MOD($J39,4)=0,29/28,IF(MOD($J27,4)=0,28/29,1)),1))*(1+$AB39)</f>
        <v>17408.180495410001</v>
      </c>
      <c r="G39" s="356">
        <f t="shared" si="2"/>
        <v>13.505306793816446</v>
      </c>
      <c r="I39" s="357">
        <f t="shared" si="20"/>
        <v>42</v>
      </c>
      <c r="J39" s="351">
        <f t="shared" si="7"/>
        <v>2028</v>
      </c>
      <c r="K39" s="203">
        <f t="shared" si="21"/>
        <v>46813</v>
      </c>
      <c r="L39" s="351">
        <f t="shared" si="19"/>
        <v>2049</v>
      </c>
      <c r="M39" s="332">
        <f t="shared" si="11"/>
        <v>0</v>
      </c>
      <c r="N39" s="332">
        <f t="shared" si="12"/>
        <v>0</v>
      </c>
      <c r="O39" s="332">
        <f t="shared" si="13"/>
        <v>0</v>
      </c>
      <c r="P39" s="359" t="e">
        <f t="shared" si="22"/>
        <v>#DIV/0!</v>
      </c>
      <c r="Q39" s="360" t="e">
        <f t="shared" si="23"/>
        <v>#DIV/0!</v>
      </c>
      <c r="R39" s="360">
        <f t="shared" si="24"/>
        <v>0</v>
      </c>
      <c r="S39" s="332">
        <f t="shared" si="16"/>
        <v>0</v>
      </c>
      <c r="U39" s="332">
        <f t="shared" si="17"/>
        <v>0</v>
      </c>
      <c r="V39" s="332" t="str">
        <f t="shared" si="0"/>
        <v>Winter</v>
      </c>
      <c r="X39" s="332">
        <f t="shared" si="18"/>
        <v>0</v>
      </c>
      <c r="AA39" s="352">
        <f t="shared" si="4"/>
        <v>2.18E-2</v>
      </c>
      <c r="AB39" s="353">
        <f t="shared" si="8"/>
        <v>0</v>
      </c>
    </row>
    <row r="40" spans="2:28" ht="17.45" customHeight="1">
      <c r="B40" s="203">
        <f t="shared" si="5"/>
        <v>46844</v>
      </c>
      <c r="C40" s="354" cm="1">
        <f t="array" ref="C40">IF($J40&lt;=$AD$1,IF(F40="","",-INDEX([6]Delta!$F$1:$JR$1000,$L$13,$I40))*1000*IF(MONTH($B40)=12,IF(MOD($J40,4)=0,31/29,31/30),1),(C28*(1+$AA40)))</f>
        <v>338253.79606275237</v>
      </c>
      <c r="D40" s="355">
        <f>IF(ISNUMBER($F40),VLOOKUP($J40,'Table 1'!$B$13:$C$37,2,FALSE)/12*1000*Study_MW,"")</f>
        <v>0</v>
      </c>
      <c r="E40" s="355">
        <f t="shared" si="6"/>
        <v>338253.79606275237</v>
      </c>
      <c r="F40" s="354">
        <f>IF($J40&lt;=$AD$1,IF(INDEX([6]Delta!$F$1:$JR$1440,$L$14,$I40)=0,"",INDEX([6]Delta!$F$1:$JR$1440,$L$14,$I40))*IF(MONTH($B40)=12,IF(MOD($J40,4)=0,31/29,31/30),1),F28*IF(MONTH(B40)=2,IF(MOD($J40,4)=0,29/28,IF(MOD($J28,4)=0,28/29,1)),1))*(1+$AB40)</f>
        <v>23588.34631157</v>
      </c>
      <c r="G40" s="356">
        <f t="shared" si="2"/>
        <v>14.339869001195733</v>
      </c>
      <c r="I40" s="357">
        <f t="shared" si="20"/>
        <v>43</v>
      </c>
      <c r="J40" s="351">
        <f t="shared" si="7"/>
        <v>2028</v>
      </c>
      <c r="K40" s="203">
        <f t="shared" si="21"/>
        <v>46844</v>
      </c>
      <c r="L40" s="351">
        <f t="shared" si="19"/>
        <v>2050</v>
      </c>
      <c r="M40" s="332">
        <f t="shared" si="11"/>
        <v>0</v>
      </c>
      <c r="N40" s="332">
        <f t="shared" si="12"/>
        <v>0</v>
      </c>
      <c r="O40" s="332">
        <f t="shared" si="13"/>
        <v>0</v>
      </c>
      <c r="P40" s="359" t="e">
        <f t="shared" si="22"/>
        <v>#DIV/0!</v>
      </c>
      <c r="Q40" s="360" t="e">
        <f t="shared" si="23"/>
        <v>#DIV/0!</v>
      </c>
      <c r="R40" s="360">
        <f t="shared" si="24"/>
        <v>0</v>
      </c>
      <c r="S40" s="332">
        <f t="shared" si="16"/>
        <v>0</v>
      </c>
      <c r="T40" s="340"/>
      <c r="U40" s="332">
        <f t="shared" si="17"/>
        <v>0</v>
      </c>
      <c r="V40" s="332" t="str">
        <f t="shared" si="0"/>
        <v>Winter</v>
      </c>
      <c r="X40" s="332">
        <f t="shared" si="18"/>
        <v>0</v>
      </c>
      <c r="AA40" s="352">
        <f t="shared" si="4"/>
        <v>2.18E-2</v>
      </c>
      <c r="AB40" s="353">
        <f t="shared" si="8"/>
        <v>0</v>
      </c>
    </row>
    <row r="41" spans="2:28" ht="17.45" customHeight="1">
      <c r="B41" s="203">
        <f t="shared" si="5"/>
        <v>46874</v>
      </c>
      <c r="C41" s="354" cm="1">
        <f t="array" ref="C41">IF($J41&lt;=$AD$1,IF(F41="","",-INDEX([6]Delta!$F$1:$JR$1000,$L$13,$I41))*1000*IF(MONTH($B41)=12,IF(MOD($J41,4)=0,31/29,31/30),1),(C29*(1+$AA41)))</f>
        <v>315675.53236792446</v>
      </c>
      <c r="D41" s="355">
        <f>IF(ISNUMBER($F41),VLOOKUP($J41,'Table 1'!$B$13:$C$37,2,FALSE)/12*1000*Study_MW,"")</f>
        <v>0</v>
      </c>
      <c r="E41" s="355">
        <f t="shared" si="6"/>
        <v>315675.53236792446</v>
      </c>
      <c r="F41" s="354">
        <f>IF($J41&lt;=$AD$1,IF(INDEX([6]Delta!$F$1:$JR$1440,$L$14,$I41)=0,"",INDEX([6]Delta!$F$1:$JR$1440,$L$14,$I41))*IF(MONTH($B41)=12,IF(MOD($J41,4)=0,31/29,31/30),1),F29*IF(MONTH(B41)=2,IF(MOD($J41,4)=0,29/28,IF(MOD($J29,4)=0,28/29,1)),1))*(1+$AB41)</f>
        <v>21850.675363670001</v>
      </c>
      <c r="G41" s="356">
        <f t="shared" si="2"/>
        <v>14.446946243720319</v>
      </c>
      <c r="I41" s="357">
        <f t="shared" si="20"/>
        <v>44</v>
      </c>
      <c r="J41" s="351">
        <f t="shared" si="7"/>
        <v>2028</v>
      </c>
      <c r="K41" s="203">
        <f t="shared" si="21"/>
        <v>46874</v>
      </c>
      <c r="L41" s="351">
        <f t="shared" si="19"/>
        <v>2051</v>
      </c>
      <c r="M41" s="332">
        <f t="shared" si="11"/>
        <v>0</v>
      </c>
      <c r="N41" s="332">
        <f t="shared" si="12"/>
        <v>0</v>
      </c>
      <c r="O41" s="332">
        <f t="shared" si="13"/>
        <v>0</v>
      </c>
      <c r="P41" s="359" t="e">
        <f t="shared" si="22"/>
        <v>#DIV/0!</v>
      </c>
      <c r="Q41" s="360" t="e">
        <f t="shared" si="23"/>
        <v>#DIV/0!</v>
      </c>
      <c r="R41" s="360">
        <f t="shared" si="24"/>
        <v>0</v>
      </c>
      <c r="S41" s="332">
        <f t="shared" si="16"/>
        <v>0</v>
      </c>
      <c r="T41" s="340"/>
      <c r="U41" s="332">
        <f t="shared" si="17"/>
        <v>0</v>
      </c>
      <c r="V41" s="332" t="str">
        <f t="shared" si="0"/>
        <v>Summer</v>
      </c>
      <c r="X41" s="332">
        <f t="shared" si="18"/>
        <v>0</v>
      </c>
      <c r="AA41" s="352">
        <f t="shared" si="4"/>
        <v>2.18E-2</v>
      </c>
      <c r="AB41" s="353">
        <f t="shared" si="8"/>
        <v>0</v>
      </c>
    </row>
    <row r="42" spans="2:28" ht="17.45" customHeight="1">
      <c r="B42" s="203">
        <f t="shared" si="5"/>
        <v>46905</v>
      </c>
      <c r="C42" s="354" cm="1">
        <f t="array" ref="C42">IF($J42&lt;=$AD$1,IF(F42="","",-INDEX([6]Delta!$F$1:$JR$1000,$L$13,$I42))*1000*IF(MONTH($B42)=12,IF(MOD($J42,4)=0,31/29,31/30),1),(C30*(1+$AA42)))</f>
        <v>334171.92882535164</v>
      </c>
      <c r="D42" s="355">
        <f>IF(ISNUMBER($F42),VLOOKUP($J42,'Table 1'!$B$13:$C$37,2,FALSE)/12*1000*Study_MW,"")</f>
        <v>0</v>
      </c>
      <c r="E42" s="355">
        <f t="shared" si="6"/>
        <v>334171.92882535164</v>
      </c>
      <c r="F42" s="354">
        <f>IF($J42&lt;=$AD$1,IF(INDEX([6]Delta!$F$1:$JR$1440,$L$14,$I42)=0,"",INDEX([6]Delta!$F$1:$JR$1440,$L$14,$I42))*IF(MONTH($B42)=12,IF(MOD($J42,4)=0,31/29,31/30),1),F30*IF(MONTH(B42)=2,IF(MOD($J42,4)=0,29/28,IF(MOD($J30,4)=0,28/29,1)),1))*(1+$AB42)</f>
        <v>21727.221439299999</v>
      </c>
      <c r="G42" s="356">
        <f t="shared" si="2"/>
        <v>15.380334285216264</v>
      </c>
      <c r="I42" s="357">
        <f t="shared" si="20"/>
        <v>45</v>
      </c>
      <c r="J42" s="351">
        <f t="shared" si="7"/>
        <v>2028</v>
      </c>
      <c r="K42" s="203">
        <f t="shared" si="21"/>
        <v>46905</v>
      </c>
      <c r="L42" s="351">
        <f t="shared" si="19"/>
        <v>2052</v>
      </c>
      <c r="P42" s="359"/>
      <c r="Q42" s="360"/>
      <c r="R42" s="360"/>
      <c r="V42" s="332" t="str">
        <f t="shared" si="0"/>
        <v>Summer</v>
      </c>
      <c r="X42" s="332">
        <f t="shared" si="18"/>
        <v>0</v>
      </c>
      <c r="AA42" s="352">
        <f t="shared" si="4"/>
        <v>2.18E-2</v>
      </c>
      <c r="AB42" s="353">
        <f t="shared" si="8"/>
        <v>0</v>
      </c>
    </row>
    <row r="43" spans="2:28" ht="17.45" customHeight="1">
      <c r="B43" s="203">
        <f t="shared" si="5"/>
        <v>46935</v>
      </c>
      <c r="C43" s="354" cm="1">
        <f t="array" ref="C43">IF($J43&lt;=$AD$1,IF(F43="","",-INDEX([6]Delta!$F$1:$JR$1000,$L$13,$I43))*1000*IF(MONTH($B43)=12,IF(MOD($J43,4)=0,31/29,31/30),1),(C31*(1+$AA43)))</f>
        <v>399480.39744781272</v>
      </c>
      <c r="D43" s="355">
        <f>IF(ISNUMBER($F43),VLOOKUP($J43,'Table 1'!$B$13:$C$37,2,FALSE)/12*1000*Study_MW,"")</f>
        <v>0</v>
      </c>
      <c r="E43" s="355">
        <f t="shared" si="6"/>
        <v>399480.39744781272</v>
      </c>
      <c r="F43" s="354">
        <f>IF($J43&lt;=$AD$1,IF(INDEX([6]Delta!$F$1:$JR$1440,$L$14,$I43)=0,"",INDEX([6]Delta!$F$1:$JR$1440,$L$14,$I43))*IF(MONTH($B43)=12,IF(MOD($J43,4)=0,31/29,31/30),1),F31*IF(MONTH(B43)=2,IF(MOD($J43,4)=0,29/28,IF(MOD($J31,4)=0,28/29,1)),1))*(1+$AB43)</f>
        <v>13087.66273665</v>
      </c>
      <c r="G43" s="356">
        <f t="shared" si="2"/>
        <v>30.523433059527804</v>
      </c>
      <c r="I43" s="357">
        <f t="shared" si="20"/>
        <v>46</v>
      </c>
      <c r="J43" s="351">
        <f t="shared" si="7"/>
        <v>2028</v>
      </c>
      <c r="K43" s="203">
        <f t="shared" si="21"/>
        <v>46935</v>
      </c>
      <c r="V43" s="332" t="str">
        <f t="shared" si="0"/>
        <v>Summer</v>
      </c>
      <c r="X43" s="332">
        <f t="shared" si="18"/>
        <v>0</v>
      </c>
      <c r="AA43" s="352">
        <f t="shared" si="4"/>
        <v>2.18E-2</v>
      </c>
      <c r="AB43" s="353">
        <f t="shared" si="8"/>
        <v>0</v>
      </c>
    </row>
    <row r="44" spans="2:28" ht="17.45" customHeight="1">
      <c r="B44" s="203">
        <f t="shared" si="5"/>
        <v>46966</v>
      </c>
      <c r="C44" s="354" cm="1">
        <f t="array" ref="C44">IF($J44&lt;=$AD$1,IF(F44="","",-INDEX([6]Delta!$F$1:$JR$1000,$L$13,$I44))*1000*IF(MONTH($B44)=12,IF(MOD($J44,4)=0,31/29,31/30),1),(C32*(1+$AA44)))</f>
        <v>467324.32207290549</v>
      </c>
      <c r="D44" s="355">
        <f>IF(ISNUMBER($F44),VLOOKUP($J44,'Table 1'!$B$13:$C$37,2,FALSE)/12*1000*Study_MW,"")</f>
        <v>0</v>
      </c>
      <c r="E44" s="355">
        <f t="shared" si="6"/>
        <v>467324.32207290549</v>
      </c>
      <c r="F44" s="354">
        <f>IF($J44&lt;=$AD$1,IF(INDEX([6]Delta!$F$1:$JR$1440,$L$14,$I44)=0,"",INDEX([6]Delta!$F$1:$JR$1440,$L$14,$I44))*IF(MONTH($B44)=12,IF(MOD($J44,4)=0,31/29,31/30),1),F32*IF(MONTH(B44)=2,IF(MOD($J44,4)=0,29/28,IF(MOD($J32,4)=0,28/29,1)),1))*(1+$AB44)</f>
        <v>13352.837596360001</v>
      </c>
      <c r="G44" s="356">
        <f t="shared" si="2"/>
        <v>34.998128203124303</v>
      </c>
      <c r="I44" s="357">
        <f t="shared" si="20"/>
        <v>47</v>
      </c>
      <c r="J44" s="351">
        <f t="shared" si="7"/>
        <v>2028</v>
      </c>
      <c r="K44" s="203">
        <f t="shared" si="21"/>
        <v>46966</v>
      </c>
      <c r="V44" s="332" t="str">
        <f t="shared" si="0"/>
        <v>Summer</v>
      </c>
      <c r="X44" s="332">
        <f t="shared" si="18"/>
        <v>0</v>
      </c>
      <c r="AA44" s="352">
        <f t="shared" si="4"/>
        <v>2.18E-2</v>
      </c>
      <c r="AB44" s="353">
        <f t="shared" si="8"/>
        <v>0</v>
      </c>
    </row>
    <row r="45" spans="2:28" ht="17.45" customHeight="1">
      <c r="B45" s="203">
        <f t="shared" si="5"/>
        <v>46997</v>
      </c>
      <c r="C45" s="354" cm="1">
        <f t="array" ref="C45">IF($J45&lt;=$AD$1,IF(F45="","",-INDEX([6]Delta!$F$1:$JR$1000,$L$13,$I45))*1000*IF(MONTH($B45)=12,IF(MOD($J45,4)=0,31/29,31/30),1),(C33*(1+$AA45)))</f>
        <v>292137.15687851072</v>
      </c>
      <c r="D45" s="355">
        <f>IF(ISNUMBER($F45),VLOOKUP($J45,'Table 1'!$B$13:$C$37,2,FALSE)/12*1000*Study_MW,"")</f>
        <v>0</v>
      </c>
      <c r="E45" s="355">
        <f t="shared" si="6"/>
        <v>292137.15687851072</v>
      </c>
      <c r="F45" s="354">
        <f>IF($J45&lt;=$AD$1,IF(INDEX([6]Delta!$F$1:$JR$1440,$L$14,$I45)=0,"",INDEX([6]Delta!$F$1:$JR$1440,$L$14,$I45))*IF(MONTH($B45)=12,IF(MOD($J45,4)=0,31/29,31/30),1),F33*IF(MONTH(B45)=2,IF(MOD($J45,4)=0,29/28,IF(MOD($J33,4)=0,28/29,1)),1))*(1+$AB45)</f>
        <v>11306.15984007</v>
      </c>
      <c r="G45" s="356">
        <f t="shared" si="2"/>
        <v>25.83876055273441</v>
      </c>
      <c r="I45" s="357">
        <f t="shared" si="20"/>
        <v>48</v>
      </c>
      <c r="J45" s="351">
        <f t="shared" si="7"/>
        <v>2028</v>
      </c>
      <c r="K45" s="203">
        <f t="shared" si="21"/>
        <v>46997</v>
      </c>
      <c r="V45" s="332" t="str">
        <f t="shared" si="0"/>
        <v>Winter</v>
      </c>
      <c r="X45" s="332">
        <f t="shared" si="18"/>
        <v>0</v>
      </c>
      <c r="AA45" s="352">
        <f t="shared" si="4"/>
        <v>2.18E-2</v>
      </c>
      <c r="AB45" s="353">
        <f t="shared" si="8"/>
        <v>0</v>
      </c>
    </row>
    <row r="46" spans="2:28" ht="17.45" customHeight="1">
      <c r="B46" s="203">
        <f t="shared" si="5"/>
        <v>47027</v>
      </c>
      <c r="C46" s="354" cm="1">
        <f t="array" ref="C46">IF($J46&lt;=$AD$1,IF(F46="","",-INDEX([6]Delta!$F$1:$JR$1000,$L$13,$I46))*1000*IF(MONTH($B46)=12,IF(MOD($J46,4)=0,31/29,31/30),1),(C34*(1+$AA46)))</f>
        <v>478557.53537491185</v>
      </c>
      <c r="D46" s="355">
        <f>IF(ISNUMBER($F46),VLOOKUP($J46,'Table 1'!$B$13:$C$37,2,FALSE)/12*1000*Study_MW,"")</f>
        <v>0</v>
      </c>
      <c r="E46" s="355">
        <f t="shared" si="6"/>
        <v>478557.53537491185</v>
      </c>
      <c r="F46" s="354">
        <f>IF($J46&lt;=$AD$1,IF(INDEX([6]Delta!$F$1:$JR$1440,$L$14,$I46)=0,"",INDEX([6]Delta!$F$1:$JR$1440,$L$14,$I46))*IF(MONTH($B46)=12,IF(MOD($J46,4)=0,31/29,31/30),1),F34*IF(MONTH(B46)=2,IF(MOD($J46,4)=0,29/28,IF(MOD($J34,4)=0,28/29,1)),1))*(1+$AB46)</f>
        <v>23404.872506280004</v>
      </c>
      <c r="G46" s="356">
        <f t="shared" si="2"/>
        <v>20.446919129617353</v>
      </c>
      <c r="I46" s="357">
        <f t="shared" si="20"/>
        <v>49</v>
      </c>
      <c r="J46" s="351">
        <f t="shared" si="7"/>
        <v>2028</v>
      </c>
      <c r="K46" s="203">
        <f t="shared" si="21"/>
        <v>47027</v>
      </c>
      <c r="V46" s="332" t="str">
        <f t="shared" si="0"/>
        <v>Winter</v>
      </c>
      <c r="X46" s="332">
        <f t="shared" si="18"/>
        <v>0</v>
      </c>
      <c r="AA46" s="352">
        <f t="shared" si="4"/>
        <v>2.18E-2</v>
      </c>
      <c r="AB46" s="353">
        <f t="shared" si="8"/>
        <v>0</v>
      </c>
    </row>
    <row r="47" spans="2:28" ht="17.45" customHeight="1">
      <c r="B47" s="203">
        <f t="shared" si="5"/>
        <v>47058</v>
      </c>
      <c r="C47" s="354" cm="1">
        <f t="array" ref="C47">IF($J47&lt;=$AD$1,IF(F47="","",-INDEX([6]Delta!$F$1:$JR$1000,$L$13,$I47))*1000*IF(MONTH($B47)=12,IF(MOD($J47,4)=0,31/29,31/30),1),(C35*(1+$AA47)))</f>
        <v>384293.52470532467</v>
      </c>
      <c r="D47" s="355">
        <f>IF(ISNUMBER($F47),VLOOKUP($J47,'Table 1'!$B$13:$C$37,2,FALSE)/12*1000*Study_MW,"")</f>
        <v>0</v>
      </c>
      <c r="E47" s="355">
        <f t="shared" si="6"/>
        <v>384293.52470532467</v>
      </c>
      <c r="F47" s="354">
        <f>IF($J47&lt;=$AD$1,IF(INDEX([6]Delta!$F$1:$JR$1440,$L$14,$I47)=0,"",INDEX([6]Delta!$F$1:$JR$1440,$L$14,$I47))*IF(MONTH($B47)=12,IF(MOD($J47,4)=0,31/29,31/30),1),F35*IF(MONTH(B47)=2,IF(MOD($J47,4)=0,29/28,IF(MOD($J35,4)=0,28/29,1)),1))*(1+$AB47)</f>
        <v>14273.345559230002</v>
      </c>
      <c r="G47" s="356">
        <f t="shared" si="2"/>
        <v>26.923857697596162</v>
      </c>
      <c r="I47" s="357">
        <f t="shared" si="20"/>
        <v>50</v>
      </c>
      <c r="J47" s="351">
        <f t="shared" si="7"/>
        <v>2028</v>
      </c>
      <c r="K47" s="203">
        <f t="shared" si="21"/>
        <v>47058</v>
      </c>
      <c r="V47" s="332" t="str">
        <f t="shared" si="0"/>
        <v>Winter</v>
      </c>
      <c r="X47" s="332">
        <f t="shared" si="18"/>
        <v>0</v>
      </c>
      <c r="AA47" s="352">
        <f t="shared" si="4"/>
        <v>2.18E-2</v>
      </c>
      <c r="AB47" s="353">
        <f t="shared" si="8"/>
        <v>0</v>
      </c>
    </row>
    <row r="48" spans="2:28" ht="17.45" customHeight="1">
      <c r="B48" s="204">
        <f t="shared" si="5"/>
        <v>47088</v>
      </c>
      <c r="C48" s="361" cm="1">
        <f t="array" ref="C48">IF($J48&lt;=$AD$1,IF(F48="","",-INDEX([6]Delta!$F$1:$JR$1000,$L$13,$I48))*1000*IF(MONTH($B48)=12,IF(MOD($J48,4)=0,31/29,31/30),1),(C36*(1+$AA48)))</f>
        <v>518773.65642357315</v>
      </c>
      <c r="D48" s="362">
        <f>IF(ISNUMBER($F48),VLOOKUP($J48,'Table 1'!$B$13:$C$37,2,FALSE)/12*1000*Study_MW,"")</f>
        <v>0</v>
      </c>
      <c r="E48" s="362">
        <f t="shared" si="6"/>
        <v>518773.65642357315</v>
      </c>
      <c r="F48" s="361">
        <f>IF($J48&lt;=$AD$1,IF(INDEX([6]Delta!$F$1:$JR$1440,$L$14,$I48)=0,"",INDEX([6]Delta!$F$1:$JR$1440,$L$14,$I48))*IF(MONTH($B48)=12,IF(MOD($J48,4)=0,31/29,31/30),1),F36*IF(MONTH(B48)=2,IF(MOD($J48,4)=0,29/28,IF(MOD($J36,4)=0,28/29,1)),1))*(1+$AB48)</f>
        <v>14261.219457807241</v>
      </c>
      <c r="G48" s="363">
        <f t="shared" si="2"/>
        <v>36.376528526077259</v>
      </c>
      <c r="I48" s="364">
        <f t="shared" si="20"/>
        <v>51</v>
      </c>
      <c r="J48" s="351">
        <f t="shared" si="7"/>
        <v>2028</v>
      </c>
      <c r="K48" s="204">
        <f t="shared" si="21"/>
        <v>47088</v>
      </c>
      <c r="V48" s="332" t="str">
        <f t="shared" si="0"/>
        <v>Winter</v>
      </c>
      <c r="X48" s="332">
        <f t="shared" si="18"/>
        <v>0</v>
      </c>
      <c r="AA48" s="352">
        <f t="shared" si="4"/>
        <v>2.18E-2</v>
      </c>
      <c r="AB48" s="353">
        <f t="shared" si="8"/>
        <v>0</v>
      </c>
    </row>
    <row r="49" spans="2:28" ht="17.45" hidden="1" customHeight="1" outlineLevel="1">
      <c r="B49" s="202">
        <f t="shared" si="5"/>
        <v>47119</v>
      </c>
      <c r="C49" s="345" cm="1">
        <f t="array" ref="C49">IF($J49&lt;=$AD$1,IF(F49="","",-INDEX([6]Delta!$F$1:$JR$1000,$L$13,$I49))*1000*IF(MONTH($B49)=12,IF(MOD($J49,4)=0,31/29,31/30),1),(C37*(1+$AA49)))</f>
        <v>-990156.99090548512</v>
      </c>
      <c r="D49" s="346">
        <f>IF(ISNUMBER($F49),VLOOKUP($J49,'Table 1'!$B$13:$C$37,2,FALSE)/12*1000*Study_MW,"")</f>
        <v>580083.00481201673</v>
      </c>
      <c r="E49" s="347">
        <f t="shared" si="6"/>
        <v>-410073.98609346838</v>
      </c>
      <c r="F49" s="348">
        <f>IF($J49&lt;=$AD$1,IF(INDEX([6]Delta!$F$1:$JR$1440,$L$14,$I49)=0,"",INDEX([6]Delta!$F$1:$JR$1440,$L$14,$I49))*IF(MONTH($B49)=12,IF(MOD($J49,4)=0,31/29,31/30),1),F37*IF(MONTH(B49)=2,IF(MOD($J49,4)=0,29/28,IF(MOD($J37,4)=0,28/29,1)),1))*(1+$AB49)</f>
        <v>20955.288234849999</v>
      </c>
      <c r="G49" s="349">
        <f t="shared" si="2"/>
        <v>-19.568997643825718</v>
      </c>
      <c r="I49" s="365">
        <f>I37+13</f>
        <v>53</v>
      </c>
      <c r="J49" s="351">
        <f t="shared" si="7"/>
        <v>2029</v>
      </c>
      <c r="K49" s="202">
        <f t="shared" si="21"/>
        <v>47119</v>
      </c>
      <c r="V49" s="332" t="str">
        <f t="shared" si="0"/>
        <v>Winter</v>
      </c>
      <c r="X49" s="332">
        <f t="shared" si="18"/>
        <v>0</v>
      </c>
      <c r="AA49" s="352">
        <f t="shared" si="4"/>
        <v>2.18E-2</v>
      </c>
      <c r="AB49" s="353">
        <f t="shared" si="8"/>
        <v>0</v>
      </c>
    </row>
    <row r="50" spans="2:28" ht="17.45" hidden="1" customHeight="1" outlineLevel="1">
      <c r="B50" s="203">
        <f t="shared" si="5"/>
        <v>47150</v>
      </c>
      <c r="C50" s="354" cm="1">
        <f t="array" ref="C50">IF($J50&lt;=$AD$1,IF(F50="","",-INDEX([6]Delta!$F$1:$JR$1000,$L$13,$I50))*1000*IF(MONTH($B50)=12,IF(MOD($J50,4)=0,31/29,31/30),1),(C38*(1+$AA50)))</f>
        <v>-418407.55863670347</v>
      </c>
      <c r="D50" s="355">
        <f>IF(ISNUMBER($F50),VLOOKUP($J50,'Table 1'!$B$13:$C$37,2,FALSE)/12*1000*Study_MW,"")</f>
        <v>580083.00481201673</v>
      </c>
      <c r="E50" s="355">
        <f t="shared" si="6"/>
        <v>161675.44617531326</v>
      </c>
      <c r="F50" s="354">
        <f>IF($J50&lt;=$AD$1,IF(INDEX([6]Delta!$F$1:$JR$1440,$L$14,$I50)=0,"",INDEX([6]Delta!$F$1:$JR$1440,$L$14,$I50))*IF(MONTH($B50)=12,IF(MOD($J50,4)=0,31/29,31/30),1),F38*IF(MONTH(B50)=2,IF(MOD($J50,4)=0,29/28,IF(MOD($J38,4)=0,28/29,1)),1))*(1+$AB50)</f>
        <v>17419.669062789999</v>
      </c>
      <c r="G50" s="356">
        <f t="shared" si="2"/>
        <v>9.2812007847305633</v>
      </c>
      <c r="I50" s="357">
        <f t="shared" si="20"/>
        <v>54</v>
      </c>
      <c r="J50" s="351">
        <f t="shared" si="7"/>
        <v>2029</v>
      </c>
      <c r="K50" s="203">
        <f t="shared" si="21"/>
        <v>47150</v>
      </c>
      <c r="V50" s="332" t="str">
        <f t="shared" si="0"/>
        <v>Winter</v>
      </c>
      <c r="X50" s="332">
        <f t="shared" si="18"/>
        <v>0</v>
      </c>
      <c r="AA50" s="352">
        <f t="shared" si="4"/>
        <v>2.18E-2</v>
      </c>
      <c r="AB50" s="353">
        <f t="shared" si="8"/>
        <v>0</v>
      </c>
    </row>
    <row r="51" spans="2:28" ht="17.45" hidden="1" customHeight="1" outlineLevel="1">
      <c r="B51" s="203">
        <f t="shared" si="5"/>
        <v>47178</v>
      </c>
      <c r="C51" s="354" cm="1">
        <f t="array" ref="C51">IF($J51&lt;=$AD$1,IF(F51="","",-INDEX([6]Delta!$F$1:$JR$1000,$L$13,$I51))*1000*IF(MONTH($B51)=12,IF(MOD($J51,4)=0,31/29,31/30),1),(C39*(1+$AA51)))</f>
        <v>-732147.01324545965</v>
      </c>
      <c r="D51" s="355">
        <f>IF(ISNUMBER($F51),VLOOKUP($J51,'Table 1'!$B$13:$C$37,2,FALSE)/12*1000*Study_MW,"")</f>
        <v>580083.00481201673</v>
      </c>
      <c r="E51" s="355">
        <f t="shared" si="6"/>
        <v>-152064.00843344291</v>
      </c>
      <c r="F51" s="354">
        <f>IF($J51&lt;=$AD$1,IF(INDEX([6]Delta!$F$1:$JR$1440,$L$14,$I51)=0,"",INDEX([6]Delta!$F$1:$JR$1440,$L$14,$I51))*IF(MONTH($B51)=12,IF(MOD($J51,4)=0,31/29,31/30),1),F39*IF(MONTH(B51)=2,IF(MOD($J51,4)=0,29/28,IF(MOD($J39,4)=0,28/29,1)),1))*(1+$AB51)</f>
        <v>17461.912206590001</v>
      </c>
      <c r="G51" s="356">
        <f t="shared" si="2"/>
        <v>-8.708325104054472</v>
      </c>
      <c r="I51" s="357">
        <f t="shared" si="20"/>
        <v>55</v>
      </c>
      <c r="J51" s="351">
        <f t="shared" si="7"/>
        <v>2029</v>
      </c>
      <c r="K51" s="203">
        <f t="shared" si="21"/>
        <v>47178</v>
      </c>
      <c r="V51" s="332" t="str">
        <f t="shared" si="0"/>
        <v>Winter</v>
      </c>
      <c r="AA51" s="352">
        <f t="shared" si="4"/>
        <v>2.18E-2</v>
      </c>
      <c r="AB51" s="353">
        <f t="shared" si="8"/>
        <v>0</v>
      </c>
    </row>
    <row r="52" spans="2:28" ht="17.45" hidden="1" customHeight="1" outlineLevel="1">
      <c r="B52" s="203">
        <f t="shared" si="5"/>
        <v>47209</v>
      </c>
      <c r="C52" s="354" cm="1">
        <f t="array" ref="C52">IF($J52&lt;=$AD$1,IF(F52="","",-INDEX([6]Delta!$F$1:$JR$1000,$L$13,$I52))*1000*IF(MONTH($B52)=12,IF(MOD($J52,4)=0,31/29,31/30),1),(C40*(1+$AA52)))</f>
        <v>-651030.09295516135</v>
      </c>
      <c r="D52" s="355">
        <f>IF(ISNUMBER($F52),VLOOKUP($J52,'Table 1'!$B$13:$C$37,2,FALSE)/12*1000*Study_MW,"")</f>
        <v>580083.00481201673</v>
      </c>
      <c r="E52" s="355">
        <f t="shared" si="6"/>
        <v>-70947.088143144618</v>
      </c>
      <c r="F52" s="354">
        <f>IF($J52&lt;=$AD$1,IF(INDEX([6]Delta!$F$1:$JR$1440,$L$14,$I52)=0,"",INDEX([6]Delta!$F$1:$JR$1440,$L$14,$I52))*IF(MONTH($B52)=12,IF(MOD($J52,4)=0,31/29,31/30),1),F40*IF(MONTH(B52)=2,IF(MOD($J52,4)=0,29/28,IF(MOD($J40,4)=0,28/29,1)),1))*(1+$AB52)</f>
        <v>23966.333635690004</v>
      </c>
      <c r="G52" s="356">
        <f t="shared" si="2"/>
        <v>-2.9602812520932349</v>
      </c>
      <c r="I52" s="357">
        <f t="shared" si="20"/>
        <v>56</v>
      </c>
      <c r="J52" s="351">
        <f t="shared" si="7"/>
        <v>2029</v>
      </c>
      <c r="K52" s="203">
        <f t="shared" si="21"/>
        <v>47209</v>
      </c>
      <c r="V52" s="332" t="str">
        <f t="shared" si="0"/>
        <v>Winter</v>
      </c>
      <c r="AA52" s="352">
        <f t="shared" si="4"/>
        <v>2.18E-2</v>
      </c>
      <c r="AB52" s="353">
        <f t="shared" si="8"/>
        <v>0</v>
      </c>
    </row>
    <row r="53" spans="2:28" ht="17.45" hidden="1" customHeight="1" outlineLevel="1">
      <c r="B53" s="203">
        <f t="shared" si="5"/>
        <v>47239</v>
      </c>
      <c r="C53" s="354" cm="1">
        <f t="array" ref="C53">IF($J53&lt;=$AD$1,IF(F53="","",-INDEX([6]Delta!$F$1:$JR$1000,$L$13,$I53))*1000*IF(MONTH($B53)=12,IF(MOD($J53,4)=0,31/29,31/30),1),(C41*(1+$AA53)))</f>
        <v>-486189.9443586517</v>
      </c>
      <c r="D53" s="355">
        <f>IF(ISNUMBER($F53),VLOOKUP($J53,'Table 1'!$B$13:$C$37,2,FALSE)/12*1000*Study_MW,"")</f>
        <v>580083.00481201673</v>
      </c>
      <c r="E53" s="355">
        <f t="shared" si="6"/>
        <v>93893.060453365033</v>
      </c>
      <c r="F53" s="354">
        <f>IF($J53&lt;=$AD$1,IF(INDEX([6]Delta!$F$1:$JR$1440,$L$14,$I53)=0,"",INDEX([6]Delta!$F$1:$JR$1440,$L$14,$I53))*IF(MONTH($B53)=12,IF(MOD($J53,4)=0,31/29,31/30),1),F41*IF(MONTH(B53)=2,IF(MOD($J53,4)=0,29/28,IF(MOD($J41,4)=0,28/29,1)),1))*(1+$AB53)</f>
        <v>22571.998863140001</v>
      </c>
      <c r="G53" s="356">
        <f t="shared" si="2"/>
        <v>4.1597140343069965</v>
      </c>
      <c r="I53" s="357">
        <f t="shared" si="20"/>
        <v>57</v>
      </c>
      <c r="J53" s="351">
        <f t="shared" si="7"/>
        <v>2029</v>
      </c>
      <c r="K53" s="203">
        <f t="shared" si="21"/>
        <v>47239</v>
      </c>
      <c r="V53" s="332" t="str">
        <f t="shared" si="0"/>
        <v>Summer</v>
      </c>
      <c r="AA53" s="352">
        <f t="shared" si="4"/>
        <v>2.18E-2</v>
      </c>
      <c r="AB53" s="353">
        <f t="shared" si="8"/>
        <v>0</v>
      </c>
    </row>
    <row r="54" spans="2:28" ht="17.45" hidden="1" customHeight="1" outlineLevel="1">
      <c r="B54" s="203">
        <f t="shared" si="5"/>
        <v>47270</v>
      </c>
      <c r="C54" s="354" cm="1">
        <f t="array" ref="C54">IF($J54&lt;=$AD$1,IF(F54="","",-INDEX([6]Delta!$F$1:$JR$1000,$L$13,$I54))*1000*IF(MONTH($B54)=12,IF(MOD($J54,4)=0,31/29,31/30),1),(C42*(1+$AA54)))</f>
        <v>-248337.04333446804</v>
      </c>
      <c r="D54" s="355">
        <f>IF(ISNUMBER($F54),VLOOKUP($J54,'Table 1'!$B$13:$C$37,2,FALSE)/12*1000*Study_MW,"")</f>
        <v>580083.00481201673</v>
      </c>
      <c r="E54" s="355">
        <f t="shared" si="6"/>
        <v>331745.9614775487</v>
      </c>
      <c r="F54" s="354">
        <f>IF($J54&lt;=$AD$1,IF(INDEX([6]Delta!$F$1:$JR$1440,$L$14,$I54)=0,"",INDEX([6]Delta!$F$1:$JR$1440,$L$14,$I54))*IF(MONTH($B54)=12,IF(MOD($J54,4)=0,31/29,31/30),1),F42*IF(MONTH(B54)=2,IF(MOD($J54,4)=0,29/28,IF(MOD($J42,4)=0,28/29,1)),1))*(1+$AB54)</f>
        <v>21093.46980789</v>
      </c>
      <c r="G54" s="356">
        <f t="shared" si="2"/>
        <v>15.727424861767377</v>
      </c>
      <c r="I54" s="357">
        <f t="shared" si="20"/>
        <v>58</v>
      </c>
      <c r="J54" s="351">
        <f t="shared" si="7"/>
        <v>2029</v>
      </c>
      <c r="K54" s="203">
        <f t="shared" si="21"/>
        <v>47270</v>
      </c>
      <c r="V54" s="332" t="str">
        <f t="shared" si="0"/>
        <v>Summer</v>
      </c>
      <c r="AA54" s="352">
        <f t="shared" si="4"/>
        <v>2.18E-2</v>
      </c>
      <c r="AB54" s="353">
        <f t="shared" si="8"/>
        <v>0</v>
      </c>
    </row>
    <row r="55" spans="2:28" ht="17.45" hidden="1" customHeight="1" outlineLevel="1">
      <c r="B55" s="203">
        <f t="shared" si="5"/>
        <v>47300</v>
      </c>
      <c r="C55" s="354" cm="1">
        <f t="array" ref="C55">IF($J55&lt;=$AD$1,IF(F55="","",-INDEX([6]Delta!$F$1:$JR$1000,$L$13,$I55))*1000*IF(MONTH($B55)=12,IF(MOD($J55,4)=0,31/29,31/30),1),(C43*(1+$AA55)))</f>
        <v>-239050.30948665808</v>
      </c>
      <c r="D55" s="355">
        <f>IF(ISNUMBER($F55),VLOOKUP($J55,'Table 1'!$B$13:$C$37,2,FALSE)/12*1000*Study_MW,"")</f>
        <v>580083.00481201673</v>
      </c>
      <c r="E55" s="355">
        <f t="shared" si="6"/>
        <v>341032.69532535865</v>
      </c>
      <c r="F55" s="354">
        <f>IF($J55&lt;=$AD$1,IF(INDEX([6]Delta!$F$1:$JR$1440,$L$14,$I55)=0,"",INDEX([6]Delta!$F$1:$JR$1440,$L$14,$I55))*IF(MONTH($B55)=12,IF(MOD($J55,4)=0,31/29,31/30),1),F43*IF(MONTH(B55)=2,IF(MOD($J55,4)=0,29/28,IF(MOD($J43,4)=0,28/29,1)),1))*(1+$AB55)</f>
        <v>12599.71663126</v>
      </c>
      <c r="G55" s="356">
        <f t="shared" si="2"/>
        <v>27.066695649269899</v>
      </c>
      <c r="I55" s="357">
        <f t="shared" si="20"/>
        <v>59</v>
      </c>
      <c r="J55" s="351">
        <f t="shared" si="7"/>
        <v>2029</v>
      </c>
      <c r="K55" s="203">
        <f t="shared" si="21"/>
        <v>47300</v>
      </c>
      <c r="V55" s="332" t="str">
        <f t="shared" si="0"/>
        <v>Summer</v>
      </c>
      <c r="AA55" s="352">
        <f t="shared" si="4"/>
        <v>2.18E-2</v>
      </c>
      <c r="AB55" s="353">
        <f t="shared" si="8"/>
        <v>0</v>
      </c>
    </row>
    <row r="56" spans="2:28" ht="17.45" hidden="1" customHeight="1" outlineLevel="1">
      <c r="B56" s="203">
        <f t="shared" si="5"/>
        <v>47331</v>
      </c>
      <c r="C56" s="354" cm="1">
        <f t="array" ref="C56">IF($J56&lt;=$AD$1,IF(F56="","",-INDEX([6]Delta!$F$1:$JR$1000,$L$13,$I56))*1000*IF(MONTH($B56)=12,IF(MOD($J56,4)=0,31/29,31/30),1),(C44*(1+$AA56)))</f>
        <v>-348931.42304680077</v>
      </c>
      <c r="D56" s="355">
        <f>IF(ISNUMBER($F56),VLOOKUP($J56,'Table 1'!$B$13:$C$37,2,FALSE)/12*1000*Study_MW,"")</f>
        <v>580083.00481201673</v>
      </c>
      <c r="E56" s="355">
        <f t="shared" si="6"/>
        <v>231151.58176521596</v>
      </c>
      <c r="F56" s="354">
        <f>IF($J56&lt;=$AD$1,IF(INDEX([6]Delta!$F$1:$JR$1440,$L$14,$I56)=0,"",INDEX([6]Delta!$F$1:$JR$1440,$L$14,$I56))*IF(MONTH($B56)=12,IF(MOD($J56,4)=0,31/29,31/30),1),F44*IF(MONTH(B56)=2,IF(MOD($J56,4)=0,29/28,IF(MOD($J44,4)=0,28/29,1)),1))*(1+$AB56)</f>
        <v>13274.537031640002</v>
      </c>
      <c r="G56" s="356">
        <f t="shared" si="2"/>
        <v>17.413155819616435</v>
      </c>
      <c r="I56" s="357">
        <f t="shared" si="20"/>
        <v>60</v>
      </c>
      <c r="J56" s="351">
        <f t="shared" si="7"/>
        <v>2029</v>
      </c>
      <c r="K56" s="203">
        <f t="shared" si="21"/>
        <v>47331</v>
      </c>
      <c r="V56" s="332" t="str">
        <f t="shared" si="0"/>
        <v>Summer</v>
      </c>
      <c r="AA56" s="352">
        <f t="shared" si="4"/>
        <v>2.18E-2</v>
      </c>
      <c r="AB56" s="353">
        <f t="shared" si="8"/>
        <v>0</v>
      </c>
    </row>
    <row r="57" spans="2:28" ht="17.45" hidden="1" customHeight="1" outlineLevel="1">
      <c r="B57" s="203">
        <f t="shared" si="5"/>
        <v>47362</v>
      </c>
      <c r="C57" s="354" cm="1">
        <f t="array" ref="C57">IF($J57&lt;=$AD$1,IF(F57="","",-INDEX([6]Delta!$F$1:$JR$1000,$L$13,$I57))*1000*IF(MONTH($B57)=12,IF(MOD($J57,4)=0,31/29,31/30),1),(C45*(1+$AA57)))</f>
        <v>-335839.79163989716</v>
      </c>
      <c r="D57" s="355">
        <f>IF(ISNUMBER($F57),VLOOKUP($J57,'Table 1'!$B$13:$C$37,2,FALSE)/12*1000*Study_MW,"")</f>
        <v>580083.00481201673</v>
      </c>
      <c r="E57" s="355">
        <f t="shared" si="6"/>
        <v>244243.21317211958</v>
      </c>
      <c r="F57" s="354">
        <f>IF($J57&lt;=$AD$1,IF(INDEX([6]Delta!$F$1:$JR$1440,$L$14,$I57)=0,"",INDEX([6]Delta!$F$1:$JR$1440,$L$14,$I57))*IF(MONTH($B57)=12,IF(MOD($J57,4)=0,31/29,31/30),1),F45*IF(MONTH(B57)=2,IF(MOD($J57,4)=0,29/28,IF(MOD($J45,4)=0,28/29,1)),1))*(1+$AB57)</f>
        <v>11262.100543829998</v>
      </c>
      <c r="G57" s="356">
        <f t="shared" si="2"/>
        <v>21.687181021122168</v>
      </c>
      <c r="I57" s="357">
        <f t="shared" si="20"/>
        <v>61</v>
      </c>
      <c r="J57" s="351">
        <f t="shared" si="7"/>
        <v>2029</v>
      </c>
      <c r="K57" s="203">
        <f t="shared" si="21"/>
        <v>47362</v>
      </c>
      <c r="V57" s="332" t="str">
        <f t="shared" si="0"/>
        <v>Winter</v>
      </c>
      <c r="AA57" s="352">
        <f t="shared" si="4"/>
        <v>2.18E-2</v>
      </c>
      <c r="AB57" s="353">
        <f t="shared" si="8"/>
        <v>0</v>
      </c>
    </row>
    <row r="58" spans="2:28" ht="17.45" hidden="1" customHeight="1" outlineLevel="1">
      <c r="B58" s="203">
        <f t="shared" si="5"/>
        <v>47392</v>
      </c>
      <c r="C58" s="354" cm="1">
        <f t="array" ref="C58">IF($J58&lt;=$AD$1,IF(F58="","",-INDEX([6]Delta!$F$1:$JR$1000,$L$13,$I58))*1000*IF(MONTH($B58)=12,IF(MOD($J58,4)=0,31/29,31/30),1),(C46*(1+$AA58)))</f>
        <v>-755726.2930935194</v>
      </c>
      <c r="D58" s="355">
        <f>IF(ISNUMBER($F58),VLOOKUP($J58,'Table 1'!$B$13:$C$37,2,FALSE)/12*1000*Study_MW,"")</f>
        <v>580083.00481201673</v>
      </c>
      <c r="E58" s="355">
        <f t="shared" si="6"/>
        <v>-175643.28828150267</v>
      </c>
      <c r="F58" s="354">
        <f>IF($J58&lt;=$AD$1,IF(INDEX([6]Delta!$F$1:$JR$1440,$L$14,$I58)=0,"",INDEX([6]Delta!$F$1:$JR$1440,$L$14,$I58))*IF(MONTH($B58)=12,IF(MOD($J58,4)=0,31/29,31/30),1),F46*IF(MONTH(B58)=2,IF(MOD($J58,4)=0,29/28,IF(MOD($J46,4)=0,28/29,1)),1))*(1+$AB58)</f>
        <v>23306.767880120002</v>
      </c>
      <c r="G58" s="356">
        <f t="shared" si="2"/>
        <v>-7.5361495504197009</v>
      </c>
      <c r="I58" s="357">
        <f t="shared" si="20"/>
        <v>62</v>
      </c>
      <c r="J58" s="351">
        <f t="shared" si="7"/>
        <v>2029</v>
      </c>
      <c r="K58" s="203">
        <f t="shared" si="21"/>
        <v>47392</v>
      </c>
      <c r="V58" s="332" t="str">
        <f t="shared" si="0"/>
        <v>Winter</v>
      </c>
      <c r="AA58" s="352">
        <f t="shared" si="4"/>
        <v>2.18E-2</v>
      </c>
      <c r="AB58" s="353">
        <f t="shared" si="8"/>
        <v>0</v>
      </c>
    </row>
    <row r="59" spans="2:28" ht="17.45" hidden="1" customHeight="1" outlineLevel="1">
      <c r="B59" s="203">
        <f t="shared" si="5"/>
        <v>47423</v>
      </c>
      <c r="C59" s="354" cm="1">
        <f t="array" ref="C59">IF($J59&lt;=$AD$1,IF(F59="","",-INDEX([6]Delta!$F$1:$JR$1000,$L$13,$I59))*1000*IF(MONTH($B59)=12,IF(MOD($J59,4)=0,31/29,31/30),1),(C47*(1+$AA59)))</f>
        <v>-1047326.5504637384</v>
      </c>
      <c r="D59" s="355">
        <f>IF(ISNUMBER($F59),VLOOKUP($J59,'Table 1'!$B$13:$C$37,2,FALSE)/12*1000*Study_MW,"")</f>
        <v>580083.00481201673</v>
      </c>
      <c r="E59" s="355">
        <f t="shared" si="6"/>
        <v>-467243.54565172165</v>
      </c>
      <c r="F59" s="354">
        <f>IF($J59&lt;=$AD$1,IF(INDEX([6]Delta!$F$1:$JR$1440,$L$14,$I59)=0,"",INDEX([6]Delta!$F$1:$JR$1440,$L$14,$I59))*IF(MONTH($B59)=12,IF(MOD($J59,4)=0,31/29,31/30),1),F47*IF(MONTH(B59)=2,IF(MOD($J59,4)=0,29/28,IF(MOD($J47,4)=0,28/29,1)),1))*(1+$AB59)</f>
        <v>15087.522923910003</v>
      </c>
      <c r="G59" s="356">
        <f t="shared" si="2"/>
        <v>-30.96887063622988</v>
      </c>
      <c r="I59" s="357">
        <f t="shared" si="20"/>
        <v>63</v>
      </c>
      <c r="J59" s="351">
        <f t="shared" si="7"/>
        <v>2029</v>
      </c>
      <c r="K59" s="203">
        <f t="shared" si="21"/>
        <v>47423</v>
      </c>
      <c r="V59" s="332" t="str">
        <f t="shared" si="0"/>
        <v>Winter</v>
      </c>
      <c r="AA59" s="352">
        <f t="shared" si="4"/>
        <v>2.18E-2</v>
      </c>
      <c r="AB59" s="353">
        <f t="shared" si="8"/>
        <v>0</v>
      </c>
    </row>
    <row r="60" spans="2:28" ht="17.45" hidden="1" customHeight="1" outlineLevel="1">
      <c r="B60" s="204">
        <f t="shared" si="5"/>
        <v>47453</v>
      </c>
      <c r="C60" s="361" cm="1">
        <f t="array" ref="C60">IF($J60&lt;=$AD$1,IF(F60="","",-INDEX([6]Delta!$F$1:$JR$1000,$L$13,$I60))*1000*IF(MONTH($B60)=12,IF(MOD($J60,4)=0,31/29,31/30),1),(C48*(1+$AA60)))</f>
        <v>-1734288.5383421637</v>
      </c>
      <c r="D60" s="362">
        <f>IF(ISNUMBER($F60),VLOOKUP($J60,'Table 1'!$B$13:$C$37,2,FALSE)/12*1000*Study_MW,"")</f>
        <v>580083.00481201673</v>
      </c>
      <c r="E60" s="362">
        <f t="shared" si="6"/>
        <v>-1154205.5335301468</v>
      </c>
      <c r="F60" s="361">
        <f>IF($J60&lt;=$AD$1,IF(INDEX([6]Delta!$F$1:$JR$1440,$L$14,$I60)=0,"",INDEX([6]Delta!$F$1:$JR$1440,$L$14,$I60))*IF(MONTH($B60)=12,IF(MOD($J60,4)=0,31/29,31/30),1),F48*IF(MONTH(B60)=2,IF(MOD($J60,4)=0,29/28,IF(MOD($J48,4)=0,28/29,1)),1))*(1+$AB60)</f>
        <v>13611.874340522003</v>
      </c>
      <c r="G60" s="363">
        <f t="shared" si="2"/>
        <v>-84.794019152389865</v>
      </c>
      <c r="I60" s="364">
        <f t="shared" si="20"/>
        <v>64</v>
      </c>
      <c r="J60" s="351">
        <f t="shared" si="7"/>
        <v>2029</v>
      </c>
      <c r="K60" s="204">
        <f t="shared" si="21"/>
        <v>47453</v>
      </c>
      <c r="V60" s="332" t="str">
        <f t="shared" si="0"/>
        <v>Winter</v>
      </c>
      <c r="AA60" s="352">
        <f t="shared" si="4"/>
        <v>2.18E-2</v>
      </c>
      <c r="AB60" s="353">
        <f t="shared" si="8"/>
        <v>0</v>
      </c>
    </row>
    <row r="61" spans="2:28" ht="17.45" hidden="1" customHeight="1" outlineLevel="1">
      <c r="B61" s="202">
        <f t="shared" si="5"/>
        <v>47484</v>
      </c>
      <c r="C61" s="345" cm="1">
        <f t="array" ref="C61">IF($J61&lt;=$AD$1,IF(F61="","",-INDEX([6]Delta!$F$1:$JR$1000,$L$13,$I61))*1000*IF(MONTH($B61)=12,IF(MOD($J61,4)=0,31/29,31/30),1),(C49*(1+$AA61)))</f>
        <v>-863867.90891988494</v>
      </c>
      <c r="D61" s="346">
        <f>IF(ISNUMBER($F61),VLOOKUP($J61,'Table 1'!$B$13:$C$37,2,FALSE)/12*1000*Study_MW,"")</f>
        <v>592728.81401142455</v>
      </c>
      <c r="E61" s="347">
        <f t="shared" si="6"/>
        <v>-271139.09490846039</v>
      </c>
      <c r="F61" s="348">
        <f>IF($J61&lt;=$AD$1,IF(INDEX([6]Delta!$F$1:$JR$1440,$L$14,$I61)=0,"",INDEX([6]Delta!$F$1:$JR$1440,$L$14,$I61))*IF(MONTH($B61)=12,IF(MOD($J61,4)=0,31/29,31/30),1),F49*IF(MONTH(B61)=2,IF(MOD($J61,4)=0,29/28,IF(MOD($J49,4)=0,28/29,1)),1))*(1+$AB61)</f>
        <v>21721.678344020002</v>
      </c>
      <c r="G61" s="349">
        <f t="shared" si="2"/>
        <v>-12.48241920418204</v>
      </c>
      <c r="I61" s="365">
        <f>I49+13</f>
        <v>66</v>
      </c>
      <c r="J61" s="351">
        <f t="shared" si="7"/>
        <v>2030</v>
      </c>
      <c r="K61" s="202">
        <f t="shared" si="21"/>
        <v>47484</v>
      </c>
      <c r="V61" s="332" t="str">
        <f t="shared" si="0"/>
        <v>Winter</v>
      </c>
      <c r="AA61" s="352">
        <f t="shared" si="4"/>
        <v>2.18E-2</v>
      </c>
      <c r="AB61" s="353">
        <f t="shared" si="8"/>
        <v>0</v>
      </c>
    </row>
    <row r="62" spans="2:28" ht="17.45" hidden="1" customHeight="1" outlineLevel="1">
      <c r="B62" s="203">
        <f t="shared" si="5"/>
        <v>47515</v>
      </c>
      <c r="C62" s="354" cm="1">
        <f t="array" ref="C62">IF($J62&lt;=$AD$1,IF(F62="","",-INDEX([6]Delta!$F$1:$JR$1000,$L$13,$I62))*1000*IF(MONTH($B62)=12,IF(MOD($J62,4)=0,31/29,31/30),1),(C50*(1+$AA62)))</f>
        <v>-483223.74829835095</v>
      </c>
      <c r="D62" s="355">
        <f>IF(ISNUMBER($F62),VLOOKUP($J62,'Table 1'!$B$13:$C$37,2,FALSE)/12*1000*Study_MW,"")</f>
        <v>592728.81401142455</v>
      </c>
      <c r="E62" s="355">
        <f t="shared" si="6"/>
        <v>109505.06571307359</v>
      </c>
      <c r="F62" s="354">
        <f>IF($J62&lt;=$AD$1,IF(INDEX([6]Delta!$F$1:$JR$1440,$L$14,$I62)=0,"",INDEX([6]Delta!$F$1:$JR$1440,$L$14,$I62))*IF(MONTH($B62)=12,IF(MOD($J62,4)=0,31/29,31/30),1),F50*IF(MONTH(B62)=2,IF(MOD($J62,4)=0,29/28,IF(MOD($J50,4)=0,28/29,1)),1))*(1+$AB62)</f>
        <v>17114.06280498</v>
      </c>
      <c r="G62" s="356">
        <f t="shared" si="2"/>
        <v>6.398542938688343</v>
      </c>
      <c r="I62" s="357">
        <f t="shared" si="20"/>
        <v>67</v>
      </c>
      <c r="J62" s="351">
        <f t="shared" si="7"/>
        <v>2030</v>
      </c>
      <c r="K62" s="203">
        <f t="shared" si="21"/>
        <v>47515</v>
      </c>
      <c r="V62" s="332" t="str">
        <f t="shared" si="0"/>
        <v>Winter</v>
      </c>
      <c r="AA62" s="352">
        <f t="shared" si="4"/>
        <v>2.18E-2</v>
      </c>
      <c r="AB62" s="353">
        <f t="shared" si="8"/>
        <v>0</v>
      </c>
    </row>
    <row r="63" spans="2:28" ht="17.45" hidden="1" customHeight="1" outlineLevel="1">
      <c r="B63" s="203">
        <f t="shared" si="5"/>
        <v>47543</v>
      </c>
      <c r="C63" s="354" cm="1">
        <f t="array" ref="C63">IF($J63&lt;=$AD$1,IF(F63="","",-INDEX([6]Delta!$F$1:$JR$1000,$L$13,$I63))*1000*IF(MONTH($B63)=12,IF(MOD($J63,4)=0,31/29,31/30),1),(C51*(1+$AA63)))</f>
        <v>-742084.29543388775</v>
      </c>
      <c r="D63" s="355">
        <f>IF(ISNUMBER($F63),VLOOKUP($J63,'Table 1'!$B$13:$C$37,2,FALSE)/12*1000*Study_MW,"")</f>
        <v>592728.81401142455</v>
      </c>
      <c r="E63" s="355">
        <f t="shared" si="6"/>
        <v>-149355.4814224632</v>
      </c>
      <c r="F63" s="354">
        <f>IF($J63&lt;=$AD$1,IF(INDEX([6]Delta!$F$1:$JR$1440,$L$14,$I63)=0,"",INDEX([6]Delta!$F$1:$JR$1440,$L$14,$I63))*IF(MONTH($B63)=12,IF(MOD($J63,4)=0,31/29,31/30),1),F51*IF(MONTH(B63)=2,IF(MOD($J63,4)=0,29/28,IF(MOD($J51,4)=0,28/29,1)),1))*(1+$AB63)</f>
        <v>18128.276000130001</v>
      </c>
      <c r="G63" s="356">
        <f t="shared" si="2"/>
        <v>-8.2388133003597339</v>
      </c>
      <c r="I63" s="357">
        <f t="shared" si="20"/>
        <v>68</v>
      </c>
      <c r="J63" s="351">
        <f t="shared" si="7"/>
        <v>2030</v>
      </c>
      <c r="K63" s="203">
        <f t="shared" si="21"/>
        <v>47543</v>
      </c>
      <c r="V63" s="332" t="str">
        <f t="shared" si="0"/>
        <v>Winter</v>
      </c>
      <c r="AA63" s="352">
        <f t="shared" si="4"/>
        <v>2.18E-2</v>
      </c>
      <c r="AB63" s="353">
        <f t="shared" si="8"/>
        <v>0</v>
      </c>
    </row>
    <row r="64" spans="2:28" ht="17.45" hidden="1" customHeight="1" outlineLevel="1">
      <c r="B64" s="203">
        <f t="shared" si="5"/>
        <v>47574</v>
      </c>
      <c r="C64" s="354" cm="1">
        <f t="array" ref="C64">IF($J64&lt;=$AD$1,IF(F64="","",-INDEX([6]Delta!$F$1:$JR$1000,$L$13,$I64))*1000*IF(MONTH($B64)=12,IF(MOD($J64,4)=0,31/29,31/30),1),(C52*(1+$AA64)))</f>
        <v>-814012.78131008439</v>
      </c>
      <c r="D64" s="355">
        <f>IF(ISNUMBER($F64),VLOOKUP($J64,'Table 1'!$B$13:$C$37,2,FALSE)/12*1000*Study_MW,"")</f>
        <v>592728.81401142455</v>
      </c>
      <c r="E64" s="355">
        <f t="shared" si="6"/>
        <v>-221283.96729865985</v>
      </c>
      <c r="F64" s="354">
        <f>IF($J64&lt;=$AD$1,IF(INDEX([6]Delta!$F$1:$JR$1440,$L$14,$I64)=0,"",INDEX([6]Delta!$F$1:$JR$1440,$L$14,$I64))*IF(MONTH($B64)=12,IF(MOD($J64,4)=0,31/29,31/30),1),F52*IF(MONTH(B64)=2,IF(MOD($J64,4)=0,29/28,IF(MOD($J52,4)=0,28/29,1)),1))*(1+$AB64)</f>
        <v>22846.704080700001</v>
      </c>
      <c r="G64" s="356">
        <f t="shared" si="2"/>
        <v>-9.6855969472459638</v>
      </c>
      <c r="I64" s="357">
        <f t="shared" si="20"/>
        <v>69</v>
      </c>
      <c r="J64" s="351">
        <f t="shared" si="7"/>
        <v>2030</v>
      </c>
      <c r="K64" s="203">
        <f t="shared" si="21"/>
        <v>47574</v>
      </c>
      <c r="V64" s="332" t="str">
        <f t="shared" si="0"/>
        <v>Winter</v>
      </c>
      <c r="AA64" s="352">
        <f t="shared" si="4"/>
        <v>2.18E-2</v>
      </c>
      <c r="AB64" s="353">
        <f t="shared" si="8"/>
        <v>0</v>
      </c>
    </row>
    <row r="65" spans="2:28" ht="17.45" hidden="1" customHeight="1" outlineLevel="1">
      <c r="B65" s="203">
        <f t="shared" si="5"/>
        <v>47604</v>
      </c>
      <c r="C65" s="354" cm="1">
        <f t="array" ref="C65">IF($J65&lt;=$AD$1,IF(F65="","",-INDEX([6]Delta!$F$1:$JR$1000,$L$13,$I65))*1000*IF(MONTH($B65)=12,IF(MOD($J65,4)=0,31/29,31/30),1),(C53*(1+$AA65)))</f>
        <v>-596391.06993486348</v>
      </c>
      <c r="D65" s="355">
        <f>IF(ISNUMBER($F65),VLOOKUP($J65,'Table 1'!$B$13:$C$37,2,FALSE)/12*1000*Study_MW,"")</f>
        <v>592728.81401142455</v>
      </c>
      <c r="E65" s="355">
        <f t="shared" si="6"/>
        <v>-3662.2559234389337</v>
      </c>
      <c r="F65" s="354">
        <f>IF($J65&lt;=$AD$1,IF(INDEX([6]Delta!$F$1:$JR$1440,$L$14,$I65)=0,"",INDEX([6]Delta!$F$1:$JR$1440,$L$14,$I65))*IF(MONTH($B65)=12,IF(MOD($J65,4)=0,31/29,31/30),1),F53*IF(MONTH(B65)=2,IF(MOD($J65,4)=0,29/28,IF(MOD($J53,4)=0,28/29,1)),1))*(1+$AB65)</f>
        <v>23562.79290335</v>
      </c>
      <c r="G65" s="356">
        <f t="shared" si="2"/>
        <v>-0.15542537501648451</v>
      </c>
      <c r="I65" s="357">
        <f t="shared" si="20"/>
        <v>70</v>
      </c>
      <c r="J65" s="351">
        <f t="shared" si="7"/>
        <v>2030</v>
      </c>
      <c r="K65" s="203">
        <f t="shared" si="21"/>
        <v>47604</v>
      </c>
      <c r="V65" s="332" t="str">
        <f t="shared" si="0"/>
        <v>Summer</v>
      </c>
      <c r="AA65" s="352">
        <f t="shared" si="4"/>
        <v>2.18E-2</v>
      </c>
      <c r="AB65" s="353">
        <f t="shared" si="8"/>
        <v>0</v>
      </c>
    </row>
    <row r="66" spans="2:28" ht="17.45" hidden="1" customHeight="1" outlineLevel="1">
      <c r="B66" s="203">
        <f t="shared" si="5"/>
        <v>47635</v>
      </c>
      <c r="C66" s="354" cm="1">
        <f t="array" ref="C66">IF($J66&lt;=$AD$1,IF(F66="","",-INDEX([6]Delta!$F$1:$JR$1000,$L$13,$I66))*1000*IF(MONTH($B66)=12,IF(MOD($J66,4)=0,31/29,31/30),1),(C54*(1+$AA66)))</f>
        <v>-222710.10211444082</v>
      </c>
      <c r="D66" s="355">
        <f>IF(ISNUMBER($F66),VLOOKUP($J66,'Table 1'!$B$13:$C$37,2,FALSE)/12*1000*Study_MW,"")</f>
        <v>592728.81401142455</v>
      </c>
      <c r="E66" s="355">
        <f t="shared" si="6"/>
        <v>370018.71189698373</v>
      </c>
      <c r="F66" s="354">
        <f>IF($J66&lt;=$AD$1,IF(INDEX([6]Delta!$F$1:$JR$1440,$L$14,$I66)=0,"",INDEX([6]Delta!$F$1:$JR$1440,$L$14,$I66))*IF(MONTH($B66)=12,IF(MOD($J66,4)=0,31/29,31/30),1),F54*IF(MONTH(B66)=2,IF(MOD($J66,4)=0,29/28,IF(MOD($J54,4)=0,28/29,1)),1))*(1+$AB66)</f>
        <v>20755.61726345</v>
      </c>
      <c r="G66" s="356">
        <f t="shared" si="2"/>
        <v>17.827400997058046</v>
      </c>
      <c r="I66" s="357">
        <f t="shared" si="20"/>
        <v>71</v>
      </c>
      <c r="J66" s="351">
        <f t="shared" si="7"/>
        <v>2030</v>
      </c>
      <c r="K66" s="203">
        <f t="shared" si="21"/>
        <v>47635</v>
      </c>
      <c r="V66" s="332" t="str">
        <f t="shared" si="0"/>
        <v>Summer</v>
      </c>
      <c r="AA66" s="352">
        <f t="shared" si="4"/>
        <v>2.18E-2</v>
      </c>
      <c r="AB66" s="353">
        <f t="shared" si="8"/>
        <v>0</v>
      </c>
    </row>
    <row r="67" spans="2:28" ht="17.45" hidden="1" customHeight="1" outlineLevel="1">
      <c r="B67" s="203">
        <f t="shared" si="5"/>
        <v>47665</v>
      </c>
      <c r="C67" s="354" cm="1">
        <f t="array" ref="C67">IF($J67&lt;=$AD$1,IF(F67="","",-INDEX([6]Delta!$F$1:$JR$1000,$L$13,$I67))*1000*IF(MONTH($B67)=12,IF(MOD($J67,4)=0,31/29,31/30),1),(C55*(1+$AA67)))</f>
        <v>-311795.95000978222</v>
      </c>
      <c r="D67" s="355">
        <f>IF(ISNUMBER($F67),VLOOKUP($J67,'Table 1'!$B$13:$C$37,2,FALSE)/12*1000*Study_MW,"")</f>
        <v>592728.81401142455</v>
      </c>
      <c r="E67" s="355">
        <f t="shared" si="6"/>
        <v>280932.86400164233</v>
      </c>
      <c r="F67" s="354">
        <f>IF($J67&lt;=$AD$1,IF(INDEX([6]Delta!$F$1:$JR$1440,$L$14,$I67)=0,"",INDEX([6]Delta!$F$1:$JR$1440,$L$14,$I67))*IF(MONTH($B67)=12,IF(MOD($J67,4)=0,31/29,31/30),1),F55*IF(MONTH(B67)=2,IF(MOD($J67,4)=0,29/28,IF(MOD($J55,4)=0,28/29,1)),1))*(1+$AB67)</f>
        <v>11919.739425549998</v>
      </c>
      <c r="G67" s="356">
        <f t="shared" si="2"/>
        <v>23.568708507122384</v>
      </c>
      <c r="I67" s="357">
        <f t="shared" si="20"/>
        <v>72</v>
      </c>
      <c r="J67" s="351">
        <f t="shared" si="7"/>
        <v>2030</v>
      </c>
      <c r="K67" s="203">
        <f t="shared" si="21"/>
        <v>47665</v>
      </c>
      <c r="V67" s="332" t="str">
        <f t="shared" si="0"/>
        <v>Summer</v>
      </c>
      <c r="AA67" s="352">
        <f t="shared" si="4"/>
        <v>2.18E-2</v>
      </c>
      <c r="AB67" s="353">
        <f t="shared" si="8"/>
        <v>0</v>
      </c>
    </row>
    <row r="68" spans="2:28" ht="17.45" hidden="1" customHeight="1" outlineLevel="1">
      <c r="B68" s="203">
        <f t="shared" si="5"/>
        <v>47696</v>
      </c>
      <c r="C68" s="354" cm="1">
        <f t="array" ref="C68">IF($J68&lt;=$AD$1,IF(F68="","",-INDEX([6]Delta!$F$1:$JR$1000,$L$13,$I68))*1000*IF(MONTH($B68)=12,IF(MOD($J68,4)=0,31/29,31/30),1),(C56*(1+$AA68)))</f>
        <v>-361895.64908498869</v>
      </c>
      <c r="D68" s="355">
        <f>IF(ISNUMBER($F68),VLOOKUP($J68,'Table 1'!$B$13:$C$37,2,FALSE)/12*1000*Study_MW,"")</f>
        <v>592728.81401142455</v>
      </c>
      <c r="E68" s="355">
        <f t="shared" si="6"/>
        <v>230833.16492643586</v>
      </c>
      <c r="F68" s="354">
        <f>IF($J68&lt;=$AD$1,IF(INDEX([6]Delta!$F$1:$JR$1440,$L$14,$I68)=0,"",INDEX([6]Delta!$F$1:$JR$1440,$L$14,$I68))*IF(MONTH($B68)=12,IF(MOD($J68,4)=0,31/29,31/30),1),F56*IF(MONTH(B68)=2,IF(MOD($J68,4)=0,29/28,IF(MOD($J56,4)=0,28/29,1)),1))*(1+$AB68)</f>
        <v>13400.009111429999</v>
      </c>
      <c r="G68" s="356">
        <f t="shared" si="2"/>
        <v>17.22634387834399</v>
      </c>
      <c r="I68" s="357">
        <f t="shared" si="20"/>
        <v>73</v>
      </c>
      <c r="J68" s="351">
        <f t="shared" si="7"/>
        <v>2030</v>
      </c>
      <c r="K68" s="203">
        <f t="shared" si="21"/>
        <v>47696</v>
      </c>
      <c r="V68" s="332" t="str">
        <f t="shared" si="0"/>
        <v>Summer</v>
      </c>
      <c r="AA68" s="352">
        <f t="shared" si="4"/>
        <v>2.18E-2</v>
      </c>
      <c r="AB68" s="353">
        <f t="shared" si="8"/>
        <v>0</v>
      </c>
    </row>
    <row r="69" spans="2:28" ht="17.45" hidden="1" customHeight="1" outlineLevel="1">
      <c r="B69" s="203">
        <f t="shared" si="5"/>
        <v>47727</v>
      </c>
      <c r="C69" s="354" cm="1">
        <f t="array" ref="C69">IF($J69&lt;=$AD$1,IF(F69="","",-INDEX([6]Delta!$F$1:$JR$1000,$L$13,$I69))*1000*IF(MONTH($B69)=12,IF(MOD($J69,4)=0,31/29,31/30),1),(C57*(1+$AA69)))</f>
        <v>-303101.30015885626</v>
      </c>
      <c r="D69" s="355">
        <f>IF(ISNUMBER($F69),VLOOKUP($J69,'Table 1'!$B$13:$C$37,2,FALSE)/12*1000*Study_MW,"")</f>
        <v>592728.81401142455</v>
      </c>
      <c r="E69" s="355">
        <f t="shared" si="6"/>
        <v>289627.51385256829</v>
      </c>
      <c r="F69" s="354">
        <f>IF($J69&lt;=$AD$1,IF(INDEX([6]Delta!$F$1:$JR$1440,$L$14,$I69)=0,"",INDEX([6]Delta!$F$1:$JR$1440,$L$14,$I69))*IF(MONTH($B69)=12,IF(MOD($J69,4)=0,31/29,31/30),1),F57*IF(MONTH(B69)=2,IF(MOD($J69,4)=0,29/28,IF(MOD($J57,4)=0,28/29,1)),1))*(1+$AB69)</f>
        <v>11326.96957904</v>
      </c>
      <c r="G69" s="356">
        <f t="shared" si="2"/>
        <v>25.569726468455407</v>
      </c>
      <c r="I69" s="357">
        <f t="shared" si="20"/>
        <v>74</v>
      </c>
      <c r="J69" s="351">
        <f t="shared" si="7"/>
        <v>2030</v>
      </c>
      <c r="K69" s="203">
        <f t="shared" si="21"/>
        <v>47727</v>
      </c>
      <c r="V69" s="332" t="str">
        <f t="shared" si="0"/>
        <v>Winter</v>
      </c>
      <c r="AA69" s="352">
        <f t="shared" si="4"/>
        <v>2.18E-2</v>
      </c>
      <c r="AB69" s="353">
        <f t="shared" si="8"/>
        <v>0</v>
      </c>
    </row>
    <row r="70" spans="2:28" ht="17.45" hidden="1" customHeight="1" outlineLevel="1">
      <c r="B70" s="203">
        <f t="shared" si="5"/>
        <v>47757</v>
      </c>
      <c r="C70" s="354" cm="1">
        <f t="array" ref="C70">IF($J70&lt;=$AD$1,IF(F70="","",-INDEX([6]Delta!$F$1:$JR$1000,$L$13,$I70))*1000*IF(MONTH($B70)=12,IF(MOD($J70,4)=0,31/29,31/30),1),(C58*(1+$AA70)))</f>
        <v>-768977.39759778779</v>
      </c>
      <c r="D70" s="355">
        <f>IF(ISNUMBER($F70),VLOOKUP($J70,'Table 1'!$B$13:$C$37,2,FALSE)/12*1000*Study_MW,"")</f>
        <v>592728.81401142455</v>
      </c>
      <c r="E70" s="355">
        <f t="shared" si="6"/>
        <v>-176248.58358636324</v>
      </c>
      <c r="F70" s="354">
        <f>IF($J70&lt;=$AD$1,IF(INDEX([6]Delta!$F$1:$JR$1440,$L$14,$I70)=0,"",INDEX([6]Delta!$F$1:$JR$1440,$L$14,$I70))*IF(MONTH($B70)=12,IF(MOD($J70,4)=0,31/29,31/30),1),F58*IF(MONTH(B70)=2,IF(MOD($J70,4)=0,29/28,IF(MOD($J58,4)=0,28/29,1)),1))*(1+$AB70)</f>
        <v>23084.924245520004</v>
      </c>
      <c r="G70" s="356">
        <f t="shared" si="2"/>
        <v>-7.6347915077333237</v>
      </c>
      <c r="I70" s="357">
        <f t="shared" si="20"/>
        <v>75</v>
      </c>
      <c r="J70" s="351">
        <f t="shared" si="7"/>
        <v>2030</v>
      </c>
      <c r="K70" s="203">
        <f t="shared" si="21"/>
        <v>47757</v>
      </c>
      <c r="V70" s="332" t="str">
        <f t="shared" si="0"/>
        <v>Winter</v>
      </c>
      <c r="AA70" s="352">
        <f t="shared" si="4"/>
        <v>2.18E-2</v>
      </c>
      <c r="AB70" s="353">
        <f t="shared" si="8"/>
        <v>0</v>
      </c>
    </row>
    <row r="71" spans="2:28" ht="17.45" hidden="1" customHeight="1" outlineLevel="1">
      <c r="B71" s="203">
        <f t="shared" si="5"/>
        <v>47788</v>
      </c>
      <c r="C71" s="354" cm="1">
        <f t="array" ref="C71">IF($J71&lt;=$AD$1,IF(F71="","",-INDEX([6]Delta!$F$1:$JR$1000,$L$13,$I71))*1000*IF(MONTH($B71)=12,IF(MOD($J71,4)=0,31/29,31/30),1),(C59*(1+$AA71)))</f>
        <v>-1116865.5097669899</v>
      </c>
      <c r="D71" s="355">
        <f>IF(ISNUMBER($F71),VLOOKUP($J71,'Table 1'!$B$13:$C$37,2,FALSE)/12*1000*Study_MW,"")</f>
        <v>592728.81401142455</v>
      </c>
      <c r="E71" s="355">
        <f t="shared" si="6"/>
        <v>-524136.69575556531</v>
      </c>
      <c r="F71" s="354">
        <f>IF($J71&lt;=$AD$1,IF(INDEX([6]Delta!$F$1:$JR$1440,$L$14,$I71)=0,"",INDEX([6]Delta!$F$1:$JR$1440,$L$14,$I71))*IF(MONTH($B71)=12,IF(MOD($J71,4)=0,31/29,31/30),1),F59*IF(MONTH(B71)=2,IF(MOD($J71,4)=0,29/28,IF(MOD($J59,4)=0,28/29,1)),1))*(1+$AB71)</f>
        <v>16305.06483669</v>
      </c>
      <c r="G71" s="356">
        <f t="shared" si="2"/>
        <v>-32.145637015569655</v>
      </c>
      <c r="I71" s="357">
        <f t="shared" si="20"/>
        <v>76</v>
      </c>
      <c r="J71" s="351">
        <f t="shared" si="7"/>
        <v>2030</v>
      </c>
      <c r="K71" s="203">
        <f t="shared" si="21"/>
        <v>47788</v>
      </c>
      <c r="V71" s="332" t="str">
        <f t="shared" si="0"/>
        <v>Winter</v>
      </c>
      <c r="AA71" s="352">
        <f t="shared" si="4"/>
        <v>2.18E-2</v>
      </c>
      <c r="AB71" s="353">
        <f t="shared" si="8"/>
        <v>0</v>
      </c>
    </row>
    <row r="72" spans="2:28" ht="17.45" hidden="1" customHeight="1" outlineLevel="1">
      <c r="B72" s="204">
        <f t="shared" si="5"/>
        <v>47818</v>
      </c>
      <c r="C72" s="361" cm="1">
        <f t="array" ref="C72">IF($J72&lt;=$AD$1,IF(F72="","",-INDEX([6]Delta!$F$1:$JR$1000,$L$13,$I72))*1000*IF(MONTH($B72)=12,IF(MOD($J72,4)=0,31/29,31/30),1),(C60*(1+$AA72)))</f>
        <v>-2000755.0023516554</v>
      </c>
      <c r="D72" s="362">
        <f>IF(ISNUMBER($F72),VLOOKUP($J72,'Table 1'!$B$13:$C$37,2,FALSE)/12*1000*Study_MW,"")</f>
        <v>592728.81401142455</v>
      </c>
      <c r="E72" s="362">
        <f t="shared" si="6"/>
        <v>-1408026.1883402308</v>
      </c>
      <c r="F72" s="361">
        <f>IF($J72&lt;=$AD$1,IF(INDEX([6]Delta!$F$1:$JR$1440,$L$14,$I72)=0,"",INDEX([6]Delta!$F$1:$JR$1440,$L$14,$I72))*IF(MONTH($B72)=12,IF(MOD($J72,4)=0,31/29,31/30),1),F60*IF(MONTH(B72)=2,IF(MOD($J72,4)=0,29/28,IF(MOD($J60,4)=0,28/29,1)),1))*(1+$AB72)</f>
        <v>12741.417520637669</v>
      </c>
      <c r="G72" s="363">
        <f t="shared" si="2"/>
        <v>-110.50781328369526</v>
      </c>
      <c r="I72" s="364">
        <f t="shared" si="20"/>
        <v>77</v>
      </c>
      <c r="J72" s="351">
        <f t="shared" si="7"/>
        <v>2030</v>
      </c>
      <c r="K72" s="204">
        <f t="shared" si="21"/>
        <v>47818</v>
      </c>
      <c r="V72" s="332" t="str">
        <f t="shared" si="0"/>
        <v>Winter</v>
      </c>
      <c r="AA72" s="352">
        <f t="shared" si="4"/>
        <v>2.18E-2</v>
      </c>
      <c r="AB72" s="353">
        <f t="shared" si="8"/>
        <v>0</v>
      </c>
    </row>
    <row r="73" spans="2:28" ht="17.45" hidden="1" customHeight="1" outlineLevel="1">
      <c r="B73" s="202">
        <f t="shared" si="5"/>
        <v>47849</v>
      </c>
      <c r="C73" s="345" cm="1">
        <f t="array" ref="C73">IF($J73&lt;=$AD$1,IF(F73="","",-INDEX([6]Delta!$F$1:$JR$1000,$L$13,$I73))*1000*IF(MONTH($B73)=12,IF(MOD($J73,4)=0,31/29,31/30),1),(C61*(1+$AA73)))</f>
        <v>-1223019.6305427854</v>
      </c>
      <c r="D73" s="346">
        <f>IF(ISNUMBER($F73),VLOOKUP($J73,'Table 1'!$B$13:$C$37,2,FALSE)/12*1000*Study_MW,"")</f>
        <v>605650.30213625042</v>
      </c>
      <c r="E73" s="347">
        <f t="shared" si="6"/>
        <v>-617369.32840653497</v>
      </c>
      <c r="F73" s="348">
        <f>IF($J73&lt;=$AD$1,IF(INDEX([6]Delta!$F$1:$JR$1440,$L$14,$I73)=0,"",INDEX([6]Delta!$F$1:$JR$1440,$L$14,$I73))*IF(MONTH($B73)=12,IF(MOD($J73,4)=0,31/29,31/30),1),F61*IF(MONTH(B73)=2,IF(MOD($J73,4)=0,29/28,IF(MOD($J61,4)=0,28/29,1)),1))*(1+$AB73)</f>
        <v>16962.172302200001</v>
      </c>
      <c r="G73" s="349">
        <f t="shared" si="2"/>
        <v>-36.396831573657693</v>
      </c>
      <c r="I73" s="365">
        <f>I61+13</f>
        <v>79</v>
      </c>
      <c r="J73" s="351">
        <f t="shared" si="7"/>
        <v>2031</v>
      </c>
      <c r="K73" s="202">
        <f t="shared" si="21"/>
        <v>47849</v>
      </c>
      <c r="V73" s="332" t="str">
        <f t="shared" si="0"/>
        <v>Winter</v>
      </c>
      <c r="AA73" s="352">
        <f t="shared" si="4"/>
        <v>2.18E-2</v>
      </c>
      <c r="AB73" s="353">
        <f t="shared" si="8"/>
        <v>0</v>
      </c>
    </row>
    <row r="74" spans="2:28" ht="17.45" hidden="1" customHeight="1" outlineLevel="1">
      <c r="B74" s="203">
        <f t="shared" si="5"/>
        <v>47880</v>
      </c>
      <c r="C74" s="354" cm="1">
        <f t="array" ref="C74">IF($J74&lt;=$AD$1,IF(F74="","",-INDEX([6]Delta!$F$1:$JR$1000,$L$13,$I74))*1000*IF(MONTH($B74)=12,IF(MOD($J74,4)=0,31/29,31/30),1),(C62*(1+$AA74)))</f>
        <v>-559457.34389591962</v>
      </c>
      <c r="D74" s="355">
        <f>IF(ISNUMBER($F74),VLOOKUP($J74,'Table 1'!$B$13:$C$37,2,FALSE)/12*1000*Study_MW,"")</f>
        <v>605650.30213625042</v>
      </c>
      <c r="E74" s="355">
        <f t="shared" si="6"/>
        <v>46192.958240330801</v>
      </c>
      <c r="F74" s="354">
        <f>IF($J74&lt;=$AD$1,IF(INDEX([6]Delta!$F$1:$JR$1440,$L$14,$I74)=0,"",INDEX([6]Delta!$F$1:$JR$1440,$L$14,$I74))*IF(MONTH($B74)=12,IF(MOD($J74,4)=0,31/29,31/30),1),F62*IF(MONTH(B74)=2,IF(MOD($J74,4)=0,29/28,IF(MOD($J62,4)=0,28/29,1)),1))*(1+$AB74)</f>
        <v>20624.67032782</v>
      </c>
      <c r="G74" s="356">
        <f t="shared" si="2"/>
        <v>2.239694380861085</v>
      </c>
      <c r="I74" s="357">
        <f t="shared" si="20"/>
        <v>80</v>
      </c>
      <c r="J74" s="351">
        <f t="shared" si="7"/>
        <v>2031</v>
      </c>
      <c r="K74" s="203">
        <f t="shared" si="21"/>
        <v>47880</v>
      </c>
      <c r="V74" s="332" t="str">
        <f t="shared" si="0"/>
        <v>Winter</v>
      </c>
      <c r="AA74" s="352">
        <f t="shared" si="4"/>
        <v>2.18E-2</v>
      </c>
      <c r="AB74" s="353">
        <f t="shared" si="8"/>
        <v>0</v>
      </c>
    </row>
    <row r="75" spans="2:28" ht="17.45" hidden="1" customHeight="1" outlineLevel="1">
      <c r="B75" s="203">
        <f t="shared" si="5"/>
        <v>47908</v>
      </c>
      <c r="C75" s="354" cm="1">
        <f t="array" ref="C75">IF($J75&lt;=$AD$1,IF(F75="","",-INDEX([6]Delta!$F$1:$JR$1000,$L$13,$I75))*1000*IF(MONTH($B75)=12,IF(MOD($J75,4)=0,31/29,31/30),1),(C63*(1+$AA75)))</f>
        <v>-775910.63925121853</v>
      </c>
      <c r="D75" s="355">
        <f>IF(ISNUMBER($F75),VLOOKUP($J75,'Table 1'!$B$13:$C$37,2,FALSE)/12*1000*Study_MW,"")</f>
        <v>605650.30213625042</v>
      </c>
      <c r="E75" s="355">
        <f t="shared" si="6"/>
        <v>-170260.3371149681</v>
      </c>
      <c r="F75" s="354">
        <f>IF($J75&lt;=$AD$1,IF(INDEX([6]Delta!$F$1:$JR$1440,$L$14,$I75)=0,"",INDEX([6]Delta!$F$1:$JR$1440,$L$14,$I75))*IF(MONTH($B75)=12,IF(MOD($J75,4)=0,31/29,31/30),1),F63*IF(MONTH(B75)=2,IF(MOD($J75,4)=0,29/28,IF(MOD($J63,4)=0,28/29,1)),1))*(1+$AB75)</f>
        <v>18952.858266089999</v>
      </c>
      <c r="G75" s="356">
        <f t="shared" si="2"/>
        <v>-8.983359381713619</v>
      </c>
      <c r="I75" s="357">
        <f t="shared" si="20"/>
        <v>81</v>
      </c>
      <c r="J75" s="351">
        <f t="shared" si="7"/>
        <v>2031</v>
      </c>
      <c r="K75" s="203">
        <f t="shared" si="21"/>
        <v>47908</v>
      </c>
      <c r="V75" s="332" t="str">
        <f t="shared" si="0"/>
        <v>Winter</v>
      </c>
      <c r="AA75" s="352">
        <f t="shared" si="4"/>
        <v>2.18E-2</v>
      </c>
      <c r="AB75" s="353">
        <f t="shared" si="8"/>
        <v>0</v>
      </c>
    </row>
    <row r="76" spans="2:28" ht="17.45" hidden="1" customHeight="1" outlineLevel="1">
      <c r="B76" s="203">
        <f t="shared" si="5"/>
        <v>47939</v>
      </c>
      <c r="C76" s="354" cm="1">
        <f t="array" ref="C76">IF($J76&lt;=$AD$1,IF(F76="","",-INDEX([6]Delta!$F$1:$JR$1000,$L$13,$I76))*1000*IF(MONTH($B76)=12,IF(MOD($J76,4)=0,31/29,31/30),1),(C64*(1+$AA76)))</f>
        <v>-735280.01462089014</v>
      </c>
      <c r="D76" s="355">
        <f>IF(ISNUMBER($F76),VLOOKUP($J76,'Table 1'!$B$13:$C$37,2,FALSE)/12*1000*Study_MW,"")</f>
        <v>605650.30213625042</v>
      </c>
      <c r="E76" s="355">
        <f t="shared" si="6"/>
        <v>-129629.71248463972</v>
      </c>
      <c r="F76" s="354">
        <f>IF($J76&lt;=$AD$1,IF(INDEX([6]Delta!$F$1:$JR$1440,$L$14,$I76)=0,"",INDEX([6]Delta!$F$1:$JR$1440,$L$14,$I76))*IF(MONTH($B76)=12,IF(MOD($J76,4)=0,31/29,31/30),1),F64*IF(MONTH(B76)=2,IF(MOD($J76,4)=0,29/28,IF(MOD($J64,4)=0,28/29,1)),1))*(1+$AB76)</f>
        <v>19742.419320159999</v>
      </c>
      <c r="G76" s="356">
        <f t="shared" si="2"/>
        <v>-6.5660500054452875</v>
      </c>
      <c r="I76" s="357">
        <f t="shared" si="20"/>
        <v>82</v>
      </c>
      <c r="J76" s="351">
        <f t="shared" si="7"/>
        <v>2031</v>
      </c>
      <c r="K76" s="203">
        <f t="shared" si="21"/>
        <v>47939</v>
      </c>
      <c r="V76" s="332" t="str">
        <f t="shared" ref="V76:V139" si="25">IFERROR(IF(AND(MONTH(K77)&gt;=6,MONTH(K77)&lt;=9),"Summer","Winter"),"-")</f>
        <v>Winter</v>
      </c>
      <c r="AA76" s="352">
        <f t="shared" si="4"/>
        <v>2.18E-2</v>
      </c>
      <c r="AB76" s="353">
        <f t="shared" si="8"/>
        <v>0</v>
      </c>
    </row>
    <row r="77" spans="2:28" ht="17.45" hidden="1" customHeight="1" outlineLevel="1">
      <c r="B77" s="203">
        <f t="shared" si="5"/>
        <v>47969</v>
      </c>
      <c r="C77" s="354" cm="1">
        <f t="array" ref="C77">IF($J77&lt;=$AD$1,IF(F77="","",-INDEX([6]Delta!$F$1:$JR$1000,$L$13,$I77))*1000*IF(MONTH($B77)=12,IF(MOD($J77,4)=0,31/29,31/30),1),(C65*(1+$AA77)))</f>
        <v>-532893.10290086723</v>
      </c>
      <c r="D77" s="355">
        <f>IF(ISNUMBER($F77),VLOOKUP($J77,'Table 1'!$B$13:$C$37,2,FALSE)/12*1000*Study_MW,"")</f>
        <v>605650.30213625042</v>
      </c>
      <c r="E77" s="355">
        <f t="shared" si="6"/>
        <v>72757.199235383188</v>
      </c>
      <c r="F77" s="354">
        <f>IF($J77&lt;=$AD$1,IF(INDEX([6]Delta!$F$1:$JR$1440,$L$14,$I77)=0,"",INDEX([6]Delta!$F$1:$JR$1440,$L$14,$I77))*IF(MONTH($B77)=12,IF(MOD($J77,4)=0,31/29,31/30),1),F65*IF(MONTH(B77)=2,IF(MOD($J77,4)=0,29/28,IF(MOD($J65,4)=0,28/29,1)),1))*(1+$AB77)</f>
        <v>22480.287469800009</v>
      </c>
      <c r="G77" s="356">
        <f t="shared" ref="G77:G140" si="26">IF(ISNUMBER($F77),E77/$F77,"")</f>
        <v>3.2364888275172246</v>
      </c>
      <c r="I77" s="357">
        <f t="shared" si="20"/>
        <v>83</v>
      </c>
      <c r="J77" s="351">
        <f t="shared" si="7"/>
        <v>2031</v>
      </c>
      <c r="K77" s="203">
        <f t="shared" si="21"/>
        <v>47969</v>
      </c>
      <c r="V77" s="332" t="str">
        <f t="shared" si="25"/>
        <v>Summer</v>
      </c>
      <c r="AA77" s="352">
        <f t="shared" ref="AA77:AA140" si="27">Inflation</f>
        <v>2.18E-2</v>
      </c>
      <c r="AB77" s="353">
        <f t="shared" si="8"/>
        <v>0</v>
      </c>
    </row>
    <row r="78" spans="2:28" ht="17.45" hidden="1" customHeight="1" outlineLevel="1">
      <c r="B78" s="203">
        <f t="shared" ref="B78:B141" si="28">EDATE(B77,1)</f>
        <v>48000</v>
      </c>
      <c r="C78" s="354" cm="1">
        <f t="array" ref="C78">IF($J78&lt;=$AD$1,IF(F78="","",-INDEX([6]Delta!$F$1:$JR$1000,$L$13,$I78))*1000*IF(MONTH($B78)=12,IF(MOD($J78,4)=0,31/29,31/30),1),(C66*(1+$AA78)))</f>
        <v>-428189.52132544655</v>
      </c>
      <c r="D78" s="355">
        <f>IF(ISNUMBER($F78),VLOOKUP($J78,'Table 1'!$B$13:$C$37,2,FALSE)/12*1000*Study_MW,"")</f>
        <v>605650.30213625042</v>
      </c>
      <c r="E78" s="355">
        <f t="shared" ref="E78:E141" si="29">IF(ISNUMBER(C78+D78),C78+D78,"")</f>
        <v>177460.78081080387</v>
      </c>
      <c r="F78" s="354">
        <f>IF($J78&lt;=$AD$1,IF(INDEX([6]Delta!$F$1:$JR$1440,$L$14,$I78)=0,"",INDEX([6]Delta!$F$1:$JR$1440,$L$14,$I78))*IF(MONTH($B78)=12,IF(MOD($J78,4)=0,31/29,31/30),1),F66*IF(MONTH(B78)=2,IF(MOD($J78,4)=0,29/28,IF(MOD($J66,4)=0,28/29,1)),1))*(1+$AB78)</f>
        <v>21828.513316659995</v>
      </c>
      <c r="G78" s="356">
        <f t="shared" si="26"/>
        <v>8.1297694550440109</v>
      </c>
      <c r="I78" s="357">
        <f t="shared" si="20"/>
        <v>84</v>
      </c>
      <c r="J78" s="351">
        <f t="shared" ref="J78:J141" si="30">YEAR(B78)</f>
        <v>2031</v>
      </c>
      <c r="K78" s="203">
        <f t="shared" si="21"/>
        <v>48000</v>
      </c>
      <c r="V78" s="332" t="str">
        <f t="shared" si="25"/>
        <v>Summer</v>
      </c>
      <c r="AA78" s="352">
        <f t="shared" si="27"/>
        <v>2.18E-2</v>
      </c>
      <c r="AB78" s="353">
        <f t="shared" ref="AB78:AB141" si="31">IF($AB$8="Solar",IFERROR(IF(J78&gt;$AD$1,-0.005,0),AB66),0)</f>
        <v>0</v>
      </c>
    </row>
    <row r="79" spans="2:28" ht="17.45" hidden="1" customHeight="1" outlineLevel="1">
      <c r="B79" s="203">
        <f t="shared" si="28"/>
        <v>48030</v>
      </c>
      <c r="C79" s="354" cm="1">
        <f t="array" ref="C79">IF($J79&lt;=$AD$1,IF(F79="","",-INDEX([6]Delta!$F$1:$JR$1000,$L$13,$I79))*1000*IF(MONTH($B79)=12,IF(MOD($J79,4)=0,31/29,31/30),1),(C67*(1+$AA79)))</f>
        <v>-332908.06958331994</v>
      </c>
      <c r="D79" s="355">
        <f>IF(ISNUMBER($F79),VLOOKUP($J79,'Table 1'!$B$13:$C$37,2,FALSE)/12*1000*Study_MW,"")</f>
        <v>605650.30213625042</v>
      </c>
      <c r="E79" s="355">
        <f t="shared" si="29"/>
        <v>272742.23255293048</v>
      </c>
      <c r="F79" s="354">
        <f>IF($J79&lt;=$AD$1,IF(INDEX([6]Delta!$F$1:$JR$1440,$L$14,$I79)=0,"",INDEX([6]Delta!$F$1:$JR$1440,$L$14,$I79))*IF(MONTH($B79)=12,IF(MOD($J79,4)=0,31/29,31/30),1),F67*IF(MONTH(B79)=2,IF(MOD($J79,4)=0,29/28,IF(MOD($J67,4)=0,28/29,1)),1))*(1+$AB79)</f>
        <v>15662.846689080001</v>
      </c>
      <c r="G79" s="356">
        <f t="shared" si="26"/>
        <v>17.413324535895761</v>
      </c>
      <c r="I79" s="357">
        <f t="shared" si="20"/>
        <v>85</v>
      </c>
      <c r="J79" s="351">
        <f t="shared" si="30"/>
        <v>2031</v>
      </c>
      <c r="K79" s="203">
        <f t="shared" si="21"/>
        <v>48030</v>
      </c>
      <c r="V79" s="332" t="str">
        <f t="shared" si="25"/>
        <v>Summer</v>
      </c>
      <c r="AA79" s="352">
        <f t="shared" si="27"/>
        <v>2.18E-2</v>
      </c>
      <c r="AB79" s="353">
        <f t="shared" si="31"/>
        <v>0</v>
      </c>
    </row>
    <row r="80" spans="2:28" ht="17.45" hidden="1" customHeight="1" outlineLevel="1">
      <c r="B80" s="203">
        <f t="shared" si="28"/>
        <v>48061</v>
      </c>
      <c r="C80" s="354" cm="1">
        <f t="array" ref="C80">IF($J80&lt;=$AD$1,IF(F80="","",-INDEX([6]Delta!$F$1:$JR$1000,$L$13,$I80))*1000*IF(MONTH($B80)=12,IF(MOD($J80,4)=0,31/29,31/30),1),(C68*(1+$AA80)))</f>
        <v>-461236.91945201065</v>
      </c>
      <c r="D80" s="355">
        <f>IF(ISNUMBER($F80),VLOOKUP($J80,'Table 1'!$B$13:$C$37,2,FALSE)/12*1000*Study_MW,"")</f>
        <v>605650.30213625042</v>
      </c>
      <c r="E80" s="355">
        <f t="shared" si="29"/>
        <v>144413.38268423977</v>
      </c>
      <c r="F80" s="354">
        <f>IF($J80&lt;=$AD$1,IF(INDEX([6]Delta!$F$1:$JR$1440,$L$14,$I80)=0,"",INDEX([6]Delta!$F$1:$JR$1440,$L$14,$I80))*IF(MONTH($B80)=12,IF(MOD($J80,4)=0,31/29,31/30),1),F68*IF(MONTH(B80)=2,IF(MOD($J80,4)=0,29/28,IF(MOD($J68,4)=0,28/29,1)),1))*(1+$AB80)</f>
        <v>11824.751846509998</v>
      </c>
      <c r="G80" s="356">
        <f t="shared" si="26"/>
        <v>12.212804510300355</v>
      </c>
      <c r="I80" s="357">
        <f t="shared" si="20"/>
        <v>86</v>
      </c>
      <c r="J80" s="351">
        <f t="shared" si="30"/>
        <v>2031</v>
      </c>
      <c r="K80" s="203">
        <f t="shared" si="21"/>
        <v>48061</v>
      </c>
      <c r="V80" s="332" t="str">
        <f t="shared" si="25"/>
        <v>Summer</v>
      </c>
      <c r="AA80" s="352">
        <f t="shared" si="27"/>
        <v>2.18E-2</v>
      </c>
      <c r="AB80" s="353">
        <f t="shared" si="31"/>
        <v>0</v>
      </c>
    </row>
    <row r="81" spans="2:28" ht="17.45" hidden="1" customHeight="1" outlineLevel="1">
      <c r="B81" s="203">
        <f t="shared" si="28"/>
        <v>48092</v>
      </c>
      <c r="C81" s="354" cm="1">
        <f t="array" ref="C81">IF($J81&lt;=$AD$1,IF(F81="","",-INDEX([6]Delta!$F$1:$JR$1000,$L$13,$I81))*1000*IF(MONTH($B81)=12,IF(MOD($J81,4)=0,31/29,31/30),1),(C69*(1+$AA81)))</f>
        <v>-244288.43178216266</v>
      </c>
      <c r="D81" s="355">
        <f>IF(ISNUMBER($F81),VLOOKUP($J81,'Table 1'!$B$13:$C$37,2,FALSE)/12*1000*Study_MW,"")</f>
        <v>605650.30213625042</v>
      </c>
      <c r="E81" s="355">
        <f t="shared" si="29"/>
        <v>361361.87035408779</v>
      </c>
      <c r="F81" s="354">
        <f>IF($J81&lt;=$AD$1,IF(INDEX([6]Delta!$F$1:$JR$1440,$L$14,$I81)=0,"",INDEX([6]Delta!$F$1:$JR$1440,$L$14,$I81))*IF(MONTH($B81)=12,IF(MOD($J81,4)=0,31/29,31/30),1),F69*IF(MONTH(B81)=2,IF(MOD($J81,4)=0,29/28,IF(MOD($J69,4)=0,28/29,1)),1))*(1+$AB81)</f>
        <v>12170.57831556</v>
      </c>
      <c r="G81" s="356">
        <f t="shared" si="26"/>
        <v>29.691429690903771</v>
      </c>
      <c r="I81" s="357">
        <f t="shared" si="20"/>
        <v>87</v>
      </c>
      <c r="J81" s="351">
        <f t="shared" si="30"/>
        <v>2031</v>
      </c>
      <c r="K81" s="203">
        <f t="shared" si="21"/>
        <v>48092</v>
      </c>
      <c r="V81" s="332" t="str">
        <f t="shared" si="25"/>
        <v>Winter</v>
      </c>
      <c r="AA81" s="352">
        <f t="shared" si="27"/>
        <v>2.18E-2</v>
      </c>
      <c r="AB81" s="353">
        <f t="shared" si="31"/>
        <v>0</v>
      </c>
    </row>
    <row r="82" spans="2:28" ht="17.45" hidden="1" customHeight="1" outlineLevel="1">
      <c r="B82" s="203">
        <f t="shared" si="28"/>
        <v>48122</v>
      </c>
      <c r="C82" s="354" cm="1">
        <f t="array" ref="C82">IF($J82&lt;=$AD$1,IF(F82="","",-INDEX([6]Delta!$F$1:$JR$1000,$L$13,$I82))*1000*IF(MONTH($B82)=12,IF(MOD($J82,4)=0,31/29,31/30),1),(C70*(1+$AA82)))</f>
        <v>-974762.75911136321</v>
      </c>
      <c r="D82" s="355">
        <f>IF(ISNUMBER($F82),VLOOKUP($J82,'Table 1'!$B$13:$C$37,2,FALSE)/12*1000*Study_MW,"")</f>
        <v>605650.30213625042</v>
      </c>
      <c r="E82" s="355">
        <f t="shared" si="29"/>
        <v>-369112.45697511279</v>
      </c>
      <c r="F82" s="354">
        <f>IF($J82&lt;=$AD$1,IF(INDEX([6]Delta!$F$1:$JR$1440,$L$14,$I82)=0,"",INDEX([6]Delta!$F$1:$JR$1440,$L$14,$I82))*IF(MONTH($B82)=12,IF(MOD($J82,4)=0,31/29,31/30),1),F70*IF(MONTH(B82)=2,IF(MOD($J82,4)=0,29/28,IF(MOD($J70,4)=0,28/29,1)),1))*(1+$AB82)</f>
        <v>23527.343133190003</v>
      </c>
      <c r="G82" s="356">
        <f t="shared" si="26"/>
        <v>-15.688658718731659</v>
      </c>
      <c r="I82" s="357">
        <f t="shared" si="20"/>
        <v>88</v>
      </c>
      <c r="J82" s="351">
        <f t="shared" si="30"/>
        <v>2031</v>
      </c>
      <c r="K82" s="203">
        <f t="shared" si="21"/>
        <v>48122</v>
      </c>
      <c r="V82" s="332" t="str">
        <f t="shared" si="25"/>
        <v>Winter</v>
      </c>
      <c r="AA82" s="352">
        <f t="shared" si="27"/>
        <v>2.18E-2</v>
      </c>
      <c r="AB82" s="353">
        <f t="shared" si="31"/>
        <v>0</v>
      </c>
    </row>
    <row r="83" spans="2:28" ht="17.45" hidden="1" customHeight="1" outlineLevel="1">
      <c r="B83" s="203">
        <f t="shared" si="28"/>
        <v>48153</v>
      </c>
      <c r="C83" s="354" cm="1">
        <f t="array" ref="C83">IF($J83&lt;=$AD$1,IF(F83="","",-INDEX([6]Delta!$F$1:$JR$1000,$L$13,$I83))*1000*IF(MONTH($B83)=12,IF(MOD($J83,4)=0,31/29,31/30),1),(C71*(1+$AA83)))</f>
        <v>-1106843.6169986071</v>
      </c>
      <c r="D83" s="355">
        <f>IF(ISNUMBER($F83),VLOOKUP($J83,'Table 1'!$B$13:$C$37,2,FALSE)/12*1000*Study_MW,"")</f>
        <v>605650.30213625042</v>
      </c>
      <c r="E83" s="355">
        <f t="shared" si="29"/>
        <v>-501193.31486235664</v>
      </c>
      <c r="F83" s="354">
        <f>IF($J83&lt;=$AD$1,IF(INDEX([6]Delta!$F$1:$JR$1440,$L$14,$I83)=0,"",INDEX([6]Delta!$F$1:$JR$1440,$L$14,$I83))*IF(MONTH($B83)=12,IF(MOD($J83,4)=0,31/29,31/30),1),F71*IF(MONTH(B83)=2,IF(MOD($J83,4)=0,29/28,IF(MOD($J71,4)=0,28/29,1)),1))*(1+$AB83)</f>
        <v>13776.181571250001</v>
      </c>
      <c r="G83" s="356">
        <f t="shared" si="26"/>
        <v>-36.381149033946727</v>
      </c>
      <c r="I83" s="357">
        <f t="shared" si="20"/>
        <v>89</v>
      </c>
      <c r="J83" s="351">
        <f t="shared" si="30"/>
        <v>2031</v>
      </c>
      <c r="K83" s="203">
        <f t="shared" si="21"/>
        <v>48153</v>
      </c>
      <c r="V83" s="332" t="str">
        <f t="shared" si="25"/>
        <v>Winter</v>
      </c>
      <c r="AA83" s="352">
        <f t="shared" si="27"/>
        <v>2.18E-2</v>
      </c>
      <c r="AB83" s="353">
        <f t="shared" si="31"/>
        <v>0</v>
      </c>
    </row>
    <row r="84" spans="2:28" ht="17.45" hidden="1" customHeight="1" outlineLevel="1">
      <c r="B84" s="204">
        <f t="shared" si="28"/>
        <v>48183</v>
      </c>
      <c r="C84" s="361" cm="1">
        <f t="array" ref="C84">IF($J84&lt;=$AD$1,IF(F84="","",-INDEX([6]Delta!$F$1:$JR$1000,$L$13,$I84))*1000*IF(MONTH($B84)=12,IF(MOD($J84,4)=0,31/29,31/30),1),(C72*(1+$AA84)))</f>
        <v>-1762085.7059601375</v>
      </c>
      <c r="D84" s="362">
        <f>IF(ISNUMBER($F84),VLOOKUP($J84,'Table 1'!$B$13:$C$37,2,FALSE)/12*1000*Study_MW,"")</f>
        <v>605650.30213625042</v>
      </c>
      <c r="E84" s="362">
        <f t="shared" si="29"/>
        <v>-1156435.403823887</v>
      </c>
      <c r="F84" s="361">
        <f>IF($J84&lt;=$AD$1,IF(INDEX([6]Delta!$F$1:$JR$1440,$L$14,$I84)=0,"",INDEX([6]Delta!$F$1:$JR$1440,$L$14,$I84))*IF(MONTH($B84)=12,IF(MOD($J84,4)=0,31/29,31/30),1),F72*IF(MONTH(B84)=2,IF(MOD($J84,4)=0,29/28,IF(MOD($J72,4)=0,28/29,1)),1))*(1+$AB84)</f>
        <v>15565.060646275002</v>
      </c>
      <c r="G84" s="363">
        <f t="shared" si="26"/>
        <v>-74.29687748120935</v>
      </c>
      <c r="I84" s="364">
        <f t="shared" si="20"/>
        <v>90</v>
      </c>
      <c r="J84" s="351">
        <f t="shared" si="30"/>
        <v>2031</v>
      </c>
      <c r="K84" s="204">
        <f t="shared" si="21"/>
        <v>48183</v>
      </c>
      <c r="V84" s="332" t="str">
        <f t="shared" si="25"/>
        <v>Winter</v>
      </c>
      <c r="AA84" s="352">
        <f t="shared" si="27"/>
        <v>2.18E-2</v>
      </c>
      <c r="AB84" s="353">
        <f t="shared" si="31"/>
        <v>0</v>
      </c>
    </row>
    <row r="85" spans="2:28" ht="17.45" hidden="1" customHeight="1" outlineLevel="1">
      <c r="B85" s="202">
        <f t="shared" si="28"/>
        <v>48214</v>
      </c>
      <c r="C85" s="345" cm="1">
        <f t="array" ref="C85">IF($J85&lt;=$AD$1,IF(F85="","",-INDEX([6]Delta!$F$1:$JR$1000,$L$13,$I85))*1000*IF(MONTH($B85)=12,IF(MOD($J85,4)=0,31/29,31/30),1),(C73*(1+$AA85)))</f>
        <v>-1330223.6352050386</v>
      </c>
      <c r="D85" s="346">
        <f>IF(ISNUMBER($F85),VLOOKUP($J85,'Table 1'!$B$13:$C$37,2,FALSE)/12*1000*Study_MW,"")</f>
        <v>618853.47855481482</v>
      </c>
      <c r="E85" s="347">
        <f t="shared" si="29"/>
        <v>-711370.15665022377</v>
      </c>
      <c r="F85" s="348">
        <f>IF($J85&lt;=$AD$1,IF(INDEX([6]Delta!$F$1:$JR$1440,$L$14,$I85)=0,"",INDEX([6]Delta!$F$1:$JR$1440,$L$14,$I85))*IF(MONTH($B85)=12,IF(MOD($J85,4)=0,31/29,31/30),1),F73*IF(MONTH(B85)=2,IF(MOD($J85,4)=0,29/28,IF(MOD($J73,4)=0,28/29,1)),1))*(1+$AB85)</f>
        <v>17943.308888460004</v>
      </c>
      <c r="G85" s="349">
        <f t="shared" si="26"/>
        <v>-39.645427778804603</v>
      </c>
      <c r="I85" s="365">
        <f>I73+13</f>
        <v>92</v>
      </c>
      <c r="J85" s="351">
        <f t="shared" si="30"/>
        <v>2032</v>
      </c>
      <c r="K85" s="202">
        <f t="shared" si="21"/>
        <v>48214</v>
      </c>
      <c r="V85" s="332" t="str">
        <f t="shared" si="25"/>
        <v>Winter</v>
      </c>
      <c r="AA85" s="352">
        <f t="shared" si="27"/>
        <v>2.18E-2</v>
      </c>
      <c r="AB85" s="353">
        <f t="shared" si="31"/>
        <v>0</v>
      </c>
    </row>
    <row r="86" spans="2:28" ht="17.45" hidden="1" customHeight="1" outlineLevel="1">
      <c r="B86" s="203">
        <f t="shared" si="28"/>
        <v>48245</v>
      </c>
      <c r="C86" s="354" cm="1">
        <f t="array" ref="C86">IF($J86&lt;=$AD$1,IF(F86="","",-INDEX([6]Delta!$F$1:$JR$1000,$L$13,$I86))*1000*IF(MONTH($B86)=12,IF(MOD($J86,4)=0,31/29,31/30),1),(C74*(1+$AA86)))</f>
        <v>-514727.21871114481</v>
      </c>
      <c r="D86" s="355">
        <f>IF(ISNUMBER($F86),VLOOKUP($J86,'Table 1'!$B$13:$C$37,2,FALSE)/12*1000*Study_MW,"")</f>
        <v>618853.47855481482</v>
      </c>
      <c r="E86" s="355">
        <f t="shared" si="29"/>
        <v>104126.25984367001</v>
      </c>
      <c r="F86" s="354">
        <f>IF($J86&lt;=$AD$1,IF(INDEX([6]Delta!$F$1:$JR$1440,$L$14,$I86)=0,"",INDEX([6]Delta!$F$1:$JR$1440,$L$14,$I86))*IF(MONTH($B86)=12,IF(MOD($J86,4)=0,31/29,31/30),1),F74*IF(MONTH(B86)=2,IF(MOD($J86,4)=0,29/28,IF(MOD($J74,4)=0,28/29,1)),1))*(1+$AB86)</f>
        <v>20298.237131269998</v>
      </c>
      <c r="G86" s="356">
        <f t="shared" si="26"/>
        <v>5.1298178837048178</v>
      </c>
      <c r="I86" s="357">
        <f t="shared" si="20"/>
        <v>93</v>
      </c>
      <c r="J86" s="351">
        <f t="shared" si="30"/>
        <v>2032</v>
      </c>
      <c r="K86" s="203">
        <f t="shared" si="21"/>
        <v>48245</v>
      </c>
      <c r="V86" s="332" t="str">
        <f t="shared" si="25"/>
        <v>Winter</v>
      </c>
      <c r="AA86" s="352">
        <f t="shared" si="27"/>
        <v>2.18E-2</v>
      </c>
      <c r="AB86" s="353">
        <f t="shared" si="31"/>
        <v>0</v>
      </c>
    </row>
    <row r="87" spans="2:28" ht="17.45" hidden="1" customHeight="1" outlineLevel="1">
      <c r="B87" s="203">
        <f t="shared" si="28"/>
        <v>48274</v>
      </c>
      <c r="C87" s="354" cm="1">
        <f t="array" ref="C87">IF($J87&lt;=$AD$1,IF(F87="","",-INDEX([6]Delta!$F$1:$JR$1000,$L$13,$I87))*1000*IF(MONTH($B87)=12,IF(MOD($J87,4)=0,31/29,31/30),1),(C75*(1+$AA87)))</f>
        <v>-885169.36258254282</v>
      </c>
      <c r="D87" s="355">
        <f>IF(ISNUMBER($F87),VLOOKUP($J87,'Table 1'!$B$13:$C$37,2,FALSE)/12*1000*Study_MW,"")</f>
        <v>618853.47855481482</v>
      </c>
      <c r="E87" s="355">
        <f t="shared" si="29"/>
        <v>-266315.884027728</v>
      </c>
      <c r="F87" s="354">
        <f>IF($J87&lt;=$AD$1,IF(INDEX([6]Delta!$F$1:$JR$1440,$L$14,$I87)=0,"",INDEX([6]Delta!$F$1:$JR$1440,$L$14,$I87))*IF(MONTH($B87)=12,IF(MOD($J87,4)=0,31/29,31/30),1),F75*IF(MONTH(B87)=2,IF(MOD($J87,4)=0,29/28,IF(MOD($J75,4)=0,28/29,1)),1))*(1+$AB87)</f>
        <v>18220.792456949996</v>
      </c>
      <c r="G87" s="356">
        <f t="shared" si="26"/>
        <v>-14.616042889295223</v>
      </c>
      <c r="I87" s="357">
        <f t="shared" si="20"/>
        <v>94</v>
      </c>
      <c r="J87" s="351">
        <f t="shared" si="30"/>
        <v>2032</v>
      </c>
      <c r="K87" s="203">
        <f t="shared" si="21"/>
        <v>48274</v>
      </c>
      <c r="V87" s="332" t="str">
        <f t="shared" si="25"/>
        <v>Winter</v>
      </c>
      <c r="AA87" s="352">
        <f t="shared" si="27"/>
        <v>2.18E-2</v>
      </c>
      <c r="AB87" s="353">
        <f t="shared" si="31"/>
        <v>0</v>
      </c>
    </row>
    <row r="88" spans="2:28" ht="17.45" hidden="1" customHeight="1" outlineLevel="1">
      <c r="B88" s="203">
        <f t="shared" si="28"/>
        <v>48305</v>
      </c>
      <c r="C88" s="354" cm="1">
        <f t="array" ref="C88">IF($J88&lt;=$AD$1,IF(F88="","",-INDEX([6]Delta!$F$1:$JR$1000,$L$13,$I88))*1000*IF(MONTH($B88)=12,IF(MOD($J88,4)=0,31/29,31/30),1),(C76*(1+$AA88)))</f>
        <v>-856462.97479308851</v>
      </c>
      <c r="D88" s="355">
        <f>IF(ISNUMBER($F88),VLOOKUP($J88,'Table 1'!$B$13:$C$37,2,FALSE)/12*1000*Study_MW,"")</f>
        <v>618853.47855481482</v>
      </c>
      <c r="E88" s="355">
        <f t="shared" si="29"/>
        <v>-237609.49623827368</v>
      </c>
      <c r="F88" s="354">
        <f>IF($J88&lt;=$AD$1,IF(INDEX([6]Delta!$F$1:$JR$1440,$L$14,$I88)=0,"",INDEX([6]Delta!$F$1:$JR$1440,$L$14,$I88))*IF(MONTH($B88)=12,IF(MOD($J88,4)=0,31/29,31/30),1),F76*IF(MONTH(B88)=2,IF(MOD($J88,4)=0,29/28,IF(MOD($J76,4)=0,28/29,1)),1))*(1+$AB88)</f>
        <v>21563.636811889999</v>
      </c>
      <c r="G88" s="356">
        <f t="shared" si="26"/>
        <v>-11.018989900036617</v>
      </c>
      <c r="I88" s="357">
        <f t="shared" si="20"/>
        <v>95</v>
      </c>
      <c r="J88" s="351">
        <f t="shared" si="30"/>
        <v>2032</v>
      </c>
      <c r="K88" s="203">
        <f t="shared" si="21"/>
        <v>48305</v>
      </c>
      <c r="V88" s="332" t="str">
        <f t="shared" si="25"/>
        <v>Winter</v>
      </c>
      <c r="AA88" s="352">
        <f t="shared" si="27"/>
        <v>2.18E-2</v>
      </c>
      <c r="AB88" s="353">
        <f t="shared" si="31"/>
        <v>0</v>
      </c>
    </row>
    <row r="89" spans="2:28" ht="17.45" hidden="1" customHeight="1" outlineLevel="1">
      <c r="B89" s="203">
        <f t="shared" si="28"/>
        <v>48335</v>
      </c>
      <c r="C89" s="354" cm="1">
        <f t="array" ref="C89">IF($J89&lt;=$AD$1,IF(F89="","",-INDEX([6]Delta!$F$1:$JR$1000,$L$13,$I89))*1000*IF(MONTH($B89)=12,IF(MOD($J89,4)=0,31/29,31/30),1),(C77*(1+$AA89)))</f>
        <v>-520239.96987599821</v>
      </c>
      <c r="D89" s="355">
        <f>IF(ISNUMBER($F89),VLOOKUP($J89,'Table 1'!$B$13:$C$37,2,FALSE)/12*1000*Study_MW,"")</f>
        <v>618853.47855481482</v>
      </c>
      <c r="E89" s="355">
        <f t="shared" si="29"/>
        <v>98613.508678816608</v>
      </c>
      <c r="F89" s="354">
        <f>IF($J89&lt;=$AD$1,IF(INDEX([6]Delta!$F$1:$JR$1440,$L$14,$I89)=0,"",INDEX([6]Delta!$F$1:$JR$1440,$L$14,$I89))*IF(MONTH($B89)=12,IF(MOD($J89,4)=0,31/29,31/30),1),F77*IF(MONTH(B89)=2,IF(MOD($J89,4)=0,29/28,IF(MOD($J77,4)=0,28/29,1)),1))*(1+$AB89)</f>
        <v>22851.848039540004</v>
      </c>
      <c r="G89" s="356">
        <f t="shared" si="26"/>
        <v>4.3153406458938477</v>
      </c>
      <c r="I89" s="357">
        <f t="shared" si="20"/>
        <v>96</v>
      </c>
      <c r="J89" s="351">
        <f t="shared" si="30"/>
        <v>2032</v>
      </c>
      <c r="K89" s="203">
        <f t="shared" si="21"/>
        <v>48335</v>
      </c>
      <c r="V89" s="332" t="str">
        <f t="shared" si="25"/>
        <v>Summer</v>
      </c>
      <c r="AA89" s="352">
        <f t="shared" si="27"/>
        <v>2.18E-2</v>
      </c>
      <c r="AB89" s="353">
        <f t="shared" si="31"/>
        <v>0</v>
      </c>
    </row>
    <row r="90" spans="2:28" ht="17.45" hidden="1" customHeight="1" outlineLevel="1">
      <c r="B90" s="203">
        <f t="shared" si="28"/>
        <v>48366</v>
      </c>
      <c r="C90" s="354" cm="1">
        <f t="array" ref="C90">IF($J90&lt;=$AD$1,IF(F90="","",-INDEX([6]Delta!$F$1:$JR$1000,$L$13,$I90))*1000*IF(MONTH($B90)=12,IF(MOD($J90,4)=0,31/29,31/30),1),(C78*(1+$AA90)))</f>
        <v>-510232.04890788475</v>
      </c>
      <c r="D90" s="355">
        <f>IF(ISNUMBER($F90),VLOOKUP($J90,'Table 1'!$B$13:$C$37,2,FALSE)/12*1000*Study_MW,"")</f>
        <v>618853.47855481482</v>
      </c>
      <c r="E90" s="355">
        <f t="shared" si="29"/>
        <v>108621.42964693008</v>
      </c>
      <c r="F90" s="354">
        <f>IF($J90&lt;=$AD$1,IF(INDEX([6]Delta!$F$1:$JR$1440,$L$14,$I90)=0,"",INDEX([6]Delta!$F$1:$JR$1440,$L$14,$I90))*IF(MONTH($B90)=12,IF(MOD($J90,4)=0,31/29,31/30),1),F78*IF(MONTH(B90)=2,IF(MOD($J90,4)=0,29/28,IF(MOD($J78,4)=0,28/29,1)),1))*(1+$AB90)</f>
        <v>21964.394641799998</v>
      </c>
      <c r="G90" s="356">
        <f t="shared" si="26"/>
        <v>4.9453413771857306</v>
      </c>
      <c r="I90" s="357">
        <f t="shared" ref="I90:I96" si="32">I78+13</f>
        <v>97</v>
      </c>
      <c r="J90" s="351">
        <f t="shared" si="30"/>
        <v>2032</v>
      </c>
      <c r="K90" s="203">
        <f t="shared" ref="K90:K153" si="33">IF(ISNUMBER(F90),IF(F90&lt;&gt;0,B90,""),"")</f>
        <v>48366</v>
      </c>
      <c r="V90" s="332" t="str">
        <f t="shared" si="25"/>
        <v>Summer</v>
      </c>
      <c r="AA90" s="352">
        <f t="shared" si="27"/>
        <v>2.18E-2</v>
      </c>
      <c r="AB90" s="353">
        <f t="shared" si="31"/>
        <v>0</v>
      </c>
    </row>
    <row r="91" spans="2:28" ht="17.45" hidden="1" customHeight="1" outlineLevel="1">
      <c r="B91" s="203">
        <f t="shared" si="28"/>
        <v>48396</v>
      </c>
      <c r="C91" s="354" cm="1">
        <f t="array" ref="C91">IF($J91&lt;=$AD$1,IF(F91="","",-INDEX([6]Delta!$F$1:$JR$1000,$L$13,$I91))*1000*IF(MONTH($B91)=12,IF(MOD($J91,4)=0,31/29,31/30),1),(C79*(1+$AA91)))</f>
        <v>-337252.76654425764</v>
      </c>
      <c r="D91" s="355">
        <f>IF(ISNUMBER($F91),VLOOKUP($J91,'Table 1'!$B$13:$C$37,2,FALSE)/12*1000*Study_MW,"")</f>
        <v>618853.47855481482</v>
      </c>
      <c r="E91" s="355">
        <f t="shared" si="29"/>
        <v>281600.71201055718</v>
      </c>
      <c r="F91" s="354">
        <f>IF($J91&lt;=$AD$1,IF(INDEX([6]Delta!$F$1:$JR$1440,$L$14,$I91)=0,"",INDEX([6]Delta!$F$1:$JR$1440,$L$14,$I91))*IF(MONTH($B91)=12,IF(MOD($J91,4)=0,31/29,31/30),1),F79*IF(MONTH(B91)=2,IF(MOD($J91,4)=0,29/28,IF(MOD($J79,4)=0,28/29,1)),1))*(1+$AB91)</f>
        <v>13744.05520639</v>
      </c>
      <c r="G91" s="356">
        <f t="shared" si="26"/>
        <v>20.488910134734692</v>
      </c>
      <c r="I91" s="357">
        <f t="shared" si="32"/>
        <v>98</v>
      </c>
      <c r="J91" s="351">
        <f t="shared" si="30"/>
        <v>2032</v>
      </c>
      <c r="K91" s="203">
        <f t="shared" si="33"/>
        <v>48396</v>
      </c>
      <c r="V91" s="332" t="str">
        <f t="shared" si="25"/>
        <v>Summer</v>
      </c>
      <c r="AA91" s="352">
        <f t="shared" si="27"/>
        <v>2.18E-2</v>
      </c>
      <c r="AB91" s="353">
        <f t="shared" si="31"/>
        <v>0</v>
      </c>
    </row>
    <row r="92" spans="2:28" ht="17.45" hidden="1" customHeight="1" outlineLevel="1">
      <c r="B92" s="203">
        <f t="shared" si="28"/>
        <v>48427</v>
      </c>
      <c r="C92" s="354" cm="1">
        <f t="array" ref="C92">IF($J92&lt;=$AD$1,IF(F92="","",-INDEX([6]Delta!$F$1:$JR$1000,$L$13,$I92))*1000*IF(MONTH($B92)=12,IF(MOD($J92,4)=0,31/29,31/30),1),(C80*(1+$AA92)))</f>
        <v>-450066.45364084758</v>
      </c>
      <c r="D92" s="355">
        <f>IF(ISNUMBER($F92),VLOOKUP($J92,'Table 1'!$B$13:$C$37,2,FALSE)/12*1000*Study_MW,"")</f>
        <v>618853.47855481482</v>
      </c>
      <c r="E92" s="355">
        <f t="shared" si="29"/>
        <v>168787.02491396724</v>
      </c>
      <c r="F92" s="354">
        <f>IF($J92&lt;=$AD$1,IF(INDEX([6]Delta!$F$1:$JR$1440,$L$14,$I92)=0,"",INDEX([6]Delta!$F$1:$JR$1440,$L$14,$I92))*IF(MONTH($B92)=12,IF(MOD($J92,4)=0,31/29,31/30),1),F80*IF(MONTH(B92)=2,IF(MOD($J92,4)=0,29/28,IF(MOD($J80,4)=0,28/29,1)),1))*(1+$AB92)</f>
        <v>12918.0700767</v>
      </c>
      <c r="G92" s="356">
        <f t="shared" si="26"/>
        <v>13.065962942746701</v>
      </c>
      <c r="I92" s="357">
        <f t="shared" si="32"/>
        <v>99</v>
      </c>
      <c r="J92" s="351">
        <f t="shared" si="30"/>
        <v>2032</v>
      </c>
      <c r="K92" s="203">
        <f t="shared" si="33"/>
        <v>48427</v>
      </c>
      <c r="V92" s="332" t="str">
        <f t="shared" si="25"/>
        <v>Summer</v>
      </c>
      <c r="AA92" s="352">
        <f t="shared" si="27"/>
        <v>2.18E-2</v>
      </c>
      <c r="AB92" s="353">
        <f t="shared" si="31"/>
        <v>0</v>
      </c>
    </row>
    <row r="93" spans="2:28" ht="17.45" hidden="1" customHeight="1" outlineLevel="1">
      <c r="B93" s="203">
        <f t="shared" si="28"/>
        <v>48458</v>
      </c>
      <c r="C93" s="354" cm="1">
        <f t="array" ref="C93">IF($J93&lt;=$AD$1,IF(F93="","",-INDEX([6]Delta!$F$1:$JR$1000,$L$13,$I93))*1000*IF(MONTH($B93)=12,IF(MOD($J93,4)=0,31/29,31/30),1),(C81*(1+$AA93)))</f>
        <v>-337056.37522615504</v>
      </c>
      <c r="D93" s="355">
        <f>IF(ISNUMBER($F93),VLOOKUP($J93,'Table 1'!$B$13:$C$37,2,FALSE)/12*1000*Study_MW,"")</f>
        <v>618853.47855481482</v>
      </c>
      <c r="E93" s="355">
        <f t="shared" si="29"/>
        <v>281797.10332865978</v>
      </c>
      <c r="F93" s="354">
        <f>IF($J93&lt;=$AD$1,IF(INDEX([6]Delta!$F$1:$JR$1440,$L$14,$I93)=0,"",INDEX([6]Delta!$F$1:$JR$1440,$L$14,$I93))*IF(MONTH($B93)=12,IF(MOD($J93,4)=0,31/29,31/30),1),F81*IF(MONTH(B93)=2,IF(MOD($J93,4)=0,29/28,IF(MOD($J81,4)=0,28/29,1)),1))*(1+$AB93)</f>
        <v>11871.487103879999</v>
      </c>
      <c r="G93" s="356">
        <f t="shared" si="26"/>
        <v>23.737304422169576</v>
      </c>
      <c r="I93" s="357">
        <f t="shared" si="32"/>
        <v>100</v>
      </c>
      <c r="J93" s="351">
        <f t="shared" si="30"/>
        <v>2032</v>
      </c>
      <c r="K93" s="203">
        <f t="shared" si="33"/>
        <v>48458</v>
      </c>
      <c r="V93" s="332" t="str">
        <f t="shared" si="25"/>
        <v>Winter</v>
      </c>
      <c r="AA93" s="352">
        <f t="shared" si="27"/>
        <v>2.18E-2</v>
      </c>
      <c r="AB93" s="353">
        <f t="shared" si="31"/>
        <v>0</v>
      </c>
    </row>
    <row r="94" spans="2:28" ht="17.45" hidden="1" customHeight="1" outlineLevel="1">
      <c r="B94" s="203">
        <f t="shared" si="28"/>
        <v>48488</v>
      </c>
      <c r="C94" s="354" cm="1">
        <f t="array" ref="C94">IF($J94&lt;=$AD$1,IF(F94="","",-INDEX([6]Delta!$F$1:$JR$1000,$L$13,$I94))*1000*IF(MONTH($B94)=12,IF(MOD($J94,4)=0,31/29,31/30),1),(C82*(1+$AA94)))</f>
        <v>-1012949.7826745792</v>
      </c>
      <c r="D94" s="355">
        <f>IF(ISNUMBER($F94),VLOOKUP($J94,'Table 1'!$B$13:$C$37,2,FALSE)/12*1000*Study_MW,"")</f>
        <v>618853.47855481482</v>
      </c>
      <c r="E94" s="355">
        <f t="shared" si="29"/>
        <v>-394096.30411976436</v>
      </c>
      <c r="F94" s="354">
        <f>IF($J94&lt;=$AD$1,IF(INDEX([6]Delta!$F$1:$JR$1440,$L$14,$I94)=0,"",INDEX([6]Delta!$F$1:$JR$1440,$L$14,$I94))*IF(MONTH($B94)=12,IF(MOD($J94,4)=0,31/29,31/30),1),F82*IF(MONTH(B94)=2,IF(MOD($J94,4)=0,29/28,IF(MOD($J82,4)=0,28/29,1)),1))*(1+$AB94)</f>
        <v>23100.34310405</v>
      </c>
      <c r="G94" s="356">
        <f t="shared" si="26"/>
        <v>-17.060192670933557</v>
      </c>
      <c r="I94" s="357">
        <f t="shared" si="32"/>
        <v>101</v>
      </c>
      <c r="J94" s="351">
        <f t="shared" si="30"/>
        <v>2032</v>
      </c>
      <c r="K94" s="203">
        <f t="shared" si="33"/>
        <v>48488</v>
      </c>
      <c r="V94" s="332" t="str">
        <f t="shared" si="25"/>
        <v>Winter</v>
      </c>
      <c r="AA94" s="352">
        <f t="shared" si="27"/>
        <v>2.18E-2</v>
      </c>
      <c r="AB94" s="353">
        <f t="shared" si="31"/>
        <v>0</v>
      </c>
    </row>
    <row r="95" spans="2:28" ht="17.45" hidden="1" customHeight="1" outlineLevel="1">
      <c r="B95" s="203">
        <f t="shared" si="28"/>
        <v>48519</v>
      </c>
      <c r="C95" s="354" cm="1">
        <f t="array" ref="C95">IF($J95&lt;=$AD$1,IF(F95="","",-INDEX([6]Delta!$F$1:$JR$1000,$L$13,$I95))*1000*IF(MONTH($B95)=12,IF(MOD($J95,4)=0,31/29,31/30),1),(C83*(1+$AA95)))</f>
        <v>-1143725.4464720737</v>
      </c>
      <c r="D95" s="355">
        <f>IF(ISNUMBER($F95),VLOOKUP($J95,'Table 1'!$B$13:$C$37,2,FALSE)/12*1000*Study_MW,"")</f>
        <v>618853.47855481482</v>
      </c>
      <c r="E95" s="355">
        <f t="shared" si="29"/>
        <v>-524871.96791725885</v>
      </c>
      <c r="F95" s="354">
        <f>IF($J95&lt;=$AD$1,IF(INDEX([6]Delta!$F$1:$JR$1440,$L$14,$I95)=0,"",INDEX([6]Delta!$F$1:$JR$1440,$L$14,$I95))*IF(MONTH($B95)=12,IF(MOD($J95,4)=0,31/29,31/30),1),F83*IF(MONTH(B95)=2,IF(MOD($J95,4)=0,29/28,IF(MOD($J83,4)=0,28/29,1)),1))*(1+$AB95)</f>
        <v>13580.216540810003</v>
      </c>
      <c r="G95" s="356">
        <f t="shared" si="26"/>
        <v>-38.649749533813576</v>
      </c>
      <c r="I95" s="357">
        <f t="shared" si="32"/>
        <v>102</v>
      </c>
      <c r="J95" s="351">
        <f t="shared" si="30"/>
        <v>2032</v>
      </c>
      <c r="K95" s="203">
        <f t="shared" si="33"/>
        <v>48519</v>
      </c>
      <c r="V95" s="332" t="str">
        <f t="shared" si="25"/>
        <v>Winter</v>
      </c>
      <c r="AA95" s="352">
        <f t="shared" si="27"/>
        <v>2.18E-2</v>
      </c>
      <c r="AB95" s="353">
        <f t="shared" si="31"/>
        <v>0</v>
      </c>
    </row>
    <row r="96" spans="2:28" ht="17.45" hidden="1" customHeight="1" outlineLevel="1">
      <c r="B96" s="204">
        <f t="shared" si="28"/>
        <v>48549</v>
      </c>
      <c r="C96" s="361" cm="1">
        <f t="array" ref="C96">IF($J96&lt;=$AD$1,IF(F96="","",-INDEX([6]Delta!$F$1:$JR$1000,$L$13,$I96))*1000*IF(MONTH($B96)=12,IF(MOD($J96,4)=0,31/29,31/30),1),(C84*(1+$AA96)))</f>
        <v>-1910284.2768113702</v>
      </c>
      <c r="D96" s="362">
        <f>IF(ISNUMBER($F96),VLOOKUP($J96,'Table 1'!$B$13:$C$37,2,FALSE)/12*1000*Study_MW,"")</f>
        <v>618853.47855481482</v>
      </c>
      <c r="E96" s="362">
        <f t="shared" si="29"/>
        <v>-1291430.7982565553</v>
      </c>
      <c r="F96" s="361">
        <f>IF($J96&lt;=$AD$1,IF(INDEX([6]Delta!$F$1:$JR$1440,$L$14,$I96)=0,"",INDEX([6]Delta!$F$1:$JR$1440,$L$14,$I96))*IF(MONTH($B96)=12,IF(MOD($J96,4)=0,31/29,31/30),1),F84*IF(MONTH(B96)=2,IF(MOD($J96,4)=0,29/28,IF(MOD($J84,4)=0,28/29,1)),1))*(1+$AB96)</f>
        <v>15517.942520230345</v>
      </c>
      <c r="G96" s="363">
        <f t="shared" si="26"/>
        <v>-83.221779986164407</v>
      </c>
      <c r="I96" s="364">
        <f t="shared" si="32"/>
        <v>103</v>
      </c>
      <c r="J96" s="351">
        <f t="shared" si="30"/>
        <v>2032</v>
      </c>
      <c r="K96" s="204">
        <f t="shared" si="33"/>
        <v>48549</v>
      </c>
      <c r="V96" s="332" t="str">
        <f t="shared" si="25"/>
        <v>Winter</v>
      </c>
      <c r="AA96" s="352">
        <f t="shared" si="27"/>
        <v>2.18E-2</v>
      </c>
      <c r="AB96" s="353">
        <f t="shared" si="31"/>
        <v>0</v>
      </c>
    </row>
    <row r="97" spans="2:28" ht="17.45" hidden="1" customHeight="1" outlineLevel="1">
      <c r="B97" s="202">
        <f t="shared" si="28"/>
        <v>48580</v>
      </c>
      <c r="C97" s="345" cm="1">
        <f t="array" ref="C97">IF($J97&lt;=$AD$1,IF(F97="","",-INDEX([6]Delta!$F$1:$JR$1000,$L$13,$I97))*1000*IF(MONTH($B97)=12,IF(MOD($J97,4)=0,31/29,31/30),1),(C85*(1+$AA97)))</f>
        <v>-1168378.6290641511</v>
      </c>
      <c r="D97" s="346">
        <f>IF(ISNUMBER($F97),VLOOKUP($J97,'Table 1'!$B$13:$C$37,2,FALSE)/12*1000*Study_MW,"")</f>
        <v>632344.48439470481</v>
      </c>
      <c r="E97" s="347">
        <f t="shared" si="29"/>
        <v>-536034.14466944628</v>
      </c>
      <c r="F97" s="348">
        <f>IF($J97&lt;=$AD$1,IF(INDEX([6]Delta!$F$1:$JR$1440,$L$14,$I97)=0,"",INDEX([6]Delta!$F$1:$JR$1440,$L$14,$I97))*IF(MONTH($B97)=12,IF(MOD($J97,4)=0,31/29,31/30),1),F85*IF(MONTH(B97)=2,IF(MOD($J97,4)=0,29/28,IF(MOD($J85,4)=0,28/29,1)),1))*(1+$AB97)</f>
        <v>19018.897428480002</v>
      </c>
      <c r="G97" s="349">
        <f t="shared" si="26"/>
        <v>-28.18429126531581</v>
      </c>
      <c r="I97" s="365">
        <f>I85+13</f>
        <v>105</v>
      </c>
      <c r="J97" s="351">
        <f t="shared" si="30"/>
        <v>2033</v>
      </c>
      <c r="K97" s="202">
        <f t="shared" si="33"/>
        <v>48580</v>
      </c>
      <c r="V97" s="332" t="str">
        <f t="shared" si="25"/>
        <v>Winter</v>
      </c>
      <c r="AA97" s="352">
        <f t="shared" si="27"/>
        <v>2.18E-2</v>
      </c>
      <c r="AB97" s="353">
        <f t="shared" si="31"/>
        <v>0</v>
      </c>
    </row>
    <row r="98" spans="2:28" ht="17.45" hidden="1" customHeight="1" outlineLevel="1">
      <c r="B98" s="203">
        <f t="shared" si="28"/>
        <v>48611</v>
      </c>
      <c r="C98" s="354" cm="1">
        <f t="array" ref="C98">IF($J98&lt;=$AD$1,IF(F98="","",-INDEX([6]Delta!$F$1:$JR$1000,$L$13,$I98))*1000*IF(MONTH($B98)=12,IF(MOD($J98,4)=0,31/29,31/30),1),(C86*(1+$AA98)))</f>
        <v>-474181.1056471488</v>
      </c>
      <c r="D98" s="355">
        <f>IF(ISNUMBER($F98),VLOOKUP($J98,'Table 1'!$B$13:$C$37,2,FALSE)/12*1000*Study_MW,"")</f>
        <v>632344.48439470481</v>
      </c>
      <c r="E98" s="355">
        <f t="shared" si="29"/>
        <v>158163.37874755601</v>
      </c>
      <c r="F98" s="354">
        <f>IF($J98&lt;=$AD$1,IF(INDEX([6]Delta!$F$1:$JR$1440,$L$14,$I98)=0,"",INDEX([6]Delta!$F$1:$JR$1440,$L$14,$I98))*IF(MONTH($B98)=12,IF(MOD($J98,4)=0,31/29,31/30),1),F86*IF(MONTH(B98)=2,IF(MOD($J98,4)=0,29/28,IF(MOD($J86,4)=0,28/29,1)),1))*(1+$AB98)</f>
        <v>19008.25200674</v>
      </c>
      <c r="G98" s="356">
        <f t="shared" si="26"/>
        <v>8.3207745084331783</v>
      </c>
      <c r="I98" s="357">
        <f t="shared" ref="I98:I120" si="34">I86+13</f>
        <v>106</v>
      </c>
      <c r="J98" s="351">
        <f t="shared" si="30"/>
        <v>2033</v>
      </c>
      <c r="K98" s="203">
        <f t="shared" si="33"/>
        <v>48611</v>
      </c>
      <c r="V98" s="332" t="str">
        <f t="shared" si="25"/>
        <v>Winter</v>
      </c>
      <c r="AA98" s="352">
        <f t="shared" si="27"/>
        <v>2.18E-2</v>
      </c>
      <c r="AB98" s="353">
        <f t="shared" si="31"/>
        <v>0</v>
      </c>
    </row>
    <row r="99" spans="2:28" ht="17.45" hidden="1" customHeight="1" outlineLevel="1">
      <c r="B99" s="203">
        <f t="shared" si="28"/>
        <v>48639</v>
      </c>
      <c r="C99" s="354" cm="1">
        <f t="array" ref="C99">IF($J99&lt;=$AD$1,IF(F99="","",-INDEX([6]Delta!$F$1:$JR$1000,$L$13,$I99))*1000*IF(MONTH($B99)=12,IF(MOD($J99,4)=0,31/29,31/30),1),(C87*(1+$AA99)))</f>
        <v>-910262.58845030679</v>
      </c>
      <c r="D99" s="355">
        <f>IF(ISNUMBER($F99),VLOOKUP($J99,'Table 1'!$B$13:$C$37,2,FALSE)/12*1000*Study_MW,"")</f>
        <v>632344.48439470481</v>
      </c>
      <c r="E99" s="355">
        <f t="shared" si="29"/>
        <v>-277918.10405560199</v>
      </c>
      <c r="F99" s="354">
        <f>IF($J99&lt;=$AD$1,IF(INDEX([6]Delta!$F$1:$JR$1440,$L$14,$I99)=0,"",INDEX([6]Delta!$F$1:$JR$1440,$L$14,$I99))*IF(MONTH($B99)=12,IF(MOD($J99,4)=0,31/29,31/30),1),F87*IF(MONTH(B99)=2,IF(MOD($J99,4)=0,29/28,IF(MOD($J87,4)=0,28/29,1)),1))*(1+$AB99)</f>
        <v>17956.003675159998</v>
      </c>
      <c r="G99" s="356">
        <f t="shared" si="26"/>
        <v>-15.477725950795428</v>
      </c>
      <c r="I99" s="357">
        <f t="shared" si="34"/>
        <v>107</v>
      </c>
      <c r="J99" s="351">
        <f t="shared" si="30"/>
        <v>2033</v>
      </c>
      <c r="K99" s="203">
        <f t="shared" si="33"/>
        <v>48639</v>
      </c>
      <c r="V99" s="332" t="str">
        <f t="shared" si="25"/>
        <v>Winter</v>
      </c>
      <c r="AA99" s="352">
        <f t="shared" si="27"/>
        <v>2.18E-2</v>
      </c>
      <c r="AB99" s="353">
        <f t="shared" si="31"/>
        <v>0</v>
      </c>
    </row>
    <row r="100" spans="2:28" ht="17.45" hidden="1" customHeight="1" outlineLevel="1">
      <c r="B100" s="203">
        <f t="shared" si="28"/>
        <v>48670</v>
      </c>
      <c r="C100" s="354" cm="1">
        <f t="array" ref="C100">IF($J100&lt;=$AD$1,IF(F100="","",-INDEX([6]Delta!$F$1:$JR$1000,$L$13,$I100))*1000*IF(MONTH($B100)=12,IF(MOD($J100,4)=0,31/29,31/30),1),(C88*(1+$AA100)))</f>
        <v>-834339.66253508697</v>
      </c>
      <c r="D100" s="355">
        <f>IF(ISNUMBER($F100),VLOOKUP($J100,'Table 1'!$B$13:$C$37,2,FALSE)/12*1000*Study_MW,"")</f>
        <v>632344.48439470481</v>
      </c>
      <c r="E100" s="355">
        <f t="shared" si="29"/>
        <v>-201995.17814038217</v>
      </c>
      <c r="F100" s="354">
        <f>IF($J100&lt;=$AD$1,IF(INDEX([6]Delta!$F$1:$JR$1440,$L$14,$I100)=0,"",INDEX([6]Delta!$F$1:$JR$1440,$L$14,$I100))*IF(MONTH($B100)=12,IF(MOD($J100,4)=0,31/29,31/30),1),F88*IF(MONTH(B100)=2,IF(MOD($J100,4)=0,29/28,IF(MOD($J88,4)=0,28/29,1)),1))*(1+$AB100)</f>
        <v>22296.220530250001</v>
      </c>
      <c r="G100" s="356">
        <f t="shared" si="26"/>
        <v>-9.0596151875304969</v>
      </c>
      <c r="I100" s="357">
        <f t="shared" si="34"/>
        <v>108</v>
      </c>
      <c r="J100" s="351">
        <f t="shared" si="30"/>
        <v>2033</v>
      </c>
      <c r="K100" s="203">
        <f t="shared" si="33"/>
        <v>48670</v>
      </c>
      <c r="V100" s="332" t="str">
        <f t="shared" si="25"/>
        <v>Winter</v>
      </c>
      <c r="AA100" s="352">
        <f t="shared" si="27"/>
        <v>2.18E-2</v>
      </c>
      <c r="AB100" s="353">
        <f t="shared" si="31"/>
        <v>0</v>
      </c>
    </row>
    <row r="101" spans="2:28" ht="17.45" hidden="1" customHeight="1" outlineLevel="1">
      <c r="B101" s="203">
        <f t="shared" si="28"/>
        <v>48700</v>
      </c>
      <c r="C101" s="354" cm="1">
        <f t="array" ref="C101">IF($J101&lt;=$AD$1,IF(F101="","",-INDEX([6]Delta!$F$1:$JR$1000,$L$13,$I101))*1000*IF(MONTH($B101)=12,IF(MOD($J101,4)=0,31/29,31/30),1),(C89*(1+$AA101)))</f>
        <v>-577119.83580206288</v>
      </c>
      <c r="D101" s="355">
        <f>IF(ISNUMBER($F101),VLOOKUP($J101,'Table 1'!$B$13:$C$37,2,FALSE)/12*1000*Study_MW,"")</f>
        <v>632344.48439470481</v>
      </c>
      <c r="E101" s="355">
        <f t="shared" si="29"/>
        <v>55224.648592641926</v>
      </c>
      <c r="F101" s="354">
        <f>IF($J101&lt;=$AD$1,IF(INDEX([6]Delta!$F$1:$JR$1440,$L$14,$I101)=0,"",INDEX([6]Delta!$F$1:$JR$1440,$L$14,$I101))*IF(MONTH($B101)=12,IF(MOD($J101,4)=0,31/29,31/30),1),F89*IF(MONTH(B101)=2,IF(MOD($J101,4)=0,29/28,IF(MOD($J89,4)=0,28/29,1)),1))*(1+$AB101)</f>
        <v>22706.788430020009</v>
      </c>
      <c r="G101" s="356">
        <f t="shared" si="26"/>
        <v>2.4320765907886366</v>
      </c>
      <c r="I101" s="357">
        <f t="shared" si="34"/>
        <v>109</v>
      </c>
      <c r="J101" s="351">
        <f t="shared" si="30"/>
        <v>2033</v>
      </c>
      <c r="K101" s="203">
        <f t="shared" si="33"/>
        <v>48700</v>
      </c>
      <c r="V101" s="332" t="str">
        <f t="shared" si="25"/>
        <v>Summer</v>
      </c>
      <c r="AA101" s="352">
        <f t="shared" si="27"/>
        <v>2.18E-2</v>
      </c>
      <c r="AB101" s="353">
        <f t="shared" si="31"/>
        <v>0</v>
      </c>
    </row>
    <row r="102" spans="2:28" ht="17.45" hidden="1" customHeight="1" outlineLevel="1">
      <c r="B102" s="203">
        <f t="shared" si="28"/>
        <v>48731</v>
      </c>
      <c r="C102" s="354" cm="1">
        <f t="array" ref="C102">IF($J102&lt;=$AD$1,IF(F102="","",-INDEX([6]Delta!$F$1:$JR$1000,$L$13,$I102))*1000*IF(MONTH($B102)=12,IF(MOD($J102,4)=0,31/29,31/30),1),(C90*(1+$AA102)))</f>
        <v>-571476.65654221782</v>
      </c>
      <c r="D102" s="355">
        <f>IF(ISNUMBER($F102),VLOOKUP($J102,'Table 1'!$B$13:$C$37,2,FALSE)/12*1000*Study_MW,"")</f>
        <v>632344.48439470481</v>
      </c>
      <c r="E102" s="355">
        <f t="shared" si="29"/>
        <v>60867.827852486982</v>
      </c>
      <c r="F102" s="354">
        <f>IF($J102&lt;=$AD$1,IF(INDEX([6]Delta!$F$1:$JR$1440,$L$14,$I102)=0,"",INDEX([6]Delta!$F$1:$JR$1440,$L$14,$I102))*IF(MONTH($B102)=12,IF(MOD($J102,4)=0,31/29,31/30),1),F90*IF(MONTH(B102)=2,IF(MOD($J102,4)=0,29/28,IF(MOD($J90,4)=0,28/29,1)),1))*(1+$AB102)</f>
        <v>21745.812183619997</v>
      </c>
      <c r="G102" s="356">
        <f t="shared" si="26"/>
        <v>2.7990597609564376</v>
      </c>
      <c r="I102" s="357">
        <f t="shared" si="34"/>
        <v>110</v>
      </c>
      <c r="J102" s="351">
        <f t="shared" si="30"/>
        <v>2033</v>
      </c>
      <c r="K102" s="203">
        <f t="shared" si="33"/>
        <v>48731</v>
      </c>
      <c r="V102" s="332" t="str">
        <f t="shared" si="25"/>
        <v>Summer</v>
      </c>
      <c r="AA102" s="352">
        <f t="shared" si="27"/>
        <v>2.18E-2</v>
      </c>
      <c r="AB102" s="353">
        <f t="shared" si="31"/>
        <v>0</v>
      </c>
    </row>
    <row r="103" spans="2:28" ht="17.45" hidden="1" customHeight="1" outlineLevel="1">
      <c r="B103" s="203">
        <f t="shared" si="28"/>
        <v>48761</v>
      </c>
      <c r="C103" s="354" cm="1">
        <f t="array" ref="C103">IF($J103&lt;=$AD$1,IF(F103="","",-INDEX([6]Delta!$F$1:$JR$1000,$L$13,$I103))*1000*IF(MONTH($B103)=12,IF(MOD($J103,4)=0,31/29,31/30),1),(C91*(1+$AA103)))</f>
        <v>-417289.51573495578</v>
      </c>
      <c r="D103" s="355">
        <f>IF(ISNUMBER($F103),VLOOKUP($J103,'Table 1'!$B$13:$C$37,2,FALSE)/12*1000*Study_MW,"")</f>
        <v>632344.48439470481</v>
      </c>
      <c r="E103" s="355">
        <f t="shared" si="29"/>
        <v>215054.96865974902</v>
      </c>
      <c r="F103" s="354">
        <f>IF($J103&lt;=$AD$1,IF(INDEX([6]Delta!$F$1:$JR$1440,$L$14,$I103)=0,"",INDEX([6]Delta!$F$1:$JR$1440,$L$14,$I103))*IF(MONTH($B103)=12,IF(MOD($J103,4)=0,31/29,31/30),1),F91*IF(MONTH(B103)=2,IF(MOD($J103,4)=0,29/28,IF(MOD($J91,4)=0,28/29,1)),1))*(1+$AB103)</f>
        <v>13611.277785999999</v>
      </c>
      <c r="G103" s="356">
        <f t="shared" si="26"/>
        <v>15.799763405089397</v>
      </c>
      <c r="I103" s="357">
        <f t="shared" si="34"/>
        <v>111</v>
      </c>
      <c r="J103" s="351">
        <f t="shared" si="30"/>
        <v>2033</v>
      </c>
      <c r="K103" s="203">
        <f t="shared" si="33"/>
        <v>48761</v>
      </c>
      <c r="V103" s="332" t="str">
        <f t="shared" si="25"/>
        <v>Summer</v>
      </c>
      <c r="AA103" s="352">
        <f t="shared" si="27"/>
        <v>2.18E-2</v>
      </c>
      <c r="AB103" s="353">
        <f t="shared" si="31"/>
        <v>0</v>
      </c>
    </row>
    <row r="104" spans="2:28" ht="17.45" hidden="1" customHeight="1" outlineLevel="1">
      <c r="B104" s="203">
        <f t="shared" si="28"/>
        <v>48792</v>
      </c>
      <c r="C104" s="354" cm="1">
        <f t="array" ref="C104">IF($J104&lt;=$AD$1,IF(F104="","",-INDEX([6]Delta!$F$1:$JR$1000,$L$13,$I104))*1000*IF(MONTH($B104)=12,IF(MOD($J104,4)=0,31/29,31/30),1),(C92*(1+$AA104)))</f>
        <v>-421763.63007883629</v>
      </c>
      <c r="D104" s="355">
        <f>IF(ISNUMBER($F104),VLOOKUP($J104,'Table 1'!$B$13:$C$37,2,FALSE)/12*1000*Study_MW,"")</f>
        <v>632344.48439470481</v>
      </c>
      <c r="E104" s="355">
        <f t="shared" si="29"/>
        <v>210580.85431586852</v>
      </c>
      <c r="F104" s="354">
        <f>IF($J104&lt;=$AD$1,IF(INDEX([6]Delta!$F$1:$JR$1440,$L$14,$I104)=0,"",INDEX([6]Delta!$F$1:$JR$1440,$L$14,$I104))*IF(MONTH($B104)=12,IF(MOD($J104,4)=0,31/29,31/30),1),F92*IF(MONTH(B104)=2,IF(MOD($J104,4)=0,29/28,IF(MOD($J92,4)=0,28/29,1)),1))*(1+$AB104)</f>
        <v>13189.19712069</v>
      </c>
      <c r="G104" s="356">
        <f t="shared" si="26"/>
        <v>15.966161729854552</v>
      </c>
      <c r="I104" s="357">
        <f t="shared" si="34"/>
        <v>112</v>
      </c>
      <c r="J104" s="351">
        <f t="shared" si="30"/>
        <v>2033</v>
      </c>
      <c r="K104" s="203">
        <f t="shared" si="33"/>
        <v>48792</v>
      </c>
      <c r="V104" s="332" t="str">
        <f t="shared" si="25"/>
        <v>Summer</v>
      </c>
      <c r="AA104" s="352">
        <f t="shared" si="27"/>
        <v>2.18E-2</v>
      </c>
      <c r="AB104" s="353">
        <f t="shared" si="31"/>
        <v>0</v>
      </c>
    </row>
    <row r="105" spans="2:28" ht="17.45" hidden="1" customHeight="1" outlineLevel="1">
      <c r="B105" s="203">
        <f t="shared" si="28"/>
        <v>48823</v>
      </c>
      <c r="C105" s="354" cm="1">
        <f t="array" ref="C105">IF($J105&lt;=$AD$1,IF(F105="","",-INDEX([6]Delta!$F$1:$JR$1000,$L$13,$I105))*1000*IF(MONTH($B105)=12,IF(MOD($J105,4)=0,31/29,31/30),1),(C93*(1+$AA105)))</f>
        <v>-333525.9642650708</v>
      </c>
      <c r="D105" s="355">
        <f>IF(ISNUMBER($F105),VLOOKUP($J105,'Table 1'!$B$13:$C$37,2,FALSE)/12*1000*Study_MW,"")</f>
        <v>632344.48439470481</v>
      </c>
      <c r="E105" s="355">
        <f t="shared" si="29"/>
        <v>298818.52012963401</v>
      </c>
      <c r="F105" s="354">
        <f>IF($J105&lt;=$AD$1,IF(INDEX([6]Delta!$F$1:$JR$1440,$L$14,$I105)=0,"",INDEX([6]Delta!$F$1:$JR$1440,$L$14,$I105))*IF(MONTH($B105)=12,IF(MOD($J105,4)=0,31/29,31/30),1),F93*IF(MONTH(B105)=2,IF(MOD($J105,4)=0,29/28,IF(MOD($J93,4)=0,28/29,1)),1))*(1+$AB105)</f>
        <v>11582.931032570001</v>
      </c>
      <c r="G105" s="356">
        <f t="shared" si="26"/>
        <v>25.798178309910273</v>
      </c>
      <c r="I105" s="357">
        <f t="shared" si="34"/>
        <v>113</v>
      </c>
      <c r="J105" s="351">
        <f t="shared" si="30"/>
        <v>2033</v>
      </c>
      <c r="K105" s="203">
        <f t="shared" si="33"/>
        <v>48823</v>
      </c>
      <c r="V105" s="332" t="str">
        <f t="shared" si="25"/>
        <v>Winter</v>
      </c>
      <c r="AA105" s="352">
        <f t="shared" si="27"/>
        <v>2.18E-2</v>
      </c>
      <c r="AB105" s="353">
        <f t="shared" si="31"/>
        <v>0</v>
      </c>
    </row>
    <row r="106" spans="2:28" ht="17.45" hidden="1" customHeight="1" outlineLevel="1">
      <c r="B106" s="203">
        <f t="shared" si="28"/>
        <v>48853</v>
      </c>
      <c r="C106" s="354" cm="1">
        <f t="array" ref="C106">IF($J106&lt;=$AD$1,IF(F106="","",-INDEX([6]Delta!$F$1:$JR$1000,$L$13,$I106))*1000*IF(MONTH($B106)=12,IF(MOD($J106,4)=0,31/29,31/30),1),(C94*(1+$AA106)))</f>
        <v>-994470.4739011504</v>
      </c>
      <c r="D106" s="355">
        <f>IF(ISNUMBER($F106),VLOOKUP($J106,'Table 1'!$B$13:$C$37,2,FALSE)/12*1000*Study_MW,"")</f>
        <v>632344.48439470481</v>
      </c>
      <c r="E106" s="355">
        <f t="shared" si="29"/>
        <v>-362125.98950644559</v>
      </c>
      <c r="F106" s="354">
        <f>IF($J106&lt;=$AD$1,IF(INDEX([6]Delta!$F$1:$JR$1440,$L$14,$I106)=0,"",INDEX([6]Delta!$F$1:$JR$1440,$L$14,$I106))*IF(MONTH($B106)=12,IF(MOD($J106,4)=0,31/29,31/30),1),F94*IF(MONTH(B106)=2,IF(MOD($J106,4)=0,29/28,IF(MOD($J94,4)=0,28/29,1)),1))*(1+$AB106)</f>
        <v>23195.825556000003</v>
      </c>
      <c r="G106" s="356">
        <f t="shared" si="26"/>
        <v>-15.611687914801351</v>
      </c>
      <c r="I106" s="357">
        <f t="shared" si="34"/>
        <v>114</v>
      </c>
      <c r="J106" s="351">
        <f t="shared" si="30"/>
        <v>2033</v>
      </c>
      <c r="K106" s="203">
        <f t="shared" si="33"/>
        <v>48853</v>
      </c>
      <c r="V106" s="332" t="str">
        <f t="shared" si="25"/>
        <v>Winter</v>
      </c>
      <c r="AA106" s="352">
        <f t="shared" si="27"/>
        <v>2.18E-2</v>
      </c>
      <c r="AB106" s="353">
        <f t="shared" si="31"/>
        <v>0</v>
      </c>
    </row>
    <row r="107" spans="2:28" ht="17.45" hidden="1" customHeight="1" outlineLevel="1">
      <c r="B107" s="203">
        <f t="shared" si="28"/>
        <v>48884</v>
      </c>
      <c r="C107" s="354" cm="1">
        <f t="array" ref="C107">IF($J107&lt;=$AD$1,IF(F107="","",-INDEX([6]Delta!$F$1:$JR$1000,$L$13,$I107))*1000*IF(MONTH($B107)=12,IF(MOD($J107,4)=0,31/29,31/30),1),(C95*(1+$AA107)))</f>
        <v>-1163728.7398875561</v>
      </c>
      <c r="D107" s="355">
        <f>IF(ISNUMBER($F107),VLOOKUP($J107,'Table 1'!$B$13:$C$37,2,FALSE)/12*1000*Study_MW,"")</f>
        <v>632344.48439470481</v>
      </c>
      <c r="E107" s="355">
        <f t="shared" si="29"/>
        <v>-531384.25549285125</v>
      </c>
      <c r="F107" s="354">
        <f>IF($J107&lt;=$AD$1,IF(INDEX([6]Delta!$F$1:$JR$1440,$L$14,$I107)=0,"",INDEX([6]Delta!$F$1:$JR$1440,$L$14,$I107))*IF(MONTH($B107)=12,IF(MOD($J107,4)=0,31/29,31/30),1),F95*IF(MONTH(B107)=2,IF(MOD($J107,4)=0,29/28,IF(MOD($J95,4)=0,28/29,1)),1))*(1+$AB107)</f>
        <v>14022.606174700002</v>
      </c>
      <c r="G107" s="356">
        <f t="shared" si="26"/>
        <v>-37.894828455753846</v>
      </c>
      <c r="I107" s="357">
        <f t="shared" si="34"/>
        <v>115</v>
      </c>
      <c r="J107" s="351">
        <f t="shared" si="30"/>
        <v>2033</v>
      </c>
      <c r="K107" s="203">
        <f t="shared" si="33"/>
        <v>48884</v>
      </c>
      <c r="V107" s="332" t="str">
        <f t="shared" si="25"/>
        <v>Winter</v>
      </c>
      <c r="AA107" s="352">
        <f t="shared" si="27"/>
        <v>2.18E-2</v>
      </c>
      <c r="AB107" s="353">
        <f t="shared" si="31"/>
        <v>0</v>
      </c>
    </row>
    <row r="108" spans="2:28" ht="17.45" hidden="1" customHeight="1" outlineLevel="1">
      <c r="B108" s="204">
        <f t="shared" si="28"/>
        <v>48914</v>
      </c>
      <c r="C108" s="361" cm="1">
        <f t="array" ref="C108">IF($J108&lt;=$AD$1,IF(F108="","",-INDEX([6]Delta!$F$1:$JR$1000,$L$13,$I108))*1000*IF(MONTH($B108)=12,IF(MOD($J108,4)=0,31/29,31/30),1),(C96*(1+$AA108)))</f>
        <v>-1757820.1489217298</v>
      </c>
      <c r="D108" s="362">
        <f>IF(ISNUMBER($F108),VLOOKUP($J108,'Table 1'!$B$13:$C$37,2,FALSE)/12*1000*Study_MW,"")</f>
        <v>632344.48439470481</v>
      </c>
      <c r="E108" s="362">
        <f t="shared" si="29"/>
        <v>-1125475.6645270251</v>
      </c>
      <c r="F108" s="361">
        <f>IF($J108&lt;=$AD$1,IF(INDEX([6]Delta!$F$1:$JR$1440,$L$14,$I108)=0,"",INDEX([6]Delta!$F$1:$JR$1440,$L$14,$I108))*IF(MONTH($B108)=12,IF(MOD($J108,4)=0,31/29,31/30),1),F96*IF(MONTH(B108)=2,IF(MOD($J108,4)=0,29/28,IF(MOD($J96,4)=0,28/29,1)),1))*(1+$AB108)</f>
        <v>14366.53339939067</v>
      </c>
      <c r="G108" s="363">
        <f t="shared" si="26"/>
        <v>-78.34010009504172</v>
      </c>
      <c r="I108" s="364">
        <f t="shared" si="34"/>
        <v>116</v>
      </c>
      <c r="J108" s="351">
        <f t="shared" si="30"/>
        <v>2033</v>
      </c>
      <c r="K108" s="204">
        <f t="shared" si="33"/>
        <v>48914</v>
      </c>
      <c r="V108" s="332" t="str">
        <f t="shared" si="25"/>
        <v>Winter</v>
      </c>
      <c r="AA108" s="352">
        <f t="shared" si="27"/>
        <v>2.18E-2</v>
      </c>
      <c r="AB108" s="353">
        <f t="shared" si="31"/>
        <v>0</v>
      </c>
    </row>
    <row r="109" spans="2:28" ht="17.45" hidden="1" customHeight="1" outlineLevel="1">
      <c r="B109" s="202">
        <f t="shared" si="28"/>
        <v>48945</v>
      </c>
      <c r="C109" s="345" cm="1">
        <f t="array" ref="C109">IF($J109&lt;=$AD$1,IF(F109="","",-INDEX([6]Delta!$F$1:$JR$1000,$L$13,$I109))*1000*IF(MONTH($B109)=12,IF(MOD($J109,4)=0,31/29,31/30),1),(C97*(1+$AA109)))</f>
        <v>-1150990.9104203398</v>
      </c>
      <c r="D109" s="346">
        <f>IF(ISNUMBER($F109),VLOOKUP($J109,'Table 1'!$B$13:$C$37,2,FALSE)/12*1000*Study_MW,"")</f>
        <v>646129.59462592634</v>
      </c>
      <c r="E109" s="347">
        <f t="shared" si="29"/>
        <v>-504861.31579441344</v>
      </c>
      <c r="F109" s="348">
        <f>IF($J109&lt;=$AD$1,IF(INDEX([6]Delta!$F$1:$JR$1440,$L$14,$I109)=0,"",INDEX([6]Delta!$F$1:$JR$1440,$L$14,$I109))*IF(MONTH($B109)=12,IF(MOD($J109,4)=0,31/29,31/30),1),F97*IF(MONTH(B109)=2,IF(MOD($J109,4)=0,29/28,IF(MOD($J97,4)=0,28/29,1)),1))*(1+$AB109)</f>
        <v>20415.319112959998</v>
      </c>
      <c r="G109" s="349">
        <f t="shared" si="26"/>
        <v>-24.729533396023122</v>
      </c>
      <c r="I109" s="365">
        <f>I97+13</f>
        <v>118</v>
      </c>
      <c r="J109" s="351">
        <f t="shared" si="30"/>
        <v>2034</v>
      </c>
      <c r="K109" s="202">
        <f t="shared" si="33"/>
        <v>48945</v>
      </c>
      <c r="V109" s="332" t="str">
        <f t="shared" si="25"/>
        <v>Winter</v>
      </c>
      <c r="AA109" s="352">
        <f t="shared" si="27"/>
        <v>2.18E-2</v>
      </c>
      <c r="AB109" s="353">
        <f t="shared" si="31"/>
        <v>0</v>
      </c>
    </row>
    <row r="110" spans="2:28" ht="17.45" hidden="1" customHeight="1" outlineLevel="1">
      <c r="B110" s="203">
        <f t="shared" si="28"/>
        <v>48976</v>
      </c>
      <c r="C110" s="354" cm="1">
        <f t="array" ref="C110">IF($J110&lt;=$AD$1,IF(F110="","",-INDEX([6]Delta!$F$1:$JR$1000,$L$13,$I110))*1000*IF(MONTH($B110)=12,IF(MOD($J110,4)=0,31/29,31/30),1),(C98*(1+$AA110)))</f>
        <v>-481665.10836898669</v>
      </c>
      <c r="D110" s="355">
        <f>IF(ISNUMBER($F110),VLOOKUP($J110,'Table 1'!$B$13:$C$37,2,FALSE)/12*1000*Study_MW,"")</f>
        <v>646129.59462592634</v>
      </c>
      <c r="E110" s="355">
        <f t="shared" si="29"/>
        <v>164464.48625693965</v>
      </c>
      <c r="F110" s="354">
        <f>IF($J110&lt;=$AD$1,IF(INDEX([6]Delta!$F$1:$JR$1440,$L$14,$I110)=0,"",INDEX([6]Delta!$F$1:$JR$1440,$L$14,$I110))*IF(MONTH($B110)=12,IF(MOD($J110,4)=0,31/29,31/30),1),F98*IF(MONTH(B110)=2,IF(MOD($J110,4)=0,29/28,IF(MOD($J98,4)=0,28/29,1)),1))*(1+$AB110)</f>
        <v>18180.393904599998</v>
      </c>
      <c r="G110" s="356">
        <f t="shared" si="26"/>
        <v>9.0462553847816736</v>
      </c>
      <c r="I110" s="357">
        <f t="shared" si="34"/>
        <v>119</v>
      </c>
      <c r="J110" s="351">
        <f t="shared" si="30"/>
        <v>2034</v>
      </c>
      <c r="K110" s="203">
        <f t="shared" si="33"/>
        <v>48976</v>
      </c>
      <c r="V110" s="332" t="str">
        <f t="shared" si="25"/>
        <v>Winter</v>
      </c>
      <c r="AA110" s="352">
        <f t="shared" si="27"/>
        <v>2.18E-2</v>
      </c>
      <c r="AB110" s="353">
        <f t="shared" si="31"/>
        <v>0</v>
      </c>
    </row>
    <row r="111" spans="2:28" ht="17.45" hidden="1" customHeight="1" outlineLevel="1">
      <c r="B111" s="203">
        <f t="shared" si="28"/>
        <v>49004</v>
      </c>
      <c r="C111" s="354" cm="1">
        <f t="array" ref="C111">IF($J111&lt;=$AD$1,IF(F111="","",-INDEX([6]Delta!$F$1:$JR$1000,$L$13,$I111))*1000*IF(MONTH($B111)=12,IF(MOD($J111,4)=0,31/29,31/30),1),(C99*(1+$AA111)))</f>
        <v>-893934.04315935913</v>
      </c>
      <c r="D111" s="355">
        <f>IF(ISNUMBER($F111),VLOOKUP($J111,'Table 1'!$B$13:$C$37,2,FALSE)/12*1000*Study_MW,"")</f>
        <v>646129.59462592634</v>
      </c>
      <c r="E111" s="355">
        <f t="shared" si="29"/>
        <v>-247804.44853343279</v>
      </c>
      <c r="F111" s="354">
        <f>IF($J111&lt;=$AD$1,IF(INDEX([6]Delta!$F$1:$JR$1440,$L$14,$I111)=0,"",INDEX([6]Delta!$F$1:$JR$1440,$L$14,$I111))*IF(MONTH($B111)=12,IF(MOD($J111,4)=0,31/29,31/30),1),F99*IF(MONTH(B111)=2,IF(MOD($J111,4)=0,29/28,IF(MOD($J99,4)=0,28/29,1)),1))*(1+$AB111)</f>
        <v>17408.180495410001</v>
      </c>
      <c r="G111" s="356">
        <f t="shared" si="26"/>
        <v>-14.234942508711416</v>
      </c>
      <c r="I111" s="357">
        <f t="shared" si="34"/>
        <v>120</v>
      </c>
      <c r="J111" s="351">
        <f t="shared" si="30"/>
        <v>2034</v>
      </c>
      <c r="K111" s="203">
        <f t="shared" si="33"/>
        <v>49004</v>
      </c>
      <c r="V111" s="332" t="str">
        <f t="shared" si="25"/>
        <v>Winter</v>
      </c>
      <c r="AA111" s="352">
        <f t="shared" si="27"/>
        <v>2.18E-2</v>
      </c>
      <c r="AB111" s="353">
        <f t="shared" si="31"/>
        <v>0</v>
      </c>
    </row>
    <row r="112" spans="2:28" ht="17.45" hidden="1" customHeight="1" outlineLevel="1">
      <c r="B112" s="203">
        <f t="shared" si="28"/>
        <v>49035</v>
      </c>
      <c r="C112" s="354" cm="1">
        <f t="array" ref="C112">IF($J112&lt;=$AD$1,IF(F112="","",-INDEX([6]Delta!$F$1:$JR$1000,$L$13,$I112))*1000*IF(MONTH($B112)=12,IF(MOD($J112,4)=0,31/29,31/30),1),(C100*(1+$AA112)))</f>
        <v>-851445.01878209121</v>
      </c>
      <c r="D112" s="355">
        <f>IF(ISNUMBER($F112),VLOOKUP($J112,'Table 1'!$B$13:$C$37,2,FALSE)/12*1000*Study_MW,"")</f>
        <v>646129.59462592634</v>
      </c>
      <c r="E112" s="355">
        <f t="shared" si="29"/>
        <v>-205315.42415616487</v>
      </c>
      <c r="F112" s="354">
        <f>IF($J112&lt;=$AD$1,IF(INDEX([6]Delta!$F$1:$JR$1440,$L$14,$I112)=0,"",INDEX([6]Delta!$F$1:$JR$1440,$L$14,$I112))*IF(MONTH($B112)=12,IF(MOD($J112,4)=0,31/29,31/30),1),F100*IF(MONTH(B112)=2,IF(MOD($J112,4)=0,29/28,IF(MOD($J100,4)=0,28/29,1)),1))*(1+$AB112)</f>
        <v>23588.34631157</v>
      </c>
      <c r="G112" s="356">
        <f t="shared" si="26"/>
        <v>-8.7041041980742158</v>
      </c>
      <c r="I112" s="357">
        <f t="shared" si="34"/>
        <v>121</v>
      </c>
      <c r="J112" s="351">
        <f t="shared" si="30"/>
        <v>2034</v>
      </c>
      <c r="K112" s="203">
        <f t="shared" si="33"/>
        <v>49035</v>
      </c>
      <c r="V112" s="332" t="str">
        <f t="shared" si="25"/>
        <v>Winter</v>
      </c>
      <c r="AA112" s="352">
        <f t="shared" si="27"/>
        <v>2.18E-2</v>
      </c>
      <c r="AB112" s="353">
        <f t="shared" si="31"/>
        <v>0</v>
      </c>
    </row>
    <row r="113" spans="2:28" ht="17.45" hidden="1" customHeight="1" outlineLevel="1">
      <c r="B113" s="203">
        <f t="shared" si="28"/>
        <v>49065</v>
      </c>
      <c r="C113" s="354" cm="1">
        <f t="array" ref="C113">IF($J113&lt;=$AD$1,IF(F113="","",-INDEX([6]Delta!$F$1:$JR$1000,$L$13,$I113))*1000*IF(MONTH($B113)=12,IF(MOD($J113,4)=0,31/29,31/30),1),(C101*(1+$AA113)))</f>
        <v>-573952.3493386223</v>
      </c>
      <c r="D113" s="355">
        <f>IF(ISNUMBER($F113),VLOOKUP($J113,'Table 1'!$B$13:$C$37,2,FALSE)/12*1000*Study_MW,"")</f>
        <v>646129.59462592634</v>
      </c>
      <c r="E113" s="355">
        <f t="shared" si="29"/>
        <v>72177.245287304046</v>
      </c>
      <c r="F113" s="354">
        <f>IF($J113&lt;=$AD$1,IF(INDEX([6]Delta!$F$1:$JR$1440,$L$14,$I113)=0,"",INDEX([6]Delta!$F$1:$JR$1440,$L$14,$I113))*IF(MONTH($B113)=12,IF(MOD($J113,4)=0,31/29,31/30),1),F101*IF(MONTH(B113)=2,IF(MOD($J113,4)=0,29/28,IF(MOD($J101,4)=0,28/29,1)),1))*(1+$AB113)</f>
        <v>21850.675363670001</v>
      </c>
      <c r="G113" s="356">
        <f t="shared" si="26"/>
        <v>3.3032043214238338</v>
      </c>
      <c r="I113" s="357">
        <f t="shared" si="34"/>
        <v>122</v>
      </c>
      <c r="J113" s="351">
        <f t="shared" si="30"/>
        <v>2034</v>
      </c>
      <c r="K113" s="203">
        <f t="shared" si="33"/>
        <v>49065</v>
      </c>
      <c r="V113" s="332" t="str">
        <f t="shared" si="25"/>
        <v>Summer</v>
      </c>
      <c r="AA113" s="352">
        <f t="shared" si="27"/>
        <v>2.18E-2</v>
      </c>
      <c r="AB113" s="353">
        <f t="shared" si="31"/>
        <v>0</v>
      </c>
    </row>
    <row r="114" spans="2:28" ht="17.45" hidden="1" customHeight="1" outlineLevel="1">
      <c r="B114" s="203">
        <f t="shared" si="28"/>
        <v>49096</v>
      </c>
      <c r="C114" s="354" cm="1">
        <f t="array" ref="C114">IF($J114&lt;=$AD$1,IF(F114="","",-INDEX([6]Delta!$F$1:$JR$1000,$L$13,$I114))*1000*IF(MONTH($B114)=12,IF(MOD($J114,4)=0,31/29,31/30),1),(C102*(1+$AA114)))</f>
        <v>-566739.45002103574</v>
      </c>
      <c r="D114" s="355">
        <f>IF(ISNUMBER($F114),VLOOKUP($J114,'Table 1'!$B$13:$C$37,2,FALSE)/12*1000*Study_MW,"")</f>
        <v>646129.59462592634</v>
      </c>
      <c r="E114" s="355">
        <f t="shared" si="29"/>
        <v>79390.144604890607</v>
      </c>
      <c r="F114" s="354">
        <f>IF($J114&lt;=$AD$1,IF(INDEX([6]Delta!$F$1:$JR$1440,$L$14,$I114)=0,"",INDEX([6]Delta!$F$1:$JR$1440,$L$14,$I114))*IF(MONTH($B114)=12,IF(MOD($J114,4)=0,31/29,31/30),1),F102*IF(MONTH(B114)=2,IF(MOD($J114,4)=0,29/28,IF(MOD($J102,4)=0,28/29,1)),1))*(1+$AB114)</f>
        <v>21727.221439299999</v>
      </c>
      <c r="G114" s="356">
        <f t="shared" si="26"/>
        <v>3.6539483351189324</v>
      </c>
      <c r="I114" s="357">
        <f t="shared" si="34"/>
        <v>123</v>
      </c>
      <c r="J114" s="351">
        <f t="shared" si="30"/>
        <v>2034</v>
      </c>
      <c r="K114" s="203">
        <f t="shared" si="33"/>
        <v>49096</v>
      </c>
      <c r="V114" s="332" t="str">
        <f t="shared" si="25"/>
        <v>Summer</v>
      </c>
      <c r="AA114" s="352">
        <f t="shared" si="27"/>
        <v>2.18E-2</v>
      </c>
      <c r="AB114" s="353">
        <f t="shared" si="31"/>
        <v>0</v>
      </c>
    </row>
    <row r="115" spans="2:28" ht="17.45" hidden="1" customHeight="1" outlineLevel="1">
      <c r="B115" s="203">
        <f t="shared" si="28"/>
        <v>49126</v>
      </c>
      <c r="C115" s="354" cm="1">
        <f t="array" ref="C115">IF($J115&lt;=$AD$1,IF(F115="","",-INDEX([6]Delta!$F$1:$JR$1000,$L$13,$I115))*1000*IF(MONTH($B115)=12,IF(MOD($J115,4)=0,31/29,31/30),1),(C103*(1+$AA115)))</f>
        <v>-352354.3258557911</v>
      </c>
      <c r="D115" s="355">
        <f>IF(ISNUMBER($F115),VLOOKUP($J115,'Table 1'!$B$13:$C$37,2,FALSE)/12*1000*Study_MW,"")</f>
        <v>646129.59462592634</v>
      </c>
      <c r="E115" s="355">
        <f t="shared" si="29"/>
        <v>293775.26877013524</v>
      </c>
      <c r="F115" s="354">
        <f>IF($J115&lt;=$AD$1,IF(INDEX([6]Delta!$F$1:$JR$1440,$L$14,$I115)=0,"",INDEX([6]Delta!$F$1:$JR$1440,$L$14,$I115))*IF(MONTH($B115)=12,IF(MOD($J115,4)=0,31/29,31/30),1),F103*IF(MONTH(B115)=2,IF(MOD($J115,4)=0,29/28,IF(MOD($J103,4)=0,28/29,1)),1))*(1+$AB115)</f>
        <v>13087.66273665</v>
      </c>
      <c r="G115" s="356">
        <f t="shared" si="26"/>
        <v>22.44673282628704</v>
      </c>
      <c r="I115" s="357">
        <f t="shared" si="34"/>
        <v>124</v>
      </c>
      <c r="J115" s="351">
        <f t="shared" si="30"/>
        <v>2034</v>
      </c>
      <c r="K115" s="203">
        <f t="shared" si="33"/>
        <v>49126</v>
      </c>
      <c r="V115" s="332" t="str">
        <f t="shared" si="25"/>
        <v>Summer</v>
      </c>
      <c r="AA115" s="352">
        <f t="shared" si="27"/>
        <v>2.18E-2</v>
      </c>
      <c r="AB115" s="353">
        <f t="shared" si="31"/>
        <v>0</v>
      </c>
    </row>
    <row r="116" spans="2:28" ht="17.45" hidden="1" customHeight="1" outlineLevel="1">
      <c r="B116" s="203">
        <f t="shared" si="28"/>
        <v>49157</v>
      </c>
      <c r="C116" s="354" cm="1">
        <f t="array" ref="C116">IF($J116&lt;=$AD$1,IF(F116="","",-INDEX([6]Delta!$F$1:$JR$1000,$L$13,$I116))*1000*IF(MONTH($B116)=12,IF(MOD($J116,4)=0,31/29,31/30),1),(C104*(1+$AA116)))</f>
        <v>-451036.82356343779</v>
      </c>
      <c r="D116" s="355">
        <f>IF(ISNUMBER($F116),VLOOKUP($J116,'Table 1'!$B$13:$C$37,2,FALSE)/12*1000*Study_MW,"")</f>
        <v>646129.59462592634</v>
      </c>
      <c r="E116" s="355">
        <f t="shared" si="29"/>
        <v>195092.77106248855</v>
      </c>
      <c r="F116" s="354">
        <f>IF($J116&lt;=$AD$1,IF(INDEX([6]Delta!$F$1:$JR$1440,$L$14,$I116)=0,"",INDEX([6]Delta!$F$1:$JR$1440,$L$14,$I116))*IF(MONTH($B116)=12,IF(MOD($J116,4)=0,31/29,31/30),1),F104*IF(MONTH(B116)=2,IF(MOD($J116,4)=0,29/28,IF(MOD($J104,4)=0,28/29,1)),1))*(1+$AB116)</f>
        <v>13352.837596360001</v>
      </c>
      <c r="G116" s="356">
        <f t="shared" si="26"/>
        <v>14.61058517746603</v>
      </c>
      <c r="I116" s="357">
        <f t="shared" si="34"/>
        <v>125</v>
      </c>
      <c r="J116" s="351">
        <f t="shared" si="30"/>
        <v>2034</v>
      </c>
      <c r="K116" s="203">
        <f t="shared" si="33"/>
        <v>49157</v>
      </c>
      <c r="V116" s="332" t="str">
        <f t="shared" si="25"/>
        <v>Summer</v>
      </c>
      <c r="AA116" s="352">
        <f t="shared" si="27"/>
        <v>2.18E-2</v>
      </c>
      <c r="AB116" s="353">
        <f t="shared" si="31"/>
        <v>0</v>
      </c>
    </row>
    <row r="117" spans="2:28" ht="17.45" hidden="1" customHeight="1" outlineLevel="1">
      <c r="B117" s="203">
        <f t="shared" si="28"/>
        <v>49188</v>
      </c>
      <c r="C117" s="354" cm="1">
        <f t="array" ref="C117">IF($J117&lt;=$AD$1,IF(F117="","",-INDEX([6]Delta!$F$1:$JR$1000,$L$13,$I117))*1000*IF(MONTH($B117)=12,IF(MOD($J117,4)=0,31/29,31/30),1),(C105*(1+$AA117)))</f>
        <v>-279828.94497981761</v>
      </c>
      <c r="D117" s="355">
        <f>IF(ISNUMBER($F117),VLOOKUP($J117,'Table 1'!$B$13:$C$37,2,FALSE)/12*1000*Study_MW,"")</f>
        <v>646129.59462592634</v>
      </c>
      <c r="E117" s="355">
        <f t="shared" si="29"/>
        <v>366300.64964610874</v>
      </c>
      <c r="F117" s="354">
        <f>IF($J117&lt;=$AD$1,IF(INDEX([6]Delta!$F$1:$JR$1440,$L$14,$I117)=0,"",INDEX([6]Delta!$F$1:$JR$1440,$L$14,$I117))*IF(MONTH($B117)=12,IF(MOD($J117,4)=0,31/29,31/30),1),F105*IF(MONTH(B117)=2,IF(MOD($J117,4)=0,29/28,IF(MOD($J105,4)=0,28/29,1)),1))*(1+$AB117)</f>
        <v>11306.15984007</v>
      </c>
      <c r="G117" s="356">
        <f t="shared" si="26"/>
        <v>32.398325764678098</v>
      </c>
      <c r="I117" s="357">
        <f t="shared" si="34"/>
        <v>126</v>
      </c>
      <c r="J117" s="351">
        <f t="shared" si="30"/>
        <v>2034</v>
      </c>
      <c r="K117" s="203">
        <f t="shared" si="33"/>
        <v>49188</v>
      </c>
      <c r="V117" s="332" t="str">
        <f t="shared" si="25"/>
        <v>Winter</v>
      </c>
      <c r="AA117" s="352">
        <f t="shared" si="27"/>
        <v>2.18E-2</v>
      </c>
      <c r="AB117" s="353">
        <f t="shared" si="31"/>
        <v>0</v>
      </c>
    </row>
    <row r="118" spans="2:28" ht="17.45" hidden="1" customHeight="1" outlineLevel="1">
      <c r="B118" s="203">
        <f t="shared" si="28"/>
        <v>49218</v>
      </c>
      <c r="C118" s="354" cm="1">
        <f t="array" ref="C118">IF($J118&lt;=$AD$1,IF(F118="","",-INDEX([6]Delta!$F$1:$JR$1000,$L$13,$I118))*1000*IF(MONTH($B118)=12,IF(MOD($J118,4)=0,31/29,31/30),1),(C106*(1+$AA118)))</f>
        <v>-1072527.9620316869</v>
      </c>
      <c r="D118" s="355">
        <f>IF(ISNUMBER($F118),VLOOKUP($J118,'Table 1'!$B$13:$C$37,2,FALSE)/12*1000*Study_MW,"")</f>
        <v>646129.59462592634</v>
      </c>
      <c r="E118" s="355">
        <f t="shared" si="29"/>
        <v>-426398.36740576057</v>
      </c>
      <c r="F118" s="354">
        <f>IF($J118&lt;=$AD$1,IF(INDEX([6]Delta!$F$1:$JR$1440,$L$14,$I118)=0,"",INDEX([6]Delta!$F$1:$JR$1440,$L$14,$I118))*IF(MONTH($B118)=12,IF(MOD($J118,4)=0,31/29,31/30),1),F106*IF(MONTH(B118)=2,IF(MOD($J118,4)=0,29/28,IF(MOD($J106,4)=0,28/29,1)),1))*(1+$AB118)</f>
        <v>23404.872506280004</v>
      </c>
      <c r="G118" s="356">
        <f t="shared" si="26"/>
        <v>-18.218358903315931</v>
      </c>
      <c r="I118" s="357">
        <f t="shared" si="34"/>
        <v>127</v>
      </c>
      <c r="J118" s="351">
        <f t="shared" si="30"/>
        <v>2034</v>
      </c>
      <c r="K118" s="203">
        <f t="shared" si="33"/>
        <v>49218</v>
      </c>
      <c r="V118" s="332" t="str">
        <f t="shared" si="25"/>
        <v>Winter</v>
      </c>
      <c r="AA118" s="352">
        <f t="shared" si="27"/>
        <v>2.18E-2</v>
      </c>
      <c r="AB118" s="353">
        <f t="shared" si="31"/>
        <v>0</v>
      </c>
    </row>
    <row r="119" spans="2:28" ht="17.45" hidden="1" customHeight="1" outlineLevel="1">
      <c r="B119" s="203">
        <f t="shared" si="28"/>
        <v>49249</v>
      </c>
      <c r="C119" s="354" cm="1">
        <f t="array" ref="C119">IF($J119&lt;=$AD$1,IF(F119="","",-INDEX([6]Delta!$F$1:$JR$1000,$L$13,$I119))*1000*IF(MONTH($B119)=12,IF(MOD($J119,4)=0,31/29,31/30),1),(C107*(1+$AA119)))</f>
        <v>-1202750.3020208268</v>
      </c>
      <c r="D119" s="355">
        <f>IF(ISNUMBER($F119),VLOOKUP($J119,'Table 1'!$B$13:$C$37,2,FALSE)/12*1000*Study_MW,"")</f>
        <v>646129.59462592634</v>
      </c>
      <c r="E119" s="355">
        <f t="shared" si="29"/>
        <v>-556620.7073949005</v>
      </c>
      <c r="F119" s="354">
        <f>IF($J119&lt;=$AD$1,IF(INDEX([6]Delta!$F$1:$JR$1440,$L$14,$I119)=0,"",INDEX([6]Delta!$F$1:$JR$1440,$L$14,$I119))*IF(MONTH($B119)=12,IF(MOD($J119,4)=0,31/29,31/30),1),F107*IF(MONTH(B119)=2,IF(MOD($J119,4)=0,29/28,IF(MOD($J107,4)=0,28/29,1)),1))*(1+$AB119)</f>
        <v>14273.345559230002</v>
      </c>
      <c r="G119" s="356">
        <f t="shared" si="26"/>
        <v>-38.997213728561078</v>
      </c>
      <c r="I119" s="357">
        <f t="shared" si="34"/>
        <v>128</v>
      </c>
      <c r="J119" s="351">
        <f t="shared" si="30"/>
        <v>2034</v>
      </c>
      <c r="K119" s="203">
        <f t="shared" si="33"/>
        <v>49249</v>
      </c>
      <c r="V119" s="332" t="str">
        <f t="shared" si="25"/>
        <v>Winter</v>
      </c>
      <c r="AA119" s="352">
        <f t="shared" si="27"/>
        <v>2.18E-2</v>
      </c>
      <c r="AB119" s="353">
        <f t="shared" si="31"/>
        <v>0</v>
      </c>
    </row>
    <row r="120" spans="2:28" ht="17.45" hidden="1" customHeight="1" outlineLevel="1">
      <c r="B120" s="204">
        <f t="shared" si="28"/>
        <v>49279</v>
      </c>
      <c r="C120" s="361" cm="1">
        <f t="array" ref="C120">IF($J120&lt;=$AD$1,IF(F120="","",-INDEX([6]Delta!$F$1:$JR$1000,$L$13,$I120))*1000*IF(MONTH($B120)=12,IF(MOD($J120,4)=0,31/29,31/30),1),(C108*(1+$AA120)))</f>
        <v>-1907475.6873112824</v>
      </c>
      <c r="D120" s="362">
        <f>IF(ISNUMBER($F120),VLOOKUP($J120,'Table 1'!$B$13:$C$37,2,FALSE)/12*1000*Study_MW,"")</f>
        <v>646129.59462592634</v>
      </c>
      <c r="E120" s="362">
        <f t="shared" si="29"/>
        <v>-1261346.092685356</v>
      </c>
      <c r="F120" s="361">
        <f>IF($J120&lt;=$AD$1,IF(INDEX([6]Delta!$F$1:$JR$1440,$L$14,$I120)=0,"",INDEX([6]Delta!$F$1:$JR$1440,$L$14,$I120))*IF(MONTH($B120)=12,IF(MOD($J120,4)=0,31/29,31/30),1),F108*IF(MONTH(B120)=2,IF(MOD($J120,4)=0,29/28,IF(MOD($J108,4)=0,28/29,1)),1))*(1+$AB120)</f>
        <v>14151.674536572002</v>
      </c>
      <c r="G120" s="363">
        <f t="shared" si="26"/>
        <v>-89.130518754206406</v>
      </c>
      <c r="I120" s="364">
        <f t="shared" si="34"/>
        <v>129</v>
      </c>
      <c r="J120" s="351">
        <f t="shared" si="30"/>
        <v>2034</v>
      </c>
      <c r="K120" s="204">
        <f t="shared" si="33"/>
        <v>49279</v>
      </c>
      <c r="V120" s="332" t="str">
        <f t="shared" si="25"/>
        <v>Winter</v>
      </c>
      <c r="AA120" s="352">
        <f t="shared" si="27"/>
        <v>2.18E-2</v>
      </c>
      <c r="AB120" s="353">
        <f t="shared" si="31"/>
        <v>0</v>
      </c>
    </row>
    <row r="121" spans="2:28" ht="17.45" hidden="1" customHeight="1" outlineLevel="1">
      <c r="B121" s="202">
        <f t="shared" si="28"/>
        <v>49310</v>
      </c>
      <c r="C121" s="345" cm="1">
        <f t="array" ref="C121">IF($J121&lt;=$AD$1,IF(F121="","",-INDEX([6]Delta!$F$1:$JR$1000,$L$13,$I121))*1000*IF(MONTH($B121)=12,IF(MOD($J121,4)=0,31/29,31/30),1),(C109*(1+$AA121)))</f>
        <v>-1153036.3175615058</v>
      </c>
      <c r="D121" s="346">
        <f>IF(ISNUMBER($F121),VLOOKUP($J121,'Table 1'!$B$13:$C$37,2,FALSE)/12*1000*Study_MW,"")</f>
        <v>660215.21962326497</v>
      </c>
      <c r="E121" s="347">
        <f t="shared" si="29"/>
        <v>-492821.09793824086</v>
      </c>
      <c r="F121" s="348">
        <f>IF($J121&lt;=$AD$1,IF(INDEX([6]Delta!$F$1:$JR$1440,$L$14,$I121)=0,"",INDEX([6]Delta!$F$1:$JR$1440,$L$14,$I121))*IF(MONTH($B121)=12,IF(MOD($J121,4)=0,31/29,31/30),1),F109*IF(MONTH(B121)=2,IF(MOD($J121,4)=0,29/28,IF(MOD($J109,4)=0,28/29,1)),1))*(1+$AB121)</f>
        <v>20955.288234849999</v>
      </c>
      <c r="G121" s="349">
        <f t="shared" si="26"/>
        <v>-23.517743703407884</v>
      </c>
      <c r="I121" s="365">
        <f>I109+13</f>
        <v>131</v>
      </c>
      <c r="J121" s="351">
        <f t="shared" si="30"/>
        <v>2035</v>
      </c>
      <c r="K121" s="202">
        <f t="shared" si="33"/>
        <v>49310</v>
      </c>
      <c r="V121" s="332" t="str">
        <f t="shared" si="25"/>
        <v>Winter</v>
      </c>
      <c r="AA121" s="352">
        <f t="shared" si="27"/>
        <v>2.18E-2</v>
      </c>
      <c r="AB121" s="353">
        <f t="shared" si="31"/>
        <v>0</v>
      </c>
    </row>
    <row r="122" spans="2:28" ht="17.45" hidden="1" customHeight="1" outlineLevel="1">
      <c r="B122" s="203">
        <f t="shared" si="28"/>
        <v>49341</v>
      </c>
      <c r="C122" s="354" cm="1">
        <f t="array" ref="C122">IF($J122&lt;=$AD$1,IF(F122="","",-INDEX([6]Delta!$F$1:$JR$1000,$L$13,$I122))*1000*IF(MONTH($B122)=12,IF(MOD($J122,4)=0,31/29,31/30),1),(C110*(1+$AA122)))</f>
        <v>-621407.95555491059</v>
      </c>
      <c r="D122" s="355">
        <f>IF(ISNUMBER($F122),VLOOKUP($J122,'Table 1'!$B$13:$C$37,2,FALSE)/12*1000*Study_MW,"")</f>
        <v>660215.21962326497</v>
      </c>
      <c r="E122" s="355">
        <f t="shared" si="29"/>
        <v>38807.264068354387</v>
      </c>
      <c r="F122" s="354">
        <f>IF($J122&lt;=$AD$1,IF(INDEX([6]Delta!$F$1:$JR$1440,$L$14,$I122)=0,"",INDEX([6]Delta!$F$1:$JR$1440,$L$14,$I122))*IF(MONTH($B122)=12,IF(MOD($J122,4)=0,31/29,31/30),1),F110*IF(MONTH(B122)=2,IF(MOD($J122,4)=0,29/28,IF(MOD($J110,4)=0,28/29,1)),1))*(1+$AB122)</f>
        <v>17419.669062789999</v>
      </c>
      <c r="G122" s="356">
        <f t="shared" si="26"/>
        <v>2.2277842322073869</v>
      </c>
      <c r="I122" s="357">
        <f t="shared" ref="I122:I185" si="35">I110+13</f>
        <v>132</v>
      </c>
      <c r="J122" s="351">
        <f t="shared" si="30"/>
        <v>2035</v>
      </c>
      <c r="K122" s="203">
        <f t="shared" si="33"/>
        <v>49341</v>
      </c>
      <c r="V122" s="332" t="str">
        <f t="shared" si="25"/>
        <v>Winter</v>
      </c>
      <c r="AA122" s="352">
        <f t="shared" si="27"/>
        <v>2.18E-2</v>
      </c>
      <c r="AB122" s="353">
        <f t="shared" si="31"/>
        <v>0</v>
      </c>
    </row>
    <row r="123" spans="2:28" ht="17.45" hidden="1" customHeight="1" outlineLevel="1">
      <c r="B123" s="203">
        <f t="shared" si="28"/>
        <v>49369</v>
      </c>
      <c r="C123" s="354" cm="1">
        <f t="array" ref="C123">IF($J123&lt;=$AD$1,IF(F123="","",-INDEX([6]Delta!$F$1:$JR$1000,$L$13,$I123))*1000*IF(MONTH($B123)=12,IF(MOD($J123,4)=0,31/29,31/30),1),(C111*(1+$AA123)))</f>
        <v>-939344.82211442082</v>
      </c>
      <c r="D123" s="355">
        <f>IF(ISNUMBER($F123),VLOOKUP($J123,'Table 1'!$B$13:$C$37,2,FALSE)/12*1000*Study_MW,"")</f>
        <v>660215.21962326497</v>
      </c>
      <c r="E123" s="355">
        <f t="shared" si="29"/>
        <v>-279129.60249115585</v>
      </c>
      <c r="F123" s="354">
        <f>IF($J123&lt;=$AD$1,IF(INDEX([6]Delta!$F$1:$JR$1440,$L$14,$I123)=0,"",INDEX([6]Delta!$F$1:$JR$1440,$L$14,$I123))*IF(MONTH($B123)=12,IF(MOD($J123,4)=0,31/29,31/30),1),F111*IF(MONTH(B123)=2,IF(MOD($J123,4)=0,29/28,IF(MOD($J111,4)=0,28/29,1)),1))*(1+$AB123)</f>
        <v>17461.912206590001</v>
      </c>
      <c r="G123" s="356">
        <f t="shared" si="26"/>
        <v>-15.985053594864274</v>
      </c>
      <c r="I123" s="357">
        <f t="shared" si="35"/>
        <v>133</v>
      </c>
      <c r="J123" s="351">
        <f t="shared" si="30"/>
        <v>2035</v>
      </c>
      <c r="K123" s="203">
        <f t="shared" si="33"/>
        <v>49369</v>
      </c>
      <c r="V123" s="332" t="str">
        <f t="shared" si="25"/>
        <v>Winter</v>
      </c>
      <c r="AA123" s="352">
        <f t="shared" si="27"/>
        <v>2.18E-2</v>
      </c>
      <c r="AB123" s="353">
        <f t="shared" si="31"/>
        <v>0</v>
      </c>
    </row>
    <row r="124" spans="2:28" ht="17.45" hidden="1" customHeight="1" outlineLevel="1">
      <c r="B124" s="203">
        <f t="shared" si="28"/>
        <v>49400</v>
      </c>
      <c r="C124" s="354" cm="1">
        <f t="array" ref="C124">IF($J124&lt;=$AD$1,IF(F124="","",-INDEX([6]Delta!$F$1:$JR$1000,$L$13,$I124))*1000*IF(MONTH($B124)=12,IF(MOD($J124,4)=0,31/29,31/30),1),(C112*(1+$AA124)))</f>
        <v>-849133.10767550138</v>
      </c>
      <c r="D124" s="355">
        <f>IF(ISNUMBER($F124),VLOOKUP($J124,'Table 1'!$B$13:$C$37,2,FALSE)/12*1000*Study_MW,"")</f>
        <v>660215.21962326497</v>
      </c>
      <c r="E124" s="355">
        <f t="shared" si="29"/>
        <v>-188917.88805223641</v>
      </c>
      <c r="F124" s="354">
        <f>IF($J124&lt;=$AD$1,IF(INDEX([6]Delta!$F$1:$JR$1440,$L$14,$I124)=0,"",INDEX([6]Delta!$F$1:$JR$1440,$L$14,$I124))*IF(MONTH($B124)=12,IF(MOD($J124,4)=0,31/29,31/30),1),F112*IF(MONTH(B124)=2,IF(MOD($J124,4)=0,29/28,IF(MOD($J112,4)=0,28/29,1)),1))*(1+$AB124)</f>
        <v>23966.333635690004</v>
      </c>
      <c r="G124" s="356">
        <f t="shared" si="26"/>
        <v>-7.882636156366658</v>
      </c>
      <c r="I124" s="357">
        <f t="shared" si="35"/>
        <v>134</v>
      </c>
      <c r="J124" s="351">
        <f t="shared" si="30"/>
        <v>2035</v>
      </c>
      <c r="K124" s="203">
        <f t="shared" si="33"/>
        <v>49400</v>
      </c>
      <c r="V124" s="332" t="str">
        <f t="shared" si="25"/>
        <v>Winter</v>
      </c>
      <c r="AA124" s="352">
        <f t="shared" si="27"/>
        <v>2.18E-2</v>
      </c>
      <c r="AB124" s="353">
        <f t="shared" si="31"/>
        <v>0</v>
      </c>
    </row>
    <row r="125" spans="2:28" ht="17.45" hidden="1" customHeight="1" outlineLevel="1">
      <c r="B125" s="203">
        <f t="shared" si="28"/>
        <v>49430</v>
      </c>
      <c r="C125" s="354" cm="1">
        <f t="array" ref="C125">IF($J125&lt;=$AD$1,IF(F125="","",-INDEX([6]Delta!$F$1:$JR$1000,$L$13,$I125))*1000*IF(MONTH($B125)=12,IF(MOD($J125,4)=0,31/29,31/30),1),(C113*(1+$AA125)))</f>
        <v>-624924.76406386413</v>
      </c>
      <c r="D125" s="355">
        <f>IF(ISNUMBER($F125),VLOOKUP($J125,'Table 1'!$B$13:$C$37,2,FALSE)/12*1000*Study_MW,"")</f>
        <v>660215.21962326497</v>
      </c>
      <c r="E125" s="355">
        <f t="shared" si="29"/>
        <v>35290.455559400842</v>
      </c>
      <c r="F125" s="354">
        <f>IF($J125&lt;=$AD$1,IF(INDEX([6]Delta!$F$1:$JR$1440,$L$14,$I125)=0,"",INDEX([6]Delta!$F$1:$JR$1440,$L$14,$I125))*IF(MONTH($B125)=12,IF(MOD($J125,4)=0,31/29,31/30),1),F113*IF(MONTH(B125)=2,IF(MOD($J125,4)=0,29/28,IF(MOD($J113,4)=0,28/29,1)),1))*(1+$AB125)</f>
        <v>22571.998863140001</v>
      </c>
      <c r="G125" s="356">
        <f t="shared" si="26"/>
        <v>1.5634616931081826</v>
      </c>
      <c r="I125" s="357">
        <f t="shared" si="35"/>
        <v>135</v>
      </c>
      <c r="J125" s="351">
        <f t="shared" si="30"/>
        <v>2035</v>
      </c>
      <c r="K125" s="203">
        <f t="shared" si="33"/>
        <v>49430</v>
      </c>
      <c r="V125" s="332" t="str">
        <f t="shared" si="25"/>
        <v>Summer</v>
      </c>
      <c r="AA125" s="352">
        <f t="shared" si="27"/>
        <v>2.18E-2</v>
      </c>
      <c r="AB125" s="353">
        <f t="shared" si="31"/>
        <v>0</v>
      </c>
    </row>
    <row r="126" spans="2:28" ht="17.45" hidden="1" customHeight="1" outlineLevel="1">
      <c r="B126" s="203">
        <f t="shared" si="28"/>
        <v>49461</v>
      </c>
      <c r="C126" s="354" cm="1">
        <f t="array" ref="C126">IF($J126&lt;=$AD$1,IF(F126="","",-INDEX([6]Delta!$F$1:$JR$1000,$L$13,$I126))*1000*IF(MONTH($B126)=12,IF(MOD($J126,4)=0,31/29,31/30),1),(C114*(1+$AA126)))</f>
        <v>-496298.05176620721</v>
      </c>
      <c r="D126" s="355">
        <f>IF(ISNUMBER($F126),VLOOKUP($J126,'Table 1'!$B$13:$C$37,2,FALSE)/12*1000*Study_MW,"")</f>
        <v>660215.21962326497</v>
      </c>
      <c r="E126" s="355">
        <f t="shared" si="29"/>
        <v>163917.16785705776</v>
      </c>
      <c r="F126" s="354">
        <f>IF($J126&lt;=$AD$1,IF(INDEX([6]Delta!$F$1:$JR$1440,$L$14,$I126)=0,"",INDEX([6]Delta!$F$1:$JR$1440,$L$14,$I126))*IF(MONTH($B126)=12,IF(MOD($J126,4)=0,31/29,31/30),1),F114*IF(MONTH(B126)=2,IF(MOD($J126,4)=0,29/28,IF(MOD($J114,4)=0,28/29,1)),1))*(1+$AB126)</f>
        <v>21093.46980789</v>
      </c>
      <c r="G126" s="356">
        <f t="shared" si="26"/>
        <v>7.7709911811543044</v>
      </c>
      <c r="I126" s="357">
        <f t="shared" si="35"/>
        <v>136</v>
      </c>
      <c r="J126" s="351">
        <f t="shared" si="30"/>
        <v>2035</v>
      </c>
      <c r="K126" s="203">
        <f t="shared" si="33"/>
        <v>49461</v>
      </c>
      <c r="V126" s="332" t="str">
        <f t="shared" si="25"/>
        <v>Summer</v>
      </c>
      <c r="AA126" s="352">
        <f t="shared" si="27"/>
        <v>2.18E-2</v>
      </c>
      <c r="AB126" s="353">
        <f t="shared" si="31"/>
        <v>0</v>
      </c>
    </row>
    <row r="127" spans="2:28" ht="17.45" hidden="1" customHeight="1" outlineLevel="1">
      <c r="B127" s="203">
        <f t="shared" si="28"/>
        <v>49491</v>
      </c>
      <c r="C127" s="354" cm="1">
        <f t="array" ref="C127">IF($J127&lt;=$AD$1,IF(F127="","",-INDEX([6]Delta!$F$1:$JR$1000,$L$13,$I127))*1000*IF(MONTH($B127)=12,IF(MOD($J127,4)=0,31/29,31/30),1),(C115*(1+$AA127)))</f>
        <v>-387367.78045537358</v>
      </c>
      <c r="D127" s="355">
        <f>IF(ISNUMBER($F127),VLOOKUP($J127,'Table 1'!$B$13:$C$37,2,FALSE)/12*1000*Study_MW,"")</f>
        <v>660215.21962326497</v>
      </c>
      <c r="E127" s="355">
        <f t="shared" si="29"/>
        <v>272847.4391678914</v>
      </c>
      <c r="F127" s="354">
        <f>IF($J127&lt;=$AD$1,IF(INDEX([6]Delta!$F$1:$JR$1440,$L$14,$I127)=0,"",INDEX([6]Delta!$F$1:$JR$1440,$L$14,$I127))*IF(MONTH($B127)=12,IF(MOD($J127,4)=0,31/29,31/30),1),F115*IF(MONTH(B127)=2,IF(MOD($J127,4)=0,29/28,IF(MOD($J115,4)=0,28/29,1)),1))*(1+$AB127)</f>
        <v>12599.71663126</v>
      </c>
      <c r="G127" s="356">
        <f t="shared" si="26"/>
        <v>21.655045677055519</v>
      </c>
      <c r="I127" s="357">
        <f t="shared" si="35"/>
        <v>137</v>
      </c>
      <c r="J127" s="351">
        <f t="shared" si="30"/>
        <v>2035</v>
      </c>
      <c r="K127" s="203">
        <f t="shared" si="33"/>
        <v>49491</v>
      </c>
      <c r="V127" s="332" t="str">
        <f t="shared" si="25"/>
        <v>Summer</v>
      </c>
      <c r="AA127" s="352">
        <f t="shared" si="27"/>
        <v>2.18E-2</v>
      </c>
      <c r="AB127" s="353">
        <f t="shared" si="31"/>
        <v>0</v>
      </c>
    </row>
    <row r="128" spans="2:28" ht="17.45" hidden="1" customHeight="1" outlineLevel="1">
      <c r="B128" s="203">
        <f t="shared" si="28"/>
        <v>49522</v>
      </c>
      <c r="C128" s="354" cm="1">
        <f t="array" ref="C128">IF($J128&lt;=$AD$1,IF(F128="","",-INDEX([6]Delta!$F$1:$JR$1000,$L$13,$I128))*1000*IF(MONTH($B128)=12,IF(MOD($J128,4)=0,31/29,31/30),1),(C116*(1+$AA128)))</f>
        <v>-541872.29836184997</v>
      </c>
      <c r="D128" s="355">
        <f>IF(ISNUMBER($F128),VLOOKUP($J128,'Table 1'!$B$13:$C$37,2,FALSE)/12*1000*Study_MW,"")</f>
        <v>660215.21962326497</v>
      </c>
      <c r="E128" s="355">
        <f t="shared" si="29"/>
        <v>118342.921261415</v>
      </c>
      <c r="F128" s="354">
        <f>IF($J128&lt;=$AD$1,IF(INDEX([6]Delta!$F$1:$JR$1440,$L$14,$I128)=0,"",INDEX([6]Delta!$F$1:$JR$1440,$L$14,$I128))*IF(MONTH($B128)=12,IF(MOD($J128,4)=0,31/29,31/30),1),F116*IF(MONTH(B128)=2,IF(MOD($J128,4)=0,29/28,IF(MOD($J116,4)=0,28/29,1)),1))*(1+$AB128)</f>
        <v>13274.537031640002</v>
      </c>
      <c r="G128" s="356">
        <f t="shared" si="26"/>
        <v>8.9150319125513278</v>
      </c>
      <c r="I128" s="357">
        <f t="shared" si="35"/>
        <v>138</v>
      </c>
      <c r="J128" s="351">
        <f t="shared" si="30"/>
        <v>2035</v>
      </c>
      <c r="K128" s="203">
        <f t="shared" si="33"/>
        <v>49522</v>
      </c>
      <c r="V128" s="332" t="str">
        <f t="shared" si="25"/>
        <v>Summer</v>
      </c>
      <c r="AA128" s="352">
        <f t="shared" si="27"/>
        <v>2.18E-2</v>
      </c>
      <c r="AB128" s="353">
        <f t="shared" si="31"/>
        <v>0</v>
      </c>
    </row>
    <row r="129" spans="2:28" ht="17.45" hidden="1" customHeight="1" outlineLevel="1">
      <c r="B129" s="203">
        <f t="shared" si="28"/>
        <v>49553</v>
      </c>
      <c r="C129" s="354" cm="1">
        <f t="array" ref="C129">IF($J129&lt;=$AD$1,IF(F129="","",-INDEX([6]Delta!$F$1:$JR$1000,$L$13,$I129))*1000*IF(MONTH($B129)=12,IF(MOD($J129,4)=0,31/29,31/30),1),(C117*(1+$AA129)))</f>
        <v>-333628.0391682121</v>
      </c>
      <c r="D129" s="355">
        <f>IF(ISNUMBER($F129),VLOOKUP($J129,'Table 1'!$B$13:$C$37,2,FALSE)/12*1000*Study_MW,"")</f>
        <v>660215.21962326497</v>
      </c>
      <c r="E129" s="355">
        <f t="shared" si="29"/>
        <v>326587.18045505288</v>
      </c>
      <c r="F129" s="354">
        <f>IF($J129&lt;=$AD$1,IF(INDEX([6]Delta!$F$1:$JR$1440,$L$14,$I129)=0,"",INDEX([6]Delta!$F$1:$JR$1440,$L$14,$I129))*IF(MONTH($B129)=12,IF(MOD($J129,4)=0,31/29,31/30),1),F117*IF(MONTH(B129)=2,IF(MOD($J129,4)=0,29/28,IF(MOD($J117,4)=0,28/29,1)),1))*(1+$AB129)</f>
        <v>11262.100543829998</v>
      </c>
      <c r="G129" s="356">
        <f t="shared" si="26"/>
        <v>28.998780394832774</v>
      </c>
      <c r="I129" s="357">
        <f t="shared" si="35"/>
        <v>139</v>
      </c>
      <c r="J129" s="351">
        <f t="shared" si="30"/>
        <v>2035</v>
      </c>
      <c r="K129" s="203">
        <f t="shared" si="33"/>
        <v>49553</v>
      </c>
      <c r="V129" s="332" t="str">
        <f t="shared" si="25"/>
        <v>Winter</v>
      </c>
      <c r="AA129" s="352">
        <f t="shared" si="27"/>
        <v>2.18E-2</v>
      </c>
      <c r="AB129" s="353">
        <f t="shared" si="31"/>
        <v>0</v>
      </c>
    </row>
    <row r="130" spans="2:28" ht="17.45" hidden="1" customHeight="1" outlineLevel="1">
      <c r="B130" s="203">
        <f t="shared" si="28"/>
        <v>49583</v>
      </c>
      <c r="C130" s="354" cm="1">
        <f t="array" ref="C130">IF($J130&lt;=$AD$1,IF(F130="","",-INDEX([6]Delta!$F$1:$JR$1000,$L$13,$I130))*1000*IF(MONTH($B130)=12,IF(MOD($J130,4)=0,31/29,31/30),1),(C118*(1+$AA130)))</f>
        <v>-1049922.5506842413</v>
      </c>
      <c r="D130" s="355">
        <f>IF(ISNUMBER($F130),VLOOKUP($J130,'Table 1'!$B$13:$C$37,2,FALSE)/12*1000*Study_MW,"")</f>
        <v>660215.21962326497</v>
      </c>
      <c r="E130" s="355">
        <f t="shared" si="29"/>
        <v>-389707.33106097637</v>
      </c>
      <c r="F130" s="354">
        <f>IF($J130&lt;=$AD$1,IF(INDEX([6]Delta!$F$1:$JR$1440,$L$14,$I130)=0,"",INDEX([6]Delta!$F$1:$JR$1440,$L$14,$I130))*IF(MONTH($B130)=12,IF(MOD($J130,4)=0,31/29,31/30),1),F118*IF(MONTH(B130)=2,IF(MOD($J130,4)=0,29/28,IF(MOD($J118,4)=0,28/29,1)),1))*(1+$AB130)</f>
        <v>23306.767880120002</v>
      </c>
      <c r="G130" s="356">
        <f t="shared" si="26"/>
        <v>-16.720779692210581</v>
      </c>
      <c r="I130" s="357">
        <f t="shared" si="35"/>
        <v>140</v>
      </c>
      <c r="J130" s="351">
        <f t="shared" si="30"/>
        <v>2035</v>
      </c>
      <c r="K130" s="203">
        <f t="shared" si="33"/>
        <v>49583</v>
      </c>
      <c r="V130" s="332" t="str">
        <f t="shared" si="25"/>
        <v>Winter</v>
      </c>
      <c r="AA130" s="352">
        <f t="shared" si="27"/>
        <v>2.18E-2</v>
      </c>
      <c r="AB130" s="353">
        <f t="shared" si="31"/>
        <v>0</v>
      </c>
    </row>
    <row r="131" spans="2:28" ht="17.45" hidden="1" customHeight="1" outlineLevel="1">
      <c r="B131" s="203">
        <f t="shared" si="28"/>
        <v>49614</v>
      </c>
      <c r="C131" s="354" cm="1">
        <f t="array" ref="C131">IF($J131&lt;=$AD$1,IF(F131="","",-INDEX([6]Delta!$F$1:$JR$1000,$L$13,$I131))*1000*IF(MONTH($B131)=12,IF(MOD($J131,4)=0,31/29,31/30),1),(C119*(1+$AA131)))</f>
        <v>-1199816.5695403223</v>
      </c>
      <c r="D131" s="355">
        <f>IF(ISNUMBER($F131),VLOOKUP($J131,'Table 1'!$B$13:$C$37,2,FALSE)/12*1000*Study_MW,"")</f>
        <v>660215.21962326497</v>
      </c>
      <c r="E131" s="355">
        <f t="shared" si="29"/>
        <v>-539601.34991705732</v>
      </c>
      <c r="F131" s="354">
        <f>IF($J131&lt;=$AD$1,IF(INDEX([6]Delta!$F$1:$JR$1440,$L$14,$I131)=0,"",INDEX([6]Delta!$F$1:$JR$1440,$L$14,$I131))*IF(MONTH($B131)=12,IF(MOD($J131,4)=0,31/29,31/30),1),F119*IF(MONTH(B131)=2,IF(MOD($J131,4)=0,29/28,IF(MOD($J119,4)=0,28/29,1)),1))*(1+$AB131)</f>
        <v>15087.522923910003</v>
      </c>
      <c r="G131" s="356">
        <f t="shared" si="26"/>
        <v>-35.764741014041626</v>
      </c>
      <c r="I131" s="357">
        <f t="shared" si="35"/>
        <v>141</v>
      </c>
      <c r="J131" s="351">
        <f t="shared" si="30"/>
        <v>2035</v>
      </c>
      <c r="K131" s="203">
        <f t="shared" si="33"/>
        <v>49614</v>
      </c>
      <c r="V131" s="332" t="str">
        <f t="shared" si="25"/>
        <v>Winter</v>
      </c>
      <c r="AA131" s="352">
        <f t="shared" si="27"/>
        <v>2.18E-2</v>
      </c>
      <c r="AB131" s="353">
        <f t="shared" si="31"/>
        <v>0</v>
      </c>
    </row>
    <row r="132" spans="2:28" ht="17.45" hidden="1" customHeight="1" outlineLevel="1">
      <c r="B132" s="204">
        <f t="shared" si="28"/>
        <v>49644</v>
      </c>
      <c r="C132" s="361" cm="1">
        <f t="array" ref="C132">IF($J132&lt;=$AD$1,IF(F132="","",-INDEX([6]Delta!$F$1:$JR$1000,$L$13,$I132))*1000*IF(MONTH($B132)=12,IF(MOD($J132,4)=0,31/29,31/30),1),(C120*(1+$AA132)))</f>
        <v>-1957659.4120283043</v>
      </c>
      <c r="D132" s="362">
        <f>IF(ISNUMBER($F132),VLOOKUP($J132,'Table 1'!$B$13:$C$37,2,FALSE)/12*1000*Study_MW,"")</f>
        <v>660215.21962326497</v>
      </c>
      <c r="E132" s="362">
        <f t="shared" si="29"/>
        <v>-1297444.1924050394</v>
      </c>
      <c r="F132" s="361">
        <f>IF($J132&lt;=$AD$1,IF(INDEX([6]Delta!$F$1:$JR$1440,$L$14,$I132)=0,"",INDEX([6]Delta!$F$1:$JR$1440,$L$14,$I132))*IF(MONTH($B132)=12,IF(MOD($J132,4)=0,31/29,31/30),1),F120*IF(MONTH(B132)=2,IF(MOD($J132,4)=0,29/28,IF(MOD($J120,4)=0,28/29,1)),1))*(1+$AB132)</f>
        <v>13611.874340522003</v>
      </c>
      <c r="G132" s="363">
        <f t="shared" si="26"/>
        <v>-95.31708565238516</v>
      </c>
      <c r="I132" s="364">
        <f t="shared" si="35"/>
        <v>142</v>
      </c>
      <c r="J132" s="351">
        <f t="shared" si="30"/>
        <v>2035</v>
      </c>
      <c r="K132" s="204">
        <f t="shared" si="33"/>
        <v>49644</v>
      </c>
      <c r="V132" s="332" t="str">
        <f t="shared" si="25"/>
        <v>Winter</v>
      </c>
      <c r="AA132" s="352">
        <f t="shared" si="27"/>
        <v>2.18E-2</v>
      </c>
      <c r="AB132" s="353">
        <f t="shared" si="31"/>
        <v>0</v>
      </c>
    </row>
    <row r="133" spans="2:28" ht="17.45" hidden="1" customHeight="1" outlineLevel="1">
      <c r="B133" s="202">
        <f t="shared" si="28"/>
        <v>49675</v>
      </c>
      <c r="C133" s="345" cm="1">
        <f t="array" ref="C133">IF($J133&lt;=$AD$1,IF(F133="","",-INDEX([6]Delta!$F$1:$JR$1000,$L$13,$I133))*1000*IF(MONTH($B133)=12,IF(MOD($J133,4)=0,31/29,31/30),1),(C121*(1+$AA133)))</f>
        <v>-1043331.680764255</v>
      </c>
      <c r="D133" s="346">
        <f>IF(ISNUMBER($F133),VLOOKUP($J133,'Table 1'!$B$13:$C$37,2,FALSE)/12*1000*Study_MW,"")</f>
        <v>674607.91141573945</v>
      </c>
      <c r="E133" s="347">
        <f t="shared" si="29"/>
        <v>-368723.76934851555</v>
      </c>
      <c r="F133" s="348">
        <f>IF($J133&lt;=$AD$1,IF(INDEX([6]Delta!$F$1:$JR$1440,$L$14,$I133)=0,"",INDEX([6]Delta!$F$1:$JR$1440,$L$14,$I133))*IF(MONTH($B133)=12,IF(MOD($J133,4)=0,31/29,31/30),1),F121*IF(MONTH(B133)=2,IF(MOD($J133,4)=0,29/28,IF(MOD($J121,4)=0,28/29,1)),1))*(1+$AB133)</f>
        <v>21721.678344020002</v>
      </c>
      <c r="G133" s="349">
        <f t="shared" si="26"/>
        <v>-16.97492079151543</v>
      </c>
      <c r="I133" s="365">
        <f t="shared" si="35"/>
        <v>144</v>
      </c>
      <c r="J133" s="351">
        <f t="shared" si="30"/>
        <v>2036</v>
      </c>
      <c r="K133" s="202">
        <f t="shared" si="33"/>
        <v>49675</v>
      </c>
      <c r="V133" s="332" t="str">
        <f t="shared" si="25"/>
        <v>Winter</v>
      </c>
      <c r="AA133" s="352">
        <f t="shared" si="27"/>
        <v>2.18E-2</v>
      </c>
      <c r="AB133" s="353">
        <f t="shared" si="31"/>
        <v>0</v>
      </c>
    </row>
    <row r="134" spans="2:28" ht="17.45" hidden="1" customHeight="1" outlineLevel="1">
      <c r="B134" s="203">
        <f t="shared" si="28"/>
        <v>49706</v>
      </c>
      <c r="C134" s="354" cm="1">
        <f t="array" ref="C134">IF($J134&lt;=$AD$1,IF(F134="","",-INDEX([6]Delta!$F$1:$JR$1000,$L$13,$I134))*1000*IF(MONTH($B134)=12,IF(MOD($J134,4)=0,31/29,31/30),1),(C122*(1+$AA134)))</f>
        <v>-711500.88251881243</v>
      </c>
      <c r="D134" s="355">
        <f>IF(ISNUMBER($F134),VLOOKUP($J134,'Table 1'!$B$13:$C$37,2,FALSE)/12*1000*Study_MW,"")</f>
        <v>674607.91141573945</v>
      </c>
      <c r="E134" s="355">
        <f t="shared" si="29"/>
        <v>-36892.971103072981</v>
      </c>
      <c r="F134" s="354">
        <f>IF($J134&lt;=$AD$1,IF(INDEX([6]Delta!$F$1:$JR$1440,$L$14,$I134)=0,"",INDEX([6]Delta!$F$1:$JR$1440,$L$14,$I134))*IF(MONTH($B134)=12,IF(MOD($J134,4)=0,31/29,31/30),1),F122*IF(MONTH(B134)=2,IF(MOD($J134,4)=0,29/28,IF(MOD($J122,4)=0,28/29,1)),1))*(1+$AB134)</f>
        <v>17718.82888628</v>
      </c>
      <c r="G134" s="356">
        <f t="shared" si="26"/>
        <v>-2.0821337200022207</v>
      </c>
      <c r="I134" s="357">
        <f t="shared" si="35"/>
        <v>145</v>
      </c>
      <c r="J134" s="351">
        <f t="shared" si="30"/>
        <v>2036</v>
      </c>
      <c r="K134" s="203">
        <f t="shared" si="33"/>
        <v>49706</v>
      </c>
      <c r="V134" s="332" t="str">
        <f t="shared" si="25"/>
        <v>Winter</v>
      </c>
      <c r="AA134" s="352">
        <f t="shared" si="27"/>
        <v>2.18E-2</v>
      </c>
      <c r="AB134" s="353">
        <f t="shared" si="31"/>
        <v>0</v>
      </c>
    </row>
    <row r="135" spans="2:28" ht="17.45" hidden="1" customHeight="1" outlineLevel="1">
      <c r="B135" s="203">
        <f t="shared" si="28"/>
        <v>49735</v>
      </c>
      <c r="C135" s="354" cm="1">
        <f t="array" ref="C135">IF($J135&lt;=$AD$1,IF(F135="","",-INDEX([6]Delta!$F$1:$JR$1000,$L$13,$I135))*1000*IF(MONTH($B135)=12,IF(MOD($J135,4)=0,31/29,31/30),1),(C123*(1+$AA135)))</f>
        <v>-946488.7268699531</v>
      </c>
      <c r="D135" s="355">
        <f>IF(ISNUMBER($F135),VLOOKUP($J135,'Table 1'!$B$13:$C$37,2,FALSE)/12*1000*Study_MW,"")</f>
        <v>674607.91141573945</v>
      </c>
      <c r="E135" s="355">
        <f t="shared" si="29"/>
        <v>-271880.81545421365</v>
      </c>
      <c r="F135" s="354">
        <f>IF($J135&lt;=$AD$1,IF(INDEX([6]Delta!$F$1:$JR$1440,$L$14,$I135)=0,"",INDEX([6]Delta!$F$1:$JR$1440,$L$14,$I135))*IF(MONTH($B135)=12,IF(MOD($J135,4)=0,31/29,31/30),1),F123*IF(MONTH(B135)=2,IF(MOD($J135,4)=0,29/28,IF(MOD($J123,4)=0,28/29,1)),1))*(1+$AB135)</f>
        <v>17909.724190320005</v>
      </c>
      <c r="G135" s="356">
        <f t="shared" si="26"/>
        <v>-15.180625483957035</v>
      </c>
      <c r="I135" s="357">
        <f t="shared" si="35"/>
        <v>146</v>
      </c>
      <c r="J135" s="351">
        <f t="shared" si="30"/>
        <v>2036</v>
      </c>
      <c r="K135" s="203">
        <f t="shared" si="33"/>
        <v>49735</v>
      </c>
      <c r="V135" s="332" t="str">
        <f t="shared" si="25"/>
        <v>Winter</v>
      </c>
      <c r="AA135" s="352">
        <f t="shared" si="27"/>
        <v>2.18E-2</v>
      </c>
      <c r="AB135" s="353">
        <f t="shared" si="31"/>
        <v>0</v>
      </c>
    </row>
    <row r="136" spans="2:28" ht="17.45" hidden="1" customHeight="1" outlineLevel="1">
      <c r="B136" s="203">
        <f t="shared" si="28"/>
        <v>49766</v>
      </c>
      <c r="C136" s="354" cm="1">
        <f t="array" ref="C136">IF($J136&lt;=$AD$1,IF(F136="","",-INDEX([6]Delta!$F$1:$JR$1000,$L$13,$I136))*1000*IF(MONTH($B136)=12,IF(MOD($J136,4)=0,31/29,31/30),1),(C124*(1+$AA136)))</f>
        <v>-880052.93111850915</v>
      </c>
      <c r="D136" s="355">
        <f>IF(ISNUMBER($F136),VLOOKUP($J136,'Table 1'!$B$13:$C$37,2,FALSE)/12*1000*Study_MW,"")</f>
        <v>674607.91141573945</v>
      </c>
      <c r="E136" s="355">
        <f t="shared" si="29"/>
        <v>-205445.0197027697</v>
      </c>
      <c r="F136" s="354">
        <f>IF($J136&lt;=$AD$1,IF(INDEX([6]Delta!$F$1:$JR$1440,$L$14,$I136)=0,"",INDEX([6]Delta!$F$1:$JR$1440,$L$14,$I136))*IF(MONTH($B136)=12,IF(MOD($J136,4)=0,31/29,31/30),1),F124*IF(MONTH(B136)=2,IF(MOD($J136,4)=0,29/28,IF(MOD($J124,4)=0,28/29,1)),1))*(1+$AB136)</f>
        <v>23616.093099490001</v>
      </c>
      <c r="G136" s="356">
        <f t="shared" si="26"/>
        <v>-8.6993652522146583</v>
      </c>
      <c r="I136" s="357">
        <f t="shared" si="35"/>
        <v>147</v>
      </c>
      <c r="J136" s="351">
        <f t="shared" si="30"/>
        <v>2036</v>
      </c>
      <c r="K136" s="203">
        <f t="shared" si="33"/>
        <v>49766</v>
      </c>
      <c r="V136" s="332" t="str">
        <f t="shared" si="25"/>
        <v>Winter</v>
      </c>
      <c r="AA136" s="352">
        <f t="shared" si="27"/>
        <v>2.18E-2</v>
      </c>
      <c r="AB136" s="353">
        <f t="shared" si="31"/>
        <v>0</v>
      </c>
    </row>
    <row r="137" spans="2:28" ht="17.45" hidden="1" customHeight="1" outlineLevel="1">
      <c r="B137" s="203">
        <f t="shared" si="28"/>
        <v>49796</v>
      </c>
      <c r="C137" s="354" cm="1">
        <f t="array" ref="C137">IF($J137&lt;=$AD$1,IF(F137="","",-INDEX([6]Delta!$F$1:$JR$1000,$L$13,$I137))*1000*IF(MONTH($B137)=12,IF(MOD($J137,4)=0,31/29,31/30),1),(C125*(1+$AA137)))</f>
        <v>-724104.14889949607</v>
      </c>
      <c r="D137" s="355">
        <f>IF(ISNUMBER($F137),VLOOKUP($J137,'Table 1'!$B$13:$C$37,2,FALSE)/12*1000*Study_MW,"")</f>
        <v>674607.91141573945</v>
      </c>
      <c r="E137" s="355">
        <f t="shared" si="29"/>
        <v>-49496.237483756617</v>
      </c>
      <c r="F137" s="354">
        <f>IF($J137&lt;=$AD$1,IF(INDEX([6]Delta!$F$1:$JR$1440,$L$14,$I137)=0,"",INDEX([6]Delta!$F$1:$JR$1440,$L$14,$I137))*IF(MONTH($B137)=12,IF(MOD($J137,4)=0,31/29,31/30),1),F125*IF(MONTH(B137)=2,IF(MOD($J137,4)=0,29/28,IF(MOD($J125,4)=0,28/29,1)),1))*(1+$AB137)</f>
        <v>22436.177659589997</v>
      </c>
      <c r="G137" s="356">
        <f t="shared" si="26"/>
        <v>-2.2060904595574109</v>
      </c>
      <c r="I137" s="357">
        <f t="shared" si="35"/>
        <v>148</v>
      </c>
      <c r="J137" s="351">
        <f t="shared" si="30"/>
        <v>2036</v>
      </c>
      <c r="K137" s="203">
        <f t="shared" si="33"/>
        <v>49796</v>
      </c>
      <c r="V137" s="332" t="str">
        <f t="shared" si="25"/>
        <v>Summer</v>
      </c>
      <c r="AA137" s="352">
        <f t="shared" si="27"/>
        <v>2.18E-2</v>
      </c>
      <c r="AB137" s="353">
        <f t="shared" si="31"/>
        <v>0</v>
      </c>
    </row>
    <row r="138" spans="2:28" ht="17.45" hidden="1" customHeight="1" outlineLevel="1">
      <c r="B138" s="203">
        <f t="shared" si="28"/>
        <v>49827</v>
      </c>
      <c r="C138" s="354" cm="1">
        <f t="array" ref="C138">IF($J138&lt;=$AD$1,IF(F138="","",-INDEX([6]Delta!$F$1:$JR$1000,$L$13,$I138))*1000*IF(MONTH($B138)=12,IF(MOD($J138,4)=0,31/29,31/30),1),(C126*(1+$AA138)))</f>
        <v>-413643.29739239474</v>
      </c>
      <c r="D138" s="355">
        <f>IF(ISNUMBER($F138),VLOOKUP($J138,'Table 1'!$B$13:$C$37,2,FALSE)/12*1000*Study_MW,"")</f>
        <v>674607.91141573945</v>
      </c>
      <c r="E138" s="355">
        <f t="shared" si="29"/>
        <v>260964.61402334471</v>
      </c>
      <c r="F138" s="354">
        <f>IF($J138&lt;=$AD$1,IF(INDEX([6]Delta!$F$1:$JR$1440,$L$14,$I138)=0,"",INDEX([6]Delta!$F$1:$JR$1440,$L$14,$I138))*IF(MONTH($B138)=12,IF(MOD($J138,4)=0,31/29,31/30),1),F126*IF(MONTH(B138)=2,IF(MOD($J138,4)=0,29/28,IF(MOD($J126,4)=0,28/29,1)),1))*(1+$AB138)</f>
        <v>20786.51227843</v>
      </c>
      <c r="G138" s="356">
        <f t="shared" si="26"/>
        <v>12.554516627310568</v>
      </c>
      <c r="I138" s="357">
        <f t="shared" si="35"/>
        <v>149</v>
      </c>
      <c r="J138" s="351">
        <f t="shared" si="30"/>
        <v>2036</v>
      </c>
      <c r="K138" s="203">
        <f t="shared" si="33"/>
        <v>49827</v>
      </c>
      <c r="V138" s="332" t="str">
        <f t="shared" si="25"/>
        <v>Summer</v>
      </c>
      <c r="AA138" s="352">
        <f t="shared" si="27"/>
        <v>2.18E-2</v>
      </c>
      <c r="AB138" s="353">
        <f t="shared" si="31"/>
        <v>0</v>
      </c>
    </row>
    <row r="139" spans="2:28" ht="17.45" hidden="1" customHeight="1" outlineLevel="1">
      <c r="B139" s="203">
        <f t="shared" si="28"/>
        <v>49857</v>
      </c>
      <c r="C139" s="354" cm="1">
        <f t="array" ref="C139">IF($J139&lt;=$AD$1,IF(F139="","",-INDEX([6]Delta!$F$1:$JR$1000,$L$13,$I139))*1000*IF(MONTH($B139)=12,IF(MOD($J139,4)=0,31/29,31/30),1),(C127*(1+$AA139)))</f>
        <v>-420980.96705032734</v>
      </c>
      <c r="D139" s="355">
        <f>IF(ISNUMBER($F139),VLOOKUP($J139,'Table 1'!$B$13:$C$37,2,FALSE)/12*1000*Study_MW,"")</f>
        <v>674607.91141573945</v>
      </c>
      <c r="E139" s="355">
        <f t="shared" si="29"/>
        <v>253626.94436541211</v>
      </c>
      <c r="F139" s="354">
        <f>IF($J139&lt;=$AD$1,IF(INDEX([6]Delta!$F$1:$JR$1440,$L$14,$I139)=0,"",INDEX([6]Delta!$F$1:$JR$1440,$L$14,$I139))*IF(MONTH($B139)=12,IF(MOD($J139,4)=0,31/29,31/30),1),F127*IF(MONTH(B139)=2,IF(MOD($J139,4)=0,29/28,IF(MOD($J127,4)=0,28/29,1)),1))*(1+$AB139)</f>
        <v>12715.397384190001</v>
      </c>
      <c r="G139" s="356">
        <f t="shared" si="26"/>
        <v>19.946442624024112</v>
      </c>
      <c r="I139" s="357">
        <f t="shared" si="35"/>
        <v>150</v>
      </c>
      <c r="J139" s="351">
        <f t="shared" si="30"/>
        <v>2036</v>
      </c>
      <c r="K139" s="203">
        <f t="shared" si="33"/>
        <v>49857</v>
      </c>
      <c r="V139" s="332" t="str">
        <f t="shared" si="25"/>
        <v>Summer</v>
      </c>
      <c r="AA139" s="352">
        <f t="shared" si="27"/>
        <v>2.18E-2</v>
      </c>
      <c r="AB139" s="353">
        <f t="shared" si="31"/>
        <v>0</v>
      </c>
    </row>
    <row r="140" spans="2:28" ht="17.45" hidden="1" customHeight="1" outlineLevel="1">
      <c r="B140" s="203">
        <f t="shared" si="28"/>
        <v>49888</v>
      </c>
      <c r="C140" s="354" cm="1">
        <f t="array" ref="C140">IF($J140&lt;=$AD$1,IF(F140="","",-INDEX([6]Delta!$F$1:$JR$1000,$L$13,$I140))*1000*IF(MONTH($B140)=12,IF(MOD($J140,4)=0,31/29,31/30),1),(C128*(1+$AA140)))</f>
        <v>-559602.47881343821</v>
      </c>
      <c r="D140" s="355">
        <f>IF(ISNUMBER($F140),VLOOKUP($J140,'Table 1'!$B$13:$C$37,2,FALSE)/12*1000*Study_MW,"")</f>
        <v>674607.91141573945</v>
      </c>
      <c r="E140" s="355">
        <f t="shared" si="29"/>
        <v>115005.43260230124</v>
      </c>
      <c r="F140" s="354">
        <f>IF($J140&lt;=$AD$1,IF(INDEX([6]Delta!$F$1:$JR$1440,$L$14,$I140)=0,"",INDEX([6]Delta!$F$1:$JR$1440,$L$14,$I140))*IF(MONTH($B140)=12,IF(MOD($J140,4)=0,31/29,31/30),1),F128*IF(MONTH(B140)=2,IF(MOD($J140,4)=0,29/28,IF(MOD($J128,4)=0,28/29,1)),1))*(1+$AB140)</f>
        <v>12547.135885460002</v>
      </c>
      <c r="G140" s="356">
        <f t="shared" si="26"/>
        <v>9.1658712914373535</v>
      </c>
      <c r="I140" s="357">
        <f t="shared" si="35"/>
        <v>151</v>
      </c>
      <c r="J140" s="351">
        <f t="shared" si="30"/>
        <v>2036</v>
      </c>
      <c r="K140" s="203">
        <f t="shared" si="33"/>
        <v>49888</v>
      </c>
      <c r="V140" s="332" t="str">
        <f t="shared" ref="V140:V203" si="36">IFERROR(IF(AND(MONTH(K141)&gt;=6,MONTH(K141)&lt;=9),"Summer","Winter"),"-")</f>
        <v>Summer</v>
      </c>
      <c r="AA140" s="352">
        <f t="shared" si="27"/>
        <v>2.18E-2</v>
      </c>
      <c r="AB140" s="353">
        <f t="shared" si="31"/>
        <v>0</v>
      </c>
    </row>
    <row r="141" spans="2:28" ht="17.45" hidden="1" customHeight="1" outlineLevel="1">
      <c r="B141" s="203">
        <f t="shared" si="28"/>
        <v>49919</v>
      </c>
      <c r="C141" s="354" cm="1">
        <f t="array" ref="C141">IF($J141&lt;=$AD$1,IF(F141="","",-INDEX([6]Delta!$F$1:$JR$1000,$L$13,$I141))*1000*IF(MONTH($B141)=12,IF(MOD($J141,4)=0,31/29,31/30),1),(C129*(1+$AA141)))</f>
        <v>-399231.02680872398</v>
      </c>
      <c r="D141" s="355">
        <f>IF(ISNUMBER($F141),VLOOKUP($J141,'Table 1'!$B$13:$C$37,2,FALSE)/12*1000*Study_MW,"")</f>
        <v>674607.91141573945</v>
      </c>
      <c r="E141" s="355">
        <f t="shared" si="29"/>
        <v>275376.88460701547</v>
      </c>
      <c r="F141" s="354">
        <f>IF($J141&lt;=$AD$1,IF(INDEX([6]Delta!$F$1:$JR$1440,$L$14,$I141)=0,"",INDEX([6]Delta!$F$1:$JR$1440,$L$14,$I141))*IF(MONTH($B141)=12,IF(MOD($J141,4)=0,31/29,31/30),1),F129*IF(MONTH(B141)=2,IF(MOD($J141,4)=0,29/28,IF(MOD($J129,4)=0,28/29,1)),1))*(1+$AB141)</f>
        <v>12479.20163089</v>
      </c>
      <c r="G141" s="356">
        <f t="shared" ref="G141:G204" si="37">IF(ISNUMBER($F141),E141/$F141,"")</f>
        <v>22.06686715641888</v>
      </c>
      <c r="I141" s="357">
        <f t="shared" si="35"/>
        <v>152</v>
      </c>
      <c r="J141" s="351">
        <f t="shared" si="30"/>
        <v>2036</v>
      </c>
      <c r="K141" s="203">
        <f t="shared" si="33"/>
        <v>49919</v>
      </c>
      <c r="V141" s="332" t="str">
        <f t="shared" si="36"/>
        <v>Winter</v>
      </c>
      <c r="AA141" s="352">
        <f t="shared" ref="AA141:AA204" si="38">Inflation</f>
        <v>2.18E-2</v>
      </c>
      <c r="AB141" s="353">
        <f t="shared" si="31"/>
        <v>0</v>
      </c>
    </row>
    <row r="142" spans="2:28" ht="17.45" hidden="1" customHeight="1" outlineLevel="1">
      <c r="B142" s="203">
        <f t="shared" ref="B142:B205" si="39">EDATE(B141,1)</f>
        <v>49949</v>
      </c>
      <c r="C142" s="354" cm="1">
        <f t="array" ref="C142">IF($J142&lt;=$AD$1,IF(F142="","",-INDEX([6]Delta!$F$1:$JR$1000,$L$13,$I142))*1000*IF(MONTH($B142)=12,IF(MOD($J142,4)=0,31/29,31/30),1),(C130*(1+$AA142)))</f>
        <v>-1018203.5356126216</v>
      </c>
      <c r="D142" s="355">
        <f>IF(ISNUMBER($F142),VLOOKUP($J142,'Table 1'!$B$13:$C$37,2,FALSE)/12*1000*Study_MW,"")</f>
        <v>674607.91141573945</v>
      </c>
      <c r="E142" s="355">
        <f t="shared" ref="E142:E205" si="40">IF(ISNUMBER(C142+D142),C142+D142,"")</f>
        <v>-343595.62419688213</v>
      </c>
      <c r="F142" s="354">
        <f>IF($J142&lt;=$AD$1,IF(INDEX([6]Delta!$F$1:$JR$1440,$L$14,$I142)=0,"",INDEX([6]Delta!$F$1:$JR$1440,$L$14,$I142))*IF(MONTH($B142)=12,IF(MOD($J142,4)=0,31/29,31/30),1),F130*IF(MONTH(B142)=2,IF(MOD($J142,4)=0,29/28,IF(MOD($J130,4)=0,28/29,1)),1))*(1+$AB142)</f>
        <v>21932.780513570004</v>
      </c>
      <c r="G142" s="356">
        <f t="shared" si="37"/>
        <v>-15.665848841385911</v>
      </c>
      <c r="I142" s="357">
        <f t="shared" si="35"/>
        <v>153</v>
      </c>
      <c r="J142" s="351">
        <f t="shared" ref="J142:J192" si="41">YEAR(B142)</f>
        <v>2036</v>
      </c>
      <c r="K142" s="203">
        <f t="shared" si="33"/>
        <v>49949</v>
      </c>
      <c r="V142" s="332" t="str">
        <f t="shared" si="36"/>
        <v>Winter</v>
      </c>
      <c r="AA142" s="352">
        <f t="shared" si="38"/>
        <v>2.18E-2</v>
      </c>
      <c r="AB142" s="353">
        <f t="shared" ref="AB142:AB205" si="42">IF($AB$8="Solar",IFERROR(IF(J142&gt;$AD$1,-0.005,0),AB130),0)</f>
        <v>0</v>
      </c>
    </row>
    <row r="143" spans="2:28" ht="17.45" hidden="1" customHeight="1" outlineLevel="1">
      <c r="B143" s="203">
        <f t="shared" si="39"/>
        <v>49980</v>
      </c>
      <c r="C143" s="354" cm="1">
        <f t="array" ref="C143">IF($J143&lt;=$AD$1,IF(F143="","",-INDEX([6]Delta!$F$1:$JR$1000,$L$13,$I143))*1000*IF(MONTH($B143)=12,IF(MOD($J143,4)=0,31/29,31/30),1),(C131*(1+$AA143)))</f>
        <v>-1290917.4351708335</v>
      </c>
      <c r="D143" s="355">
        <f>IF(ISNUMBER($F143),VLOOKUP($J143,'Table 1'!$B$13:$C$37,2,FALSE)/12*1000*Study_MW,"")</f>
        <v>674607.91141573945</v>
      </c>
      <c r="E143" s="355">
        <f t="shared" si="40"/>
        <v>-616309.52375509404</v>
      </c>
      <c r="F143" s="354">
        <f>IF($J143&lt;=$AD$1,IF(INDEX([6]Delta!$F$1:$JR$1440,$L$14,$I143)=0,"",INDEX([6]Delta!$F$1:$JR$1440,$L$14,$I143))*IF(MONTH($B143)=12,IF(MOD($J143,4)=0,31/29,31/30),1),F131*IF(MONTH(B143)=2,IF(MOD($J143,4)=0,29/28,IF(MOD($J131,4)=0,28/29,1)),1))*(1+$AB143)</f>
        <v>16323.957363990001</v>
      </c>
      <c r="G143" s="356">
        <f t="shared" si="37"/>
        <v>-37.754908936153456</v>
      </c>
      <c r="I143" s="357">
        <f t="shared" si="35"/>
        <v>154</v>
      </c>
      <c r="J143" s="351">
        <f t="shared" si="41"/>
        <v>2036</v>
      </c>
      <c r="K143" s="203">
        <f t="shared" si="33"/>
        <v>49980</v>
      </c>
      <c r="V143" s="332" t="str">
        <f t="shared" si="36"/>
        <v>Winter</v>
      </c>
      <c r="AA143" s="352">
        <f t="shared" si="38"/>
        <v>2.18E-2</v>
      </c>
      <c r="AB143" s="353">
        <f t="shared" si="42"/>
        <v>0</v>
      </c>
    </row>
    <row r="144" spans="2:28" ht="17.45" hidden="1" customHeight="1" outlineLevel="1">
      <c r="B144" s="204">
        <f t="shared" si="39"/>
        <v>50010</v>
      </c>
      <c r="C144" s="361" cm="1">
        <f t="array" ref="C144">IF($J144&lt;=$AD$1,IF(F144="","",-INDEX([6]Delta!$F$1:$JR$1000,$L$13,$I144))*1000*IF(MONTH($B144)=12,IF(MOD($J144,4)=0,31/29,31/30),1),(C132*(1+$AA144)))</f>
        <v>-2171454.0412552068</v>
      </c>
      <c r="D144" s="362">
        <f>IF(ISNUMBER($F144),VLOOKUP($J144,'Table 1'!$B$13:$C$37,2,FALSE)/12*1000*Study_MW,"")</f>
        <v>674607.91141573945</v>
      </c>
      <c r="E144" s="362">
        <f t="shared" si="40"/>
        <v>-1496846.1298394674</v>
      </c>
      <c r="F144" s="361">
        <f>IF($J144&lt;=$AD$1,IF(INDEX([6]Delta!$F$1:$JR$1440,$L$14,$I144)=0,"",INDEX([6]Delta!$F$1:$JR$1440,$L$14,$I144))*IF(MONTH($B144)=12,IF(MOD($J144,4)=0,31/29,31/30),1),F132*IF(MONTH(B144)=2,IF(MOD($J144,4)=0,29/28,IF(MOD($J132,4)=0,28/29,1)),1))*(1+$AB144)</f>
        <v>12855.478555647589</v>
      </c>
      <c r="G144" s="363">
        <f t="shared" si="37"/>
        <v>-116.43643784710622</v>
      </c>
      <c r="I144" s="364">
        <f t="shared" si="35"/>
        <v>155</v>
      </c>
      <c r="J144" s="351">
        <f t="shared" si="41"/>
        <v>2036</v>
      </c>
      <c r="K144" s="204">
        <f t="shared" si="33"/>
        <v>50010</v>
      </c>
      <c r="V144" s="332" t="str">
        <f t="shared" si="36"/>
        <v>Winter</v>
      </c>
      <c r="AA144" s="352">
        <f t="shared" si="38"/>
        <v>2.18E-2</v>
      </c>
      <c r="AB144" s="353">
        <f t="shared" si="42"/>
        <v>0</v>
      </c>
    </row>
    <row r="145" spans="2:28" ht="17.45" hidden="1" customHeight="1" outlineLevel="1">
      <c r="B145" s="202">
        <f t="shared" si="39"/>
        <v>50041</v>
      </c>
      <c r="C145" s="345" cm="1">
        <f t="array" ref="C145">IF($J145&lt;=$AD$1,IF(F145="","",-INDEX([6]Delta!$F$1:$JR$1000,$L$13,$I145))*1000*IF(MONTH($B145)=12,IF(MOD($J145,4)=0,31/29,31/30),1),(C133*(1+$AA145)))</f>
        <v>-1451614.5267142947</v>
      </c>
      <c r="D145" s="346">
        <f>IF(ISNUMBER($F145),VLOOKUP($J145,'Table 1'!$B$13:$C$37,2,FALSE)/12*1000*Study_MW,"")</f>
        <v>689314.36368659895</v>
      </c>
      <c r="E145" s="347">
        <f t="shared" si="40"/>
        <v>-762300.16302769573</v>
      </c>
      <c r="F145" s="348">
        <f>IF($J145&lt;=$AD$1,IF(INDEX([6]Delta!$F$1:$JR$1440,$L$14,$I145)=0,"",INDEX([6]Delta!$F$1:$JR$1440,$L$14,$I145))*IF(MONTH($B145)=12,IF(MOD($J145,4)=0,31/29,31/30),1),F133*IF(MONTH(B145)=2,IF(MOD($J145,4)=0,29/28,IF(MOD($J133,4)=0,28/29,1)),1))*(1+$AB145)</f>
        <v>17943.308888460004</v>
      </c>
      <c r="G145" s="349">
        <f t="shared" si="37"/>
        <v>-42.483812086518711</v>
      </c>
      <c r="I145" s="365">
        <f t="shared" si="35"/>
        <v>157</v>
      </c>
      <c r="J145" s="351">
        <f t="shared" si="41"/>
        <v>2037</v>
      </c>
      <c r="K145" s="202">
        <f t="shared" si="33"/>
        <v>50041</v>
      </c>
      <c r="V145" s="332" t="str">
        <f t="shared" si="36"/>
        <v>Winter</v>
      </c>
      <c r="AA145" s="352">
        <f t="shared" si="38"/>
        <v>2.18E-2</v>
      </c>
      <c r="AB145" s="353">
        <f t="shared" si="42"/>
        <v>0</v>
      </c>
    </row>
    <row r="146" spans="2:28" ht="17.45" hidden="1" customHeight="1" outlineLevel="1">
      <c r="B146" s="203">
        <f t="shared" si="39"/>
        <v>50072</v>
      </c>
      <c r="C146" s="354" cm="1">
        <f t="array" ref="C146">IF($J146&lt;=$AD$1,IF(F146="","",-INDEX([6]Delta!$F$1:$JR$1000,$L$13,$I146))*1000*IF(MONTH($B146)=12,IF(MOD($J146,4)=0,31/29,31/30),1),(C134*(1+$AA146)))</f>
        <v>-558476.32206276106</v>
      </c>
      <c r="D146" s="355">
        <f>IF(ISNUMBER($F146),VLOOKUP($J146,'Table 1'!$B$13:$C$37,2,FALSE)/12*1000*Study_MW,"")</f>
        <v>689314.36368659895</v>
      </c>
      <c r="E146" s="355">
        <f t="shared" si="40"/>
        <v>130838.0416238379</v>
      </c>
      <c r="F146" s="354">
        <f>IF($J146&lt;=$AD$1,IF(INDEX([6]Delta!$F$1:$JR$1440,$L$14,$I146)=0,"",INDEX([6]Delta!$F$1:$JR$1440,$L$14,$I146))*IF(MONTH($B146)=12,IF(MOD($J146,4)=0,31/29,31/30),1),F134*IF(MONTH(B146)=2,IF(MOD($J146,4)=0,29/28,IF(MOD($J134,4)=0,28/29,1)),1))*(1+$AB146)</f>
        <v>20134.57358511</v>
      </c>
      <c r="G146" s="356">
        <f t="shared" si="37"/>
        <v>6.4981779261814498</v>
      </c>
      <c r="I146" s="357">
        <f t="shared" si="35"/>
        <v>158</v>
      </c>
      <c r="J146" s="351">
        <f t="shared" si="41"/>
        <v>2037</v>
      </c>
      <c r="K146" s="203">
        <f t="shared" si="33"/>
        <v>50072</v>
      </c>
      <c r="V146" s="332" t="str">
        <f t="shared" si="36"/>
        <v>Winter</v>
      </c>
      <c r="AA146" s="352">
        <f t="shared" si="38"/>
        <v>2.18E-2</v>
      </c>
      <c r="AB146" s="353">
        <f t="shared" si="42"/>
        <v>0</v>
      </c>
    </row>
    <row r="147" spans="2:28" ht="17.45" hidden="1" customHeight="1" outlineLevel="1">
      <c r="B147" s="203">
        <f t="shared" si="39"/>
        <v>50100</v>
      </c>
      <c r="C147" s="354" cm="1">
        <f t="array" ref="C147">IF($J147&lt;=$AD$1,IF(F147="","",-INDEX([6]Delta!$F$1:$JR$1000,$L$13,$I147))*1000*IF(MONTH($B147)=12,IF(MOD($J147,4)=0,31/29,31/30),1),(C135*(1+$AA147)))</f>
        <v>-915033.1332617352</v>
      </c>
      <c r="D147" s="355">
        <f>IF(ISNUMBER($F147),VLOOKUP($J147,'Table 1'!$B$13:$C$37,2,FALSE)/12*1000*Study_MW,"")</f>
        <v>689314.36368659895</v>
      </c>
      <c r="E147" s="355">
        <f t="shared" si="40"/>
        <v>-225718.76957513625</v>
      </c>
      <c r="F147" s="354">
        <f>IF($J147&lt;=$AD$1,IF(INDEX([6]Delta!$F$1:$JR$1440,$L$14,$I147)=0,"",INDEX([6]Delta!$F$1:$JR$1440,$L$14,$I147))*IF(MONTH($B147)=12,IF(MOD($J147,4)=0,31/29,31/30),1),F135*IF(MONTH(B147)=2,IF(MOD($J147,4)=0,29/28,IF(MOD($J135,4)=0,28/29,1)),1))*(1+$AB147)</f>
        <v>18349.125429259999</v>
      </c>
      <c r="G147" s="356">
        <f t="shared" si="37"/>
        <v>-12.301336673801311</v>
      </c>
      <c r="I147" s="357">
        <f t="shared" si="35"/>
        <v>159</v>
      </c>
      <c r="J147" s="351">
        <f t="shared" si="41"/>
        <v>2037</v>
      </c>
      <c r="K147" s="203">
        <f t="shared" si="33"/>
        <v>50100</v>
      </c>
      <c r="V147" s="332" t="str">
        <f t="shared" si="36"/>
        <v>Winter</v>
      </c>
      <c r="AA147" s="352">
        <f t="shared" si="38"/>
        <v>2.18E-2</v>
      </c>
      <c r="AB147" s="353">
        <f t="shared" si="42"/>
        <v>0</v>
      </c>
    </row>
    <row r="148" spans="2:28" ht="17.45" hidden="1" customHeight="1" outlineLevel="1">
      <c r="B148" s="203">
        <f t="shared" si="39"/>
        <v>50131</v>
      </c>
      <c r="C148" s="354" cm="1">
        <f t="array" ref="C148">IF($J148&lt;=$AD$1,IF(F148="","",-INDEX([6]Delta!$F$1:$JR$1000,$L$13,$I148))*1000*IF(MONTH($B148)=12,IF(MOD($J148,4)=0,31/29,31/30),1),(C136*(1+$AA148)))</f>
        <v>-943553.30691633571</v>
      </c>
      <c r="D148" s="355">
        <f>IF(ISNUMBER($F148),VLOOKUP($J148,'Table 1'!$B$13:$C$37,2,FALSE)/12*1000*Study_MW,"")</f>
        <v>689314.36368659895</v>
      </c>
      <c r="E148" s="355">
        <f t="shared" si="40"/>
        <v>-254238.94322973676</v>
      </c>
      <c r="F148" s="354">
        <f>IF($J148&lt;=$AD$1,IF(INDEX([6]Delta!$F$1:$JR$1440,$L$14,$I148)=0,"",INDEX([6]Delta!$F$1:$JR$1440,$L$14,$I148))*IF(MONTH($B148)=12,IF(MOD($J148,4)=0,31/29,31/30),1),F136*IF(MONTH(B148)=2,IF(MOD($J148,4)=0,29/28,IF(MOD($J136,4)=0,28/29,1)),1))*(1+$AB148)</f>
        <v>20661.518720159998</v>
      </c>
      <c r="G148" s="356">
        <f t="shared" si="37"/>
        <v>-12.304949441188416</v>
      </c>
      <c r="I148" s="357">
        <f t="shared" si="35"/>
        <v>160</v>
      </c>
      <c r="J148" s="351">
        <f t="shared" si="41"/>
        <v>2037</v>
      </c>
      <c r="K148" s="203">
        <f t="shared" si="33"/>
        <v>50131</v>
      </c>
      <c r="V148" s="332" t="str">
        <f t="shared" si="36"/>
        <v>Winter</v>
      </c>
      <c r="AA148" s="352">
        <f t="shared" si="38"/>
        <v>2.18E-2</v>
      </c>
      <c r="AB148" s="353">
        <f t="shared" si="42"/>
        <v>0</v>
      </c>
    </row>
    <row r="149" spans="2:28" ht="17.45" hidden="1" customHeight="1" outlineLevel="1">
      <c r="B149" s="203">
        <f t="shared" si="39"/>
        <v>50161</v>
      </c>
      <c r="C149" s="354" cm="1">
        <f t="array" ref="C149">IF($J149&lt;=$AD$1,IF(F149="","",-INDEX([6]Delta!$F$1:$JR$1000,$L$13,$I149))*1000*IF(MONTH($B149)=12,IF(MOD($J149,4)=0,31/29,31/30),1),(C137*(1+$AA149)))</f>
        <v>-580020.01225431741</v>
      </c>
      <c r="D149" s="355">
        <f>IF(ISNUMBER($F149),VLOOKUP($J149,'Table 1'!$B$13:$C$37,2,FALSE)/12*1000*Study_MW,"")</f>
        <v>689314.36368659895</v>
      </c>
      <c r="E149" s="355">
        <f t="shared" si="40"/>
        <v>109294.35143228155</v>
      </c>
      <c r="F149" s="354">
        <f>IF($J149&lt;=$AD$1,IF(INDEX([6]Delta!$F$1:$JR$1440,$L$14,$I149)=0,"",INDEX([6]Delta!$F$1:$JR$1440,$L$14,$I149))*IF(MONTH($B149)=12,IF(MOD($J149,4)=0,31/29,31/30),1),F137*IF(MONTH(B149)=2,IF(MOD($J149,4)=0,29/28,IF(MOD($J137,4)=0,28/29,1)),1))*(1+$AB149)</f>
        <v>22464.29332414001</v>
      </c>
      <c r="G149" s="356">
        <f t="shared" si="37"/>
        <v>4.8652477002174122</v>
      </c>
      <c r="I149" s="357">
        <f t="shared" si="35"/>
        <v>161</v>
      </c>
      <c r="J149" s="351">
        <f t="shared" si="41"/>
        <v>2037</v>
      </c>
      <c r="K149" s="203">
        <f t="shared" si="33"/>
        <v>50161</v>
      </c>
      <c r="V149" s="332" t="str">
        <f t="shared" si="36"/>
        <v>Summer</v>
      </c>
      <c r="AA149" s="352">
        <f t="shared" si="38"/>
        <v>2.18E-2</v>
      </c>
      <c r="AB149" s="353">
        <f t="shared" si="42"/>
        <v>0</v>
      </c>
    </row>
    <row r="150" spans="2:28" ht="17.45" hidden="1" customHeight="1" outlineLevel="1">
      <c r="B150" s="203">
        <f t="shared" si="39"/>
        <v>50192</v>
      </c>
      <c r="C150" s="354" cm="1">
        <f t="array" ref="C150">IF($J150&lt;=$AD$1,IF(F150="","",-INDEX([6]Delta!$F$1:$JR$1000,$L$13,$I150))*1000*IF(MONTH($B150)=12,IF(MOD($J150,4)=0,31/29,31/30),1),(C138*(1+$AA150)))</f>
        <v>-595216.448710431</v>
      </c>
      <c r="D150" s="355">
        <f>IF(ISNUMBER($F150),VLOOKUP($J150,'Table 1'!$B$13:$C$37,2,FALSE)/12*1000*Study_MW,"")</f>
        <v>689314.36368659895</v>
      </c>
      <c r="E150" s="355">
        <f t="shared" si="40"/>
        <v>94097.914976167958</v>
      </c>
      <c r="F150" s="354">
        <f>IF($J150&lt;=$AD$1,IF(INDEX([6]Delta!$F$1:$JR$1440,$L$14,$I150)=0,"",INDEX([6]Delta!$F$1:$JR$1440,$L$14,$I150))*IF(MONTH($B150)=12,IF(MOD($J150,4)=0,31/29,31/30),1),F138*IF(MONTH(B150)=2,IF(MOD($J150,4)=0,29/28,IF(MOD($J138,4)=0,28/29,1)),1))*(1+$AB150)</f>
        <v>21524.017336009998</v>
      </c>
      <c r="G150" s="356">
        <f t="shared" si="37"/>
        <v>4.3717635749503305</v>
      </c>
      <c r="I150" s="357">
        <f t="shared" si="35"/>
        <v>162</v>
      </c>
      <c r="J150" s="351">
        <f t="shared" si="41"/>
        <v>2037</v>
      </c>
      <c r="K150" s="203">
        <f t="shared" si="33"/>
        <v>50192</v>
      </c>
      <c r="V150" s="332" t="str">
        <f t="shared" si="36"/>
        <v>Summer</v>
      </c>
      <c r="AA150" s="352">
        <f t="shared" si="38"/>
        <v>2.18E-2</v>
      </c>
      <c r="AB150" s="353">
        <f t="shared" si="42"/>
        <v>0</v>
      </c>
    </row>
    <row r="151" spans="2:28" ht="17.45" hidden="1" customHeight="1" outlineLevel="1">
      <c r="B151" s="203">
        <f t="shared" si="39"/>
        <v>50222</v>
      </c>
      <c r="C151" s="354" cm="1">
        <f t="array" ref="C151">IF($J151&lt;=$AD$1,IF(F151="","",-INDEX([6]Delta!$F$1:$JR$1000,$L$13,$I151))*1000*IF(MONTH($B151)=12,IF(MOD($J151,4)=0,31/29,31/30),1),(C139*(1+$AA151)))</f>
        <v>-354305.34510518552</v>
      </c>
      <c r="D151" s="355">
        <f>IF(ISNUMBER($F151),VLOOKUP($J151,'Table 1'!$B$13:$C$37,2,FALSE)/12*1000*Study_MW,"")</f>
        <v>689314.36368659895</v>
      </c>
      <c r="E151" s="355">
        <f t="shared" si="40"/>
        <v>335009.01858141343</v>
      </c>
      <c r="F151" s="354">
        <f>IF($J151&lt;=$AD$1,IF(INDEX([6]Delta!$F$1:$JR$1440,$L$14,$I151)=0,"",INDEX([6]Delta!$F$1:$JR$1440,$L$14,$I151))*IF(MONTH($B151)=12,IF(MOD($J151,4)=0,31/29,31/30),1),F139*IF(MONTH(B151)=2,IF(MOD($J151,4)=0,29/28,IF(MOD($J139,4)=0,28/29,1)),1))*(1+$AB151)</f>
        <v>15147.51103519</v>
      </c>
      <c r="G151" s="356">
        <f t="shared" si="37"/>
        <v>22.116439975064939</v>
      </c>
      <c r="I151" s="357">
        <f t="shared" si="35"/>
        <v>163</v>
      </c>
      <c r="J151" s="351">
        <f t="shared" si="41"/>
        <v>2037</v>
      </c>
      <c r="K151" s="203">
        <f t="shared" si="33"/>
        <v>50222</v>
      </c>
      <c r="V151" s="332" t="str">
        <f t="shared" si="36"/>
        <v>Summer</v>
      </c>
      <c r="AA151" s="352">
        <f t="shared" si="38"/>
        <v>2.18E-2</v>
      </c>
      <c r="AB151" s="353">
        <f t="shared" si="42"/>
        <v>0</v>
      </c>
    </row>
    <row r="152" spans="2:28" ht="17.45" hidden="1" customHeight="1" outlineLevel="1">
      <c r="B152" s="203">
        <f t="shared" si="39"/>
        <v>50253</v>
      </c>
      <c r="C152" s="354" cm="1">
        <f t="array" ref="C152">IF($J152&lt;=$AD$1,IF(F152="","",-INDEX([6]Delta!$F$1:$JR$1000,$L$13,$I152))*1000*IF(MONTH($B152)=12,IF(MOD($J152,4)=0,31/29,31/30),1),(C140*(1+$AA152)))</f>
        <v>-503539.23790340195</v>
      </c>
      <c r="D152" s="355">
        <f>IF(ISNUMBER($F152),VLOOKUP($J152,'Table 1'!$B$13:$C$37,2,FALSE)/12*1000*Study_MW,"")</f>
        <v>689314.36368659895</v>
      </c>
      <c r="E152" s="355">
        <f t="shared" si="40"/>
        <v>185775.125783197</v>
      </c>
      <c r="F152" s="354">
        <f>IF($J152&lt;=$AD$1,IF(INDEX([6]Delta!$F$1:$JR$1440,$L$14,$I152)=0,"",INDEX([6]Delta!$F$1:$JR$1440,$L$14,$I152))*IF(MONTH($B152)=12,IF(MOD($J152,4)=0,31/29,31/30),1),F140*IF(MONTH(B152)=2,IF(MOD($J152,4)=0,29/28,IF(MOD($J140,4)=0,28/29,1)),1))*(1+$AB152)</f>
        <v>12548.558045939999</v>
      </c>
      <c r="G152" s="356">
        <f t="shared" si="37"/>
        <v>14.80449985592594</v>
      </c>
      <c r="I152" s="357">
        <f t="shared" si="35"/>
        <v>164</v>
      </c>
      <c r="J152" s="351">
        <f t="shared" si="41"/>
        <v>2037</v>
      </c>
      <c r="K152" s="203">
        <f t="shared" si="33"/>
        <v>50253</v>
      </c>
      <c r="V152" s="332" t="str">
        <f t="shared" si="36"/>
        <v>Summer</v>
      </c>
      <c r="AA152" s="352">
        <f t="shared" si="38"/>
        <v>2.18E-2</v>
      </c>
      <c r="AB152" s="353">
        <f t="shared" si="42"/>
        <v>0</v>
      </c>
    </row>
    <row r="153" spans="2:28" ht="17.45" hidden="1" customHeight="1" outlineLevel="1">
      <c r="B153" s="203">
        <f t="shared" si="39"/>
        <v>50284</v>
      </c>
      <c r="C153" s="354" cm="1">
        <f t="array" ref="C153">IF($J153&lt;=$AD$1,IF(F153="","",-INDEX([6]Delta!$F$1:$JR$1000,$L$13,$I153))*1000*IF(MONTH($B153)=12,IF(MOD($J153,4)=0,31/29,31/30),1),(C141*(1+$AA153)))</f>
        <v>-352900.79908200278</v>
      </c>
      <c r="D153" s="355">
        <f>IF(ISNUMBER($F153),VLOOKUP($J153,'Table 1'!$B$13:$C$37,2,FALSE)/12*1000*Study_MW,"")</f>
        <v>689314.36368659895</v>
      </c>
      <c r="E153" s="355">
        <f t="shared" si="40"/>
        <v>336413.56460459618</v>
      </c>
      <c r="F153" s="354">
        <f>IF($J153&lt;=$AD$1,IF(INDEX([6]Delta!$F$1:$JR$1440,$L$14,$I153)=0,"",INDEX([6]Delta!$F$1:$JR$1440,$L$14,$I153))*IF(MONTH($B153)=12,IF(MOD($J153,4)=0,31/29,31/30),1),F141*IF(MONTH(B153)=2,IF(MOD($J153,4)=0,29/28,IF(MOD($J141,4)=0,28/29,1)),1))*(1+$AB153)</f>
        <v>12296.434959349997</v>
      </c>
      <c r="G153" s="356">
        <f t="shared" si="37"/>
        <v>27.358625952702909</v>
      </c>
      <c r="I153" s="357">
        <f t="shared" si="35"/>
        <v>165</v>
      </c>
      <c r="J153" s="351">
        <f t="shared" si="41"/>
        <v>2037</v>
      </c>
      <c r="K153" s="203">
        <f t="shared" si="33"/>
        <v>50284</v>
      </c>
      <c r="V153" s="332" t="str">
        <f t="shared" si="36"/>
        <v>Winter</v>
      </c>
      <c r="AA153" s="352">
        <f t="shared" si="38"/>
        <v>2.18E-2</v>
      </c>
      <c r="AB153" s="353">
        <f t="shared" si="42"/>
        <v>0</v>
      </c>
    </row>
    <row r="154" spans="2:28" ht="17.45" hidden="1" customHeight="1" outlineLevel="1">
      <c r="B154" s="203">
        <f t="shared" si="39"/>
        <v>50314</v>
      </c>
      <c r="C154" s="354" cm="1">
        <f t="array" ref="C154">IF($J154&lt;=$AD$1,IF(F154="","",-INDEX([6]Delta!$F$1:$JR$1000,$L$13,$I154))*1000*IF(MONTH($B154)=12,IF(MOD($J154,4)=0,31/29,31/30),1),(C142*(1+$AA154)))</f>
        <v>-1182759.8073320696</v>
      </c>
      <c r="D154" s="355">
        <f>IF(ISNUMBER($F154),VLOOKUP($J154,'Table 1'!$B$13:$C$37,2,FALSE)/12*1000*Study_MW,"")</f>
        <v>689314.36368659895</v>
      </c>
      <c r="E154" s="355">
        <f t="shared" si="40"/>
        <v>-493445.44364547066</v>
      </c>
      <c r="F154" s="354">
        <f>IF($J154&lt;=$AD$1,IF(INDEX([6]Delta!$F$1:$JR$1440,$L$14,$I154)=0,"",INDEX([6]Delta!$F$1:$JR$1440,$L$14,$I154))*IF(MONTH($B154)=12,IF(MOD($J154,4)=0,31/29,31/30),1),F142*IF(MONTH(B154)=2,IF(MOD($J154,4)=0,29/28,IF(MOD($J142,4)=0,28/29,1)),1))*(1+$AB154)</f>
        <v>22788.968736790001</v>
      </c>
      <c r="G154" s="356">
        <f t="shared" si="37"/>
        <v>-21.652820245826366</v>
      </c>
      <c r="I154" s="357">
        <f t="shared" si="35"/>
        <v>166</v>
      </c>
      <c r="J154" s="351">
        <f t="shared" si="41"/>
        <v>2037</v>
      </c>
      <c r="K154" s="203">
        <f t="shared" ref="K154:K192" si="43">IF(ISNUMBER(F154),IF(F154&lt;&gt;0,B154,""),"")</f>
        <v>50314</v>
      </c>
      <c r="V154" s="332" t="str">
        <f t="shared" si="36"/>
        <v>Winter</v>
      </c>
      <c r="AA154" s="352">
        <f t="shared" si="38"/>
        <v>2.18E-2</v>
      </c>
      <c r="AB154" s="353">
        <f t="shared" si="42"/>
        <v>0</v>
      </c>
    </row>
    <row r="155" spans="2:28" ht="17.45" hidden="1" customHeight="1" outlineLevel="1">
      <c r="B155" s="203">
        <f t="shared" si="39"/>
        <v>50345</v>
      </c>
      <c r="C155" s="354" cm="1">
        <f t="array" ref="C155">IF($J155&lt;=$AD$1,IF(F155="","",-INDEX([6]Delta!$F$1:$JR$1000,$L$13,$I155))*1000*IF(MONTH($B155)=12,IF(MOD($J155,4)=0,31/29,31/30),1),(C143*(1+$AA155)))</f>
        <v>-1225345.0147276234</v>
      </c>
      <c r="D155" s="355">
        <f>IF(ISNUMBER($F155),VLOOKUP($J155,'Table 1'!$B$13:$C$37,2,FALSE)/12*1000*Study_MW,"")</f>
        <v>689314.36368659895</v>
      </c>
      <c r="E155" s="355">
        <f t="shared" si="40"/>
        <v>-536030.65104102448</v>
      </c>
      <c r="F155" s="354">
        <f>IF($J155&lt;=$AD$1,IF(INDEX([6]Delta!$F$1:$JR$1440,$L$14,$I155)=0,"",INDEX([6]Delta!$F$1:$JR$1440,$L$14,$I155))*IF(MONTH($B155)=12,IF(MOD($J155,4)=0,31/29,31/30),1),F143*IF(MONTH(B155)=2,IF(MOD($J155,4)=0,29/28,IF(MOD($J143,4)=0,28/29,1)),1))*(1+$AB155)</f>
        <v>13895.100906430001</v>
      </c>
      <c r="G155" s="356">
        <f t="shared" si="37"/>
        <v>-38.576952744040497</v>
      </c>
      <c r="I155" s="357">
        <f t="shared" si="35"/>
        <v>167</v>
      </c>
      <c r="J155" s="351">
        <f t="shared" si="41"/>
        <v>2037</v>
      </c>
      <c r="K155" s="203">
        <f t="shared" si="43"/>
        <v>50345</v>
      </c>
      <c r="V155" s="332" t="str">
        <f t="shared" si="36"/>
        <v>Winter</v>
      </c>
      <c r="AA155" s="352">
        <f t="shared" si="38"/>
        <v>2.18E-2</v>
      </c>
      <c r="AB155" s="353">
        <f t="shared" si="42"/>
        <v>0</v>
      </c>
    </row>
    <row r="156" spans="2:28" ht="17.45" hidden="1" customHeight="1" outlineLevel="1">
      <c r="B156" s="204">
        <f t="shared" si="39"/>
        <v>50375</v>
      </c>
      <c r="C156" s="361" cm="1">
        <f t="array" ref="C156">IF($J156&lt;=$AD$1,IF(F156="","",-INDEX([6]Delta!$F$1:$JR$1000,$L$13,$I156))*1000*IF(MONTH($B156)=12,IF(MOD($J156,4)=0,31/29,31/30),1),(C144*(1+$AA156)))</f>
        <v>-1996113.9272374969</v>
      </c>
      <c r="D156" s="362">
        <f>IF(ISNUMBER($F156),VLOOKUP($J156,'Table 1'!$B$13:$C$37,2,FALSE)/12*1000*Study_MW,"")</f>
        <v>689314.36368659895</v>
      </c>
      <c r="E156" s="362">
        <f t="shared" si="40"/>
        <v>-1306799.5635508979</v>
      </c>
      <c r="F156" s="361">
        <f>IF($J156&lt;=$AD$1,IF(INDEX([6]Delta!$F$1:$JR$1440,$L$14,$I156)=0,"",INDEX([6]Delta!$F$1:$JR$1440,$L$14,$I156))*IF(MONTH($B156)=12,IF(MOD($J156,4)=0,31/29,31/30),1),F144*IF(MONTH(B156)=2,IF(MOD($J156,4)=0,29/28,IF(MOD($J144,4)=0,28/29,1)),1))*(1+$AB156)</f>
        <v>15313.756105619334</v>
      </c>
      <c r="G156" s="363">
        <f t="shared" si="37"/>
        <v>-85.335012164087686</v>
      </c>
      <c r="I156" s="364">
        <f t="shared" si="35"/>
        <v>168</v>
      </c>
      <c r="J156" s="351">
        <f t="shared" si="41"/>
        <v>2037</v>
      </c>
      <c r="K156" s="204">
        <f t="shared" si="43"/>
        <v>50375</v>
      </c>
      <c r="V156" s="332" t="str">
        <f t="shared" si="36"/>
        <v>Winter</v>
      </c>
      <c r="AA156" s="352">
        <f t="shared" si="38"/>
        <v>2.18E-2</v>
      </c>
      <c r="AB156" s="353">
        <f t="shared" si="42"/>
        <v>0</v>
      </c>
    </row>
    <row r="157" spans="2:28" ht="17.45" hidden="1" customHeight="1" outlineLevel="1">
      <c r="B157" s="202">
        <f t="shared" si="39"/>
        <v>50406</v>
      </c>
      <c r="C157" s="345" cm="1">
        <f t="array" ref="C157">IF($J157&lt;=$AD$1,IF(F157="","",-INDEX([6]Delta!$F$1:$JR$1000,$L$13,$I157))*1000*IF(MONTH($B157)=12,IF(MOD($J157,4)=0,31/29,31/30),1),(C145*(1+$AA157)))</f>
        <v>-1279635.490335284</v>
      </c>
      <c r="D157" s="346">
        <f>IF(ISNUMBER($F157),VLOOKUP($J157,'Table 1'!$B$13:$C$37,2,FALSE)/12*1000*Study_MW,"")</f>
        <v>704341.41698120232</v>
      </c>
      <c r="E157" s="347">
        <f t="shared" si="40"/>
        <v>-575294.07335408172</v>
      </c>
      <c r="F157" s="348">
        <f>IF($J157&lt;=$AD$1,IF(INDEX([6]Delta!$F$1:$JR$1440,$L$14,$I157)=0,"",INDEX([6]Delta!$F$1:$JR$1440,$L$14,$I157))*IF(MONTH($B157)=12,IF(MOD($J157,4)=0,31/29,31/30),1),F145*IF(MONTH(B157)=2,IF(MOD($J157,4)=0,29/28,IF(MOD($J145,4)=0,28/29,1)),1))*(1+$AB157)</f>
        <v>18859.187018470002</v>
      </c>
      <c r="G157" s="349">
        <f t="shared" si="37"/>
        <v>-30.504712254598228</v>
      </c>
      <c r="I157" s="365">
        <f t="shared" si="35"/>
        <v>170</v>
      </c>
      <c r="J157" s="351">
        <f t="shared" si="41"/>
        <v>2038</v>
      </c>
      <c r="K157" s="202">
        <f t="shared" si="43"/>
        <v>50406</v>
      </c>
      <c r="V157" s="332" t="str">
        <f t="shared" si="36"/>
        <v>Winter</v>
      </c>
      <c r="AA157" s="352">
        <f t="shared" si="38"/>
        <v>2.18E-2</v>
      </c>
      <c r="AB157" s="353">
        <f t="shared" si="42"/>
        <v>0</v>
      </c>
    </row>
    <row r="158" spans="2:28" ht="17.45" hidden="1" customHeight="1" outlineLevel="1">
      <c r="B158" s="203">
        <f t="shared" si="39"/>
        <v>50437</v>
      </c>
      <c r="C158" s="354" cm="1">
        <f t="array" ref="C158">IF($J158&lt;=$AD$1,IF(F158="","",-INDEX([6]Delta!$F$1:$JR$1000,$L$13,$I158))*1000*IF(MONTH($B158)=12,IF(MOD($J158,4)=0,31/29,31/30),1),(C146*(1+$AA158)))</f>
        <v>-576688.64371281955</v>
      </c>
      <c r="D158" s="355">
        <f>IF(ISNUMBER($F158),VLOOKUP($J158,'Table 1'!$B$13:$C$37,2,FALSE)/12*1000*Study_MW,"")</f>
        <v>704341.41698120232</v>
      </c>
      <c r="E158" s="355">
        <f t="shared" si="40"/>
        <v>127652.77326838276</v>
      </c>
      <c r="F158" s="354">
        <f>IF($J158&lt;=$AD$1,IF(INDEX([6]Delta!$F$1:$JR$1440,$L$14,$I158)=0,"",INDEX([6]Delta!$F$1:$JR$1440,$L$14,$I158))*IF(MONTH($B158)=12,IF(MOD($J158,4)=0,31/29,31/30),1),F146*IF(MONTH(B158)=2,IF(MOD($J158,4)=0,29/28,IF(MOD($J146,4)=0,28/29,1)),1))*(1+$AB158)</f>
        <v>19028.330878009998</v>
      </c>
      <c r="G158" s="356">
        <f t="shared" si="37"/>
        <v>6.7085638822848148</v>
      </c>
      <c r="I158" s="357">
        <f t="shared" si="35"/>
        <v>171</v>
      </c>
      <c r="J158" s="351">
        <f t="shared" si="41"/>
        <v>2038</v>
      </c>
      <c r="K158" s="203">
        <f t="shared" si="43"/>
        <v>50437</v>
      </c>
      <c r="V158" s="332" t="str">
        <f t="shared" si="36"/>
        <v>Winter</v>
      </c>
      <c r="AA158" s="352">
        <f t="shared" si="38"/>
        <v>2.18E-2</v>
      </c>
      <c r="AB158" s="353">
        <f t="shared" si="42"/>
        <v>0</v>
      </c>
    </row>
    <row r="159" spans="2:28" ht="17.45" hidden="1" customHeight="1" outlineLevel="1">
      <c r="B159" s="203">
        <f t="shared" si="39"/>
        <v>50465</v>
      </c>
      <c r="C159" s="354" cm="1">
        <f t="array" ref="C159">IF($J159&lt;=$AD$1,IF(F159="","",-INDEX([6]Delta!$F$1:$JR$1000,$L$13,$I159))*1000*IF(MONTH($B159)=12,IF(MOD($J159,4)=0,31/29,31/30),1),(C147*(1+$AA159)))</f>
        <v>-945173.05379217584</v>
      </c>
      <c r="D159" s="355">
        <f>IF(ISNUMBER($F159),VLOOKUP($J159,'Table 1'!$B$13:$C$37,2,FALSE)/12*1000*Study_MW,"")</f>
        <v>704341.41698120232</v>
      </c>
      <c r="E159" s="355">
        <f t="shared" si="40"/>
        <v>-240831.63681097352</v>
      </c>
      <c r="F159" s="354">
        <f>IF($J159&lt;=$AD$1,IF(INDEX([6]Delta!$F$1:$JR$1440,$L$14,$I159)=0,"",INDEX([6]Delta!$F$1:$JR$1440,$L$14,$I159))*IF(MONTH($B159)=12,IF(MOD($J159,4)=0,31/29,31/30),1),F147*IF(MONTH(B159)=2,IF(MOD($J159,4)=0,29/28,IF(MOD($J147,4)=0,28/29,1)),1))*(1+$AB159)</f>
        <v>18220.792456949996</v>
      </c>
      <c r="G159" s="356">
        <f t="shared" si="37"/>
        <v>-13.217407386642648</v>
      </c>
      <c r="I159" s="357">
        <f t="shared" si="35"/>
        <v>172</v>
      </c>
      <c r="J159" s="351">
        <f t="shared" si="41"/>
        <v>2038</v>
      </c>
      <c r="K159" s="203">
        <f t="shared" si="43"/>
        <v>50465</v>
      </c>
      <c r="V159" s="332" t="str">
        <f t="shared" si="36"/>
        <v>Winter</v>
      </c>
      <c r="AA159" s="352">
        <f t="shared" si="38"/>
        <v>2.18E-2</v>
      </c>
      <c r="AB159" s="353">
        <f t="shared" si="42"/>
        <v>0</v>
      </c>
    </row>
    <row r="160" spans="2:28" ht="17.45" hidden="1" customHeight="1" outlineLevel="1">
      <c r="B160" s="203">
        <f t="shared" si="39"/>
        <v>50496</v>
      </c>
      <c r="C160" s="354" cm="1">
        <f t="array" ref="C160">IF($J160&lt;=$AD$1,IF(F160="","",-INDEX([6]Delta!$F$1:$JR$1000,$L$13,$I160))*1000*IF(MONTH($B160)=12,IF(MOD($J160,4)=0,31/29,31/30),1),(C148*(1+$AA160)))</f>
        <v>-916467.57668541977</v>
      </c>
      <c r="D160" s="355">
        <f>IF(ISNUMBER($F160),VLOOKUP($J160,'Table 1'!$B$13:$C$37,2,FALSE)/12*1000*Study_MW,"")</f>
        <v>704341.41698120232</v>
      </c>
      <c r="E160" s="355">
        <f t="shared" si="40"/>
        <v>-212126.15970421745</v>
      </c>
      <c r="F160" s="354">
        <f>IF($J160&lt;=$AD$1,IF(INDEX([6]Delta!$F$1:$JR$1440,$L$14,$I160)=0,"",INDEX([6]Delta!$F$1:$JR$1440,$L$14,$I160))*IF(MONTH($B160)=12,IF(MOD($J160,4)=0,31/29,31/30),1),F148*IF(MONTH(B160)=2,IF(MOD($J160,4)=0,29/28,IF(MOD($J148,4)=0,28/29,1)),1))*(1+$AB160)</f>
        <v>21563.636811889999</v>
      </c>
      <c r="G160" s="356">
        <f t="shared" si="37"/>
        <v>-9.8372163079306247</v>
      </c>
      <c r="I160" s="357">
        <f t="shared" si="35"/>
        <v>173</v>
      </c>
      <c r="J160" s="351">
        <f t="shared" si="41"/>
        <v>2038</v>
      </c>
      <c r="K160" s="203">
        <f t="shared" si="43"/>
        <v>50496</v>
      </c>
      <c r="V160" s="332" t="str">
        <f t="shared" si="36"/>
        <v>Winter</v>
      </c>
      <c r="AA160" s="352">
        <f t="shared" si="38"/>
        <v>2.18E-2</v>
      </c>
      <c r="AB160" s="353">
        <f t="shared" si="42"/>
        <v>0</v>
      </c>
    </row>
    <row r="161" spans="2:28" ht="17.45" hidden="1" customHeight="1" outlineLevel="1">
      <c r="B161" s="203">
        <f t="shared" si="39"/>
        <v>50526</v>
      </c>
      <c r="C161" s="354" cm="1">
        <f t="array" ref="C161">IF($J161&lt;=$AD$1,IF(F161="","",-INDEX([6]Delta!$F$1:$JR$1000,$L$13,$I161))*1000*IF(MONTH($B161)=12,IF(MOD($J161,4)=0,31/29,31/30),1),(C149*(1+$AA161)))</f>
        <v>-518203.77949983231</v>
      </c>
      <c r="D161" s="355">
        <f>IF(ISNUMBER($F161),VLOOKUP($J161,'Table 1'!$B$13:$C$37,2,FALSE)/12*1000*Study_MW,"")</f>
        <v>704341.41698120232</v>
      </c>
      <c r="E161" s="355">
        <f t="shared" si="40"/>
        <v>186137.63748137001</v>
      </c>
      <c r="F161" s="354">
        <f>IF($J161&lt;=$AD$1,IF(INDEX([6]Delta!$F$1:$JR$1440,$L$14,$I161)=0,"",INDEX([6]Delta!$F$1:$JR$1440,$L$14,$I161))*IF(MONTH($B161)=12,IF(MOD($J161,4)=0,31/29,31/30),1),F149*IF(MONTH(B161)=2,IF(MOD($J161,4)=0,29/28,IF(MOD($J149,4)=0,28/29,1)),1))*(1+$AB161)</f>
        <v>22851.848039540004</v>
      </c>
      <c r="G161" s="356">
        <f t="shared" si="37"/>
        <v>8.1454085096006477</v>
      </c>
      <c r="I161" s="357">
        <f t="shared" si="35"/>
        <v>174</v>
      </c>
      <c r="J161" s="351">
        <f t="shared" si="41"/>
        <v>2038</v>
      </c>
      <c r="K161" s="203">
        <f t="shared" si="43"/>
        <v>50526</v>
      </c>
      <c r="V161" s="332" t="str">
        <f t="shared" si="36"/>
        <v>Summer</v>
      </c>
      <c r="AA161" s="352">
        <f t="shared" si="38"/>
        <v>2.18E-2</v>
      </c>
      <c r="AB161" s="353">
        <f t="shared" si="42"/>
        <v>0</v>
      </c>
    </row>
    <row r="162" spans="2:28" ht="17.45" hidden="1" customHeight="1" outlineLevel="1">
      <c r="B162" s="203">
        <f t="shared" si="39"/>
        <v>50557</v>
      </c>
      <c r="C162" s="354" cm="1">
        <f t="array" ref="C162">IF($J162&lt;=$AD$1,IF(F162="","",-INDEX([6]Delta!$F$1:$JR$1000,$L$13,$I162))*1000*IF(MONTH($B162)=12,IF(MOD($J162,4)=0,31/29,31/30),1),(C150*(1+$AA162)))</f>
        <v>-591650.76564627816</v>
      </c>
      <c r="D162" s="355">
        <f>IF(ISNUMBER($F162),VLOOKUP($J162,'Table 1'!$B$13:$C$37,2,FALSE)/12*1000*Study_MW,"")</f>
        <v>704341.41698120232</v>
      </c>
      <c r="E162" s="355">
        <f t="shared" si="40"/>
        <v>112690.65133492416</v>
      </c>
      <c r="F162" s="354">
        <f>IF($J162&lt;=$AD$1,IF(INDEX([6]Delta!$F$1:$JR$1440,$L$14,$I162)=0,"",INDEX([6]Delta!$F$1:$JR$1440,$L$14,$I162))*IF(MONTH($B162)=12,IF(MOD($J162,4)=0,31/29,31/30),1),F150*IF(MONTH(B162)=2,IF(MOD($J162,4)=0,29/28,IF(MOD($J150,4)=0,28/29,1)),1))*(1+$AB162)</f>
        <v>21964.394641799998</v>
      </c>
      <c r="G162" s="356">
        <f t="shared" si="37"/>
        <v>5.1306058360681996</v>
      </c>
      <c r="I162" s="357">
        <f t="shared" si="35"/>
        <v>175</v>
      </c>
      <c r="J162" s="351">
        <f t="shared" si="41"/>
        <v>2038</v>
      </c>
      <c r="K162" s="203">
        <f t="shared" si="43"/>
        <v>50557</v>
      </c>
      <c r="V162" s="332" t="str">
        <f t="shared" si="36"/>
        <v>Summer</v>
      </c>
      <c r="AA162" s="352">
        <f t="shared" si="38"/>
        <v>2.18E-2</v>
      </c>
      <c r="AB162" s="353">
        <f t="shared" si="42"/>
        <v>0</v>
      </c>
    </row>
    <row r="163" spans="2:28" ht="17.45" hidden="1" customHeight="1" outlineLevel="1">
      <c r="B163" s="203">
        <f t="shared" si="39"/>
        <v>50587</v>
      </c>
      <c r="C163" s="354" cm="1">
        <f t="array" ref="C163">IF($J163&lt;=$AD$1,IF(F163="","",-INDEX([6]Delta!$F$1:$JR$1000,$L$13,$I163))*1000*IF(MONTH($B163)=12,IF(MOD($J163,4)=0,31/29,31/30),1),(C151*(1+$AA163)))</f>
        <v>-309119.10974815692</v>
      </c>
      <c r="D163" s="355">
        <f>IF(ISNUMBER($F163),VLOOKUP($J163,'Table 1'!$B$13:$C$37,2,FALSE)/12*1000*Study_MW,"")</f>
        <v>704341.41698120232</v>
      </c>
      <c r="E163" s="355">
        <f t="shared" si="40"/>
        <v>395222.3072330454</v>
      </c>
      <c r="F163" s="354">
        <f>IF($J163&lt;=$AD$1,IF(INDEX([6]Delta!$F$1:$JR$1440,$L$14,$I163)=0,"",INDEX([6]Delta!$F$1:$JR$1440,$L$14,$I163))*IF(MONTH($B163)=12,IF(MOD($J163,4)=0,31/29,31/30),1),F151*IF(MONTH(B163)=2,IF(MOD($J163,4)=0,29/28,IF(MOD($J151,4)=0,28/29,1)),1))*(1+$AB163)</f>
        <v>13744.05520639</v>
      </c>
      <c r="G163" s="356">
        <f t="shared" si="37"/>
        <v>28.755873088264035</v>
      </c>
      <c r="I163" s="357">
        <f t="shared" si="35"/>
        <v>176</v>
      </c>
      <c r="J163" s="351">
        <f t="shared" si="41"/>
        <v>2038</v>
      </c>
      <c r="K163" s="203">
        <f t="shared" si="43"/>
        <v>50587</v>
      </c>
      <c r="V163" s="332" t="str">
        <f t="shared" si="36"/>
        <v>Summer</v>
      </c>
      <c r="AA163" s="352">
        <f t="shared" si="38"/>
        <v>2.18E-2</v>
      </c>
      <c r="AB163" s="353">
        <f t="shared" si="42"/>
        <v>0</v>
      </c>
    </row>
    <row r="164" spans="2:28" ht="17.45" hidden="1" customHeight="1" outlineLevel="1">
      <c r="B164" s="203">
        <f t="shared" si="39"/>
        <v>50618</v>
      </c>
      <c r="C164" s="354" cm="1">
        <f t="array" ref="C164">IF($J164&lt;=$AD$1,IF(F164="","",-INDEX([6]Delta!$F$1:$JR$1000,$L$13,$I164))*1000*IF(MONTH($B164)=12,IF(MOD($J164,4)=0,31/29,31/30),1),(C152*(1+$AA164)))</f>
        <v>-518418.82126455312</v>
      </c>
      <c r="D164" s="355">
        <f>IF(ISNUMBER($F164),VLOOKUP($J164,'Table 1'!$B$13:$C$37,2,FALSE)/12*1000*Study_MW,"")</f>
        <v>704341.41698120232</v>
      </c>
      <c r="E164" s="355">
        <f t="shared" si="40"/>
        <v>185922.5957166492</v>
      </c>
      <c r="F164" s="354">
        <f>IF($J164&lt;=$AD$1,IF(INDEX([6]Delta!$F$1:$JR$1440,$L$14,$I164)=0,"",INDEX([6]Delta!$F$1:$JR$1440,$L$14,$I164))*IF(MONTH($B164)=12,IF(MOD($J164,4)=0,31/29,31/30),1),F152*IF(MONTH(B164)=2,IF(MOD($J164,4)=0,29/28,IF(MOD($J152,4)=0,28/29,1)),1))*(1+$AB164)</f>
        <v>12918.0700767</v>
      </c>
      <c r="G164" s="356">
        <f t="shared" si="37"/>
        <v>14.392443655495656</v>
      </c>
      <c r="I164" s="357">
        <f t="shared" si="35"/>
        <v>177</v>
      </c>
      <c r="J164" s="351">
        <f t="shared" si="41"/>
        <v>2038</v>
      </c>
      <c r="K164" s="203">
        <f t="shared" si="43"/>
        <v>50618</v>
      </c>
      <c r="V164" s="332" t="str">
        <f t="shared" si="36"/>
        <v>Summer</v>
      </c>
      <c r="AA164" s="352">
        <f t="shared" si="38"/>
        <v>2.18E-2</v>
      </c>
      <c r="AB164" s="353">
        <f t="shared" si="42"/>
        <v>0</v>
      </c>
    </row>
    <row r="165" spans="2:28" ht="17.45" hidden="1" customHeight="1" outlineLevel="1">
      <c r="B165" s="203">
        <f t="shared" si="39"/>
        <v>50649</v>
      </c>
      <c r="C165" s="354" cm="1">
        <f t="array" ref="C165">IF($J165&lt;=$AD$1,IF(F165="","",-INDEX([6]Delta!$F$1:$JR$1000,$L$13,$I165))*1000*IF(MONTH($B165)=12,IF(MOD($J165,4)=0,31/29,31/30),1),(C153*(1+$AA165)))</f>
        <v>-353367.55056247965</v>
      </c>
      <c r="D165" s="355">
        <f>IF(ISNUMBER($F165),VLOOKUP($J165,'Table 1'!$B$13:$C$37,2,FALSE)/12*1000*Study_MW,"")</f>
        <v>704341.41698120232</v>
      </c>
      <c r="E165" s="355">
        <f t="shared" si="40"/>
        <v>350973.86641872267</v>
      </c>
      <c r="F165" s="354">
        <f>IF($J165&lt;=$AD$1,IF(INDEX([6]Delta!$F$1:$JR$1440,$L$14,$I165)=0,"",INDEX([6]Delta!$F$1:$JR$1440,$L$14,$I165))*IF(MONTH($B165)=12,IF(MOD($J165,4)=0,31/29,31/30),1),F153*IF(MONTH(B165)=2,IF(MOD($J165,4)=0,29/28,IF(MOD($J153,4)=0,28/29,1)),1))*(1+$AB165)</f>
        <v>11871.487103879999</v>
      </c>
      <c r="G165" s="356">
        <f t="shared" si="37"/>
        <v>29.5644398505064</v>
      </c>
      <c r="I165" s="357">
        <f t="shared" si="35"/>
        <v>178</v>
      </c>
      <c r="J165" s="351">
        <f t="shared" si="41"/>
        <v>2038</v>
      </c>
      <c r="K165" s="203">
        <f t="shared" si="43"/>
        <v>50649</v>
      </c>
      <c r="V165" s="332" t="str">
        <f t="shared" si="36"/>
        <v>Winter</v>
      </c>
      <c r="AA165" s="352">
        <f t="shared" si="38"/>
        <v>2.18E-2</v>
      </c>
      <c r="AB165" s="353">
        <f t="shared" si="42"/>
        <v>0</v>
      </c>
    </row>
    <row r="166" spans="2:28" ht="17.45" hidden="1" customHeight="1" outlineLevel="1">
      <c r="B166" s="203">
        <f t="shared" si="39"/>
        <v>50679</v>
      </c>
      <c r="C166" s="354" cm="1">
        <f t="array" ref="C166">IF($J166&lt;=$AD$1,IF(F166="","",-INDEX([6]Delta!$F$1:$JR$1000,$L$13,$I166))*1000*IF(MONTH($B166)=12,IF(MOD($J166,4)=0,31/29,31/30),1),(C154*(1+$AA166)))</f>
        <v>-1138580.7090494055</v>
      </c>
      <c r="D166" s="355">
        <f>IF(ISNUMBER($F166),VLOOKUP($J166,'Table 1'!$B$13:$C$37,2,FALSE)/12*1000*Study_MW,"")</f>
        <v>704341.41698120232</v>
      </c>
      <c r="E166" s="355">
        <f t="shared" si="40"/>
        <v>-434239.29206820321</v>
      </c>
      <c r="F166" s="354">
        <f>IF($J166&lt;=$AD$1,IF(INDEX([6]Delta!$F$1:$JR$1440,$L$14,$I166)=0,"",INDEX([6]Delta!$F$1:$JR$1440,$L$14,$I166))*IF(MONTH($B166)=12,IF(MOD($J166,4)=0,31/29,31/30),1),F154*IF(MONTH(B166)=2,IF(MOD($J166,4)=0,29/28,IF(MOD($J154,4)=0,28/29,1)),1))*(1+$AB166)</f>
        <v>23100.34310405</v>
      </c>
      <c r="G166" s="356">
        <f t="shared" si="37"/>
        <v>-18.797958545995428</v>
      </c>
      <c r="I166" s="357">
        <f t="shared" si="35"/>
        <v>179</v>
      </c>
      <c r="J166" s="351">
        <f t="shared" si="41"/>
        <v>2038</v>
      </c>
      <c r="K166" s="203">
        <f t="shared" si="43"/>
        <v>50679</v>
      </c>
      <c r="V166" s="332" t="str">
        <f t="shared" si="36"/>
        <v>Winter</v>
      </c>
      <c r="AA166" s="352">
        <f t="shared" si="38"/>
        <v>2.18E-2</v>
      </c>
      <c r="AB166" s="353">
        <f t="shared" si="42"/>
        <v>0</v>
      </c>
    </row>
    <row r="167" spans="2:28" ht="17.45" hidden="1" customHeight="1" outlineLevel="1">
      <c r="B167" s="203">
        <f t="shared" si="39"/>
        <v>50710</v>
      </c>
      <c r="C167" s="354" cm="1">
        <f t="array" ref="C167">IF($J167&lt;=$AD$1,IF(F167="","",-INDEX([6]Delta!$F$1:$JR$1000,$L$13,$I167))*1000*IF(MONTH($B167)=12,IF(MOD($J167,4)=0,31/29,31/30),1),(C155*(1+$AA167)))</f>
        <v>-1199208.2754389811</v>
      </c>
      <c r="D167" s="355">
        <f>IF(ISNUMBER($F167),VLOOKUP($J167,'Table 1'!$B$13:$C$37,2,FALSE)/12*1000*Study_MW,"")</f>
        <v>704341.41698120232</v>
      </c>
      <c r="E167" s="355">
        <f t="shared" si="40"/>
        <v>-494866.85845777881</v>
      </c>
      <c r="F167" s="354">
        <f>IF($J167&lt;=$AD$1,IF(INDEX([6]Delta!$F$1:$JR$1440,$L$14,$I167)=0,"",INDEX([6]Delta!$F$1:$JR$1440,$L$14,$I167))*IF(MONTH($B167)=12,IF(MOD($J167,4)=0,31/29,31/30),1),F155*IF(MONTH(B167)=2,IF(MOD($J167,4)=0,29/28,IF(MOD($J155,4)=0,28/29,1)),1))*(1+$AB167)</f>
        <v>13580.216540810003</v>
      </c>
      <c r="G167" s="356">
        <f t="shared" si="37"/>
        <v>-36.440277441132913</v>
      </c>
      <c r="I167" s="357">
        <f t="shared" si="35"/>
        <v>180</v>
      </c>
      <c r="J167" s="351">
        <f t="shared" si="41"/>
        <v>2038</v>
      </c>
      <c r="K167" s="203">
        <f t="shared" si="43"/>
        <v>50710</v>
      </c>
      <c r="V167" s="332" t="str">
        <f t="shared" si="36"/>
        <v>Winter</v>
      </c>
      <c r="AA167" s="352">
        <f t="shared" si="38"/>
        <v>2.18E-2</v>
      </c>
      <c r="AB167" s="353">
        <f t="shared" si="42"/>
        <v>0</v>
      </c>
    </row>
    <row r="168" spans="2:28" ht="17.45" hidden="1" customHeight="1" outlineLevel="1">
      <c r="B168" s="204">
        <f t="shared" si="39"/>
        <v>50740</v>
      </c>
      <c r="C168" s="361" cm="1">
        <f t="array" ref="C168">IF($J168&lt;=$AD$1,IF(F168="","",-INDEX([6]Delta!$F$1:$JR$1000,$L$13,$I168))*1000*IF(MONTH($B168)=12,IF(MOD($J168,4)=0,31/29,31/30),1),(C156*(1+$AA168)))</f>
        <v>-2032846.8375504885</v>
      </c>
      <c r="D168" s="362">
        <f>IF(ISNUMBER($F168),VLOOKUP($J168,'Table 1'!$B$13:$C$37,2,FALSE)/12*1000*Study_MW,"")</f>
        <v>704341.41698120232</v>
      </c>
      <c r="E168" s="362">
        <f t="shared" si="40"/>
        <v>-1328505.4205692862</v>
      </c>
      <c r="F168" s="361">
        <f>IF($J168&lt;=$AD$1,IF(INDEX([6]Delta!$F$1:$JR$1440,$L$14,$I168)=0,"",INDEX([6]Delta!$F$1:$JR$1440,$L$14,$I168))*IF(MONTH($B168)=12,IF(MOD($J168,4)=0,31/29,31/30),1),F156*IF(MONTH(B168)=2,IF(MOD($J168,4)=0,29/28,IF(MOD($J156,4)=0,28/29,1)),1))*(1+$AB168)</f>
        <v>15022.586759166337</v>
      </c>
      <c r="G168" s="363">
        <f t="shared" si="37"/>
        <v>-88.433865742773733</v>
      </c>
      <c r="I168" s="364">
        <f t="shared" si="35"/>
        <v>181</v>
      </c>
      <c r="J168" s="351">
        <f t="shared" si="41"/>
        <v>2038</v>
      </c>
      <c r="K168" s="204">
        <f t="shared" si="43"/>
        <v>50740</v>
      </c>
      <c r="V168" s="332" t="str">
        <f t="shared" si="36"/>
        <v>Winter</v>
      </c>
      <c r="AA168" s="352">
        <f t="shared" si="38"/>
        <v>2.18E-2</v>
      </c>
      <c r="AB168" s="353">
        <f t="shared" si="42"/>
        <v>0</v>
      </c>
    </row>
    <row r="169" spans="2:28" ht="17.45" hidden="1" customHeight="1" outlineLevel="1">
      <c r="B169" s="202">
        <f t="shared" si="39"/>
        <v>50771</v>
      </c>
      <c r="C169" s="345" cm="1">
        <f t="array" ref="C169">IF($J169&lt;=$AD$1,IF(F169="","",-INDEX([6]Delta!$F$1:$JR$1000,$L$13,$I169))*1000*IF(MONTH($B169)=12,IF(MOD($J169,4)=0,31/29,31/30),1),(C157*(1+$AA169)))</f>
        <v>117963.07646651621</v>
      </c>
      <c r="D169" s="346">
        <f>IF(ISNUMBER($F169),VLOOKUP($J169,'Table 1'!$B$13:$C$37,2,FALSE)/12*1000*Study_MW,"")</f>
        <v>719696.05974859081</v>
      </c>
      <c r="E169" s="347">
        <f t="shared" si="40"/>
        <v>837659.13621510705</v>
      </c>
      <c r="F169" s="348">
        <f>IF($J169&lt;=$AD$1,IF(INDEX([6]Delta!$F$1:$JR$1440,$L$14,$I169)=0,"",INDEX([6]Delta!$F$1:$JR$1440,$L$14,$I169))*IF(MONTH($B169)=12,IF(MOD($J169,4)=0,31/29,31/30),1),F157*IF(MONTH(B169)=2,IF(MOD($J169,4)=0,29/28,IF(MOD($J157,4)=0,28/29,1)),1))*(1+$AB169)</f>
        <v>19018.897428480002</v>
      </c>
      <c r="G169" s="349">
        <f t="shared" si="37"/>
        <v>44.043517210453409</v>
      </c>
      <c r="I169" s="365">
        <f t="shared" si="35"/>
        <v>183</v>
      </c>
      <c r="J169" s="351">
        <f t="shared" si="41"/>
        <v>2039</v>
      </c>
      <c r="K169" s="202">
        <f t="shared" si="43"/>
        <v>50771</v>
      </c>
      <c r="V169" s="332" t="str">
        <f t="shared" si="36"/>
        <v>Winter</v>
      </c>
      <c r="AA169" s="352">
        <f t="shared" si="38"/>
        <v>2.18E-2</v>
      </c>
      <c r="AB169" s="353">
        <f t="shared" si="42"/>
        <v>0</v>
      </c>
    </row>
    <row r="170" spans="2:28" ht="17.45" hidden="1" customHeight="1" outlineLevel="1">
      <c r="B170" s="203">
        <f t="shared" si="39"/>
        <v>50802</v>
      </c>
      <c r="C170" s="354" cm="1">
        <f t="array" ref="C170">IF($J170&lt;=$AD$1,IF(F170="","",-INDEX([6]Delta!$F$1:$JR$1000,$L$13,$I170))*1000*IF(MONTH($B170)=12,IF(MOD($J170,4)=0,31/29,31/30),1),(C158*(1+$AA170)))</f>
        <v>318549.47562955384</v>
      </c>
      <c r="D170" s="355">
        <f>IF(ISNUMBER($F170),VLOOKUP($J170,'Table 1'!$B$13:$C$37,2,FALSE)/12*1000*Study_MW,"")</f>
        <v>719696.05974859081</v>
      </c>
      <c r="E170" s="355">
        <f t="shared" si="40"/>
        <v>1038245.5353781446</v>
      </c>
      <c r="F170" s="354">
        <f>IF($J170&lt;=$AD$1,IF(INDEX([6]Delta!$F$1:$JR$1440,$L$14,$I170)=0,"",INDEX([6]Delta!$F$1:$JR$1440,$L$14,$I170))*IF(MONTH($B170)=12,IF(MOD($J170,4)=0,31/29,31/30),1),F158*IF(MONTH(B170)=2,IF(MOD($J170,4)=0,29/28,IF(MOD($J158,4)=0,28/29,1)),1))*(1+$AB170)</f>
        <v>19008.25200674</v>
      </c>
      <c r="G170" s="356">
        <f t="shared" si="37"/>
        <v>54.620779175802198</v>
      </c>
      <c r="I170" s="357">
        <f t="shared" si="35"/>
        <v>184</v>
      </c>
      <c r="J170" s="351">
        <f t="shared" si="41"/>
        <v>2039</v>
      </c>
      <c r="K170" s="203">
        <f t="shared" si="43"/>
        <v>50802</v>
      </c>
      <c r="V170" s="332" t="str">
        <f t="shared" si="36"/>
        <v>Winter</v>
      </c>
      <c r="AA170" s="352">
        <f t="shared" si="38"/>
        <v>2.18E-2</v>
      </c>
      <c r="AB170" s="353">
        <f t="shared" si="42"/>
        <v>0</v>
      </c>
    </row>
    <row r="171" spans="2:28" ht="17.45" hidden="1" customHeight="1" outlineLevel="1">
      <c r="B171" s="203">
        <f t="shared" si="39"/>
        <v>50830</v>
      </c>
      <c r="C171" s="354" cm="1">
        <f t="array" ref="C171">IF($J171&lt;=$AD$1,IF(F171="","",-INDEX([6]Delta!$F$1:$JR$1000,$L$13,$I171))*1000*IF(MONTH($B171)=12,IF(MOD($J171,4)=0,31/29,31/30),1),(C159*(1+$AA171)))</f>
        <v>66284.36198682175</v>
      </c>
      <c r="D171" s="355">
        <f>IF(ISNUMBER($F171),VLOOKUP($J171,'Table 1'!$B$13:$C$37,2,FALSE)/12*1000*Study_MW,"")</f>
        <v>719696.05974859081</v>
      </c>
      <c r="E171" s="355">
        <f t="shared" si="40"/>
        <v>785980.42173541256</v>
      </c>
      <c r="F171" s="354">
        <f>IF($J171&lt;=$AD$1,IF(INDEX([6]Delta!$F$1:$JR$1440,$L$14,$I171)=0,"",INDEX([6]Delta!$F$1:$JR$1440,$L$14,$I171))*IF(MONTH($B171)=12,IF(MOD($J171,4)=0,31/29,31/30),1),F159*IF(MONTH(B171)=2,IF(MOD($J171,4)=0,29/28,IF(MOD($J159,4)=0,28/29,1)),1))*(1+$AB171)</f>
        <v>17956.003675159998</v>
      </c>
      <c r="G171" s="356">
        <f t="shared" si="37"/>
        <v>43.772569662743123</v>
      </c>
      <c r="I171" s="357">
        <f t="shared" si="35"/>
        <v>185</v>
      </c>
      <c r="J171" s="351">
        <f t="shared" si="41"/>
        <v>2039</v>
      </c>
      <c r="K171" s="203">
        <f t="shared" si="43"/>
        <v>50830</v>
      </c>
      <c r="V171" s="332" t="str">
        <f t="shared" si="36"/>
        <v>Winter</v>
      </c>
      <c r="AA171" s="352">
        <f t="shared" si="38"/>
        <v>2.18E-2</v>
      </c>
      <c r="AB171" s="353">
        <f t="shared" si="42"/>
        <v>0</v>
      </c>
    </row>
    <row r="172" spans="2:28" ht="17.45" hidden="1" customHeight="1" outlineLevel="1">
      <c r="B172" s="203">
        <f t="shared" si="39"/>
        <v>50861</v>
      </c>
      <c r="C172" s="354" cm="1">
        <f t="array" ref="C172">IF($J172&lt;=$AD$1,IF(F172="","",-INDEX([6]Delta!$F$1:$JR$1000,$L$13,$I172))*1000*IF(MONTH($B172)=12,IF(MOD($J172,4)=0,31/29,31/30),1),(C160*(1+$AA172)))</f>
        <v>56240.514973993413</v>
      </c>
      <c r="D172" s="355">
        <f>IF(ISNUMBER($F172),VLOOKUP($J172,'Table 1'!$B$13:$C$37,2,FALSE)/12*1000*Study_MW,"")</f>
        <v>719696.05974859081</v>
      </c>
      <c r="E172" s="355">
        <f t="shared" si="40"/>
        <v>775936.57472258422</v>
      </c>
      <c r="F172" s="354">
        <f>IF($J172&lt;=$AD$1,IF(INDEX([6]Delta!$F$1:$JR$1440,$L$14,$I172)=0,"",INDEX([6]Delta!$F$1:$JR$1440,$L$14,$I172))*IF(MONTH($B172)=12,IF(MOD($J172,4)=0,31/29,31/30),1),F160*IF(MONTH(B172)=2,IF(MOD($J172,4)=0,29/28,IF(MOD($J160,4)=0,28/29,1)),1))*(1+$AB172)</f>
        <v>22296.220530250001</v>
      </c>
      <c r="G172" s="356">
        <f t="shared" si="37"/>
        <v>34.8012603153905</v>
      </c>
      <c r="I172" s="357">
        <f t="shared" si="35"/>
        <v>186</v>
      </c>
      <c r="J172" s="351">
        <f t="shared" si="41"/>
        <v>2039</v>
      </c>
      <c r="K172" s="203">
        <f t="shared" si="43"/>
        <v>50861</v>
      </c>
      <c r="V172" s="332" t="str">
        <f t="shared" si="36"/>
        <v>Winter</v>
      </c>
      <c r="AA172" s="352">
        <f t="shared" si="38"/>
        <v>2.18E-2</v>
      </c>
      <c r="AB172" s="353">
        <f t="shared" si="42"/>
        <v>0</v>
      </c>
    </row>
    <row r="173" spans="2:28" ht="17.45" hidden="1" customHeight="1" outlineLevel="1">
      <c r="B173" s="203">
        <f t="shared" si="39"/>
        <v>50891</v>
      </c>
      <c r="C173" s="354" cm="1">
        <f t="array" ref="C173">IF($J173&lt;=$AD$1,IF(F173="","",-INDEX([6]Delta!$F$1:$JR$1000,$L$13,$I173))*1000*IF(MONTH($B173)=12,IF(MOD($J173,4)=0,31/29,31/30),1),(C161*(1+$AA173)))</f>
        <v>147569.80495386233</v>
      </c>
      <c r="D173" s="355">
        <f>IF(ISNUMBER($F173),VLOOKUP($J173,'Table 1'!$B$13:$C$37,2,FALSE)/12*1000*Study_MW,"")</f>
        <v>719696.05974859081</v>
      </c>
      <c r="E173" s="355">
        <f t="shared" si="40"/>
        <v>867265.86470245314</v>
      </c>
      <c r="F173" s="354">
        <f>IF($J173&lt;=$AD$1,IF(INDEX([6]Delta!$F$1:$JR$1440,$L$14,$I173)=0,"",INDEX([6]Delta!$F$1:$JR$1440,$L$14,$I173))*IF(MONTH($B173)=12,IF(MOD($J173,4)=0,31/29,31/30),1),F161*IF(MONTH(B173)=2,IF(MOD($J173,4)=0,29/28,IF(MOD($J161,4)=0,28/29,1)),1))*(1+$AB173)</f>
        <v>22706.788430020009</v>
      </c>
      <c r="G173" s="356">
        <f t="shared" si="37"/>
        <v>38.194122756517395</v>
      </c>
      <c r="I173" s="357">
        <f t="shared" si="35"/>
        <v>187</v>
      </c>
      <c r="J173" s="351">
        <f t="shared" si="41"/>
        <v>2039</v>
      </c>
      <c r="K173" s="203">
        <f t="shared" si="43"/>
        <v>50891</v>
      </c>
      <c r="V173" s="332" t="str">
        <f t="shared" si="36"/>
        <v>Summer</v>
      </c>
      <c r="AA173" s="352">
        <f t="shared" si="38"/>
        <v>2.18E-2</v>
      </c>
      <c r="AB173" s="353">
        <f t="shared" si="42"/>
        <v>0</v>
      </c>
    </row>
    <row r="174" spans="2:28" ht="17.45" hidden="1" customHeight="1" outlineLevel="1">
      <c r="B174" s="203">
        <f t="shared" si="39"/>
        <v>50922</v>
      </c>
      <c r="C174" s="354" cm="1">
        <f t="array" ref="C174">IF($J174&lt;=$AD$1,IF(F174="","",-INDEX([6]Delta!$F$1:$JR$1000,$L$13,$I174))*1000*IF(MONTH($B174)=12,IF(MOD($J174,4)=0,31/29,31/30),1),(C162*(1+$AA174)))</f>
        <v>215433.53184931038</v>
      </c>
      <c r="D174" s="355">
        <f>IF(ISNUMBER($F174),VLOOKUP($J174,'Table 1'!$B$13:$C$37,2,FALSE)/12*1000*Study_MW,"")</f>
        <v>719696.05974859081</v>
      </c>
      <c r="E174" s="355">
        <f t="shared" si="40"/>
        <v>935129.59159790119</v>
      </c>
      <c r="F174" s="354">
        <f>IF($J174&lt;=$AD$1,IF(INDEX([6]Delta!$F$1:$JR$1440,$L$14,$I174)=0,"",INDEX([6]Delta!$F$1:$JR$1440,$L$14,$I174))*IF(MONTH($B174)=12,IF(MOD($J174,4)=0,31/29,31/30),1),F162*IF(MONTH(B174)=2,IF(MOD($J174,4)=0,29/28,IF(MOD($J162,4)=0,28/29,1)),1))*(1+$AB174)</f>
        <v>21745.812183619997</v>
      </c>
      <c r="G174" s="356">
        <f t="shared" si="37"/>
        <v>43.0027438709457</v>
      </c>
      <c r="I174" s="357">
        <f t="shared" si="35"/>
        <v>188</v>
      </c>
      <c r="J174" s="351">
        <f t="shared" si="41"/>
        <v>2039</v>
      </c>
      <c r="K174" s="203">
        <f t="shared" si="43"/>
        <v>50922</v>
      </c>
      <c r="V174" s="332" t="str">
        <f t="shared" si="36"/>
        <v>Summer</v>
      </c>
      <c r="AA174" s="352">
        <f t="shared" si="38"/>
        <v>2.18E-2</v>
      </c>
      <c r="AB174" s="353">
        <f t="shared" si="42"/>
        <v>0</v>
      </c>
    </row>
    <row r="175" spans="2:28" ht="17.45" hidden="1" customHeight="1" outlineLevel="1">
      <c r="B175" s="203">
        <f t="shared" si="39"/>
        <v>50952</v>
      </c>
      <c r="C175" s="354" cm="1">
        <f t="array" ref="C175">IF($J175&lt;=$AD$1,IF(F175="","",-INDEX([6]Delta!$F$1:$JR$1000,$L$13,$I175))*1000*IF(MONTH($B175)=12,IF(MOD($J175,4)=0,31/29,31/30),1),(C163*(1+$AA175)))</f>
        <v>110187.00462749985</v>
      </c>
      <c r="D175" s="355">
        <f>IF(ISNUMBER($F175),VLOOKUP($J175,'Table 1'!$B$13:$C$37,2,FALSE)/12*1000*Study_MW,"")</f>
        <v>719696.05974859081</v>
      </c>
      <c r="E175" s="355">
        <f t="shared" si="40"/>
        <v>829883.06437609065</v>
      </c>
      <c r="F175" s="354">
        <f>IF($J175&lt;=$AD$1,IF(INDEX([6]Delta!$F$1:$JR$1440,$L$14,$I175)=0,"",INDEX([6]Delta!$F$1:$JR$1440,$L$14,$I175))*IF(MONTH($B175)=12,IF(MOD($J175,4)=0,31/29,31/30),1),F163*IF(MONTH(B175)=2,IF(MOD($J175,4)=0,29/28,IF(MOD($J163,4)=0,28/29,1)),1))*(1+$AB175)</f>
        <v>13611.277785999999</v>
      </c>
      <c r="G175" s="356">
        <f t="shared" si="37"/>
        <v>60.970254036669083</v>
      </c>
      <c r="I175" s="357">
        <f t="shared" si="35"/>
        <v>189</v>
      </c>
      <c r="J175" s="351">
        <f t="shared" si="41"/>
        <v>2039</v>
      </c>
      <c r="K175" s="203">
        <f t="shared" si="43"/>
        <v>50952</v>
      </c>
      <c r="V175" s="332" t="str">
        <f t="shared" si="36"/>
        <v>Summer</v>
      </c>
      <c r="AA175" s="352">
        <f t="shared" si="38"/>
        <v>2.18E-2</v>
      </c>
      <c r="AB175" s="353">
        <f t="shared" si="42"/>
        <v>0</v>
      </c>
    </row>
    <row r="176" spans="2:28" ht="17.45" hidden="1" customHeight="1" outlineLevel="1">
      <c r="B176" s="203">
        <f t="shared" si="39"/>
        <v>50983</v>
      </c>
      <c r="C176" s="354" cm="1">
        <f t="array" ref="C176">IF($J176&lt;=$AD$1,IF(F176="","",-INDEX([6]Delta!$F$1:$JR$1000,$L$13,$I176))*1000*IF(MONTH($B176)=12,IF(MOD($J176,4)=0,31/29,31/30),1),(C164*(1+$AA176)))</f>
        <v>17647.307539442409</v>
      </c>
      <c r="D176" s="355">
        <f>IF(ISNUMBER($F176),VLOOKUP($J176,'Table 1'!$B$13:$C$37,2,FALSE)/12*1000*Study_MW,"")</f>
        <v>719696.05974859081</v>
      </c>
      <c r="E176" s="355">
        <f t="shared" si="40"/>
        <v>737343.36728803325</v>
      </c>
      <c r="F176" s="354">
        <f>IF($J176&lt;=$AD$1,IF(INDEX([6]Delta!$F$1:$JR$1440,$L$14,$I176)=0,"",INDEX([6]Delta!$F$1:$JR$1440,$L$14,$I176))*IF(MONTH($B176)=12,IF(MOD($J176,4)=0,31/29,31/30),1),F164*IF(MONTH(B176)=2,IF(MOD($J176,4)=0,29/28,IF(MOD($J164,4)=0,28/29,1)),1))*(1+$AB176)</f>
        <v>13189.19712069</v>
      </c>
      <c r="G176" s="356">
        <f t="shared" si="37"/>
        <v>55.905098736552866</v>
      </c>
      <c r="I176" s="357">
        <f t="shared" si="35"/>
        <v>190</v>
      </c>
      <c r="J176" s="351">
        <f t="shared" si="41"/>
        <v>2039</v>
      </c>
      <c r="K176" s="203">
        <f t="shared" si="43"/>
        <v>50983</v>
      </c>
      <c r="V176" s="332" t="str">
        <f t="shared" si="36"/>
        <v>Summer</v>
      </c>
      <c r="AA176" s="352">
        <f t="shared" si="38"/>
        <v>2.18E-2</v>
      </c>
      <c r="AB176" s="353">
        <f t="shared" si="42"/>
        <v>0</v>
      </c>
    </row>
    <row r="177" spans="2:28" ht="17.45" hidden="1" customHeight="1" outlineLevel="1">
      <c r="B177" s="203">
        <f t="shared" si="39"/>
        <v>51014</v>
      </c>
      <c r="C177" s="354" cm="1">
        <f t="array" ref="C177">IF($J177&lt;=$AD$1,IF(F177="","",-INDEX([6]Delta!$F$1:$JR$1000,$L$13,$I177))*1000*IF(MONTH($B177)=12,IF(MOD($J177,4)=0,31/29,31/30),1),(C165*(1+$AA177)))</f>
        <v>135312.678551094</v>
      </c>
      <c r="D177" s="355">
        <f>IF(ISNUMBER($F177),VLOOKUP($J177,'Table 1'!$B$13:$C$37,2,FALSE)/12*1000*Study_MW,"")</f>
        <v>719696.05974859081</v>
      </c>
      <c r="E177" s="355">
        <f t="shared" si="40"/>
        <v>855008.73829968483</v>
      </c>
      <c r="F177" s="354">
        <f>IF($J177&lt;=$AD$1,IF(INDEX([6]Delta!$F$1:$JR$1440,$L$14,$I177)=0,"",INDEX([6]Delta!$F$1:$JR$1440,$L$14,$I177))*IF(MONTH($B177)=12,IF(MOD($J177,4)=0,31/29,31/30),1),F165*IF(MONTH(B177)=2,IF(MOD($J177,4)=0,29/28,IF(MOD($J165,4)=0,28/29,1)),1))*(1+$AB177)</f>
        <v>11582.931032570001</v>
      </c>
      <c r="G177" s="356">
        <f t="shared" si="37"/>
        <v>73.816267738751876</v>
      </c>
      <c r="I177" s="357">
        <f t="shared" si="35"/>
        <v>191</v>
      </c>
      <c r="J177" s="351">
        <f t="shared" si="41"/>
        <v>2039</v>
      </c>
      <c r="K177" s="203">
        <f t="shared" si="43"/>
        <v>51014</v>
      </c>
      <c r="V177" s="332" t="str">
        <f t="shared" si="36"/>
        <v>Winter</v>
      </c>
      <c r="AA177" s="352">
        <f t="shared" si="38"/>
        <v>2.18E-2</v>
      </c>
      <c r="AB177" s="353">
        <f t="shared" si="42"/>
        <v>0</v>
      </c>
    </row>
    <row r="178" spans="2:28" ht="17.45" hidden="1" customHeight="1" outlineLevel="1">
      <c r="B178" s="203">
        <f t="shared" si="39"/>
        <v>51044</v>
      </c>
      <c r="C178" s="354" cm="1">
        <f t="array" ref="C178">IF($J178&lt;=$AD$1,IF(F178="","",-INDEX([6]Delta!$F$1:$JR$1000,$L$13,$I178))*1000*IF(MONTH($B178)=12,IF(MOD($J178,4)=0,31/29,31/30),1),(C166*(1+$AA178)))</f>
        <v>140771.39895941218</v>
      </c>
      <c r="D178" s="355">
        <f>IF(ISNUMBER($F178),VLOOKUP($J178,'Table 1'!$B$13:$C$37,2,FALSE)/12*1000*Study_MW,"")</f>
        <v>719696.05974859081</v>
      </c>
      <c r="E178" s="355">
        <f t="shared" si="40"/>
        <v>860467.45870800293</v>
      </c>
      <c r="F178" s="354">
        <f>IF($J178&lt;=$AD$1,IF(INDEX([6]Delta!$F$1:$JR$1440,$L$14,$I178)=0,"",INDEX([6]Delta!$F$1:$JR$1440,$L$14,$I178))*IF(MONTH($B178)=12,IF(MOD($J178,4)=0,31/29,31/30),1),F166*IF(MONTH(B178)=2,IF(MOD($J178,4)=0,29/28,IF(MOD($J166,4)=0,28/29,1)),1))*(1+$AB178)</f>
        <v>23195.825556000003</v>
      </c>
      <c r="G178" s="356">
        <f t="shared" si="37"/>
        <v>37.095789353590305</v>
      </c>
      <c r="I178" s="357">
        <f t="shared" si="35"/>
        <v>192</v>
      </c>
      <c r="J178" s="351">
        <f t="shared" si="41"/>
        <v>2039</v>
      </c>
      <c r="K178" s="203">
        <f t="shared" si="43"/>
        <v>51044</v>
      </c>
      <c r="V178" s="332" t="str">
        <f t="shared" si="36"/>
        <v>Winter</v>
      </c>
      <c r="AA178" s="352">
        <f t="shared" si="38"/>
        <v>2.18E-2</v>
      </c>
      <c r="AB178" s="353">
        <f t="shared" si="42"/>
        <v>0</v>
      </c>
    </row>
    <row r="179" spans="2:28" ht="17.45" hidden="1" customHeight="1" outlineLevel="1">
      <c r="B179" s="203">
        <f t="shared" si="39"/>
        <v>51075</v>
      </c>
      <c r="C179" s="354" cm="1">
        <f t="array" ref="C179">IF($J179&lt;=$AD$1,IF(F179="","",-INDEX([6]Delta!$F$1:$JR$1000,$L$13,$I179))*1000*IF(MONTH($B179)=12,IF(MOD($J179,4)=0,31/29,31/30),1),(C167*(1+$AA179)))</f>
        <v>-82581.837070079928</v>
      </c>
      <c r="D179" s="355">
        <f>IF(ISNUMBER($F179),VLOOKUP($J179,'Table 1'!$B$13:$C$37,2,FALSE)/12*1000*Study_MW,"")</f>
        <v>719696.05974859081</v>
      </c>
      <c r="E179" s="355">
        <f t="shared" si="40"/>
        <v>637114.22267851094</v>
      </c>
      <c r="F179" s="354">
        <f>IF($J179&lt;=$AD$1,IF(INDEX([6]Delta!$F$1:$JR$1440,$L$14,$I179)=0,"",INDEX([6]Delta!$F$1:$JR$1440,$L$14,$I179))*IF(MONTH($B179)=12,IF(MOD($J179,4)=0,31/29,31/30),1),F167*IF(MONTH(B179)=2,IF(MOD($J179,4)=0,29/28,IF(MOD($J167,4)=0,28/29,1)),1))*(1+$AB179)</f>
        <v>14022.606174700002</v>
      </c>
      <c r="G179" s="356">
        <f t="shared" si="37"/>
        <v>45.434793984873593</v>
      </c>
      <c r="I179" s="357">
        <f t="shared" si="35"/>
        <v>193</v>
      </c>
      <c r="J179" s="351">
        <f t="shared" si="41"/>
        <v>2039</v>
      </c>
      <c r="K179" s="203">
        <f t="shared" si="43"/>
        <v>51075</v>
      </c>
      <c r="V179" s="332" t="str">
        <f t="shared" si="36"/>
        <v>Winter</v>
      </c>
      <c r="AA179" s="352">
        <f t="shared" si="38"/>
        <v>2.18E-2</v>
      </c>
      <c r="AB179" s="353">
        <f t="shared" si="42"/>
        <v>0</v>
      </c>
    </row>
    <row r="180" spans="2:28" ht="17.45" hidden="1" customHeight="1" outlineLevel="1">
      <c r="B180" s="204">
        <f t="shared" si="39"/>
        <v>51105</v>
      </c>
      <c r="C180" s="361" cm="1">
        <f t="array" ref="C180">IF($J180&lt;=$AD$1,IF(F180="","",-INDEX([6]Delta!$F$1:$JR$1000,$L$13,$I180))*1000*IF(MONTH($B180)=12,IF(MOD($J180,4)=0,31/29,31/30),1),(C168*(1+$AA180)))</f>
        <v>-315583.31037119258</v>
      </c>
      <c r="D180" s="362">
        <f>IF(ISNUMBER($F180),VLOOKUP($J180,'Table 1'!$B$13:$C$37,2,FALSE)/12*1000*Study_MW,"")</f>
        <v>719696.05974859081</v>
      </c>
      <c r="E180" s="362">
        <f t="shared" si="40"/>
        <v>404112.74937739823</v>
      </c>
      <c r="F180" s="361">
        <f>IF($J180&lt;=$AD$1,IF(INDEX([6]Delta!$F$1:$JR$1440,$L$14,$I180)=0,"",INDEX([6]Delta!$F$1:$JR$1440,$L$14,$I180))*IF(MONTH($B180)=12,IF(MOD($J180,4)=0,31/29,31/30),1),F168*IF(MONTH(B180)=2,IF(MOD($J180,4)=0,29/28,IF(MOD($J168,4)=0,28/29,1)),1))*(1+$AB180)</f>
        <v>14366.53339939067</v>
      </c>
      <c r="G180" s="363">
        <f t="shared" si="37"/>
        <v>28.128758562906896</v>
      </c>
      <c r="I180" s="364">
        <f t="shared" si="35"/>
        <v>194</v>
      </c>
      <c r="J180" s="351">
        <f t="shared" si="41"/>
        <v>2039</v>
      </c>
      <c r="K180" s="204">
        <f t="shared" si="43"/>
        <v>51105</v>
      </c>
      <c r="V180" s="332" t="str">
        <f t="shared" si="36"/>
        <v>Winter</v>
      </c>
      <c r="AA180" s="352">
        <f t="shared" si="38"/>
        <v>2.18E-2</v>
      </c>
      <c r="AB180" s="353">
        <f t="shared" si="42"/>
        <v>0</v>
      </c>
    </row>
    <row r="181" spans="2:28" ht="17.45" hidden="1" customHeight="1" outlineLevel="1">
      <c r="B181" s="202">
        <f t="shared" si="39"/>
        <v>51136</v>
      </c>
      <c r="C181" s="345" cm="1">
        <f t="array" ref="C181">IF($J181&lt;=$AD$1,IF(F181="","",-INDEX([6]Delta!$F$1:$JR$1000,$L$13,$I181))*1000*IF(MONTH($B181)=12,IF(MOD($J181,4)=0,31/29,31/30),1),(C169*(1+$AA181)))</f>
        <v>62221.760262149473</v>
      </c>
      <c r="D181" s="346">
        <f>IF(ISNUMBER($F181),VLOOKUP($J181,'Table 1'!$B$13:$C$37,2,FALSE)/12*1000*Study_MW,"")</f>
        <v>735385.43407015363</v>
      </c>
      <c r="E181" s="347">
        <f t="shared" si="40"/>
        <v>797607.19433230313</v>
      </c>
      <c r="F181" s="348">
        <f>IF($J181&lt;=$AD$1,IF(INDEX([6]Delta!$F$1:$JR$1440,$L$14,$I181)=0,"",INDEX([6]Delta!$F$1:$JR$1440,$L$14,$I181))*IF(MONTH($B181)=12,IF(MOD($J181,4)=0,31/29,31/30),1),F169*IF(MONTH(B181)=2,IF(MOD($J181,4)=0,29/28,IF(MOD($J169,4)=0,28/29,1)),1))*(1+$AB181)</f>
        <v>20415.319112959998</v>
      </c>
      <c r="G181" s="349">
        <f t="shared" si="37"/>
        <v>39.069053484741673</v>
      </c>
      <c r="I181" s="365">
        <f t="shared" si="35"/>
        <v>196</v>
      </c>
      <c r="J181" s="351">
        <f t="shared" si="41"/>
        <v>2040</v>
      </c>
      <c r="K181" s="202">
        <f t="shared" si="43"/>
        <v>51136</v>
      </c>
      <c r="V181" s="332" t="str">
        <f t="shared" si="36"/>
        <v>Winter</v>
      </c>
      <c r="AA181" s="352">
        <f t="shared" si="38"/>
        <v>2.18E-2</v>
      </c>
      <c r="AB181" s="353">
        <f t="shared" si="42"/>
        <v>0</v>
      </c>
    </row>
    <row r="182" spans="2:28" ht="17.45" hidden="1" customHeight="1" outlineLevel="1">
      <c r="B182" s="203">
        <f t="shared" si="39"/>
        <v>51167</v>
      </c>
      <c r="C182" s="354" cm="1">
        <f t="array" ref="C182">IF($J182&lt;=$AD$1,IF(F182="","",-INDEX([6]Delta!$F$1:$JR$1000,$L$13,$I182))*1000*IF(MONTH($B182)=12,IF(MOD($J182,4)=0,31/29,31/30),1),(C170*(1+$AA182)))</f>
        <v>349858.81801759388</v>
      </c>
      <c r="D182" s="355">
        <f>IF(ISNUMBER($F182),VLOOKUP($J182,'Table 1'!$B$13:$C$37,2,FALSE)/12*1000*Study_MW,"")</f>
        <v>735385.43407015363</v>
      </c>
      <c r="E182" s="355">
        <f t="shared" si="40"/>
        <v>1085244.2520877474</v>
      </c>
      <c r="F182" s="354">
        <f>IF($J182&lt;=$AD$1,IF(INDEX([6]Delta!$F$1:$JR$1440,$L$14,$I182)=0,"",INDEX([6]Delta!$F$1:$JR$1440,$L$14,$I182))*IF(MONTH($B182)=12,IF(MOD($J182,4)=0,31/29,31/30),1),F170*IF(MONTH(B182)=2,IF(MOD($J182,4)=0,29/28,IF(MOD($J170,4)=0,28/29,1)),1))*(1+$AB182)</f>
        <v>18378.476628709999</v>
      </c>
      <c r="G182" s="356">
        <f t="shared" si="37"/>
        <v>59.049739214643587</v>
      </c>
      <c r="I182" s="357">
        <f t="shared" si="35"/>
        <v>197</v>
      </c>
      <c r="J182" s="351">
        <f t="shared" si="41"/>
        <v>2040</v>
      </c>
      <c r="K182" s="203">
        <f t="shared" si="43"/>
        <v>51167</v>
      </c>
      <c r="V182" s="332" t="str">
        <f t="shared" si="36"/>
        <v>Winter</v>
      </c>
      <c r="AA182" s="352">
        <f t="shared" si="38"/>
        <v>2.18E-2</v>
      </c>
      <c r="AB182" s="353">
        <f t="shared" si="42"/>
        <v>0</v>
      </c>
    </row>
    <row r="183" spans="2:28" ht="17.45" hidden="1" customHeight="1" outlineLevel="1">
      <c r="B183" s="203">
        <f t="shared" si="39"/>
        <v>51196</v>
      </c>
      <c r="C183" s="354" cm="1">
        <f t="array" ref="C183">IF($J183&lt;=$AD$1,IF(F183="","",-INDEX([6]Delta!$F$1:$JR$1000,$L$13,$I183))*1000*IF(MONTH($B183)=12,IF(MOD($J183,4)=0,31/29,31/30),1),(C171*(1+$AA183)))</f>
        <v>92013.655868264323</v>
      </c>
      <c r="D183" s="355">
        <f>IF(ISNUMBER($F183),VLOOKUP($J183,'Table 1'!$B$13:$C$37,2,FALSE)/12*1000*Study_MW,"")</f>
        <v>735385.43407015363</v>
      </c>
      <c r="E183" s="355">
        <f t="shared" si="40"/>
        <v>827399.08993841801</v>
      </c>
      <c r="F183" s="354">
        <f>IF($J183&lt;=$AD$1,IF(INDEX([6]Delta!$F$1:$JR$1440,$L$14,$I183)=0,"",INDEX([6]Delta!$F$1:$JR$1440,$L$14,$I183))*IF(MONTH($B183)=12,IF(MOD($J183,4)=0,31/29,31/30),1),F171*IF(MONTH(B183)=2,IF(MOD($J183,4)=0,29/28,IF(MOD($J171,4)=0,28/29,1)),1))*(1+$AB183)</f>
        <v>17461.912206590001</v>
      </c>
      <c r="G183" s="356">
        <f t="shared" si="37"/>
        <v>47.3830746684297</v>
      </c>
      <c r="I183" s="357">
        <f t="shared" si="35"/>
        <v>198</v>
      </c>
      <c r="J183" s="351">
        <f t="shared" si="41"/>
        <v>2040</v>
      </c>
      <c r="K183" s="203">
        <f t="shared" si="43"/>
        <v>51196</v>
      </c>
      <c r="V183" s="332" t="str">
        <f t="shared" si="36"/>
        <v>Winter</v>
      </c>
      <c r="AA183" s="352">
        <f t="shared" si="38"/>
        <v>2.18E-2</v>
      </c>
      <c r="AB183" s="353">
        <f t="shared" si="42"/>
        <v>0</v>
      </c>
    </row>
    <row r="184" spans="2:28" ht="17.45" hidden="1" customHeight="1" outlineLevel="1">
      <c r="B184" s="203">
        <f t="shared" si="39"/>
        <v>51227</v>
      </c>
      <c r="C184" s="354" cm="1">
        <f t="array" ref="C184">IF($J184&lt;=$AD$1,IF(F184="","",-INDEX([6]Delta!$F$1:$JR$1000,$L$13,$I184))*1000*IF(MONTH($B184)=12,IF(MOD($J184,4)=0,31/29,31/30),1),(C172*(1+$AA184)))</f>
        <v>54757.061757285555</v>
      </c>
      <c r="D184" s="355">
        <f>IF(ISNUMBER($F184),VLOOKUP($J184,'Table 1'!$B$13:$C$37,2,FALSE)/12*1000*Study_MW,"")</f>
        <v>735385.43407015363</v>
      </c>
      <c r="E184" s="355">
        <f t="shared" si="40"/>
        <v>790142.49582743924</v>
      </c>
      <c r="F184" s="354">
        <f>IF($J184&lt;=$AD$1,IF(INDEX([6]Delta!$F$1:$JR$1440,$L$14,$I184)=0,"",INDEX([6]Delta!$F$1:$JR$1440,$L$14,$I184))*IF(MONTH($B184)=12,IF(MOD($J184,4)=0,31/29,31/30),1),F172*IF(MONTH(B184)=2,IF(MOD($J184,4)=0,29/28,IF(MOD($J172,4)=0,28/29,1)),1))*(1+$AB184)</f>
        <v>23966.333635690004</v>
      </c>
      <c r="G184" s="356">
        <f t="shared" si="37"/>
        <v>32.96885154977484</v>
      </c>
      <c r="I184" s="357">
        <f t="shared" si="35"/>
        <v>199</v>
      </c>
      <c r="J184" s="351">
        <f t="shared" si="41"/>
        <v>2040</v>
      </c>
      <c r="K184" s="203">
        <f t="shared" si="43"/>
        <v>51227</v>
      </c>
      <c r="V184" s="332" t="str">
        <f t="shared" si="36"/>
        <v>Winter</v>
      </c>
      <c r="AA184" s="352">
        <f t="shared" si="38"/>
        <v>2.18E-2</v>
      </c>
      <c r="AB184" s="353">
        <f t="shared" si="42"/>
        <v>0</v>
      </c>
    </row>
    <row r="185" spans="2:28" ht="17.45" hidden="1" customHeight="1" outlineLevel="1">
      <c r="B185" s="203">
        <f t="shared" si="39"/>
        <v>51257</v>
      </c>
      <c r="C185" s="354" cm="1">
        <f t="array" ref="C185">IF($J185&lt;=$AD$1,IF(F185="","",-INDEX([6]Delta!$F$1:$JR$1000,$L$13,$I185))*1000*IF(MONTH($B185)=12,IF(MOD($J185,4)=0,31/29,31/30),1),(C173*(1+$AA185)))</f>
        <v>132461.26328180981</v>
      </c>
      <c r="D185" s="355">
        <f>IF(ISNUMBER($F185),VLOOKUP($J185,'Table 1'!$B$13:$C$37,2,FALSE)/12*1000*Study_MW,"")</f>
        <v>735385.43407015363</v>
      </c>
      <c r="E185" s="355">
        <f t="shared" si="40"/>
        <v>867846.69735196349</v>
      </c>
      <c r="F185" s="354">
        <f>IF($J185&lt;=$AD$1,IF(INDEX([6]Delta!$F$1:$JR$1440,$L$14,$I185)=0,"",INDEX([6]Delta!$F$1:$JR$1440,$L$14,$I185))*IF(MONTH($B185)=12,IF(MOD($J185,4)=0,31/29,31/30),1),F173*IF(MONTH(B185)=2,IF(MOD($J185,4)=0,29/28,IF(MOD($J173,4)=0,28/29,1)),1))*(1+$AB185)</f>
        <v>22571.998863140001</v>
      </c>
      <c r="G185" s="356">
        <f t="shared" si="37"/>
        <v>38.447932884187509</v>
      </c>
      <c r="I185" s="357">
        <f t="shared" si="35"/>
        <v>200</v>
      </c>
      <c r="J185" s="351">
        <f t="shared" si="41"/>
        <v>2040</v>
      </c>
      <c r="K185" s="203">
        <f t="shared" si="43"/>
        <v>51257</v>
      </c>
      <c r="V185" s="332" t="str">
        <f t="shared" si="36"/>
        <v>Summer</v>
      </c>
      <c r="AA185" s="352">
        <f t="shared" si="38"/>
        <v>2.18E-2</v>
      </c>
      <c r="AB185" s="353">
        <f t="shared" si="42"/>
        <v>0</v>
      </c>
    </row>
    <row r="186" spans="2:28" ht="17.45" hidden="1" customHeight="1" outlineLevel="1">
      <c r="B186" s="203">
        <f t="shared" si="39"/>
        <v>51288</v>
      </c>
      <c r="C186" s="354" cm="1">
        <f t="array" ref="C186">IF($J186&lt;=$AD$1,IF(F186="","",-INDEX([6]Delta!$F$1:$JR$1000,$L$13,$I186))*1000*IF(MONTH($B186)=12,IF(MOD($J186,4)=0,31/29,31/30),1),(C174*(1+$AA186)))</f>
        <v>324793.98467507417</v>
      </c>
      <c r="D186" s="355">
        <f>IF(ISNUMBER($F186),VLOOKUP($J186,'Table 1'!$B$13:$C$37,2,FALSE)/12*1000*Study_MW,"")</f>
        <v>735385.43407015363</v>
      </c>
      <c r="E186" s="355">
        <f t="shared" si="40"/>
        <v>1060179.4187452279</v>
      </c>
      <c r="F186" s="354">
        <f>IF($J186&lt;=$AD$1,IF(INDEX([6]Delta!$F$1:$JR$1440,$L$14,$I186)=0,"",INDEX([6]Delta!$F$1:$JR$1440,$L$14,$I186))*IF(MONTH($B186)=12,IF(MOD($J186,4)=0,31/29,31/30),1),F174*IF(MONTH(B186)=2,IF(MOD($J186,4)=0,29/28,IF(MOD($J174,4)=0,28/29,1)),1))*(1+$AB186)</f>
        <v>21093.46980789</v>
      </c>
      <c r="G186" s="356">
        <f t="shared" si="37"/>
        <v>50.261025255724803</v>
      </c>
      <c r="I186" s="357">
        <f t="shared" ref="I186:I252" si="44">I174+13</f>
        <v>201</v>
      </c>
      <c r="J186" s="351">
        <f t="shared" si="41"/>
        <v>2040</v>
      </c>
      <c r="K186" s="203">
        <f t="shared" si="43"/>
        <v>51288</v>
      </c>
      <c r="V186" s="332" t="str">
        <f t="shared" si="36"/>
        <v>Summer</v>
      </c>
      <c r="AA186" s="352">
        <f t="shared" si="38"/>
        <v>2.18E-2</v>
      </c>
      <c r="AB186" s="353">
        <f t="shared" si="42"/>
        <v>0</v>
      </c>
    </row>
    <row r="187" spans="2:28" ht="17.45" hidden="1" customHeight="1" outlineLevel="1">
      <c r="B187" s="203">
        <f t="shared" si="39"/>
        <v>51318</v>
      </c>
      <c r="C187" s="354" cm="1">
        <f t="array" ref="C187">IF($J187&lt;=$AD$1,IF(F187="","",-INDEX([6]Delta!$F$1:$JR$1000,$L$13,$I187))*1000*IF(MONTH($B187)=12,IF(MOD($J187,4)=0,31/29,31/30),1),(C175*(1+$AA187)))</f>
        <v>-134127.53572758083</v>
      </c>
      <c r="D187" s="355">
        <f>IF(ISNUMBER($F187),VLOOKUP($J187,'Table 1'!$B$13:$C$37,2,FALSE)/12*1000*Study_MW,"")</f>
        <v>735385.43407015363</v>
      </c>
      <c r="E187" s="355">
        <f t="shared" si="40"/>
        <v>601257.89834257285</v>
      </c>
      <c r="F187" s="354">
        <f>IF($J187&lt;=$AD$1,IF(INDEX([6]Delta!$F$1:$JR$1440,$L$14,$I187)=0,"",INDEX([6]Delta!$F$1:$JR$1440,$L$14,$I187))*IF(MONTH($B187)=12,IF(MOD($J187,4)=0,31/29,31/30),1),F175*IF(MONTH(B187)=2,IF(MOD($J187,4)=0,29/28,IF(MOD($J175,4)=0,28/29,1)),1))*(1+$AB187)</f>
        <v>12599.71663126</v>
      </c>
      <c r="G187" s="356">
        <f t="shared" si="37"/>
        <v>47.719954022683901</v>
      </c>
      <c r="I187" s="357">
        <f t="shared" si="44"/>
        <v>202</v>
      </c>
      <c r="J187" s="351">
        <f t="shared" si="41"/>
        <v>2040</v>
      </c>
      <c r="K187" s="203">
        <f t="shared" si="43"/>
        <v>51318</v>
      </c>
      <c r="V187" s="332" t="str">
        <f t="shared" si="36"/>
        <v>Summer</v>
      </c>
      <c r="AA187" s="352">
        <f t="shared" si="38"/>
        <v>2.18E-2</v>
      </c>
      <c r="AB187" s="353">
        <f t="shared" si="42"/>
        <v>0</v>
      </c>
    </row>
    <row r="188" spans="2:28" ht="17.45" hidden="1" customHeight="1" outlineLevel="1">
      <c r="B188" s="203">
        <f t="shared" si="39"/>
        <v>51349</v>
      </c>
      <c r="C188" s="354" cm="1">
        <f t="array" ref="C188">IF($J188&lt;=$AD$1,IF(F188="","",-INDEX([6]Delta!$F$1:$JR$1000,$L$13,$I188))*1000*IF(MONTH($B188)=12,IF(MOD($J188,4)=0,31/29,31/30),1),(C176*(1+$AA188)))</f>
        <v>105445.20487424597</v>
      </c>
      <c r="D188" s="355">
        <f>IF(ISNUMBER($F188),VLOOKUP($J188,'Table 1'!$B$13:$C$37,2,FALSE)/12*1000*Study_MW,"")</f>
        <v>735385.43407015363</v>
      </c>
      <c r="E188" s="355">
        <f t="shared" si="40"/>
        <v>840830.63894439954</v>
      </c>
      <c r="F188" s="354">
        <f>IF($J188&lt;=$AD$1,IF(INDEX([6]Delta!$F$1:$JR$1440,$L$14,$I188)=0,"",INDEX([6]Delta!$F$1:$JR$1440,$L$14,$I188))*IF(MONTH($B188)=12,IF(MOD($J188,4)=0,31/29,31/30),1),F176*IF(MONTH(B188)=2,IF(MOD($J188,4)=0,29/28,IF(MOD($J176,4)=0,28/29,1)),1))*(1+$AB188)</f>
        <v>13274.537031640002</v>
      </c>
      <c r="G188" s="356">
        <f t="shared" si="37"/>
        <v>63.341616882025384</v>
      </c>
      <c r="I188" s="357">
        <f t="shared" si="44"/>
        <v>203</v>
      </c>
      <c r="J188" s="351">
        <f t="shared" si="41"/>
        <v>2040</v>
      </c>
      <c r="K188" s="203">
        <f t="shared" si="43"/>
        <v>51349</v>
      </c>
      <c r="V188" s="332" t="str">
        <f t="shared" si="36"/>
        <v>Summer</v>
      </c>
      <c r="AA188" s="352">
        <f t="shared" si="38"/>
        <v>2.18E-2</v>
      </c>
      <c r="AB188" s="353">
        <f t="shared" si="42"/>
        <v>0</v>
      </c>
    </row>
    <row r="189" spans="2:28" ht="17.45" hidden="1" customHeight="1" outlineLevel="1">
      <c r="B189" s="203">
        <f t="shared" si="39"/>
        <v>51380</v>
      </c>
      <c r="C189" s="354" cm="1">
        <f t="array" ref="C189">IF($J189&lt;=$AD$1,IF(F189="","",-INDEX([6]Delta!$F$1:$JR$1000,$L$13,$I189))*1000*IF(MONTH($B189)=12,IF(MOD($J189,4)=0,31/29,31/30),1),(C177*(1+$AA189)))</f>
        <v>193186.5784024958</v>
      </c>
      <c r="D189" s="355">
        <f>IF(ISNUMBER($F189),VLOOKUP($J189,'Table 1'!$B$13:$C$37,2,FALSE)/12*1000*Study_MW,"")</f>
        <v>735385.43407015363</v>
      </c>
      <c r="E189" s="355">
        <f t="shared" si="40"/>
        <v>928572.01247264945</v>
      </c>
      <c r="F189" s="354">
        <f>IF($J189&lt;=$AD$1,IF(INDEX([6]Delta!$F$1:$JR$1440,$L$14,$I189)=0,"",INDEX([6]Delta!$F$1:$JR$1440,$L$14,$I189))*IF(MONTH($B189)=12,IF(MOD($J189,4)=0,31/29,31/30),1),F177*IF(MONTH(B189)=2,IF(MOD($J189,4)=0,29/28,IF(MOD($J177,4)=0,28/29,1)),1))*(1+$AB189)</f>
        <v>11262.100543829998</v>
      </c>
      <c r="G189" s="356">
        <f t="shared" si="37"/>
        <v>82.451049771649622</v>
      </c>
      <c r="I189" s="357">
        <f t="shared" si="44"/>
        <v>204</v>
      </c>
      <c r="J189" s="351">
        <f t="shared" si="41"/>
        <v>2040</v>
      </c>
      <c r="K189" s="203">
        <f t="shared" si="43"/>
        <v>51380</v>
      </c>
      <c r="V189" s="332" t="str">
        <f t="shared" si="36"/>
        <v>Winter</v>
      </c>
      <c r="AA189" s="352">
        <f t="shared" si="38"/>
        <v>2.18E-2</v>
      </c>
      <c r="AB189" s="353">
        <f t="shared" si="42"/>
        <v>0</v>
      </c>
    </row>
    <row r="190" spans="2:28" ht="17.45" hidden="1" customHeight="1" outlineLevel="1">
      <c r="B190" s="203">
        <f t="shared" si="39"/>
        <v>51410</v>
      </c>
      <c r="C190" s="354" cm="1">
        <f t="array" ref="C190">IF($J190&lt;=$AD$1,IF(F190="","",-INDEX([6]Delta!$F$1:$JR$1000,$L$13,$I190))*1000*IF(MONTH($B190)=12,IF(MOD($J190,4)=0,31/29,31/30),1),(C178*(1+$AA190)))</f>
        <v>366359.20134520344</v>
      </c>
      <c r="D190" s="355">
        <f>IF(ISNUMBER($F190),VLOOKUP($J190,'Table 1'!$B$13:$C$37,2,FALSE)/12*1000*Study_MW,"")</f>
        <v>735385.43407015363</v>
      </c>
      <c r="E190" s="355">
        <f t="shared" si="40"/>
        <v>1101744.6354153571</v>
      </c>
      <c r="F190" s="354">
        <f>IF($J190&lt;=$AD$1,IF(INDEX([6]Delta!$F$1:$JR$1440,$L$14,$I190)=0,"",INDEX([6]Delta!$F$1:$JR$1440,$L$14,$I190))*IF(MONTH($B190)=12,IF(MOD($J190,4)=0,31/29,31/30),1),F178*IF(MONTH(B190)=2,IF(MOD($J190,4)=0,29/28,IF(MOD($J178,4)=0,28/29,1)),1))*(1+$AB190)</f>
        <v>23306.767880120002</v>
      </c>
      <c r="G190" s="356">
        <f t="shared" si="37"/>
        <v>47.2714466923195</v>
      </c>
      <c r="I190" s="357">
        <f t="shared" si="44"/>
        <v>205</v>
      </c>
      <c r="J190" s="351">
        <f t="shared" si="41"/>
        <v>2040</v>
      </c>
      <c r="K190" s="203">
        <f t="shared" si="43"/>
        <v>51410</v>
      </c>
      <c r="V190" s="332" t="str">
        <f t="shared" si="36"/>
        <v>Winter</v>
      </c>
      <c r="AA190" s="352">
        <f t="shared" si="38"/>
        <v>2.18E-2</v>
      </c>
      <c r="AB190" s="353">
        <f t="shared" si="42"/>
        <v>0</v>
      </c>
    </row>
    <row r="191" spans="2:28" ht="17.45" hidden="1" customHeight="1" outlineLevel="1">
      <c r="B191" s="203">
        <f t="shared" si="39"/>
        <v>51441</v>
      </c>
      <c r="C191" s="354" cm="1">
        <f t="array" ref="C191">IF($J191&lt;=$AD$1,IF(F191="","",-INDEX([6]Delta!$F$1:$JR$1000,$L$13,$I191))*1000*IF(MONTH($B191)=12,IF(MOD($J191,4)=0,31/29,31/30),1),(C179*(1+$AA191)))</f>
        <v>-140320.08867320837</v>
      </c>
      <c r="D191" s="355">
        <f>IF(ISNUMBER($F191),VLOOKUP($J191,'Table 1'!$B$13:$C$37,2,FALSE)/12*1000*Study_MW,"")</f>
        <v>735385.43407015363</v>
      </c>
      <c r="E191" s="355">
        <f t="shared" si="40"/>
        <v>595065.34539694525</v>
      </c>
      <c r="F191" s="354">
        <f>IF($J191&lt;=$AD$1,IF(INDEX([6]Delta!$F$1:$JR$1440,$L$14,$I191)=0,"",INDEX([6]Delta!$F$1:$JR$1440,$L$14,$I191))*IF(MONTH($B191)=12,IF(MOD($J191,4)=0,31/29,31/30),1),F179*IF(MONTH(B191)=2,IF(MOD($J191,4)=0,29/28,IF(MOD($J179,4)=0,28/29,1)),1))*(1+$AB191)</f>
        <v>15087.522923910003</v>
      </c>
      <c r="G191" s="356">
        <f t="shared" si="37"/>
        <v>39.440890886993351</v>
      </c>
      <c r="I191" s="357">
        <f t="shared" si="44"/>
        <v>206</v>
      </c>
      <c r="J191" s="351">
        <f t="shared" si="41"/>
        <v>2040</v>
      </c>
      <c r="K191" s="203">
        <f t="shared" si="43"/>
        <v>51441</v>
      </c>
      <c r="V191" s="332" t="str">
        <f t="shared" si="36"/>
        <v>Winter</v>
      </c>
      <c r="AA191" s="352">
        <f t="shared" si="38"/>
        <v>2.18E-2</v>
      </c>
      <c r="AB191" s="353">
        <f t="shared" si="42"/>
        <v>0</v>
      </c>
    </row>
    <row r="192" spans="2:28" ht="17.45" hidden="1" customHeight="1" outlineLevel="1">
      <c r="B192" s="204">
        <f t="shared" si="39"/>
        <v>51471</v>
      </c>
      <c r="C192" s="361" cm="1">
        <f t="array" ref="C192">IF($J192&lt;=$AD$1,IF(F192="","",-INDEX([6]Delta!$F$1:$JR$1000,$L$13,$I192))*1000*IF(MONTH($B192)=12,IF(MOD($J192,4)=0,31/29,31/30),1),(C180*(1+$AA192)))</f>
        <v>-681336.72201833967</v>
      </c>
      <c r="D192" s="362">
        <f>IF(ISNUMBER($F192),VLOOKUP($J192,'Table 1'!$B$13:$C$37,2,FALSE)/12*1000*Study_MW,"")</f>
        <v>735385.43407015363</v>
      </c>
      <c r="E192" s="362">
        <f t="shared" si="40"/>
        <v>54048.712051813956</v>
      </c>
      <c r="F192" s="361">
        <f>IF($J192&lt;=$AD$1,IF(INDEX([6]Delta!$F$1:$JR$1440,$L$14,$I192)=0,"",INDEX([6]Delta!$F$1:$JR$1440,$L$14,$I192))*IF(MONTH($B192)=12,IF(MOD($J192,4)=0,31/29,31/30),1),F180*IF(MONTH(B192)=2,IF(MOD($J192,4)=0,29/28,IF(MOD($J180,4)=0,28/29,1)),1))*(1+$AB192)</f>
        <v>13759.754610631726</v>
      </c>
      <c r="G192" s="363">
        <f t="shared" si="37"/>
        <v>3.928028775313495</v>
      </c>
      <c r="I192" s="364">
        <f t="shared" si="44"/>
        <v>207</v>
      </c>
      <c r="J192" s="351">
        <f t="shared" si="41"/>
        <v>2040</v>
      </c>
      <c r="K192" s="204">
        <f t="shared" si="43"/>
        <v>51471</v>
      </c>
      <c r="V192" s="332" t="str">
        <f t="shared" si="36"/>
        <v>Winter</v>
      </c>
      <c r="AA192" s="352">
        <f t="shared" si="38"/>
        <v>2.18E-2</v>
      </c>
      <c r="AB192" s="353">
        <f t="shared" si="42"/>
        <v>0</v>
      </c>
    </row>
    <row r="193" spans="2:28" ht="17.45" hidden="1" customHeight="1" outlineLevel="1">
      <c r="B193" s="202">
        <f t="shared" si="39"/>
        <v>51502</v>
      </c>
      <c r="C193" s="345" cm="1">
        <f t="array" ref="C193">IF($J193&lt;=$AD$1,IF(F193="","",-INDEX([6]Delta!$F$1:$JR$1000,$L$13,$I193))*1000*IF(MONTH($B193)=12,IF(MOD($J193,4)=0,31/29,31/30),1),(C181*(1+$AA193)))</f>
        <v>156341.53892035829</v>
      </c>
      <c r="D193" s="346">
        <f>IF(ISNUMBER($F193),VLOOKUP($J193,'Table 1'!$B$13:$C$37,2,FALSE)/12*1000*Study_MW,"")</f>
        <v>751416.83618041361</v>
      </c>
      <c r="E193" s="347">
        <f t="shared" si="40"/>
        <v>907758.3751007719</v>
      </c>
      <c r="F193" s="348">
        <f>IF($J193&lt;=$AD$1,IF(INDEX([6]Delta!$F$1:$JR$1440,$L$14,$I193)=0,"",INDEX([6]Delta!$F$1:$JR$1440,$L$14,$I193))*IF(MONTH($B193)=12,IF(MOD($J193,4)=0,31/29,31/30),1),F181*IF(MONTH(B193)=2,IF(MOD($J193,4)=0,29/28,IF(MOD($J181,4)=0,28/29,1)),1))*(1+$AB193)</f>
        <v>21721.678344020002</v>
      </c>
      <c r="G193" s="349">
        <f t="shared" si="37"/>
        <v>41.790434455571365</v>
      </c>
      <c r="I193" s="365">
        <f t="shared" si="44"/>
        <v>209</v>
      </c>
      <c r="J193" s="351">
        <f t="shared" ref="J193:J240" si="45">YEAR(B193)</f>
        <v>2041</v>
      </c>
      <c r="K193" s="202">
        <f t="shared" ref="K193:K240" si="46">IF(ISNUMBER(F193),IF(F193&lt;&gt;0,B193,""),"")</f>
        <v>51502</v>
      </c>
      <c r="M193" s="352">
        <f>F181*IF(MONTH(B193)=2,IF(MOD($J193,4)=0,29/28,IF(MOD($J181,4)=0,28/29)),1)</f>
        <v>20415.319112959998</v>
      </c>
      <c r="V193" s="332" t="str">
        <f t="shared" si="36"/>
        <v>Winter</v>
      </c>
      <c r="AA193" s="352">
        <f t="shared" si="38"/>
        <v>2.18E-2</v>
      </c>
      <c r="AB193" s="353">
        <f t="shared" si="42"/>
        <v>0</v>
      </c>
    </row>
    <row r="194" spans="2:28" ht="17.45" hidden="1" customHeight="1" outlineLevel="1">
      <c r="B194" s="203">
        <f t="shared" si="39"/>
        <v>51533</v>
      </c>
      <c r="C194" s="354" cm="1">
        <f t="array" ref="C194">IF($J194&lt;=$AD$1,IF(F194="","",-INDEX([6]Delta!$F$1:$JR$1000,$L$13,$I194))*1000*IF(MONTH($B194)=12,IF(MOD($J194,4)=0,31/29,31/30),1),(C182*(1+$AA194)))</f>
        <v>239777.16754324501</v>
      </c>
      <c r="D194" s="355">
        <f>IF(ISNUMBER($F194),VLOOKUP($J194,'Table 1'!$B$13:$C$37,2,FALSE)/12*1000*Study_MW,"")</f>
        <v>751416.83618041361</v>
      </c>
      <c r="E194" s="355">
        <f t="shared" si="40"/>
        <v>991194.00372365862</v>
      </c>
      <c r="F194" s="354">
        <f>IF($J194&lt;=$AD$1,IF(INDEX([6]Delta!$F$1:$JR$1440,$L$14,$I194)=0,"",INDEX([6]Delta!$F$1:$JR$1440,$L$14,$I194))*IF(MONTH($B194)=12,IF(MOD($J194,4)=0,31/29,31/30),1),F182*IF(MONTH(B194)=2,IF(MOD($J194,4)=0,29/28,IF(MOD($J182,4)=0,28/29,1)),1))*(1+$AB194)</f>
        <v>17114.06280498</v>
      </c>
      <c r="G194" s="356">
        <f t="shared" si="37"/>
        <v>57.916931532776211</v>
      </c>
      <c r="I194" s="357">
        <f t="shared" si="44"/>
        <v>210</v>
      </c>
      <c r="J194" s="351">
        <f t="shared" si="45"/>
        <v>2041</v>
      </c>
      <c r="K194" s="203">
        <f t="shared" si="46"/>
        <v>51533</v>
      </c>
      <c r="M194" s="352"/>
      <c r="V194" s="332" t="str">
        <f t="shared" si="36"/>
        <v>Winter</v>
      </c>
      <c r="AA194" s="352">
        <f t="shared" si="38"/>
        <v>2.18E-2</v>
      </c>
      <c r="AB194" s="353">
        <f t="shared" si="42"/>
        <v>0</v>
      </c>
    </row>
    <row r="195" spans="2:28" ht="17.45" hidden="1" customHeight="1" outlineLevel="1">
      <c r="B195" s="203">
        <f t="shared" si="39"/>
        <v>51561</v>
      </c>
      <c r="C195" s="354" cm="1">
        <f t="array" ref="C195">IF($J195&lt;=$AD$1,IF(F195="","",-INDEX([6]Delta!$F$1:$JR$1000,$L$13,$I195))*1000*IF(MONTH($B195)=12,IF(MOD($J195,4)=0,31/29,31/30),1),(C183*(1+$AA195)))</f>
        <v>97192.127381802493</v>
      </c>
      <c r="D195" s="355">
        <f>IF(ISNUMBER($F195),VLOOKUP($J195,'Table 1'!$B$13:$C$37,2,FALSE)/12*1000*Study_MW,"")</f>
        <v>751416.83618041361</v>
      </c>
      <c r="E195" s="355">
        <f t="shared" si="40"/>
        <v>848608.96356221614</v>
      </c>
      <c r="F195" s="354">
        <f>IF($J195&lt;=$AD$1,IF(INDEX([6]Delta!$F$1:$JR$1440,$L$14,$I195)=0,"",INDEX([6]Delta!$F$1:$JR$1440,$L$14,$I195))*IF(MONTH($B195)=12,IF(MOD($J195,4)=0,31/29,31/30),1),F183*IF(MONTH(B195)=2,IF(MOD($J195,4)=0,29/28,IF(MOD($J183,4)=0,28/29,1)),1))*(1+$AB195)</f>
        <v>18128.276000130001</v>
      </c>
      <c r="G195" s="356">
        <f t="shared" si="37"/>
        <v>46.811343977559183</v>
      </c>
      <c r="I195" s="357">
        <f t="shared" si="44"/>
        <v>211</v>
      </c>
      <c r="J195" s="351">
        <f t="shared" si="45"/>
        <v>2041</v>
      </c>
      <c r="K195" s="203">
        <f t="shared" si="46"/>
        <v>51561</v>
      </c>
      <c r="M195" s="352"/>
      <c r="V195" s="332" t="str">
        <f t="shared" si="36"/>
        <v>Winter</v>
      </c>
      <c r="AA195" s="352">
        <f t="shared" si="38"/>
        <v>2.18E-2</v>
      </c>
      <c r="AB195" s="353">
        <f t="shared" si="42"/>
        <v>0</v>
      </c>
    </row>
    <row r="196" spans="2:28" ht="17.45" hidden="1" customHeight="1" outlineLevel="1">
      <c r="B196" s="203">
        <f t="shared" si="39"/>
        <v>51592</v>
      </c>
      <c r="C196" s="354" cm="1">
        <f t="array" ref="C196">IF($J196&lt;=$AD$1,IF(F196="","",-INDEX([6]Delta!$F$1:$JR$1000,$L$13,$I196))*1000*IF(MONTH($B196)=12,IF(MOD($J196,4)=0,31/29,31/30),1),(C184*(1+$AA196)))</f>
        <v>74919.19451053036</v>
      </c>
      <c r="D196" s="355">
        <f>IF(ISNUMBER($F196),VLOOKUP($J196,'Table 1'!$B$13:$C$37,2,FALSE)/12*1000*Study_MW,"")</f>
        <v>751416.83618041361</v>
      </c>
      <c r="E196" s="355">
        <f t="shared" si="40"/>
        <v>826336.03069094394</v>
      </c>
      <c r="F196" s="354">
        <f>IF($J196&lt;=$AD$1,IF(INDEX([6]Delta!$F$1:$JR$1440,$L$14,$I196)=0,"",INDEX([6]Delta!$F$1:$JR$1440,$L$14,$I196))*IF(MONTH($B196)=12,IF(MOD($J196,4)=0,31/29,31/30),1),F184*IF(MONTH(B196)=2,IF(MOD($J196,4)=0,29/28,IF(MOD($J184,4)=0,28/29,1)),1))*(1+$AB196)</f>
        <v>22846.704080700001</v>
      </c>
      <c r="G196" s="356">
        <f t="shared" si="37"/>
        <v>36.168719469212199</v>
      </c>
      <c r="I196" s="357">
        <f t="shared" si="44"/>
        <v>212</v>
      </c>
      <c r="J196" s="351">
        <f t="shared" si="45"/>
        <v>2041</v>
      </c>
      <c r="K196" s="203">
        <f t="shared" si="46"/>
        <v>51592</v>
      </c>
      <c r="M196" s="352"/>
      <c r="V196" s="332" t="str">
        <f t="shared" si="36"/>
        <v>Winter</v>
      </c>
      <c r="AA196" s="352">
        <f t="shared" si="38"/>
        <v>2.18E-2</v>
      </c>
      <c r="AB196" s="353">
        <f t="shared" si="42"/>
        <v>0</v>
      </c>
    </row>
    <row r="197" spans="2:28" ht="17.45" hidden="1" customHeight="1" outlineLevel="1">
      <c r="B197" s="203">
        <f t="shared" si="39"/>
        <v>51622</v>
      </c>
      <c r="C197" s="354" cm="1">
        <f t="array" ref="C197">IF($J197&lt;=$AD$1,IF(F197="","",-INDEX([6]Delta!$F$1:$JR$1000,$L$13,$I197))*1000*IF(MONTH($B197)=12,IF(MOD($J197,4)=0,31/29,31/30),1),(C185*(1+$AA197)))</f>
        <v>105225.14180797953</v>
      </c>
      <c r="D197" s="355">
        <f>IF(ISNUMBER($F197),VLOOKUP($J197,'Table 1'!$B$13:$C$37,2,FALSE)/12*1000*Study_MW,"")</f>
        <v>751416.83618041361</v>
      </c>
      <c r="E197" s="355">
        <f t="shared" si="40"/>
        <v>856641.97798839316</v>
      </c>
      <c r="F197" s="354">
        <f>IF($J197&lt;=$AD$1,IF(INDEX([6]Delta!$F$1:$JR$1440,$L$14,$I197)=0,"",INDEX([6]Delta!$F$1:$JR$1440,$L$14,$I197))*IF(MONTH($B197)=12,IF(MOD($J197,4)=0,31/29,31/30),1),F185*IF(MONTH(B197)=2,IF(MOD($J197,4)=0,29/28,IF(MOD($J185,4)=0,28/29,1)),1))*(1+$AB197)</f>
        <v>23562.79290335</v>
      </c>
      <c r="G197" s="356">
        <f t="shared" si="37"/>
        <v>36.355706282450136</v>
      </c>
      <c r="I197" s="357">
        <f t="shared" si="44"/>
        <v>213</v>
      </c>
      <c r="J197" s="351">
        <f t="shared" si="45"/>
        <v>2041</v>
      </c>
      <c r="K197" s="203">
        <f t="shared" si="46"/>
        <v>51622</v>
      </c>
      <c r="M197" s="352"/>
      <c r="V197" s="332" t="str">
        <f t="shared" si="36"/>
        <v>Summer</v>
      </c>
      <c r="AA197" s="352">
        <f t="shared" si="38"/>
        <v>2.18E-2</v>
      </c>
      <c r="AB197" s="353">
        <f t="shared" si="42"/>
        <v>0</v>
      </c>
    </row>
    <row r="198" spans="2:28" ht="17.45" hidden="1" customHeight="1" outlineLevel="1">
      <c r="B198" s="203">
        <f t="shared" si="39"/>
        <v>51653</v>
      </c>
      <c r="C198" s="354" cm="1">
        <f t="array" ref="C198">IF($J198&lt;=$AD$1,IF(F198="","",-INDEX([6]Delta!$F$1:$JR$1000,$L$13,$I198))*1000*IF(MONTH($B198)=12,IF(MOD($J198,4)=0,31/29,31/30),1),(C186*(1+$AA198)))</f>
        <v>284391.20630239265</v>
      </c>
      <c r="D198" s="355">
        <f>IF(ISNUMBER($F198),VLOOKUP($J198,'Table 1'!$B$13:$C$37,2,FALSE)/12*1000*Study_MW,"")</f>
        <v>751416.83618041361</v>
      </c>
      <c r="E198" s="355">
        <f t="shared" si="40"/>
        <v>1035808.0424828063</v>
      </c>
      <c r="F198" s="354">
        <f>IF($J198&lt;=$AD$1,IF(INDEX([6]Delta!$F$1:$JR$1440,$L$14,$I198)=0,"",INDEX([6]Delta!$F$1:$JR$1440,$L$14,$I198))*IF(MONTH($B198)=12,IF(MOD($J198,4)=0,31/29,31/30),1),F186*IF(MONTH(B198)=2,IF(MOD($J198,4)=0,29/28,IF(MOD($J186,4)=0,28/29,1)),1))*(1+$AB198)</f>
        <v>20755.61726345</v>
      </c>
      <c r="G198" s="356">
        <f t="shared" si="37"/>
        <v>49.904950035228879</v>
      </c>
      <c r="I198" s="357">
        <f t="shared" si="44"/>
        <v>214</v>
      </c>
      <c r="J198" s="351">
        <f t="shared" si="45"/>
        <v>2041</v>
      </c>
      <c r="K198" s="203">
        <f t="shared" si="46"/>
        <v>51653</v>
      </c>
      <c r="M198" s="352"/>
      <c r="V198" s="332" t="str">
        <f t="shared" si="36"/>
        <v>Summer</v>
      </c>
      <c r="AA198" s="352">
        <f t="shared" si="38"/>
        <v>2.18E-2</v>
      </c>
      <c r="AB198" s="353">
        <f t="shared" si="42"/>
        <v>0</v>
      </c>
    </row>
    <row r="199" spans="2:28" ht="17.45" hidden="1" customHeight="1" outlineLevel="1">
      <c r="B199" s="203">
        <f t="shared" si="39"/>
        <v>51683</v>
      </c>
      <c r="C199" s="354" cm="1">
        <f t="array" ref="C199">IF($J199&lt;=$AD$1,IF(F199="","",-INDEX([6]Delta!$F$1:$JR$1000,$L$13,$I199))*1000*IF(MONTH($B199)=12,IF(MOD($J199,4)=0,31/29,31/30),1),(C187*(1+$AA199)))</f>
        <v>-68208.41913879849</v>
      </c>
      <c r="D199" s="355">
        <f>IF(ISNUMBER($F199),VLOOKUP($J199,'Table 1'!$B$13:$C$37,2,FALSE)/12*1000*Study_MW,"")</f>
        <v>751416.83618041361</v>
      </c>
      <c r="E199" s="355">
        <f t="shared" si="40"/>
        <v>683208.41704161512</v>
      </c>
      <c r="F199" s="354">
        <f>IF($J199&lt;=$AD$1,IF(INDEX([6]Delta!$F$1:$JR$1440,$L$14,$I199)=0,"",INDEX([6]Delta!$F$1:$JR$1440,$L$14,$I199))*IF(MONTH($B199)=12,IF(MOD($J199,4)=0,31/29,31/30),1),F187*IF(MONTH(B199)=2,IF(MOD($J199,4)=0,29/28,IF(MOD($J187,4)=0,28/29,1)),1))*(1+$AB199)</f>
        <v>11919.739425549998</v>
      </c>
      <c r="G199" s="356">
        <f t="shared" si="37"/>
        <v>57.317395343152867</v>
      </c>
      <c r="I199" s="357">
        <f t="shared" si="44"/>
        <v>215</v>
      </c>
      <c r="J199" s="351">
        <f t="shared" si="45"/>
        <v>2041</v>
      </c>
      <c r="K199" s="203">
        <f t="shared" si="46"/>
        <v>51683</v>
      </c>
      <c r="M199" s="352"/>
      <c r="V199" s="332" t="str">
        <f t="shared" si="36"/>
        <v>Summer</v>
      </c>
      <c r="AA199" s="352">
        <f t="shared" si="38"/>
        <v>2.18E-2</v>
      </c>
      <c r="AB199" s="353">
        <f t="shared" si="42"/>
        <v>0</v>
      </c>
    </row>
    <row r="200" spans="2:28" ht="17.45" hidden="1" customHeight="1" outlineLevel="1">
      <c r="B200" s="203">
        <f t="shared" si="39"/>
        <v>51714</v>
      </c>
      <c r="C200" s="354" cm="1">
        <f t="array" ref="C200">IF($J200&lt;=$AD$1,IF(F200="","",-INDEX([6]Delta!$F$1:$JR$1000,$L$13,$I200))*1000*IF(MONTH($B200)=12,IF(MOD($J200,4)=0,31/29,31/30),1),(C188*(1+$AA200)))</f>
        <v>-186558.80600730598</v>
      </c>
      <c r="D200" s="355">
        <f>IF(ISNUMBER($F200),VLOOKUP($J200,'Table 1'!$B$13:$C$37,2,FALSE)/12*1000*Study_MW,"")</f>
        <v>751416.83618041361</v>
      </c>
      <c r="E200" s="355">
        <f t="shared" si="40"/>
        <v>564858.03017310763</v>
      </c>
      <c r="F200" s="354">
        <f>IF($J200&lt;=$AD$1,IF(INDEX([6]Delta!$F$1:$JR$1440,$L$14,$I200)=0,"",INDEX([6]Delta!$F$1:$JR$1440,$L$14,$I200))*IF(MONTH($B200)=12,IF(MOD($J200,4)=0,31/29,31/30),1),F188*IF(MONTH(B200)=2,IF(MOD($J200,4)=0,29/28,IF(MOD($J188,4)=0,28/29,1)),1))*(1+$AB200)</f>
        <v>13400.009111429999</v>
      </c>
      <c r="G200" s="356">
        <f t="shared" si="37"/>
        <v>42.153555678651927</v>
      </c>
      <c r="I200" s="357">
        <f t="shared" si="44"/>
        <v>216</v>
      </c>
      <c r="J200" s="351">
        <f t="shared" si="45"/>
        <v>2041</v>
      </c>
      <c r="K200" s="203">
        <f t="shared" si="46"/>
        <v>51714</v>
      </c>
      <c r="M200" s="352"/>
      <c r="V200" s="332" t="str">
        <f t="shared" si="36"/>
        <v>Summer</v>
      </c>
      <c r="AA200" s="352">
        <f t="shared" si="38"/>
        <v>2.18E-2</v>
      </c>
      <c r="AB200" s="353">
        <f t="shared" si="42"/>
        <v>0</v>
      </c>
    </row>
    <row r="201" spans="2:28" ht="17.45" hidden="1" customHeight="1" outlineLevel="1">
      <c r="B201" s="203">
        <f t="shared" si="39"/>
        <v>51745</v>
      </c>
      <c r="C201" s="354" cm="1">
        <f t="array" ref="C201">IF($J201&lt;=$AD$1,IF(F201="","",-INDEX([6]Delta!$F$1:$JR$1000,$L$13,$I201))*1000*IF(MONTH($B201)=12,IF(MOD($J201,4)=0,31/29,31/30),1),(C189*(1+$AA201)))</f>
        <v>496441.40257931576</v>
      </c>
      <c r="D201" s="355">
        <f>IF(ISNUMBER($F201),VLOOKUP($J201,'Table 1'!$B$13:$C$37,2,FALSE)/12*1000*Study_MW,"")</f>
        <v>751416.83618041361</v>
      </c>
      <c r="E201" s="355">
        <f t="shared" si="40"/>
        <v>1247858.2387597293</v>
      </c>
      <c r="F201" s="354">
        <f>IF($J201&lt;=$AD$1,IF(INDEX([6]Delta!$F$1:$JR$1440,$L$14,$I201)=0,"",INDEX([6]Delta!$F$1:$JR$1440,$L$14,$I201))*IF(MONTH($B201)=12,IF(MOD($J201,4)=0,31/29,31/30),1),F189*IF(MONTH(B201)=2,IF(MOD($J201,4)=0,29/28,IF(MOD($J189,4)=0,28/29,1)),1))*(1+$AB201)</f>
        <v>11326.96957904</v>
      </c>
      <c r="G201" s="356">
        <f t="shared" si="37"/>
        <v>110.16699833544442</v>
      </c>
      <c r="I201" s="357">
        <f t="shared" si="44"/>
        <v>217</v>
      </c>
      <c r="J201" s="351">
        <f t="shared" si="45"/>
        <v>2041</v>
      </c>
      <c r="K201" s="203">
        <f t="shared" si="46"/>
        <v>51745</v>
      </c>
      <c r="M201" s="352"/>
      <c r="V201" s="332" t="str">
        <f t="shared" si="36"/>
        <v>Winter</v>
      </c>
      <c r="AA201" s="352">
        <f t="shared" si="38"/>
        <v>2.18E-2</v>
      </c>
      <c r="AB201" s="353">
        <f t="shared" si="42"/>
        <v>0</v>
      </c>
    </row>
    <row r="202" spans="2:28" ht="17.45" hidden="1" customHeight="1" outlineLevel="1">
      <c r="B202" s="203">
        <f t="shared" si="39"/>
        <v>51775</v>
      </c>
      <c r="C202" s="354" cm="1">
        <f t="array" ref="C202">IF($J202&lt;=$AD$1,IF(F202="","",-INDEX([6]Delta!$F$1:$JR$1000,$L$13,$I202))*1000*IF(MONTH($B202)=12,IF(MOD($J202,4)=0,31/29,31/30),1),(C190*(1+$AA202)))</f>
        <v>154975.50095621773</v>
      </c>
      <c r="D202" s="355">
        <f>IF(ISNUMBER($F202),VLOOKUP($J202,'Table 1'!$B$13:$C$37,2,FALSE)/12*1000*Study_MW,"")</f>
        <v>751416.83618041361</v>
      </c>
      <c r="E202" s="355">
        <f t="shared" si="40"/>
        <v>906392.33713663137</v>
      </c>
      <c r="F202" s="354">
        <f>IF($J202&lt;=$AD$1,IF(INDEX([6]Delta!$F$1:$JR$1440,$L$14,$I202)=0,"",INDEX([6]Delta!$F$1:$JR$1440,$L$14,$I202))*IF(MONTH($B202)=12,IF(MOD($J202,4)=0,31/29,31/30),1),F190*IF(MONTH(B202)=2,IF(MOD($J202,4)=0,29/28,IF(MOD($J190,4)=0,28/29,1)),1))*(1+$AB202)</f>
        <v>23084.924245520004</v>
      </c>
      <c r="G202" s="356">
        <f t="shared" si="37"/>
        <v>39.263387979821125</v>
      </c>
      <c r="I202" s="357">
        <f t="shared" si="44"/>
        <v>218</v>
      </c>
      <c r="J202" s="351">
        <f t="shared" si="45"/>
        <v>2041</v>
      </c>
      <c r="K202" s="203">
        <f t="shared" si="46"/>
        <v>51775</v>
      </c>
      <c r="M202" s="352"/>
      <c r="V202" s="332" t="str">
        <f t="shared" si="36"/>
        <v>Winter</v>
      </c>
      <c r="AA202" s="352">
        <f t="shared" si="38"/>
        <v>2.18E-2</v>
      </c>
      <c r="AB202" s="353">
        <f t="shared" si="42"/>
        <v>0</v>
      </c>
    </row>
    <row r="203" spans="2:28" ht="17.45" hidden="1" customHeight="1" outlineLevel="1">
      <c r="B203" s="203">
        <f t="shared" si="39"/>
        <v>51806</v>
      </c>
      <c r="C203" s="354" cm="1">
        <f t="array" ref="C203">IF($J203&lt;=$AD$1,IF(F203="","",-INDEX([6]Delta!$F$1:$JR$1000,$L$13,$I203))*1000*IF(MONTH($B203)=12,IF(MOD($J203,4)=0,31/29,31/30),1),(C191*(1+$AA203)))</f>
        <v>-47441.626305968384</v>
      </c>
      <c r="D203" s="355">
        <f>IF(ISNUMBER($F203),VLOOKUP($J203,'Table 1'!$B$13:$C$37,2,FALSE)/12*1000*Study_MW,"")</f>
        <v>751416.83618041361</v>
      </c>
      <c r="E203" s="355">
        <f t="shared" si="40"/>
        <v>703975.20987444522</v>
      </c>
      <c r="F203" s="354">
        <f>IF($J203&lt;=$AD$1,IF(INDEX([6]Delta!$F$1:$JR$1440,$L$14,$I203)=0,"",INDEX([6]Delta!$F$1:$JR$1440,$L$14,$I203))*IF(MONTH($B203)=12,IF(MOD($J203,4)=0,31/29,31/30),1),F191*IF(MONTH(B203)=2,IF(MOD($J203,4)=0,29/28,IF(MOD($J191,4)=0,28/29,1)),1))*(1+$AB203)</f>
        <v>16305.06483669</v>
      </c>
      <c r="G203" s="356">
        <f t="shared" si="37"/>
        <v>43.175247502870725</v>
      </c>
      <c r="I203" s="357">
        <f t="shared" si="44"/>
        <v>219</v>
      </c>
      <c r="J203" s="351">
        <f t="shared" si="45"/>
        <v>2041</v>
      </c>
      <c r="K203" s="203">
        <f t="shared" si="46"/>
        <v>51806</v>
      </c>
      <c r="M203" s="352"/>
      <c r="V203" s="332" t="str">
        <f t="shared" si="36"/>
        <v>Winter</v>
      </c>
      <c r="AA203" s="352">
        <f t="shared" si="38"/>
        <v>2.18E-2</v>
      </c>
      <c r="AB203" s="353">
        <f t="shared" si="42"/>
        <v>0</v>
      </c>
    </row>
    <row r="204" spans="2:28" ht="17.45" hidden="1" customHeight="1" outlineLevel="1">
      <c r="B204" s="204">
        <f t="shared" si="39"/>
        <v>51836</v>
      </c>
      <c r="C204" s="361" cm="1">
        <f t="array" ref="C204">IF($J204&lt;=$AD$1,IF(F204="","",-INDEX([6]Delta!$F$1:$JR$1000,$L$13,$I204))*1000*IF(MONTH($B204)=12,IF(MOD($J204,4)=0,31/29,31/30),1),(C192*(1+$AA204)))</f>
        <v>-821493.13810141955</v>
      </c>
      <c r="D204" s="362">
        <f>IF(ISNUMBER($F204),VLOOKUP($J204,'Table 1'!$B$13:$C$37,2,FALSE)/12*1000*Study_MW,"")</f>
        <v>751416.83618041361</v>
      </c>
      <c r="E204" s="362">
        <f t="shared" si="40"/>
        <v>-70076.301921005943</v>
      </c>
      <c r="F204" s="361">
        <f>IF($J204&lt;=$AD$1,IF(INDEX([6]Delta!$F$1:$JR$1440,$L$14,$I204)=0,"",INDEX([6]Delta!$F$1:$JR$1440,$L$14,$I204))*IF(MONTH($B204)=12,IF(MOD($J204,4)=0,31/29,31/30),1),F192*IF(MONTH(B204)=2,IF(MOD($J204,4)=0,29/28,IF(MOD($J192,4)=0,28/29,1)),1))*(1+$AB204)</f>
        <v>12741.417520637669</v>
      </c>
      <c r="G204" s="363">
        <f t="shared" si="37"/>
        <v>-5.499882709871267</v>
      </c>
      <c r="I204" s="364">
        <f t="shared" si="44"/>
        <v>220</v>
      </c>
      <c r="J204" s="351">
        <f t="shared" si="45"/>
        <v>2041</v>
      </c>
      <c r="K204" s="204">
        <f t="shared" si="46"/>
        <v>51836</v>
      </c>
      <c r="M204" s="352"/>
      <c r="V204" s="332" t="str">
        <f t="shared" ref="V204:V267" si="47">IFERROR(IF(AND(MONTH(K205)&gt;=6,MONTH(K205)&lt;=9),"Summer","Winter"),"-")</f>
        <v>Winter</v>
      </c>
      <c r="AA204" s="352">
        <f t="shared" si="38"/>
        <v>2.18E-2</v>
      </c>
      <c r="AB204" s="353">
        <f t="shared" si="42"/>
        <v>0</v>
      </c>
    </row>
    <row r="205" spans="2:28" ht="17.45" hidden="1" customHeight="1" outlineLevel="1">
      <c r="B205" s="202">
        <f t="shared" si="39"/>
        <v>51867</v>
      </c>
      <c r="C205" s="345" cm="1">
        <f t="array" ref="C205">IF($J205&lt;=$AD$1,IF(F205="","",-INDEX([6]Delta!$F$1:$JR$1000,$L$13,$I205))*1000*IF(MONTH($B205)=12,IF(MOD($J205,4)=0,31/29,31/30),1),(C193*(1+$AA205)))</f>
        <v>-283038.8607281202</v>
      </c>
      <c r="D205" s="346">
        <f>IF(ISNUMBER($F205),VLOOKUP($J205,'Table 1'!$B$13:$C$37,2,FALSE)/12*1000*Study_MW,"")</f>
        <v>767797.72323726933</v>
      </c>
      <c r="E205" s="347">
        <f t="shared" si="40"/>
        <v>484758.86250914913</v>
      </c>
      <c r="F205" s="348">
        <f>IF($J205&lt;=$AD$1,IF(INDEX([6]Delta!$F$1:$JR$1440,$L$14,$I205)=0,"",INDEX([6]Delta!$F$1:$JR$1440,$L$14,$I205))*IF(MONTH($B205)=12,IF(MOD($J205,4)=0,31/29,31/30),1),F193*IF(MONTH(B205)=2,IF(MOD($J205,4)=0,29/28,IF(MOD($J193,4)=0,28/29,1)),1))*(1+$AB205)</f>
        <v>16962.172302200001</v>
      </c>
      <c r="G205" s="349">
        <f t="shared" ref="G205" si="48">IF(ISNUMBER($F205),E205/$F205,"")</f>
        <v>28.578819615355265</v>
      </c>
      <c r="I205" s="365">
        <f t="shared" si="44"/>
        <v>222</v>
      </c>
      <c r="J205" s="351">
        <f t="shared" si="45"/>
        <v>2042</v>
      </c>
      <c r="K205" s="202">
        <f t="shared" si="46"/>
        <v>51867</v>
      </c>
      <c r="M205" s="352"/>
      <c r="N205" s="366">
        <f t="shared" ref="N205:P220" si="49">E205/E193-1</f>
        <v>-0.46598249511569068</v>
      </c>
      <c r="O205" s="366">
        <f t="shared" si="49"/>
        <v>-0.21911318114745482</v>
      </c>
      <c r="P205" s="366">
        <f t="shared" si="49"/>
        <v>-0.31613968632610778</v>
      </c>
      <c r="V205" s="332" t="str">
        <f t="shared" si="47"/>
        <v>Winter</v>
      </c>
      <c r="AA205" s="352">
        <f t="shared" ref="AA205:AA268" si="50">Inflation</f>
        <v>2.18E-2</v>
      </c>
      <c r="AB205" s="353">
        <f t="shared" si="42"/>
        <v>0</v>
      </c>
    </row>
    <row r="206" spans="2:28" ht="17.45" hidden="1" customHeight="1" outlineLevel="1">
      <c r="B206" s="203">
        <f t="shared" ref="B206:B252" si="51">EDATE(B205,1)</f>
        <v>51898</v>
      </c>
      <c r="C206" s="354" cm="1">
        <f t="array" ref="C206">IF($J206&lt;=$AD$1,IF(F206="","",-INDEX([6]Delta!$F$1:$JR$1000,$L$13,$I206))*1000*IF(MONTH($B206)=12,IF(MOD($J206,4)=0,31/29,31/30),1),(C194*(1+$AA206)))</f>
        <v>490462.22913297242</v>
      </c>
      <c r="D206" s="355">
        <f>IF(ISNUMBER($F206),VLOOKUP($J206,'Table 1'!$B$13:$C$37,2,FALSE)/12*1000*Study_MW,"")</f>
        <v>767797.72323726933</v>
      </c>
      <c r="E206" s="355">
        <f t="shared" ref="E206:E269" si="52">IF(ISNUMBER(C206+D206),C206+D206,"")</f>
        <v>1258259.9523702418</v>
      </c>
      <c r="F206" s="354">
        <f>IF($J206&lt;=$AD$1,IF(INDEX([6]Delta!$F$1:$JR$1440,$L$14,$I206)=0,"",INDEX([6]Delta!$F$1:$JR$1440,$L$14,$I206))*IF(MONTH($B206)=12,IF(MOD($J206,4)=0,31/29,31/30),1),F194*IF(MONTH(B206)=2,IF(MOD($J206,4)=0,29/28,IF(MOD($J194,4)=0,28/29,1)),1))*(1+$AB206)</f>
        <v>20624.67032782</v>
      </c>
      <c r="G206" s="356">
        <f t="shared" ref="G206" si="53">IF(ISNUMBER($F206),E206/$F206,"")</f>
        <v>61.007518295844591</v>
      </c>
      <c r="I206" s="357">
        <f t="shared" si="44"/>
        <v>223</v>
      </c>
      <c r="J206" s="351">
        <f t="shared" si="45"/>
        <v>2042</v>
      </c>
      <c r="K206" s="203">
        <f t="shared" si="46"/>
        <v>51898</v>
      </c>
      <c r="M206" s="352"/>
      <c r="N206" s="366">
        <f t="shared" si="49"/>
        <v>0.26943862416770648</v>
      </c>
      <c r="O206" s="366">
        <f t="shared" si="49"/>
        <v>0.205129989462143</v>
      </c>
      <c r="P206" s="366">
        <f t="shared" si="49"/>
        <v>5.3362405108070332E-2</v>
      </c>
      <c r="V206" s="332" t="str">
        <f t="shared" si="47"/>
        <v>Winter</v>
      </c>
      <c r="AA206" s="352">
        <f t="shared" si="50"/>
        <v>2.18E-2</v>
      </c>
      <c r="AB206" s="353">
        <f t="shared" ref="AB206:AB269" si="54">IF($AB$8="Solar",IFERROR(IF(J206&gt;$AD$1,-0.005,0),AB194),0)</f>
        <v>0</v>
      </c>
    </row>
    <row r="207" spans="2:28" ht="17.45" hidden="1" customHeight="1" outlineLevel="1">
      <c r="B207" s="203">
        <f t="shared" si="51"/>
        <v>51926</v>
      </c>
      <c r="C207" s="354" cm="1">
        <f t="array" ref="C207">IF($J207&lt;=$AD$1,IF(F207="","",-INDEX([6]Delta!$F$1:$JR$1000,$L$13,$I207))*1000*IF(MONTH($B207)=12,IF(MOD($J207,4)=0,31/29,31/30),1),(C195*(1+$AA207)))</f>
        <v>163589.39354200265</v>
      </c>
      <c r="D207" s="355">
        <f>IF(ISNUMBER($F207),VLOOKUP($J207,'Table 1'!$B$13:$C$37,2,FALSE)/12*1000*Study_MW,"")</f>
        <v>767797.72323726933</v>
      </c>
      <c r="E207" s="355">
        <f t="shared" si="52"/>
        <v>931387.11677927198</v>
      </c>
      <c r="F207" s="354">
        <f>IF($J207&lt;=$AD$1,IF(INDEX([6]Delta!$F$1:$JR$1440,$L$14,$I207)=0,"",INDEX([6]Delta!$F$1:$JR$1440,$L$14,$I207))*IF(MONTH($B207)=12,IF(MOD($J207,4)=0,31/29,31/30),1),F195*IF(MONTH(B207)=2,IF(MOD($J207,4)=0,29/28,IF(MOD($J195,4)=0,28/29,1)),1))*(1+$AB207)</f>
        <v>18952.858266089999</v>
      </c>
      <c r="G207" s="356">
        <f t="shared" ref="G207:G270" si="55">IF(ISNUMBER($F207),E207/$F207,"")</f>
        <v>49.142303693880706</v>
      </c>
      <c r="I207" s="357">
        <f t="shared" si="44"/>
        <v>224</v>
      </c>
      <c r="J207" s="351">
        <f t="shared" si="45"/>
        <v>2042</v>
      </c>
      <c r="K207" s="203">
        <f t="shared" si="46"/>
        <v>51926</v>
      </c>
      <c r="M207" s="352"/>
      <c r="N207" s="366">
        <f t="shared" si="49"/>
        <v>9.7545697454781699E-2</v>
      </c>
      <c r="O207" s="366">
        <f t="shared" si="49"/>
        <v>4.5485972629393245E-2</v>
      </c>
      <c r="P207" s="366">
        <f t="shared" si="49"/>
        <v>4.9794761659459175E-2</v>
      </c>
      <c r="V207" s="332" t="str">
        <f t="shared" si="47"/>
        <v>Winter</v>
      </c>
      <c r="AA207" s="352">
        <f t="shared" si="50"/>
        <v>2.18E-2</v>
      </c>
      <c r="AB207" s="353">
        <f t="shared" si="54"/>
        <v>0</v>
      </c>
    </row>
    <row r="208" spans="2:28" ht="17.45" hidden="1" customHeight="1" outlineLevel="1">
      <c r="B208" s="203">
        <f t="shared" si="51"/>
        <v>51957</v>
      </c>
      <c r="C208" s="354" cm="1">
        <f t="array" ref="C208">IF($J208&lt;=$AD$1,IF(F208="","",-INDEX([6]Delta!$F$1:$JR$1000,$L$13,$I208))*1000*IF(MONTH($B208)=12,IF(MOD($J208,4)=0,31/29,31/30),1),(C196*(1+$AA208)))</f>
        <v>99564.006356042228</v>
      </c>
      <c r="D208" s="355">
        <f>IF(ISNUMBER($F208),VLOOKUP($J208,'Table 1'!$B$13:$C$37,2,FALSE)/12*1000*Study_MW,"")</f>
        <v>767797.72323726933</v>
      </c>
      <c r="E208" s="355">
        <f t="shared" si="52"/>
        <v>867361.72959331155</v>
      </c>
      <c r="F208" s="354">
        <f>IF($J208&lt;=$AD$1,IF(INDEX([6]Delta!$F$1:$JR$1440,$L$14,$I208)=0,"",INDEX([6]Delta!$F$1:$JR$1440,$L$14,$I208))*IF(MONTH($B208)=12,IF(MOD($J208,4)=0,31/29,31/30),1),F196*IF(MONTH(B208)=2,IF(MOD($J208,4)=0,29/28,IF(MOD($J196,4)=0,28/29,1)),1))*(1+$AB208)</f>
        <v>19742.419320159999</v>
      </c>
      <c r="G208" s="356">
        <f t="shared" si="55"/>
        <v>43.933912836488275</v>
      </c>
      <c r="I208" s="357">
        <f t="shared" si="44"/>
        <v>225</v>
      </c>
      <c r="J208" s="351">
        <f t="shared" si="45"/>
        <v>2042</v>
      </c>
      <c r="K208" s="203">
        <f t="shared" si="46"/>
        <v>51957</v>
      </c>
      <c r="M208" s="352"/>
      <c r="N208" s="366">
        <f t="shared" si="49"/>
        <v>4.9647718819744391E-2</v>
      </c>
      <c r="O208" s="366">
        <f t="shared" si="49"/>
        <v>-0.13587451168338893</v>
      </c>
      <c r="P208" s="366">
        <f t="shared" si="49"/>
        <v>0.21469362148378024</v>
      </c>
      <c r="V208" s="332" t="str">
        <f t="shared" si="47"/>
        <v>Winter</v>
      </c>
      <c r="AA208" s="352">
        <f t="shared" si="50"/>
        <v>2.18E-2</v>
      </c>
      <c r="AB208" s="353">
        <f t="shared" si="54"/>
        <v>0</v>
      </c>
    </row>
    <row r="209" spans="2:28" ht="17.45" hidden="1" customHeight="1" outlineLevel="1">
      <c r="B209" s="203">
        <f t="shared" si="51"/>
        <v>51987</v>
      </c>
      <c r="C209" s="354" cm="1">
        <f t="array" ref="C209">IF($J209&lt;=$AD$1,IF(F209="","",-INDEX([6]Delta!$F$1:$JR$1000,$L$13,$I209))*1000*IF(MONTH($B209)=12,IF(MOD($J209,4)=0,31/29,31/30),1),(C197*(1+$AA209)))</f>
        <v>192002.46819823224</v>
      </c>
      <c r="D209" s="355">
        <f>IF(ISNUMBER($F209),VLOOKUP($J209,'Table 1'!$B$13:$C$37,2,FALSE)/12*1000*Study_MW,"")</f>
        <v>767797.72323726933</v>
      </c>
      <c r="E209" s="355">
        <f t="shared" si="52"/>
        <v>959800.19143550156</v>
      </c>
      <c r="F209" s="354">
        <f>IF($J209&lt;=$AD$1,IF(INDEX([6]Delta!$F$1:$JR$1440,$L$14,$I209)=0,"",INDEX([6]Delta!$F$1:$JR$1440,$L$14,$I209))*IF(MONTH($B209)=12,IF(MOD($J209,4)=0,31/29,31/30),1),F197*IF(MONTH(B209)=2,IF(MOD($J209,4)=0,29/28,IF(MOD($J197,4)=0,28/29,1)),1))*(1+$AB209)</f>
        <v>22480.287469800009</v>
      </c>
      <c r="G209" s="356">
        <f t="shared" si="55"/>
        <v>42.695192075497076</v>
      </c>
      <c r="I209" s="357">
        <f t="shared" si="44"/>
        <v>226</v>
      </c>
      <c r="J209" s="351">
        <f t="shared" si="45"/>
        <v>2042</v>
      </c>
      <c r="K209" s="203">
        <f t="shared" si="46"/>
        <v>51987</v>
      </c>
      <c r="M209" s="352"/>
      <c r="N209" s="366">
        <f t="shared" si="49"/>
        <v>0.12042161847981037</v>
      </c>
      <c r="O209" s="366">
        <f t="shared" si="49"/>
        <v>-4.594130407164454E-2</v>
      </c>
      <c r="P209" s="366">
        <f t="shared" si="49"/>
        <v>0.17437388628335304</v>
      </c>
      <c r="V209" s="332" t="str">
        <f t="shared" si="47"/>
        <v>Summer</v>
      </c>
      <c r="AA209" s="352">
        <f t="shared" si="50"/>
        <v>2.18E-2</v>
      </c>
      <c r="AB209" s="353">
        <f t="shared" si="54"/>
        <v>0</v>
      </c>
    </row>
    <row r="210" spans="2:28" ht="17.45" hidden="1" customHeight="1" outlineLevel="1">
      <c r="B210" s="203">
        <f t="shared" si="51"/>
        <v>52018</v>
      </c>
      <c r="C210" s="354" cm="1">
        <f t="array" ref="C210">IF($J210&lt;=$AD$1,IF(F210="","",-INDEX([6]Delta!$F$1:$JR$1000,$L$13,$I210))*1000*IF(MONTH($B210)=12,IF(MOD($J210,4)=0,31/29,31/30),1),(C198*(1+$AA210)))</f>
        <v>287319.32237102592</v>
      </c>
      <c r="D210" s="355">
        <f>IF(ISNUMBER($F210),VLOOKUP($J210,'Table 1'!$B$13:$C$37,2,FALSE)/12*1000*Study_MW,"")</f>
        <v>767797.72323726933</v>
      </c>
      <c r="E210" s="355">
        <f t="shared" si="52"/>
        <v>1055117.0456082951</v>
      </c>
      <c r="F210" s="354">
        <f>IF($J210&lt;=$AD$1,IF(INDEX([6]Delta!$F$1:$JR$1440,$L$14,$I210)=0,"",INDEX([6]Delta!$F$1:$JR$1440,$L$14,$I210))*IF(MONTH($B210)=12,IF(MOD($J210,4)=0,31/29,31/30),1),F198*IF(MONTH(B210)=2,IF(MOD($J210,4)=0,29/28,IF(MOD($J198,4)=0,28/29,1)),1))*(1+$AB210)</f>
        <v>21828.513316659995</v>
      </c>
      <c r="G210" s="356">
        <f t="shared" si="55"/>
        <v>48.336642551053025</v>
      </c>
      <c r="I210" s="357">
        <f t="shared" si="44"/>
        <v>227</v>
      </c>
      <c r="J210" s="351">
        <f t="shared" si="45"/>
        <v>2042</v>
      </c>
      <c r="K210" s="203">
        <f t="shared" si="46"/>
        <v>52018</v>
      </c>
      <c r="M210" s="352"/>
      <c r="N210" s="366">
        <f t="shared" si="49"/>
        <v>1.8641487933619194E-2</v>
      </c>
      <c r="O210" s="366">
        <f t="shared" si="49"/>
        <v>5.169184031444507E-2</v>
      </c>
      <c r="P210" s="366">
        <f t="shared" si="49"/>
        <v>-3.1425890278795054E-2</v>
      </c>
      <c r="V210" s="332" t="str">
        <f t="shared" si="47"/>
        <v>Summer</v>
      </c>
      <c r="AA210" s="352">
        <f t="shared" si="50"/>
        <v>2.18E-2</v>
      </c>
      <c r="AB210" s="353">
        <f t="shared" si="54"/>
        <v>0</v>
      </c>
    </row>
    <row r="211" spans="2:28" ht="17.45" hidden="1" customHeight="1" outlineLevel="1">
      <c r="B211" s="203">
        <f t="shared" si="51"/>
        <v>52048</v>
      </c>
      <c r="C211" s="354" cm="1">
        <f t="array" ref="C211">IF($J211&lt;=$AD$1,IF(F211="","",-INDEX([6]Delta!$F$1:$JR$1000,$L$13,$I211))*1000*IF(MONTH($B211)=12,IF(MOD($J211,4)=0,31/29,31/30),1),(C199*(1+$AA211)))</f>
        <v>221967.21489963238</v>
      </c>
      <c r="D211" s="355">
        <f>IF(ISNUMBER($F211),VLOOKUP($J211,'Table 1'!$B$13:$C$37,2,FALSE)/12*1000*Study_MW,"")</f>
        <v>767797.72323726933</v>
      </c>
      <c r="E211" s="355">
        <f t="shared" si="52"/>
        <v>989764.93813690171</v>
      </c>
      <c r="F211" s="354">
        <f>IF($J211&lt;=$AD$1,IF(INDEX([6]Delta!$F$1:$JR$1440,$L$14,$I211)=0,"",INDEX([6]Delta!$F$1:$JR$1440,$L$14,$I211))*IF(MONTH($B211)=12,IF(MOD($J211,4)=0,31/29,31/30),1),F199*IF(MONTH(B211)=2,IF(MOD($J211,4)=0,29/28,IF(MOD($J199,4)=0,28/29,1)),1))*(1+$AB211)</f>
        <v>15662.846689080001</v>
      </c>
      <c r="G211" s="356">
        <f t="shared" si="55"/>
        <v>63.191893388508817</v>
      </c>
      <c r="I211" s="357">
        <f t="shared" si="44"/>
        <v>228</v>
      </c>
      <c r="J211" s="351">
        <f t="shared" si="45"/>
        <v>2042</v>
      </c>
      <c r="K211" s="203">
        <f t="shared" si="46"/>
        <v>52048</v>
      </c>
      <c r="M211" s="352"/>
      <c r="N211" s="366">
        <f t="shared" si="49"/>
        <v>0.44870132370839011</v>
      </c>
      <c r="O211" s="366">
        <f t="shared" si="49"/>
        <v>0.31402593042484139</v>
      </c>
      <c r="P211" s="366">
        <f t="shared" si="49"/>
        <v>0.10249066640565196</v>
      </c>
      <c r="V211" s="332" t="str">
        <f t="shared" si="47"/>
        <v>Summer</v>
      </c>
      <c r="AA211" s="352">
        <f t="shared" si="50"/>
        <v>2.18E-2</v>
      </c>
      <c r="AB211" s="353">
        <f t="shared" si="54"/>
        <v>0</v>
      </c>
    </row>
    <row r="212" spans="2:28" ht="17.45" hidden="1" customHeight="1" outlineLevel="1">
      <c r="B212" s="203">
        <f t="shared" si="51"/>
        <v>52079</v>
      </c>
      <c r="C212" s="354" cm="1">
        <f t="array" ref="C212">IF($J212&lt;=$AD$1,IF(F212="","",-INDEX([6]Delta!$F$1:$JR$1000,$L$13,$I212))*1000*IF(MONTH($B212)=12,IF(MOD($J212,4)=0,31/29,31/30),1),(C200*(1+$AA212)))</f>
        <v>39728.42460044194</v>
      </c>
      <c r="D212" s="355">
        <f>IF(ISNUMBER($F212),VLOOKUP($J212,'Table 1'!$B$13:$C$37,2,FALSE)/12*1000*Study_MW,"")</f>
        <v>767797.72323726933</v>
      </c>
      <c r="E212" s="355">
        <f t="shared" si="52"/>
        <v>807526.14783771127</v>
      </c>
      <c r="F212" s="354">
        <f>IF($J212&lt;=$AD$1,IF(INDEX([6]Delta!$F$1:$JR$1440,$L$14,$I212)=0,"",INDEX([6]Delta!$F$1:$JR$1440,$L$14,$I212))*IF(MONTH($B212)=12,IF(MOD($J212,4)=0,31/29,31/30),1),F200*IF(MONTH(B212)=2,IF(MOD($J212,4)=0,29/28,IF(MOD($J200,4)=0,28/29,1)),1))*(1+$AB212)</f>
        <v>11824.751846509998</v>
      </c>
      <c r="G212" s="356">
        <f t="shared" si="55"/>
        <v>68.291170784784597</v>
      </c>
      <c r="I212" s="357">
        <f t="shared" si="44"/>
        <v>229</v>
      </c>
      <c r="J212" s="351">
        <f t="shared" si="45"/>
        <v>2042</v>
      </c>
      <c r="K212" s="203">
        <f t="shared" si="46"/>
        <v>52079</v>
      </c>
      <c r="M212" s="352"/>
      <c r="N212" s="366">
        <f t="shared" si="49"/>
        <v>0.42960904280715462</v>
      </c>
      <c r="O212" s="366">
        <f t="shared" si="49"/>
        <v>-0.1175564323740893</v>
      </c>
      <c r="P212" s="366">
        <f t="shared" si="49"/>
        <v>0.6200571858133832</v>
      </c>
      <c r="V212" s="332" t="str">
        <f t="shared" si="47"/>
        <v>Summer</v>
      </c>
      <c r="AA212" s="352">
        <f t="shared" si="50"/>
        <v>2.18E-2</v>
      </c>
      <c r="AB212" s="353">
        <f t="shared" si="54"/>
        <v>0</v>
      </c>
    </row>
    <row r="213" spans="2:28" ht="17.45" hidden="1" customHeight="1" outlineLevel="1">
      <c r="B213" s="203">
        <f t="shared" si="51"/>
        <v>52110</v>
      </c>
      <c r="C213" s="354" cm="1">
        <f t="array" ref="C213">IF($J213&lt;=$AD$1,IF(F213="","",-INDEX([6]Delta!$F$1:$JR$1000,$L$13,$I213))*1000*IF(MONTH($B213)=12,IF(MOD($J213,4)=0,31/29,31/30),1),(C201*(1+$AA213)))</f>
        <v>234552.14568291558</v>
      </c>
      <c r="D213" s="355">
        <f>IF(ISNUMBER($F213),VLOOKUP($J213,'Table 1'!$B$13:$C$37,2,FALSE)/12*1000*Study_MW,"")</f>
        <v>767797.72323726933</v>
      </c>
      <c r="E213" s="355">
        <f t="shared" si="52"/>
        <v>1002349.8689201849</v>
      </c>
      <c r="F213" s="354">
        <f>IF($J213&lt;=$AD$1,IF(INDEX([6]Delta!$F$1:$JR$1440,$L$14,$I213)=0,"",INDEX([6]Delta!$F$1:$JR$1440,$L$14,$I213))*IF(MONTH($B213)=12,IF(MOD($J213,4)=0,31/29,31/30),1),F201*IF(MONTH(B213)=2,IF(MOD($J213,4)=0,29/28,IF(MOD($J201,4)=0,28/29,1)),1))*(1+$AB213)</f>
        <v>12170.57831556</v>
      </c>
      <c r="G213" s="356">
        <f t="shared" si="55"/>
        <v>82.358442050258816</v>
      </c>
      <c r="I213" s="357">
        <f t="shared" si="44"/>
        <v>230</v>
      </c>
      <c r="J213" s="351">
        <f t="shared" si="45"/>
        <v>2042</v>
      </c>
      <c r="K213" s="203">
        <f t="shared" si="46"/>
        <v>52110</v>
      </c>
      <c r="M213" s="352"/>
      <c r="N213" s="366">
        <f t="shared" si="49"/>
        <v>-0.19674379846508849</v>
      </c>
      <c r="O213" s="366">
        <f t="shared" si="49"/>
        <v>7.4477884895272961E-2</v>
      </c>
      <c r="P213" s="366">
        <f t="shared" si="49"/>
        <v>-0.25242183871173562</v>
      </c>
      <c r="V213" s="332" t="str">
        <f t="shared" si="47"/>
        <v>Winter</v>
      </c>
      <c r="AA213" s="352">
        <f t="shared" si="50"/>
        <v>2.18E-2</v>
      </c>
      <c r="AB213" s="353">
        <f t="shared" si="54"/>
        <v>0</v>
      </c>
    </row>
    <row r="214" spans="2:28" ht="17.45" hidden="1" customHeight="1" outlineLevel="1">
      <c r="B214" s="203">
        <f t="shared" si="51"/>
        <v>52140</v>
      </c>
      <c r="C214" s="354" cm="1">
        <f t="array" ref="C214">IF($J214&lt;=$AD$1,IF(F214="","",-INDEX([6]Delta!$F$1:$JR$1000,$L$13,$I214))*1000*IF(MONTH($B214)=12,IF(MOD($J214,4)=0,31/29,31/30),1),(C202*(1+$AA214)))</f>
        <v>250404.96651244757</v>
      </c>
      <c r="D214" s="355">
        <f>IF(ISNUMBER($F214),VLOOKUP($J214,'Table 1'!$B$13:$C$37,2,FALSE)/12*1000*Study_MW,"")</f>
        <v>767797.72323726933</v>
      </c>
      <c r="E214" s="355">
        <f t="shared" si="52"/>
        <v>1018202.6897497169</v>
      </c>
      <c r="F214" s="354">
        <f>IF($J214&lt;=$AD$1,IF(INDEX([6]Delta!$F$1:$JR$1440,$L$14,$I214)=0,"",INDEX([6]Delta!$F$1:$JR$1440,$L$14,$I214))*IF(MONTH($B214)=12,IF(MOD($J214,4)=0,31/29,31/30),1),F202*IF(MONTH(B214)=2,IF(MOD($J214,4)=0,29/28,IF(MOD($J202,4)=0,28/29,1)),1))*(1+$AB214)</f>
        <v>23527.343133190003</v>
      </c>
      <c r="G214" s="356">
        <f t="shared" si="55"/>
        <v>43.277419128271191</v>
      </c>
      <c r="I214" s="357">
        <f t="shared" si="44"/>
        <v>231</v>
      </c>
      <c r="J214" s="351">
        <f t="shared" si="45"/>
        <v>2042</v>
      </c>
      <c r="K214" s="203">
        <f t="shared" si="46"/>
        <v>52140</v>
      </c>
      <c r="M214" s="352"/>
      <c r="N214" s="366">
        <f t="shared" si="49"/>
        <v>0.12335756606935111</v>
      </c>
      <c r="O214" s="366">
        <f t="shared" si="49"/>
        <v>1.9164840350552881E-2</v>
      </c>
      <c r="P214" s="366">
        <f t="shared" si="49"/>
        <v>0.10223343819725961</v>
      </c>
      <c r="V214" s="332" t="str">
        <f t="shared" si="47"/>
        <v>Winter</v>
      </c>
      <c r="AA214" s="352">
        <f t="shared" si="50"/>
        <v>2.18E-2</v>
      </c>
      <c r="AB214" s="353">
        <f t="shared" si="54"/>
        <v>0</v>
      </c>
    </row>
    <row r="215" spans="2:28" ht="17.45" hidden="1" customHeight="1" outlineLevel="1">
      <c r="B215" s="203">
        <f t="shared" si="51"/>
        <v>52171</v>
      </c>
      <c r="C215" s="354" cm="1">
        <f t="array" ref="C215">IF($J215&lt;=$AD$1,IF(F215="","",-INDEX([6]Delta!$F$1:$JR$1000,$L$13,$I215))*1000*IF(MONTH($B215)=12,IF(MOD($J215,4)=0,31/29,31/30),1),(C203*(1+$AA215)))</f>
        <v>-348048.47783630248</v>
      </c>
      <c r="D215" s="355">
        <f>IF(ISNUMBER($F215),VLOOKUP($J215,'Table 1'!$B$13:$C$37,2,FALSE)/12*1000*Study_MW,"")</f>
        <v>767797.72323726933</v>
      </c>
      <c r="E215" s="355">
        <f t="shared" si="52"/>
        <v>419749.24540096684</v>
      </c>
      <c r="F215" s="354">
        <f>IF($J215&lt;=$AD$1,IF(INDEX([6]Delta!$F$1:$JR$1440,$L$14,$I215)=0,"",INDEX([6]Delta!$F$1:$JR$1440,$L$14,$I215))*IF(MONTH($B215)=12,IF(MOD($J215,4)=0,31/29,31/30),1),F203*IF(MONTH(B215)=2,IF(MOD($J215,4)=0,29/28,IF(MOD($J203,4)=0,28/29,1)),1))*(1+$AB215)</f>
        <v>13776.181571250001</v>
      </c>
      <c r="G215" s="356">
        <f t="shared" si="55"/>
        <v>30.469201006827344</v>
      </c>
      <c r="I215" s="357">
        <f t="shared" si="44"/>
        <v>232</v>
      </c>
      <c r="J215" s="351">
        <f t="shared" si="45"/>
        <v>2042</v>
      </c>
      <c r="K215" s="203">
        <f t="shared" si="46"/>
        <v>52171</v>
      </c>
      <c r="M215" s="352"/>
      <c r="N215" s="366">
        <f t="shared" si="49"/>
        <v>-0.4037442803194311</v>
      </c>
      <c r="O215" s="366">
        <f t="shared" si="49"/>
        <v>-0.1550980195889472</v>
      </c>
      <c r="P215" s="366">
        <f t="shared" si="49"/>
        <v>-0.29429006736321672</v>
      </c>
      <c r="V215" s="332" t="str">
        <f t="shared" si="47"/>
        <v>Winter</v>
      </c>
      <c r="AA215" s="352">
        <f t="shared" si="50"/>
        <v>2.18E-2</v>
      </c>
      <c r="AB215" s="353">
        <f t="shared" si="54"/>
        <v>0</v>
      </c>
    </row>
    <row r="216" spans="2:28" ht="17.45" hidden="1" customHeight="1" outlineLevel="1">
      <c r="B216" s="204">
        <f t="shared" si="51"/>
        <v>52201</v>
      </c>
      <c r="C216" s="361" cm="1">
        <f t="array" ref="C216">IF($J216&lt;=$AD$1,IF(F216="","",-INDEX([6]Delta!$F$1:$JR$1000,$L$13,$I216))*1000*IF(MONTH($B216)=12,IF(MOD($J216,4)=0,31/29,31/30),1),(C204*(1+$AA216)))</f>
        <v>-675391.20162558299</v>
      </c>
      <c r="D216" s="362">
        <f>IF(ISNUMBER($F216),VLOOKUP($J216,'Table 1'!$B$13:$C$37,2,FALSE)/12*1000*Study_MW,"")</f>
        <v>767797.72323726933</v>
      </c>
      <c r="E216" s="362">
        <f t="shared" si="52"/>
        <v>92406.52161168633</v>
      </c>
      <c r="F216" s="361">
        <f>IF($J216&lt;=$AD$1,IF(INDEX([6]Delta!$F$1:$JR$1440,$L$14,$I216)=0,"",INDEX([6]Delta!$F$1:$JR$1440,$L$14,$I216))*IF(MONTH($B216)=12,IF(MOD($J216,4)=0,31/29,31/30),1),F204*IF(MONTH(B216)=2,IF(MOD($J216,4)=0,29/28,IF(MOD($J204,4)=0,28/29,1)),1))*(1+$AB216)</f>
        <v>15565.060646275002</v>
      </c>
      <c r="G216" s="363">
        <f t="shared" si="55"/>
        <v>5.9367916201342181</v>
      </c>
      <c r="I216" s="364">
        <f t="shared" si="44"/>
        <v>233</v>
      </c>
      <c r="J216" s="351">
        <f t="shared" si="45"/>
        <v>2042</v>
      </c>
      <c r="K216" s="204">
        <f t="shared" si="46"/>
        <v>52201</v>
      </c>
      <c r="M216" s="352"/>
      <c r="N216" s="366">
        <f t="shared" si="49"/>
        <v>-2.3186557948770226</v>
      </c>
      <c r="O216" s="366">
        <f t="shared" si="49"/>
        <v>0.22161138044992179</v>
      </c>
      <c r="P216" s="366">
        <f t="shared" si="49"/>
        <v>-2.0794396777732698</v>
      </c>
      <c r="V216" s="332" t="str">
        <f t="shared" si="47"/>
        <v>Winter</v>
      </c>
      <c r="AA216" s="352">
        <f t="shared" si="50"/>
        <v>2.18E-2</v>
      </c>
      <c r="AB216" s="353">
        <f t="shared" si="54"/>
        <v>0</v>
      </c>
    </row>
    <row r="217" spans="2:28" ht="17.45" hidden="1" customHeight="1" outlineLevel="1">
      <c r="B217" s="202">
        <f t="shared" si="51"/>
        <v>52232</v>
      </c>
      <c r="C217" s="345" cm="1">
        <f t="array" ref="C217">IF($J217&lt;=$AD$1,IF(F217="","",-INDEX([6]Delta!$F$1:$JR$1000,$L$13,$I217))*1000*IF(MONTH($B217)=12,IF(MOD($J217,4)=0,31/29,31/30),1),(C205*(1+$AA217)))</f>
        <v>-84755.342099029804</v>
      </c>
      <c r="D217" s="346">
        <f>IF(ISNUMBER($F217),VLOOKUP($J217,'Table 1'!$B$13:$C$37,2,FALSE)/12*1000*Study_MW,"")</f>
        <v>784535.71384277917</v>
      </c>
      <c r="E217" s="347">
        <f t="shared" si="52"/>
        <v>699780.37174374936</v>
      </c>
      <c r="F217" s="348">
        <f>IF($J217&lt;=$AD$1,IF(INDEX([6]Delta!$F$1:$JR$1440,$L$14,$I217)=0,"",INDEX([6]Delta!$F$1:$JR$1440,$L$14,$I217))*IF(MONTH($B217)=12,IF(MOD($J217,4)=0,31/29,31/30),1),F205*IF(MONTH(B217)=2,IF(MOD($J217,4)=0,29/28,IF(MOD($J205,4)=0,28/29,1)),1))*(1+$AB217)</f>
        <v>17943.308888460004</v>
      </c>
      <c r="G217" s="349">
        <f t="shared" si="55"/>
        <v>38.999516538100934</v>
      </c>
      <c r="I217" s="365">
        <f t="shared" si="44"/>
        <v>235</v>
      </c>
      <c r="J217" s="351">
        <f t="shared" si="45"/>
        <v>2043</v>
      </c>
      <c r="K217" s="202">
        <f t="shared" si="46"/>
        <v>52232</v>
      </c>
      <c r="M217" s="352"/>
      <c r="N217" s="366">
        <f t="shared" si="49"/>
        <v>0.44356385383370278</v>
      </c>
      <c r="O217" s="366">
        <f t="shared" si="49"/>
        <v>5.7842625860648145E-2</v>
      </c>
      <c r="P217" s="366">
        <f t="shared" si="49"/>
        <v>0.3646300674065166</v>
      </c>
      <c r="V217" s="332" t="str">
        <f t="shared" si="47"/>
        <v>Winter</v>
      </c>
      <c r="AA217" s="352">
        <f t="shared" si="50"/>
        <v>2.18E-2</v>
      </c>
      <c r="AB217" s="353">
        <f t="shared" si="54"/>
        <v>0</v>
      </c>
    </row>
    <row r="218" spans="2:28" ht="17.45" hidden="1" customHeight="1" outlineLevel="1">
      <c r="B218" s="203">
        <f t="shared" si="51"/>
        <v>52263</v>
      </c>
      <c r="C218" s="354" cm="1">
        <f t="array" ref="C218">IF($J218&lt;=$AD$1,IF(F218="","",-INDEX([6]Delta!$F$1:$JR$1000,$L$13,$I218))*1000*IF(MONTH($B218)=12,IF(MOD($J218,4)=0,31/29,31/30),1),(C206*(1+$AA218)))</f>
        <v>503498.13424315653</v>
      </c>
      <c r="D218" s="355">
        <f>IF(ISNUMBER($F218),VLOOKUP($J218,'Table 1'!$B$13:$C$37,2,FALSE)/12*1000*Study_MW,"")</f>
        <v>784535.71384277917</v>
      </c>
      <c r="E218" s="355">
        <f t="shared" si="52"/>
        <v>1288033.8480859357</v>
      </c>
      <c r="F218" s="354">
        <f>IF($J218&lt;=$AD$1,IF(INDEX([6]Delta!$F$1:$JR$1440,$L$14,$I218)=0,"",INDEX([6]Delta!$F$1:$JR$1440,$L$14,$I218))*IF(MONTH($B218)=12,IF(MOD($J218,4)=0,31/29,31/30),1),F206*IF(MONTH(B218)=2,IF(MOD($J218,4)=0,29/28,IF(MOD($J206,4)=0,28/29,1)),1))*(1+$AB218)</f>
        <v>20134.57358511</v>
      </c>
      <c r="G218" s="356">
        <f t="shared" si="55"/>
        <v>63.971250378923727</v>
      </c>
      <c r="I218" s="357">
        <f t="shared" si="44"/>
        <v>236</v>
      </c>
      <c r="J218" s="351">
        <f t="shared" si="45"/>
        <v>2043</v>
      </c>
      <c r="K218" s="203">
        <f t="shared" si="46"/>
        <v>52263</v>
      </c>
      <c r="M218" s="352"/>
      <c r="N218" s="366">
        <f t="shared" si="49"/>
        <v>2.3662753995791874E-2</v>
      </c>
      <c r="O218" s="366">
        <f t="shared" si="49"/>
        <v>-2.3762646137859611E-2</v>
      </c>
      <c r="P218" s="366">
        <f t="shared" si="49"/>
        <v>4.8579784358824041E-2</v>
      </c>
      <c r="V218" s="332" t="str">
        <f t="shared" si="47"/>
        <v>Winter</v>
      </c>
      <c r="AA218" s="352">
        <f t="shared" si="50"/>
        <v>2.18E-2</v>
      </c>
      <c r="AB218" s="353">
        <f t="shared" si="54"/>
        <v>0</v>
      </c>
    </row>
    <row r="219" spans="2:28" ht="17.45" hidden="1" customHeight="1" outlineLevel="1">
      <c r="B219" s="203">
        <f t="shared" si="51"/>
        <v>52291</v>
      </c>
      <c r="C219" s="354" cm="1">
        <f t="array" ref="C219">IF($J219&lt;=$AD$1,IF(F219="","",-INDEX([6]Delta!$F$1:$JR$1000,$L$13,$I219))*1000*IF(MONTH($B219)=12,IF(MOD($J219,4)=0,31/29,31/30),1),(C207*(1+$AA219)))</f>
        <v>122136.26718828164</v>
      </c>
      <c r="D219" s="355">
        <f>IF(ISNUMBER($F219),VLOOKUP($J219,'Table 1'!$B$13:$C$37,2,FALSE)/12*1000*Study_MW,"")</f>
        <v>784535.71384277917</v>
      </c>
      <c r="E219" s="355">
        <f t="shared" si="52"/>
        <v>906671.9810310608</v>
      </c>
      <c r="F219" s="354">
        <f>IF($J219&lt;=$AD$1,IF(INDEX([6]Delta!$F$1:$JR$1440,$L$14,$I219)=0,"",INDEX([6]Delta!$F$1:$JR$1440,$L$14,$I219))*IF(MONTH($B219)=12,IF(MOD($J219,4)=0,31/29,31/30),1),F207*IF(MONTH(B219)=2,IF(MOD($J219,4)=0,29/28,IF(MOD($J207,4)=0,28/29,1)),1))*(1+$AB219)</f>
        <v>18349.125429259999</v>
      </c>
      <c r="G219" s="356">
        <f t="shared" si="55"/>
        <v>49.412272237523524</v>
      </c>
      <c r="I219" s="357">
        <f t="shared" si="44"/>
        <v>237</v>
      </c>
      <c r="J219" s="351">
        <f t="shared" si="45"/>
        <v>2043</v>
      </c>
      <c r="K219" s="203">
        <f t="shared" si="46"/>
        <v>52291</v>
      </c>
      <c r="M219" s="352"/>
      <c r="N219" s="366">
        <f t="shared" si="49"/>
        <v>-2.6535835962253729E-2</v>
      </c>
      <c r="O219" s="366">
        <f t="shared" si="49"/>
        <v>-3.1854447933596597E-2</v>
      </c>
      <c r="P219" s="366">
        <f t="shared" si="49"/>
        <v>5.493607815468371E-3</v>
      </c>
      <c r="V219" s="332" t="str">
        <f t="shared" si="47"/>
        <v>Winter</v>
      </c>
      <c r="AA219" s="352">
        <f t="shared" si="50"/>
        <v>2.18E-2</v>
      </c>
      <c r="AB219" s="353">
        <f t="shared" si="54"/>
        <v>0</v>
      </c>
    </row>
    <row r="220" spans="2:28" ht="17.45" hidden="1" customHeight="1" outlineLevel="1">
      <c r="B220" s="203">
        <f t="shared" si="51"/>
        <v>52322</v>
      </c>
      <c r="C220" s="354" cm="1">
        <f t="array" ref="C220">IF($J220&lt;=$AD$1,IF(F220="","",-INDEX([6]Delta!$F$1:$JR$1000,$L$13,$I220))*1000*IF(MONTH($B220)=12,IF(MOD($J220,4)=0,31/29,31/30),1),(C208*(1+$AA220)))</f>
        <v>62122.241613949882</v>
      </c>
      <c r="D220" s="355">
        <f>IF(ISNUMBER($F220),VLOOKUP($J220,'Table 1'!$B$13:$C$37,2,FALSE)/12*1000*Study_MW,"")</f>
        <v>784535.71384277917</v>
      </c>
      <c r="E220" s="355">
        <f t="shared" si="52"/>
        <v>846657.95545672905</v>
      </c>
      <c r="F220" s="354">
        <f>IF($J220&lt;=$AD$1,IF(INDEX([6]Delta!$F$1:$JR$1440,$L$14,$I220)=0,"",INDEX([6]Delta!$F$1:$JR$1440,$L$14,$I220))*IF(MONTH($B220)=12,IF(MOD($J220,4)=0,31/29,31/30),1),F208*IF(MONTH(B220)=2,IF(MOD($J220,4)=0,29/28,IF(MOD($J208,4)=0,28/29,1)),1))*(1+$AB220)</f>
        <v>20661.518720159998</v>
      </c>
      <c r="G220" s="356">
        <f t="shared" si="55"/>
        <v>40.977527689221709</v>
      </c>
      <c r="I220" s="357">
        <f t="shared" si="44"/>
        <v>238</v>
      </c>
      <c r="J220" s="351">
        <f t="shared" si="45"/>
        <v>2043</v>
      </c>
      <c r="K220" s="203">
        <f t="shared" si="46"/>
        <v>52322</v>
      </c>
      <c r="M220" s="352"/>
      <c r="N220" s="366">
        <f t="shared" si="49"/>
        <v>-2.3869826659622229E-2</v>
      </c>
      <c r="O220" s="366">
        <f t="shared" si="49"/>
        <v>4.6554547601035834E-2</v>
      </c>
      <c r="P220" s="366">
        <f t="shared" si="49"/>
        <v>-6.7291642296226528E-2</v>
      </c>
      <c r="V220" s="332" t="str">
        <f t="shared" si="47"/>
        <v>Winter</v>
      </c>
      <c r="AA220" s="352">
        <f t="shared" si="50"/>
        <v>2.18E-2</v>
      </c>
      <c r="AB220" s="353">
        <f t="shared" si="54"/>
        <v>0</v>
      </c>
    </row>
    <row r="221" spans="2:28" ht="17.45" hidden="1" customHeight="1" outlineLevel="1">
      <c r="B221" s="203">
        <f t="shared" si="51"/>
        <v>52352</v>
      </c>
      <c r="C221" s="354" cm="1">
        <f t="array" ref="C221">IF($J221&lt;=$AD$1,IF(F221="","",-INDEX([6]Delta!$F$1:$JR$1000,$L$13,$I221))*1000*IF(MONTH($B221)=12,IF(MOD($J221,4)=0,31/29,31/30),1),(C209*(1+$AA221)))</f>
        <v>268468.75656899647</v>
      </c>
      <c r="D221" s="355">
        <f>IF(ISNUMBER($F221),VLOOKUP($J221,'Table 1'!$B$13:$C$37,2,FALSE)/12*1000*Study_MW,"")</f>
        <v>784535.71384277917</v>
      </c>
      <c r="E221" s="355">
        <f t="shared" si="52"/>
        <v>1053004.4704117756</v>
      </c>
      <c r="F221" s="354">
        <f>IF($J221&lt;=$AD$1,IF(INDEX([6]Delta!$F$1:$JR$1440,$L$14,$I221)=0,"",INDEX([6]Delta!$F$1:$JR$1440,$L$14,$I221))*IF(MONTH($B221)=12,IF(MOD($J221,4)=0,31/29,31/30),1),F209*IF(MONTH(B221)=2,IF(MOD($J221,4)=0,29/28,IF(MOD($J209,4)=0,28/29,1)),1))*(1+$AB221)</f>
        <v>22464.29332414001</v>
      </c>
      <c r="G221" s="356">
        <f t="shared" si="55"/>
        <v>46.874586937494385</v>
      </c>
      <c r="I221" s="357">
        <f t="shared" si="44"/>
        <v>239</v>
      </c>
      <c r="J221" s="351">
        <f t="shared" si="45"/>
        <v>2043</v>
      </c>
      <c r="K221" s="203">
        <f t="shared" si="46"/>
        <v>52352</v>
      </c>
      <c r="M221" s="352"/>
      <c r="N221" s="366">
        <f t="shared" ref="N221:P236" si="56">E221/E209-1</f>
        <v>9.7108002069550947E-2</v>
      </c>
      <c r="O221" s="366">
        <f t="shared" si="56"/>
        <v>-7.1147424967255013E-4</v>
      </c>
      <c r="P221" s="366">
        <f t="shared" si="56"/>
        <v>9.7889121908784738E-2</v>
      </c>
      <c r="V221" s="332" t="str">
        <f t="shared" si="47"/>
        <v>Summer</v>
      </c>
      <c r="AA221" s="352">
        <f t="shared" si="50"/>
        <v>2.18E-2</v>
      </c>
      <c r="AB221" s="353">
        <f t="shared" si="54"/>
        <v>0</v>
      </c>
    </row>
    <row r="222" spans="2:28" ht="17.45" hidden="1" customHeight="1" outlineLevel="1">
      <c r="B222" s="203">
        <f t="shared" si="51"/>
        <v>52383</v>
      </c>
      <c r="C222" s="354" cm="1">
        <f t="array" ref="C222">IF($J222&lt;=$AD$1,IF(F222="","",-INDEX([6]Delta!$F$1:$JR$1000,$L$13,$I222))*1000*IF(MONTH($B222)=12,IF(MOD($J222,4)=0,31/29,31/30),1),(C210*(1+$AA222)))</f>
        <v>265081.01945792441</v>
      </c>
      <c r="D222" s="355">
        <f>IF(ISNUMBER($F222),VLOOKUP($J222,'Table 1'!$B$13:$C$37,2,FALSE)/12*1000*Study_MW,"")</f>
        <v>784535.71384277917</v>
      </c>
      <c r="E222" s="355">
        <f t="shared" si="52"/>
        <v>1049616.7333007036</v>
      </c>
      <c r="F222" s="354">
        <f>IF($J222&lt;=$AD$1,IF(INDEX([6]Delta!$F$1:$JR$1440,$L$14,$I222)=0,"",INDEX([6]Delta!$F$1:$JR$1440,$L$14,$I222))*IF(MONTH($B222)=12,IF(MOD($J222,4)=0,31/29,31/30),1),F210*IF(MONTH(B222)=2,IF(MOD($J222,4)=0,29/28,IF(MOD($J210,4)=0,28/29,1)),1))*(1+$AB222)</f>
        <v>21524.017336009998</v>
      </c>
      <c r="G222" s="356">
        <f t="shared" si="55"/>
        <v>48.76490837724235</v>
      </c>
      <c r="I222" s="357">
        <f t="shared" si="44"/>
        <v>240</v>
      </c>
      <c r="J222" s="351">
        <f t="shared" si="45"/>
        <v>2043</v>
      </c>
      <c r="K222" s="203">
        <f t="shared" si="46"/>
        <v>52383</v>
      </c>
      <c r="M222" s="352"/>
      <c r="N222" s="366">
        <f t="shared" si="56"/>
        <v>-5.2129878201526703E-3</v>
      </c>
      <c r="O222" s="366">
        <f t="shared" si="56"/>
        <v>-1.3949460333498753E-2</v>
      </c>
      <c r="P222" s="366">
        <f t="shared" si="56"/>
        <v>8.8600656476500728E-3</v>
      </c>
      <c r="V222" s="332" t="str">
        <f t="shared" si="47"/>
        <v>Summer</v>
      </c>
      <c r="AA222" s="352">
        <f t="shared" si="50"/>
        <v>2.18E-2</v>
      </c>
      <c r="AB222" s="353">
        <f t="shared" si="54"/>
        <v>0</v>
      </c>
    </row>
    <row r="223" spans="2:28" ht="17.45" hidden="1" customHeight="1" outlineLevel="1">
      <c r="B223" s="203">
        <f t="shared" si="51"/>
        <v>52413</v>
      </c>
      <c r="C223" s="354" cm="1">
        <f t="array" ref="C223">IF($J223&lt;=$AD$1,IF(F223="","",-INDEX([6]Delta!$F$1:$JR$1000,$L$13,$I223))*1000*IF(MONTH($B223)=12,IF(MOD($J223,4)=0,31/29,31/30),1),(C211*(1+$AA223)))</f>
        <v>230316.03008077946</v>
      </c>
      <c r="D223" s="355">
        <f>IF(ISNUMBER($F223),VLOOKUP($J223,'Table 1'!$B$13:$C$37,2,FALSE)/12*1000*Study_MW,"")</f>
        <v>784535.71384277917</v>
      </c>
      <c r="E223" s="355">
        <f t="shared" si="52"/>
        <v>1014851.7439235586</v>
      </c>
      <c r="F223" s="354">
        <f>IF($J223&lt;=$AD$1,IF(INDEX([6]Delta!$F$1:$JR$1440,$L$14,$I223)=0,"",INDEX([6]Delta!$F$1:$JR$1440,$L$14,$I223))*IF(MONTH($B223)=12,IF(MOD($J223,4)=0,31/29,31/30),1),F211*IF(MONTH(B223)=2,IF(MOD($J223,4)=0,29/28,IF(MOD($J211,4)=0,28/29,1)),1))*(1+$AB223)</f>
        <v>15147.51103519</v>
      </c>
      <c r="G223" s="356">
        <f t="shared" si="55"/>
        <v>66.997920751858288</v>
      </c>
      <c r="I223" s="357">
        <f t="shared" si="44"/>
        <v>241</v>
      </c>
      <c r="J223" s="351">
        <f t="shared" si="45"/>
        <v>2043</v>
      </c>
      <c r="K223" s="203">
        <f t="shared" si="46"/>
        <v>52413</v>
      </c>
      <c r="M223" s="352"/>
      <c r="N223" s="366">
        <f t="shared" si="56"/>
        <v>2.5346225977532999E-2</v>
      </c>
      <c r="O223" s="366">
        <f t="shared" si="56"/>
        <v>-3.2901787530697613E-2</v>
      </c>
      <c r="P223" s="366">
        <f t="shared" si="56"/>
        <v>6.0229677562432027E-2</v>
      </c>
      <c r="V223" s="332" t="str">
        <f t="shared" si="47"/>
        <v>Summer</v>
      </c>
      <c r="AA223" s="352">
        <f t="shared" si="50"/>
        <v>2.18E-2</v>
      </c>
      <c r="AB223" s="353">
        <f t="shared" si="54"/>
        <v>0</v>
      </c>
    </row>
    <row r="224" spans="2:28" ht="17.45" hidden="1" customHeight="1" outlineLevel="1">
      <c r="B224" s="203">
        <f t="shared" si="51"/>
        <v>52444</v>
      </c>
      <c r="C224" s="354" cm="1">
        <f t="array" ref="C224">IF($J224&lt;=$AD$1,IF(F224="","",-INDEX([6]Delta!$F$1:$JR$1000,$L$13,$I224))*1000*IF(MONTH($B224)=12,IF(MOD($J224,4)=0,31/29,31/30),1),(C212*(1+$AA224)))</f>
        <v>45976.050558296265</v>
      </c>
      <c r="D224" s="355">
        <f>IF(ISNUMBER($F224),VLOOKUP($J224,'Table 1'!$B$13:$C$37,2,FALSE)/12*1000*Study_MW,"")</f>
        <v>784535.71384277917</v>
      </c>
      <c r="E224" s="355">
        <f t="shared" si="52"/>
        <v>830511.76440107543</v>
      </c>
      <c r="F224" s="354">
        <f>IF($J224&lt;=$AD$1,IF(INDEX([6]Delta!$F$1:$JR$1440,$L$14,$I224)=0,"",INDEX([6]Delta!$F$1:$JR$1440,$L$14,$I224))*IF(MONTH($B224)=12,IF(MOD($J224,4)=0,31/29,31/30),1),F212*IF(MONTH(B224)=2,IF(MOD($J224,4)=0,29/28,IF(MOD($J212,4)=0,28/29,1)),1))*(1+$AB224)</f>
        <v>12548.558045939999</v>
      </c>
      <c r="G224" s="356">
        <f t="shared" si="55"/>
        <v>66.183840514630432</v>
      </c>
      <c r="I224" s="357">
        <f t="shared" si="44"/>
        <v>242</v>
      </c>
      <c r="J224" s="351">
        <f t="shared" si="45"/>
        <v>2043</v>
      </c>
      <c r="K224" s="203">
        <f t="shared" si="46"/>
        <v>52444</v>
      </c>
      <c r="M224" s="352"/>
      <c r="N224" s="366">
        <f t="shared" si="56"/>
        <v>2.8464238123944385E-2</v>
      </c>
      <c r="O224" s="366">
        <f t="shared" si="56"/>
        <v>6.1211111135801799E-2</v>
      </c>
      <c r="P224" s="366">
        <f t="shared" si="56"/>
        <v>-3.0858019359417455E-2</v>
      </c>
      <c r="V224" s="332" t="str">
        <f t="shared" si="47"/>
        <v>Summer</v>
      </c>
      <c r="AA224" s="352">
        <f t="shared" si="50"/>
        <v>2.18E-2</v>
      </c>
      <c r="AB224" s="353">
        <f t="shared" si="54"/>
        <v>0</v>
      </c>
    </row>
    <row r="225" spans="2:28" ht="17.45" hidden="1" customHeight="1" outlineLevel="1">
      <c r="B225" s="203">
        <f t="shared" si="51"/>
        <v>52475</v>
      </c>
      <c r="C225" s="354" cm="1">
        <f t="array" ref="C225">IF($J225&lt;=$AD$1,IF(F225="","",-INDEX([6]Delta!$F$1:$JR$1000,$L$13,$I225))*1000*IF(MONTH($B225)=12,IF(MOD($J225,4)=0,31/29,31/30),1),(C213*(1+$AA225)))</f>
        <v>179058.01740469178</v>
      </c>
      <c r="D225" s="355">
        <f>IF(ISNUMBER($F225),VLOOKUP($J225,'Table 1'!$B$13:$C$37,2,FALSE)/12*1000*Study_MW,"")</f>
        <v>784535.71384277917</v>
      </c>
      <c r="E225" s="355">
        <f t="shared" si="52"/>
        <v>963593.73124747095</v>
      </c>
      <c r="F225" s="354">
        <f>IF($J225&lt;=$AD$1,IF(INDEX([6]Delta!$F$1:$JR$1440,$L$14,$I225)=0,"",INDEX([6]Delta!$F$1:$JR$1440,$L$14,$I225))*IF(MONTH($B225)=12,IF(MOD($J225,4)=0,31/29,31/30),1),F213*IF(MONTH(B225)=2,IF(MOD($J225,4)=0,29/28,IF(MOD($J213,4)=0,28/29,1)),1))*(1+$AB225)</f>
        <v>12296.434959349997</v>
      </c>
      <c r="G225" s="356">
        <f t="shared" si="55"/>
        <v>78.363666740234407</v>
      </c>
      <c r="I225" s="357">
        <f t="shared" si="44"/>
        <v>243</v>
      </c>
      <c r="J225" s="351">
        <f t="shared" si="45"/>
        <v>2043</v>
      </c>
      <c r="K225" s="203">
        <f t="shared" si="46"/>
        <v>52475</v>
      </c>
      <c r="M225" s="352"/>
      <c r="N225" s="366">
        <f t="shared" si="56"/>
        <v>-3.8665279334515468E-2</v>
      </c>
      <c r="O225" s="366">
        <f t="shared" si="56"/>
        <v>1.0341056975829099E-2</v>
      </c>
      <c r="P225" s="366">
        <f t="shared" si="56"/>
        <v>-4.850474596868426E-2</v>
      </c>
      <c r="V225" s="332" t="str">
        <f t="shared" si="47"/>
        <v>Winter</v>
      </c>
      <c r="AA225" s="352">
        <f t="shared" si="50"/>
        <v>2.18E-2</v>
      </c>
      <c r="AB225" s="353">
        <f t="shared" si="54"/>
        <v>0</v>
      </c>
    </row>
    <row r="226" spans="2:28" ht="17.45" hidden="1" customHeight="1" outlineLevel="1">
      <c r="B226" s="203">
        <f t="shared" si="51"/>
        <v>52505</v>
      </c>
      <c r="C226" s="354" cm="1">
        <f t="array" ref="C226">IF($J226&lt;=$AD$1,IF(F226="","",-INDEX([6]Delta!$F$1:$JR$1000,$L$13,$I226))*1000*IF(MONTH($B226)=12,IF(MOD($J226,4)=0,31/29,31/30),1),(C214*(1+$AA226)))</f>
        <v>145268.9563628519</v>
      </c>
      <c r="D226" s="355">
        <f>IF(ISNUMBER($F226),VLOOKUP($J226,'Table 1'!$B$13:$C$37,2,FALSE)/12*1000*Study_MW,"")</f>
        <v>784535.71384277917</v>
      </c>
      <c r="E226" s="355">
        <f t="shared" si="52"/>
        <v>929804.67020563106</v>
      </c>
      <c r="F226" s="354">
        <f>IF($J226&lt;=$AD$1,IF(INDEX([6]Delta!$F$1:$JR$1440,$L$14,$I226)=0,"",INDEX([6]Delta!$F$1:$JR$1440,$L$14,$I226))*IF(MONTH($B226)=12,IF(MOD($J226,4)=0,31/29,31/30),1),F214*IF(MONTH(B226)=2,IF(MOD($J226,4)=0,29/28,IF(MOD($J214,4)=0,28/29,1)),1))*(1+$AB226)</f>
        <v>22788.968736790001</v>
      </c>
      <c r="G226" s="356">
        <f t="shared" si="55"/>
        <v>40.800647056247669</v>
      </c>
      <c r="I226" s="357">
        <f t="shared" si="44"/>
        <v>244</v>
      </c>
      <c r="J226" s="351">
        <f t="shared" si="45"/>
        <v>2043</v>
      </c>
      <c r="K226" s="203">
        <f t="shared" si="46"/>
        <v>52505</v>
      </c>
      <c r="M226" s="352"/>
      <c r="N226" s="366">
        <f t="shared" si="56"/>
        <v>-8.6817703816727154E-2</v>
      </c>
      <c r="O226" s="366">
        <f t="shared" si="56"/>
        <v>-3.1383671000164037E-2</v>
      </c>
      <c r="P226" s="366">
        <f t="shared" si="56"/>
        <v>-5.7230124205940869E-2</v>
      </c>
      <c r="V226" s="332" t="str">
        <f t="shared" si="47"/>
        <v>Winter</v>
      </c>
      <c r="AA226" s="352">
        <f t="shared" si="50"/>
        <v>2.18E-2</v>
      </c>
      <c r="AB226" s="353">
        <f t="shared" si="54"/>
        <v>0</v>
      </c>
    </row>
    <row r="227" spans="2:28" ht="17.45" hidden="1" customHeight="1" outlineLevel="1">
      <c r="B227" s="203">
        <f t="shared" si="51"/>
        <v>52536</v>
      </c>
      <c r="C227" s="354" cm="1">
        <f t="array" ref="C227">IF($J227&lt;=$AD$1,IF(F227="","",-INDEX([6]Delta!$F$1:$JR$1000,$L$13,$I227))*1000*IF(MONTH($B227)=12,IF(MOD($J227,4)=0,31/29,31/30),1),(C215*(1+$AA227)))</f>
        <v>-94388.014773285249</v>
      </c>
      <c r="D227" s="355">
        <f>IF(ISNUMBER($F227),VLOOKUP($J227,'Table 1'!$B$13:$C$37,2,FALSE)/12*1000*Study_MW,"")</f>
        <v>784535.71384277917</v>
      </c>
      <c r="E227" s="355">
        <f t="shared" si="52"/>
        <v>690147.69906949392</v>
      </c>
      <c r="F227" s="354">
        <f>IF($J227&lt;=$AD$1,IF(INDEX([6]Delta!$F$1:$JR$1440,$L$14,$I227)=0,"",INDEX([6]Delta!$F$1:$JR$1440,$L$14,$I227))*IF(MONTH($B227)=12,IF(MOD($J227,4)=0,31/29,31/30),1),F215*IF(MONTH(B227)=2,IF(MOD($J227,4)=0,29/28,IF(MOD($J215,4)=0,28/29,1)),1))*(1+$AB227)</f>
        <v>13895.100906430001</v>
      </c>
      <c r="G227" s="356">
        <f t="shared" si="55"/>
        <v>49.668419374351281</v>
      </c>
      <c r="I227" s="357">
        <f t="shared" si="44"/>
        <v>245</v>
      </c>
      <c r="J227" s="351">
        <f t="shared" si="45"/>
        <v>2043</v>
      </c>
      <c r="K227" s="203">
        <f t="shared" si="46"/>
        <v>52536</v>
      </c>
      <c r="M227" s="352"/>
      <c r="N227" s="366">
        <f t="shared" si="56"/>
        <v>0.64419044615608079</v>
      </c>
      <c r="O227" s="366">
        <f t="shared" si="56"/>
        <v>8.6322421467046606E-3</v>
      </c>
      <c r="P227" s="366">
        <f t="shared" si="56"/>
        <v>0.63011886538219031</v>
      </c>
      <c r="V227" s="332" t="str">
        <f t="shared" si="47"/>
        <v>Winter</v>
      </c>
      <c r="AA227" s="352">
        <f t="shared" si="50"/>
        <v>2.18E-2</v>
      </c>
      <c r="AB227" s="353">
        <f t="shared" si="54"/>
        <v>0</v>
      </c>
    </row>
    <row r="228" spans="2:28" ht="17.45" hidden="1" customHeight="1" outlineLevel="1">
      <c r="B228" s="204">
        <f t="shared" si="51"/>
        <v>52566</v>
      </c>
      <c r="C228" s="361" cm="1">
        <f t="array" ref="C228">IF($J228&lt;=$AD$1,IF(F228="","",-INDEX([6]Delta!$F$1:$JR$1000,$L$13,$I228))*1000*IF(MONTH($B228)=12,IF(MOD($J228,4)=0,31/29,31/30),1),(C216*(1+$AA228)))</f>
        <v>-909483.20927631191</v>
      </c>
      <c r="D228" s="362">
        <f>IF(ISNUMBER($F228),VLOOKUP($J228,'Table 1'!$B$13:$C$37,2,FALSE)/12*1000*Study_MW,"")</f>
        <v>784535.71384277917</v>
      </c>
      <c r="E228" s="362">
        <f t="shared" si="52"/>
        <v>-124947.49543353275</v>
      </c>
      <c r="F228" s="361">
        <f>IF($J228&lt;=$AD$1,IF(INDEX([6]Delta!$F$1:$JR$1440,$L$14,$I228)=0,"",INDEX([6]Delta!$F$1:$JR$1440,$L$14,$I228))*IF(MONTH($B228)=12,IF(MOD($J228,4)=0,31/29,31/30),1),F216*IF(MONTH(B228)=2,IF(MOD($J228,4)=0,29/28,IF(MOD($J216,4)=0,28/29,1)),1))*(1+$AB228)</f>
        <v>15313.756105619334</v>
      </c>
      <c r="G228" s="363">
        <f t="shared" si="55"/>
        <v>-8.1591671286761365</v>
      </c>
      <c r="I228" s="364">
        <f t="shared" si="44"/>
        <v>246</v>
      </c>
      <c r="J228" s="351">
        <f t="shared" si="45"/>
        <v>2043</v>
      </c>
      <c r="K228" s="204">
        <f t="shared" si="46"/>
        <v>52566</v>
      </c>
      <c r="M228" s="352"/>
      <c r="N228" s="366">
        <f t="shared" si="56"/>
        <v>-2.3521501865267815</v>
      </c>
      <c r="O228" s="366">
        <f t="shared" si="56"/>
        <v>-1.6145426372997096E-2</v>
      </c>
      <c r="P228" s="366">
        <f t="shared" si="56"/>
        <v>-2.3743394834686273</v>
      </c>
      <c r="V228" s="332" t="str">
        <f t="shared" si="47"/>
        <v>Winter</v>
      </c>
      <c r="AA228" s="352">
        <f t="shared" si="50"/>
        <v>2.18E-2</v>
      </c>
      <c r="AB228" s="353">
        <f t="shared" si="54"/>
        <v>0</v>
      </c>
    </row>
    <row r="229" spans="2:28" ht="17.45" hidden="1" customHeight="1" outlineLevel="1">
      <c r="B229" s="202">
        <f t="shared" si="51"/>
        <v>52597</v>
      </c>
      <c r="C229" s="345" cm="1">
        <f t="array" ref="C229">IF($J229&lt;=$AD$1,IF(F229="","",-INDEX([6]Delta!$F$1:$JR$1000,$L$13,$I229))*1000*IF(MONTH($B229)=12,IF(MOD($J229,4)=0,31/29,31/30),1),(C217*(1+$AA229)))</f>
        <v>-309700.85411972832</v>
      </c>
      <c r="D229" s="346">
        <f>IF(ISNUMBER($F229),VLOOKUP($J229,'Table 1'!$B$13:$C$37,2,FALSE)/12*1000*Study_MW,"")</f>
        <v>801638.59220946487</v>
      </c>
      <c r="E229" s="347">
        <f t="shared" si="52"/>
        <v>491937.73808973655</v>
      </c>
      <c r="F229" s="348">
        <f>IF($J229&lt;=$AD$1,IF(INDEX([6]Delta!$F$1:$JR$1440,$L$14,$I229)=0,"",INDEX([6]Delta!$F$1:$JR$1440,$L$14,$I229))*IF(MONTH($B229)=12,IF(MOD($J229,4)=0,31/29,31/30),1),F217*IF(MONTH(B229)=2,IF(MOD($J229,4)=0,29/28,IF(MOD($J217,4)=0,28/29,1)),1))*(1+$AB229)</f>
        <v>18859.187018470002</v>
      </c>
      <c r="G229" s="349">
        <f t="shared" si="55"/>
        <v>26.084779667752944</v>
      </c>
      <c r="I229" s="365">
        <f t="shared" si="44"/>
        <v>248</v>
      </c>
      <c r="J229" s="351">
        <f t="shared" si="45"/>
        <v>2044</v>
      </c>
      <c r="K229" s="202">
        <f t="shared" si="46"/>
        <v>52597</v>
      </c>
      <c r="M229" s="352"/>
      <c r="N229" s="366">
        <f t="shared" si="56"/>
        <v>-0.29701123673431939</v>
      </c>
      <c r="O229" s="366">
        <f t="shared" si="56"/>
        <v>5.1042878195059815E-2</v>
      </c>
      <c r="P229" s="366">
        <f t="shared" si="56"/>
        <v>-0.33115120434200307</v>
      </c>
      <c r="V229" s="332" t="str">
        <f t="shared" si="47"/>
        <v>Winter</v>
      </c>
      <c r="AA229" s="352">
        <f t="shared" si="50"/>
        <v>2.18E-2</v>
      </c>
      <c r="AB229" s="353">
        <f t="shared" si="54"/>
        <v>0</v>
      </c>
    </row>
    <row r="230" spans="2:28" ht="17.45" hidden="1" customHeight="1" outlineLevel="1">
      <c r="B230" s="203">
        <f t="shared" si="51"/>
        <v>52628</v>
      </c>
      <c r="C230" s="354" cm="1">
        <f t="array" ref="C230">IF($J230&lt;=$AD$1,IF(F230="","",-INDEX([6]Delta!$F$1:$JR$1000,$L$13,$I230))*1000*IF(MONTH($B230)=12,IF(MOD($J230,4)=0,31/29,31/30),1),(C218*(1+$AA230)))</f>
        <v>620987.38429750665</v>
      </c>
      <c r="D230" s="355">
        <f>IF(ISNUMBER($F230),VLOOKUP($J230,'Table 1'!$B$13:$C$37,2,FALSE)/12*1000*Study_MW,"")</f>
        <v>801638.59220946487</v>
      </c>
      <c r="E230" s="355">
        <f t="shared" si="52"/>
        <v>1422625.9765069715</v>
      </c>
      <c r="F230" s="354">
        <f>IF($J230&lt;=$AD$1,IF(INDEX([6]Delta!$F$1:$JR$1440,$L$14,$I230)=0,"",INDEX([6]Delta!$F$1:$JR$1440,$L$14,$I230))*IF(MONTH($B230)=12,IF(MOD($J230,4)=0,31/29,31/30),1),F218*IF(MONTH(B230)=2,IF(MOD($J230,4)=0,29/28,IF(MOD($J218,4)=0,28/29,1)),1))*(1+$AB230)</f>
        <v>19304.138292299998</v>
      </c>
      <c r="G230" s="356">
        <f t="shared" si="55"/>
        <v>73.695388779639345</v>
      </c>
      <c r="I230" s="357">
        <f t="shared" si="44"/>
        <v>249</v>
      </c>
      <c r="J230" s="351">
        <f t="shared" si="45"/>
        <v>2044</v>
      </c>
      <c r="K230" s="203">
        <f t="shared" si="46"/>
        <v>52628</v>
      </c>
      <c r="M230" s="352"/>
      <c r="N230" s="366">
        <f t="shared" si="56"/>
        <v>0.10449424805182295</v>
      </c>
      <c r="O230" s="366">
        <f t="shared" si="56"/>
        <v>-4.1244245342455521E-2</v>
      </c>
      <c r="P230" s="366">
        <f t="shared" si="56"/>
        <v>0.15200794643087634</v>
      </c>
      <c r="V230" s="332" t="str">
        <f t="shared" si="47"/>
        <v>Winter</v>
      </c>
      <c r="AA230" s="352">
        <f t="shared" si="50"/>
        <v>2.18E-2</v>
      </c>
      <c r="AB230" s="353">
        <f t="shared" si="54"/>
        <v>0</v>
      </c>
    </row>
    <row r="231" spans="2:28" ht="17.45" hidden="1" customHeight="1" outlineLevel="1">
      <c r="B231" s="203">
        <f t="shared" si="51"/>
        <v>52657</v>
      </c>
      <c r="C231" s="354" cm="1">
        <f t="array" ref="C231">IF($J231&lt;=$AD$1,IF(F231="","",-INDEX([6]Delta!$F$1:$JR$1000,$L$13,$I231))*1000*IF(MONTH($B231)=12,IF(MOD($J231,4)=0,31/29,31/30),1),(C219*(1+$AA231)))</f>
        <v>87527.879809538717</v>
      </c>
      <c r="D231" s="355">
        <f>IF(ISNUMBER($F231),VLOOKUP($J231,'Table 1'!$B$13:$C$37,2,FALSE)/12*1000*Study_MW,"")</f>
        <v>801638.59220946487</v>
      </c>
      <c r="E231" s="355">
        <f t="shared" si="52"/>
        <v>889166.47201900359</v>
      </c>
      <c r="F231" s="354">
        <f>IF($J231&lt;=$AD$1,IF(INDEX([6]Delta!$F$1:$JR$1440,$L$14,$I231)=0,"",INDEX([6]Delta!$F$1:$JR$1440,$L$14,$I231))*IF(MONTH($B231)=12,IF(MOD($J231,4)=0,31/29,31/30),1),F219*IF(MONTH(B231)=2,IF(MOD($J231,4)=0,29/28,IF(MOD($J219,4)=0,28/29,1)),1))*(1+$AB231)</f>
        <v>17956.003675159998</v>
      </c>
      <c r="G231" s="356">
        <f t="shared" si="55"/>
        <v>49.519174093791257</v>
      </c>
      <c r="I231" s="357">
        <f t="shared" si="44"/>
        <v>250</v>
      </c>
      <c r="J231" s="351">
        <f t="shared" si="45"/>
        <v>2044</v>
      </c>
      <c r="K231" s="203">
        <f t="shared" si="46"/>
        <v>52657</v>
      </c>
      <c r="M231" s="352"/>
      <c r="N231" s="366">
        <f t="shared" si="56"/>
        <v>-1.9307433535279306E-2</v>
      </c>
      <c r="O231" s="366">
        <f t="shared" si="56"/>
        <v>-2.1424549939209503E-2</v>
      </c>
      <c r="P231" s="366">
        <f t="shared" si="56"/>
        <v>2.1634677262736268E-3</v>
      </c>
      <c r="V231" s="332" t="str">
        <f t="shared" si="47"/>
        <v>Winter</v>
      </c>
      <c r="AA231" s="352">
        <f t="shared" si="50"/>
        <v>2.18E-2</v>
      </c>
      <c r="AB231" s="353">
        <f t="shared" si="54"/>
        <v>0</v>
      </c>
    </row>
    <row r="232" spans="2:28" ht="17.45" hidden="1" customHeight="1" outlineLevel="1">
      <c r="B232" s="203">
        <f t="shared" si="51"/>
        <v>52688</v>
      </c>
      <c r="C232" s="354" cm="1">
        <f t="array" ref="C232">IF($J232&lt;=$AD$1,IF(F232="","",-INDEX([6]Delta!$F$1:$JR$1000,$L$13,$I232))*1000*IF(MONTH($B232)=12,IF(MOD($J232,4)=0,31/29,31/30),1),(C220*(1+$AA232)))</f>
        <v>36658.627511234954</v>
      </c>
      <c r="D232" s="355">
        <f>IF(ISNUMBER($F232),VLOOKUP($J232,'Table 1'!$B$13:$C$37,2,FALSE)/12*1000*Study_MW,"")</f>
        <v>801638.59220946487</v>
      </c>
      <c r="E232" s="355">
        <f t="shared" si="52"/>
        <v>838297.21972069982</v>
      </c>
      <c r="F232" s="354">
        <f>IF($J232&lt;=$AD$1,IF(INDEX([6]Delta!$F$1:$JR$1440,$L$14,$I232)=0,"",INDEX([6]Delta!$F$1:$JR$1440,$L$14,$I232))*IF(MONTH($B232)=12,IF(MOD($J232,4)=0,31/29,31/30),1),F220*IF(MONTH(B232)=2,IF(MOD($J232,4)=0,29/28,IF(MOD($J220,4)=0,28/29,1)),1))*(1+$AB232)</f>
        <v>22296.220530250001</v>
      </c>
      <c r="G232" s="356">
        <f t="shared" si="55"/>
        <v>37.598175824613634</v>
      </c>
      <c r="I232" s="357">
        <f t="shared" si="44"/>
        <v>251</v>
      </c>
      <c r="J232" s="351">
        <f t="shared" si="45"/>
        <v>2044</v>
      </c>
      <c r="K232" s="203">
        <f t="shared" si="46"/>
        <v>52688</v>
      </c>
      <c r="M232" s="352"/>
      <c r="N232" s="366">
        <f t="shared" si="56"/>
        <v>-9.8749863296554441E-3</v>
      </c>
      <c r="O232" s="366">
        <f t="shared" si="56"/>
        <v>7.9118182561041861E-2</v>
      </c>
      <c r="P232" s="366">
        <f t="shared" si="56"/>
        <v>-8.2468417573589803E-2</v>
      </c>
      <c r="V232" s="332" t="str">
        <f t="shared" si="47"/>
        <v>Winter</v>
      </c>
      <c r="AA232" s="352">
        <f t="shared" si="50"/>
        <v>2.18E-2</v>
      </c>
      <c r="AB232" s="353">
        <f t="shared" si="54"/>
        <v>0</v>
      </c>
    </row>
    <row r="233" spans="2:28" ht="17.45" hidden="1" customHeight="1" outlineLevel="1">
      <c r="B233" s="203">
        <f t="shared" si="51"/>
        <v>52718</v>
      </c>
      <c r="C233" s="354" cm="1">
        <f t="array" ref="C233">IF($J233&lt;=$AD$1,IF(F233="","",-INDEX([6]Delta!$F$1:$JR$1000,$L$13,$I233))*1000*IF(MONTH($B233)=12,IF(MOD($J233,4)=0,31/29,31/30),1),(C221*(1+$AA233)))</f>
        <v>514080.76091008843</v>
      </c>
      <c r="D233" s="355">
        <f>IF(ISNUMBER($F233),VLOOKUP($J233,'Table 1'!$B$13:$C$37,2,FALSE)/12*1000*Study_MW,"")</f>
        <v>801638.59220946487</v>
      </c>
      <c r="E233" s="355">
        <f t="shared" si="52"/>
        <v>1315719.3531195533</v>
      </c>
      <c r="F233" s="354">
        <f>IF($J233&lt;=$AD$1,IF(INDEX([6]Delta!$F$1:$JR$1440,$L$14,$I233)=0,"",INDEX([6]Delta!$F$1:$JR$1440,$L$14,$I233))*IF(MONTH($B233)=12,IF(MOD($J233,4)=0,31/29,31/30),1),F221*IF(MONTH(B233)=2,IF(MOD($J233,4)=0,29/28,IF(MOD($J221,4)=0,28/29,1)),1))*(1+$AB233)</f>
        <v>22706.788430020009</v>
      </c>
      <c r="G233" s="356">
        <f t="shared" si="55"/>
        <v>57.943876879571292</v>
      </c>
      <c r="I233" s="357">
        <f t="shared" si="44"/>
        <v>252</v>
      </c>
      <c r="J233" s="351">
        <f t="shared" si="45"/>
        <v>2044</v>
      </c>
      <c r="K233" s="203">
        <f t="shared" si="46"/>
        <v>52718</v>
      </c>
      <c r="M233" s="352"/>
      <c r="N233" s="366">
        <f t="shared" si="56"/>
        <v>0.249490757247254</v>
      </c>
      <c r="O233" s="366">
        <f t="shared" si="56"/>
        <v>1.0794691040622029E-2</v>
      </c>
      <c r="P233" s="366">
        <f t="shared" si="56"/>
        <v>0.23614693302444278</v>
      </c>
      <c r="V233" s="332" t="str">
        <f t="shared" si="47"/>
        <v>Summer</v>
      </c>
      <c r="AA233" s="352">
        <f t="shared" si="50"/>
        <v>2.18E-2</v>
      </c>
      <c r="AB233" s="353">
        <f t="shared" si="54"/>
        <v>0</v>
      </c>
    </row>
    <row r="234" spans="2:28" ht="17.45" hidden="1" customHeight="1" outlineLevel="1">
      <c r="B234" s="203">
        <f t="shared" si="51"/>
        <v>52749</v>
      </c>
      <c r="C234" s="354" cm="1">
        <f t="array" ref="C234">IF($J234&lt;=$AD$1,IF(F234="","",-INDEX([6]Delta!$F$1:$JR$1000,$L$13,$I234))*1000*IF(MONTH($B234)=12,IF(MOD($J234,4)=0,31/29,31/30),1),(C222*(1+$AA234)))</f>
        <v>269554.61815178569</v>
      </c>
      <c r="D234" s="355">
        <f>IF(ISNUMBER($F234),VLOOKUP($J234,'Table 1'!$B$13:$C$37,2,FALSE)/12*1000*Study_MW,"")</f>
        <v>801638.59220946487</v>
      </c>
      <c r="E234" s="355">
        <f t="shared" si="52"/>
        <v>1071193.2103612507</v>
      </c>
      <c r="F234" s="354">
        <f>IF($J234&lt;=$AD$1,IF(INDEX([6]Delta!$F$1:$JR$1440,$L$14,$I234)=0,"",INDEX([6]Delta!$F$1:$JR$1440,$L$14,$I234))*IF(MONTH($B234)=12,IF(MOD($J234,4)=0,31/29,31/30),1),F222*IF(MONTH(B234)=2,IF(MOD($J234,4)=0,29/28,IF(MOD($J222,4)=0,28/29,1)),1))*(1+$AB234)</f>
        <v>21745.812183619997</v>
      </c>
      <c r="G234" s="356">
        <f t="shared" si="55"/>
        <v>49.259747178729221</v>
      </c>
      <c r="I234" s="357">
        <f t="shared" si="44"/>
        <v>253</v>
      </c>
      <c r="J234" s="351">
        <f t="shared" si="45"/>
        <v>2044</v>
      </c>
      <c r="K234" s="203">
        <f t="shared" si="46"/>
        <v>52749</v>
      </c>
      <c r="M234" s="352"/>
      <c r="N234" s="366">
        <f t="shared" si="56"/>
        <v>2.0556529232052201E-2</v>
      </c>
      <c r="O234" s="366">
        <f t="shared" si="56"/>
        <v>1.0304528385550737E-2</v>
      </c>
      <c r="P234" s="366">
        <f t="shared" si="56"/>
        <v>1.0147436301096491E-2</v>
      </c>
      <c r="V234" s="332" t="str">
        <f t="shared" si="47"/>
        <v>Summer</v>
      </c>
      <c r="AA234" s="352">
        <f t="shared" si="50"/>
        <v>2.18E-2</v>
      </c>
      <c r="AB234" s="353">
        <f t="shared" si="54"/>
        <v>0</v>
      </c>
    </row>
    <row r="235" spans="2:28" ht="17.45" hidden="1" customHeight="1" outlineLevel="1">
      <c r="B235" s="203">
        <f t="shared" si="51"/>
        <v>52779</v>
      </c>
      <c r="C235" s="354" cm="1">
        <f t="array" ref="C235">IF($J235&lt;=$AD$1,IF(F235="","",-INDEX([6]Delta!$F$1:$JR$1000,$L$13,$I235))*1000*IF(MONTH($B235)=12,IF(MOD($J235,4)=0,31/29,31/30),1),(C223*(1+$AA235)))</f>
        <v>155609.47699003736</v>
      </c>
      <c r="D235" s="355">
        <f>IF(ISNUMBER($F235),VLOOKUP($J235,'Table 1'!$B$13:$C$37,2,FALSE)/12*1000*Study_MW,"")</f>
        <v>801638.59220946487</v>
      </c>
      <c r="E235" s="355">
        <f t="shared" si="52"/>
        <v>957248.06919950224</v>
      </c>
      <c r="F235" s="354">
        <f>IF($J235&lt;=$AD$1,IF(INDEX([6]Delta!$F$1:$JR$1440,$L$14,$I235)=0,"",INDEX([6]Delta!$F$1:$JR$1440,$L$14,$I235))*IF(MONTH($B235)=12,IF(MOD($J235,4)=0,31/29,31/30),1),F223*IF(MONTH(B235)=2,IF(MOD($J235,4)=0,29/28,IF(MOD($J223,4)=0,28/29,1)),1))*(1+$AB235)</f>
        <v>13611.277785999999</v>
      </c>
      <c r="G235" s="356">
        <f t="shared" si="55"/>
        <v>70.327568377458888</v>
      </c>
      <c r="I235" s="357">
        <f t="shared" si="44"/>
        <v>254</v>
      </c>
      <c r="J235" s="351">
        <f t="shared" si="45"/>
        <v>2044</v>
      </c>
      <c r="K235" s="203">
        <f t="shared" si="46"/>
        <v>52779</v>
      </c>
      <c r="M235" s="352"/>
      <c r="N235" s="366">
        <f t="shared" si="56"/>
        <v>-5.6760679645041057E-2</v>
      </c>
      <c r="O235" s="366">
        <f t="shared" si="56"/>
        <v>-0.10141819640342864</v>
      </c>
      <c r="P235" s="366">
        <f t="shared" si="56"/>
        <v>4.969777551653709E-2</v>
      </c>
      <c r="V235" s="332" t="str">
        <f t="shared" si="47"/>
        <v>Summer</v>
      </c>
      <c r="AA235" s="352">
        <f t="shared" si="50"/>
        <v>2.18E-2</v>
      </c>
      <c r="AB235" s="353">
        <f t="shared" si="54"/>
        <v>0</v>
      </c>
    </row>
    <row r="236" spans="2:28" ht="17.45" hidden="1" customHeight="1" outlineLevel="1">
      <c r="B236" s="203">
        <f t="shared" si="51"/>
        <v>52810</v>
      </c>
      <c r="C236" s="354" cm="1">
        <f t="array" ref="C236">IF($J236&lt;=$AD$1,IF(F236="","",-INDEX([6]Delta!$F$1:$JR$1000,$L$13,$I236))*1000*IF(MONTH($B236)=12,IF(MOD($J236,4)=0,31/29,31/30),1),(C224*(1+$AA236)))</f>
        <v>98342.78388688108</v>
      </c>
      <c r="D236" s="355">
        <f>IF(ISNUMBER($F236),VLOOKUP($J236,'Table 1'!$B$13:$C$37,2,FALSE)/12*1000*Study_MW,"")</f>
        <v>801638.59220946487</v>
      </c>
      <c r="E236" s="355">
        <f t="shared" si="52"/>
        <v>899981.37609634595</v>
      </c>
      <c r="F236" s="354">
        <f>IF($J236&lt;=$AD$1,IF(INDEX([6]Delta!$F$1:$JR$1440,$L$14,$I236)=0,"",INDEX([6]Delta!$F$1:$JR$1440,$L$14,$I236))*IF(MONTH($B236)=12,IF(MOD($J236,4)=0,31/29,31/30),1),F224*IF(MONTH(B236)=2,IF(MOD($J236,4)=0,29/28,IF(MOD($J224,4)=0,28/29,1)),1))*(1+$AB236)</f>
        <v>13189.19712069</v>
      </c>
      <c r="G236" s="356">
        <f t="shared" si="55"/>
        <v>68.236251824952859</v>
      </c>
      <c r="I236" s="357">
        <f t="shared" si="44"/>
        <v>255</v>
      </c>
      <c r="J236" s="351">
        <f t="shared" si="45"/>
        <v>2044</v>
      </c>
      <c r="K236" s="203">
        <f t="shared" si="46"/>
        <v>52810</v>
      </c>
      <c r="M236" s="352"/>
      <c r="N236" s="366">
        <f t="shared" si="56"/>
        <v>8.3646752126826929E-2</v>
      </c>
      <c r="O236" s="366">
        <f t="shared" si="56"/>
        <v>5.105280402773249E-2</v>
      </c>
      <c r="P236" s="366">
        <f t="shared" si="56"/>
        <v>3.1010761756394611E-2</v>
      </c>
      <c r="V236" s="332" t="str">
        <f t="shared" si="47"/>
        <v>Summer</v>
      </c>
      <c r="AA236" s="352">
        <f t="shared" si="50"/>
        <v>2.18E-2</v>
      </c>
      <c r="AB236" s="353">
        <f t="shared" si="54"/>
        <v>0</v>
      </c>
    </row>
    <row r="237" spans="2:28" ht="17.45" hidden="1" customHeight="1" outlineLevel="1">
      <c r="B237" s="203">
        <f t="shared" si="51"/>
        <v>52841</v>
      </c>
      <c r="C237" s="354" cm="1">
        <f t="array" ref="C237">IF($J237&lt;=$AD$1,IF(F237="","",-INDEX([6]Delta!$F$1:$JR$1000,$L$13,$I237))*1000*IF(MONTH($B237)=12,IF(MOD($J237,4)=0,31/29,31/30),1),(C225*(1+$AA237)))</f>
        <v>201289.13109365385</v>
      </c>
      <c r="D237" s="355">
        <f>IF(ISNUMBER($F237),VLOOKUP($J237,'Table 1'!$B$13:$C$37,2,FALSE)/12*1000*Study_MW,"")</f>
        <v>801638.59220946487</v>
      </c>
      <c r="E237" s="355">
        <f t="shared" si="52"/>
        <v>1002927.7233031187</v>
      </c>
      <c r="F237" s="354">
        <f>IF($J237&lt;=$AD$1,IF(INDEX([6]Delta!$F$1:$JR$1440,$L$14,$I237)=0,"",INDEX([6]Delta!$F$1:$JR$1440,$L$14,$I237))*IF(MONTH($B237)=12,IF(MOD($J237,4)=0,31/29,31/30),1),F225*IF(MONTH(B237)=2,IF(MOD($J237,4)=0,29/28,IF(MOD($J225,4)=0,28/29,1)),1))*(1+$AB237)</f>
        <v>11582.931032570001</v>
      </c>
      <c r="G237" s="356">
        <f t="shared" si="55"/>
        <v>86.586695585339328</v>
      </c>
      <c r="I237" s="357">
        <f t="shared" si="44"/>
        <v>256</v>
      </c>
      <c r="J237" s="351">
        <f t="shared" si="45"/>
        <v>2044</v>
      </c>
      <c r="K237" s="203">
        <f t="shared" si="46"/>
        <v>52841</v>
      </c>
      <c r="M237" s="352"/>
      <c r="N237" s="366">
        <f t="shared" ref="N237:P252" si="57">E237/E225-1</f>
        <v>4.0820099571139634E-2</v>
      </c>
      <c r="O237" s="366">
        <f t="shared" si="57"/>
        <v>-5.802526741602132E-2</v>
      </c>
      <c r="P237" s="366">
        <f t="shared" si="57"/>
        <v>0.10493420212664639</v>
      </c>
      <c r="V237" s="332" t="str">
        <f t="shared" si="47"/>
        <v>Winter</v>
      </c>
      <c r="AA237" s="352">
        <f t="shared" si="50"/>
        <v>2.18E-2</v>
      </c>
      <c r="AB237" s="353">
        <f t="shared" si="54"/>
        <v>0</v>
      </c>
    </row>
    <row r="238" spans="2:28" ht="17.45" hidden="1" customHeight="1" outlineLevel="1">
      <c r="B238" s="203">
        <f t="shared" si="51"/>
        <v>52871</v>
      </c>
      <c r="C238" s="354" cm="1">
        <f t="array" ref="C238">IF($J238&lt;=$AD$1,IF(F238="","",-INDEX([6]Delta!$F$1:$JR$1000,$L$13,$I238))*1000*IF(MONTH($B238)=12,IF(MOD($J238,4)=0,31/29,31/30),1),(C226*(1+$AA238)))</f>
        <v>273036.30049603817</v>
      </c>
      <c r="D238" s="355">
        <f>IF(ISNUMBER($F238),VLOOKUP($J238,'Table 1'!$B$13:$C$37,2,FALSE)/12*1000*Study_MW,"")</f>
        <v>801638.59220946487</v>
      </c>
      <c r="E238" s="355">
        <f t="shared" si="52"/>
        <v>1074674.8927055029</v>
      </c>
      <c r="F238" s="354">
        <f>IF($J238&lt;=$AD$1,IF(INDEX([6]Delta!$F$1:$JR$1440,$L$14,$I238)=0,"",INDEX([6]Delta!$F$1:$JR$1440,$L$14,$I238))*IF(MONTH($B238)=12,IF(MOD($J238,4)=0,31/29,31/30),1),F226*IF(MONTH(B238)=2,IF(MOD($J238,4)=0,29/28,IF(MOD($J226,4)=0,28/29,1)),1))*(1+$AB238)</f>
        <v>23195.825556000003</v>
      </c>
      <c r="G238" s="356">
        <f t="shared" si="55"/>
        <v>46.330530039165588</v>
      </c>
      <c r="I238" s="357">
        <f t="shared" si="44"/>
        <v>257</v>
      </c>
      <c r="J238" s="351">
        <f t="shared" si="45"/>
        <v>2044</v>
      </c>
      <c r="K238" s="203">
        <f t="shared" si="46"/>
        <v>52871</v>
      </c>
      <c r="M238" s="352"/>
      <c r="N238" s="366">
        <f t="shared" si="57"/>
        <v>0.15580715729017913</v>
      </c>
      <c r="O238" s="366">
        <f t="shared" si="57"/>
        <v>1.7853235216966246E-2</v>
      </c>
      <c r="P238" s="366">
        <f t="shared" si="57"/>
        <v>0.1355341981536331</v>
      </c>
      <c r="V238" s="332" t="str">
        <f t="shared" si="47"/>
        <v>Winter</v>
      </c>
      <c r="AA238" s="352">
        <f t="shared" si="50"/>
        <v>2.18E-2</v>
      </c>
      <c r="AB238" s="353">
        <f t="shared" si="54"/>
        <v>0</v>
      </c>
    </row>
    <row r="239" spans="2:28" ht="17.45" hidden="1" customHeight="1" outlineLevel="1">
      <c r="B239" s="203">
        <f t="shared" si="51"/>
        <v>52902</v>
      </c>
      <c r="C239" s="354" cm="1">
        <f t="array" ref="C239">IF($J239&lt;=$AD$1,IF(F239="","",-INDEX([6]Delta!$F$1:$JR$1000,$L$13,$I239))*1000*IF(MONTH($B239)=12,IF(MOD($J239,4)=0,31/29,31/30),1),(C227*(1+$AA239)))</f>
        <v>-298932.97531545977</v>
      </c>
      <c r="D239" s="355">
        <f>IF(ISNUMBER($F239),VLOOKUP($J239,'Table 1'!$B$13:$C$37,2,FALSE)/12*1000*Study_MW,"")</f>
        <v>801638.59220946487</v>
      </c>
      <c r="E239" s="355">
        <f t="shared" si="52"/>
        <v>502705.6168940051</v>
      </c>
      <c r="F239" s="354">
        <f>IF($J239&lt;=$AD$1,IF(INDEX([6]Delta!$F$1:$JR$1440,$L$14,$I239)=0,"",INDEX([6]Delta!$F$1:$JR$1440,$L$14,$I239))*IF(MONTH($B239)=12,IF(MOD($J239,4)=0,31/29,31/30),1),F227*IF(MONTH(B239)=2,IF(MOD($J239,4)=0,29/28,IF(MOD($J227,4)=0,28/29,1)),1))*(1+$AB239)</f>
        <v>14022.606174700002</v>
      </c>
      <c r="G239" s="356">
        <f t="shared" si="55"/>
        <v>35.849656663752086</v>
      </c>
      <c r="I239" s="357">
        <f t="shared" si="44"/>
        <v>258</v>
      </c>
      <c r="J239" s="351">
        <f t="shared" si="45"/>
        <v>2044</v>
      </c>
      <c r="K239" s="203">
        <f t="shared" si="46"/>
        <v>52902</v>
      </c>
      <c r="M239" s="352"/>
      <c r="N239" s="366">
        <f t="shared" si="57"/>
        <v>-0.2715970544105436</v>
      </c>
      <c r="O239" s="366">
        <f t="shared" si="57"/>
        <v>9.1762750863506604E-3</v>
      </c>
      <c r="P239" s="366">
        <f t="shared" si="57"/>
        <v>-0.27822030345775794</v>
      </c>
      <c r="V239" s="332" t="str">
        <f t="shared" si="47"/>
        <v>Winter</v>
      </c>
      <c r="AA239" s="352">
        <f t="shared" si="50"/>
        <v>2.18E-2</v>
      </c>
      <c r="AB239" s="353">
        <f t="shared" si="54"/>
        <v>0</v>
      </c>
    </row>
    <row r="240" spans="2:28" ht="17.45" hidden="1" customHeight="1" outlineLevel="1">
      <c r="B240" s="204">
        <f t="shared" si="51"/>
        <v>52932</v>
      </c>
      <c r="C240" s="361" cm="1">
        <f t="array" ref="C240">IF($J240&lt;=$AD$1,IF(F240="","",-INDEX([6]Delta!$F$1:$JR$1000,$L$13,$I240))*1000*IF(MONTH($B240)=12,IF(MOD($J240,4)=0,31/29,31/30),1),(C228*(1+$AA240)))</f>
        <v>-781885.00934915314</v>
      </c>
      <c r="D240" s="362">
        <f>IF(ISNUMBER($F240),VLOOKUP($J240,'Table 1'!$B$13:$C$37,2,FALSE)/12*1000*Study_MW,"")</f>
        <v>801638.59220946487</v>
      </c>
      <c r="E240" s="362">
        <f t="shared" si="52"/>
        <v>19753.582860311726</v>
      </c>
      <c r="F240" s="361">
        <f>IF($J240&lt;=$AD$1,IF(INDEX([6]Delta!$F$1:$JR$1440,$L$14,$I240)=0,"",INDEX([6]Delta!$F$1:$JR$1440,$L$14,$I240))*IF(MONTH($B240)=12,IF(MOD($J240,4)=0,31/29,31/30),1),F228*IF(MONTH(B240)=2,IF(MOD($J240,4)=0,29/28,IF(MOD($J228,4)=0,28/29,1)),1))*(1+$AB240)</f>
        <v>14720.04135224138</v>
      </c>
      <c r="G240" s="363">
        <f t="shared" si="55"/>
        <v>1.3419515874732175</v>
      </c>
      <c r="I240" s="364">
        <f t="shared" si="44"/>
        <v>259</v>
      </c>
      <c r="J240" s="351">
        <f t="shared" si="45"/>
        <v>2044</v>
      </c>
      <c r="K240" s="204">
        <f t="shared" si="46"/>
        <v>52932</v>
      </c>
      <c r="M240" s="352"/>
      <c r="N240" s="366">
        <f t="shared" si="57"/>
        <v>-1.1580950685867879</v>
      </c>
      <c r="O240" s="366">
        <f t="shared" si="57"/>
        <v>-3.8770028024678549E-2</v>
      </c>
      <c r="P240" s="366">
        <f t="shared" si="57"/>
        <v>-1.1644716386255658</v>
      </c>
      <c r="V240" s="332" t="str">
        <f t="shared" si="47"/>
        <v>Winter</v>
      </c>
      <c r="AA240" s="352">
        <f t="shared" si="50"/>
        <v>2.18E-2</v>
      </c>
      <c r="AB240" s="353">
        <f t="shared" si="54"/>
        <v>0</v>
      </c>
    </row>
    <row r="241" spans="2:28" ht="17.45" customHeight="1" collapsed="1">
      <c r="B241" s="202">
        <f t="shared" si="51"/>
        <v>52963</v>
      </c>
      <c r="C241" s="345" cm="1">
        <f t="array" ref="C241">IF($J241&lt;=$AD$1,IF(F241="","",-INDEX([6]Delta!$F$1:$JR$1000,$L$13,$I241))*1000*IF(MONTH($B241)=12,IF(MOD($J241,4)=0,31/29,31/30),1),(C229*(1+$AA241)))</f>
        <v>-316452.3327395384</v>
      </c>
      <c r="D241" s="346">
        <f>IF(ISNUMBER($F241),VLOOKUP($J241,'Table 1'!$B$13:$C$37,2,FALSE)/12*1000*Study_MW,"")</f>
        <v>819114.31388897367</v>
      </c>
      <c r="E241" s="347">
        <f t="shared" si="52"/>
        <v>502661.98114943528</v>
      </c>
      <c r="F241" s="348">
        <f>IF($J241&lt;=$AD$1,IF(INDEX([6]Delta!$F$1:$JR$1440,$L$14,$I241)=0,"",INDEX([6]Delta!$F$1:$JR$1440,$L$14,$I241))*IF(MONTH($B241)=12,IF(MOD($J241,4)=0,31/29,31/30),1),F229*IF(MONTH(B241)=2,IF(MOD($J241,4)=0,29/28,IF(MOD($J229,4)=0,28/29,1)),1))*(1+$AB241)</f>
        <v>18764.891083377654</v>
      </c>
      <c r="G241" s="349">
        <f t="shared" si="55"/>
        <v>26.787364707632335</v>
      </c>
      <c r="I241" s="365">
        <f t="shared" si="44"/>
        <v>261</v>
      </c>
      <c r="J241" s="351">
        <f t="shared" ref="J241:J252" si="58">YEAR(B241)</f>
        <v>2045</v>
      </c>
      <c r="K241" s="202">
        <f t="shared" ref="K241:K252" si="59">IF(ISNUMBER(F241),IF(F241&lt;&gt;0,B241,""),"")</f>
        <v>52963</v>
      </c>
      <c r="M241" s="352"/>
      <c r="N241" s="366">
        <f t="shared" si="57"/>
        <v>2.1800000750791027E-2</v>
      </c>
      <c r="O241" s="366">
        <f t="shared" si="57"/>
        <v>-4.9999999999998934E-3</v>
      </c>
      <c r="P241" s="366">
        <f t="shared" si="57"/>
        <v>2.6934674121397828E-2</v>
      </c>
      <c r="V241" s="332" t="str">
        <f t="shared" si="47"/>
        <v>Winter</v>
      </c>
      <c r="AA241" s="352">
        <f t="shared" si="50"/>
        <v>2.18E-2</v>
      </c>
      <c r="AB241" s="353">
        <f t="shared" si="54"/>
        <v>-5.0000000000000001E-3</v>
      </c>
    </row>
    <row r="242" spans="2:28" ht="17.45" customHeight="1">
      <c r="B242" s="203">
        <f t="shared" si="51"/>
        <v>52994</v>
      </c>
      <c r="C242" s="354" cm="1">
        <f t="array" ref="C242">IF($J242&lt;=$AD$1,IF(F242="","",-INDEX([6]Delta!$F$1:$JR$1000,$L$13,$I242))*1000*IF(MONTH($B242)=12,IF(MOD($J242,4)=0,31/29,31/30),1),(C230*(1+$AA242)))</f>
        <v>634524.9092751923</v>
      </c>
      <c r="D242" s="355">
        <f>IF(ISNUMBER($F242),VLOOKUP($J242,'Table 1'!$B$13:$C$37,2,FALSE)/12*1000*Study_MW,"")</f>
        <v>819114.31388897367</v>
      </c>
      <c r="E242" s="355">
        <f t="shared" si="52"/>
        <v>1453639.2231641659</v>
      </c>
      <c r="F242" s="354">
        <f>IF($J242&lt;=$AD$1,IF(INDEX([6]Delta!$F$1:$JR$1440,$L$14,$I242)=0,"",INDEX([6]Delta!$F$1:$JR$1440,$L$14,$I242))*IF(MONTH($B242)=12,IF(MOD($J242,4)=0,31/29,31/30),1),F230*IF(MONTH(B242)=2,IF(MOD($J242,4)=0,29/28,IF(MOD($J230,4)=0,28/29,1)),1))*(1+$AB242)</f>
        <v>18545.285959430272</v>
      </c>
      <c r="G242" s="356">
        <f t="shared" si="55"/>
        <v>78.383219668014377</v>
      </c>
      <c r="I242" s="357">
        <f t="shared" si="44"/>
        <v>262</v>
      </c>
      <c r="J242" s="351">
        <f t="shared" si="58"/>
        <v>2045</v>
      </c>
      <c r="K242" s="203">
        <f t="shared" si="59"/>
        <v>52994</v>
      </c>
      <c r="M242" s="352"/>
      <c r="N242" s="366">
        <f t="shared" si="57"/>
        <v>2.1800000259620145E-2</v>
      </c>
      <c r="O242" s="366">
        <f t="shared" si="57"/>
        <v>-3.931034482758633E-2</v>
      </c>
      <c r="P242" s="366">
        <f t="shared" si="57"/>
        <v>6.3610911971607509E-2</v>
      </c>
      <c r="V242" s="332" t="str">
        <f t="shared" si="47"/>
        <v>Winter</v>
      </c>
      <c r="AA242" s="352">
        <f t="shared" si="50"/>
        <v>2.18E-2</v>
      </c>
      <c r="AB242" s="353">
        <f t="shared" si="54"/>
        <v>-5.0000000000000001E-3</v>
      </c>
    </row>
    <row r="243" spans="2:28" ht="17.45" customHeight="1">
      <c r="B243" s="203">
        <f t="shared" si="51"/>
        <v>53022</v>
      </c>
      <c r="C243" s="354" cm="1">
        <f t="array" ref="C243">IF($J243&lt;=$AD$1,IF(F243="","",-INDEX([6]Delta!$F$1:$JR$1000,$L$13,$I243))*1000*IF(MONTH($B243)=12,IF(MOD($J243,4)=0,31/29,31/30),1),(C231*(1+$AA243)))</f>
        <v>89435.98758938667</v>
      </c>
      <c r="D243" s="355">
        <f>IF(ISNUMBER($F243),VLOOKUP($J243,'Table 1'!$B$13:$C$37,2,FALSE)/12*1000*Study_MW,"")</f>
        <v>819114.31388897367</v>
      </c>
      <c r="E243" s="355">
        <f t="shared" si="52"/>
        <v>908550.30147836031</v>
      </c>
      <c r="F243" s="354">
        <f>IF($J243&lt;=$AD$1,IF(INDEX([6]Delta!$F$1:$JR$1440,$L$14,$I243)=0,"",INDEX([6]Delta!$F$1:$JR$1440,$L$14,$I243))*IF(MONTH($B243)=12,IF(MOD($J243,4)=0,31/29,31/30),1),F231*IF(MONTH(B243)=2,IF(MOD($J243,4)=0,29/28,IF(MOD($J231,4)=0,28/29,1)),1))*(1+$AB243)</f>
        <v>17866.223656784197</v>
      </c>
      <c r="G243" s="356">
        <f t="shared" si="55"/>
        <v>50.852956894075589</v>
      </c>
      <c r="I243" s="357">
        <f t="shared" si="44"/>
        <v>263</v>
      </c>
      <c r="J243" s="351">
        <f t="shared" si="58"/>
        <v>2045</v>
      </c>
      <c r="K243" s="203">
        <f t="shared" si="59"/>
        <v>53022</v>
      </c>
      <c r="M243" s="352"/>
      <c r="N243" s="366">
        <f t="shared" si="57"/>
        <v>2.1800000415380438E-2</v>
      </c>
      <c r="O243" s="366">
        <f t="shared" si="57"/>
        <v>-5.0000000000000044E-3</v>
      </c>
      <c r="P243" s="366">
        <f t="shared" si="57"/>
        <v>2.6934673784302143E-2</v>
      </c>
      <c r="V243" s="332" t="str">
        <f t="shared" si="47"/>
        <v>Winter</v>
      </c>
      <c r="AA243" s="352">
        <f t="shared" si="50"/>
        <v>2.18E-2</v>
      </c>
      <c r="AB243" s="353">
        <f t="shared" si="54"/>
        <v>-5.0000000000000001E-3</v>
      </c>
    </row>
    <row r="244" spans="2:28" ht="17.45" customHeight="1">
      <c r="B244" s="203">
        <f t="shared" si="51"/>
        <v>53053</v>
      </c>
      <c r="C244" s="354" cm="1">
        <f t="array" ref="C244">IF($J244&lt;=$AD$1,IF(F244="","",-INDEX([6]Delta!$F$1:$JR$1000,$L$13,$I244))*1000*IF(MONTH($B244)=12,IF(MOD($J244,4)=0,31/29,31/30),1),(C232*(1+$AA244)))</f>
        <v>37457.785590979875</v>
      </c>
      <c r="D244" s="355">
        <f>IF(ISNUMBER($F244),VLOOKUP($J244,'Table 1'!$B$13:$C$37,2,FALSE)/12*1000*Study_MW,"")</f>
        <v>819114.31388897367</v>
      </c>
      <c r="E244" s="355">
        <f t="shared" si="52"/>
        <v>856572.09947995353</v>
      </c>
      <c r="F244" s="354">
        <f>IF($J244&lt;=$AD$1,IF(INDEX([6]Delta!$F$1:$JR$1440,$L$14,$I244)=0,"",INDEX([6]Delta!$F$1:$JR$1440,$L$14,$I244))*IF(MONTH($B244)=12,IF(MOD($J244,4)=0,31/29,31/30),1),F232*IF(MONTH(B244)=2,IF(MOD($J244,4)=0,29/28,IF(MOD($J232,4)=0,28/29,1)),1))*(1+$AB244)</f>
        <v>22184.73942759875</v>
      </c>
      <c r="G244" s="356">
        <f t="shared" si="55"/>
        <v>38.610870426286901</v>
      </c>
      <c r="I244" s="357">
        <f t="shared" si="44"/>
        <v>264</v>
      </c>
      <c r="J244" s="351">
        <f t="shared" si="58"/>
        <v>2045</v>
      </c>
      <c r="K244" s="203">
        <f t="shared" si="59"/>
        <v>53053</v>
      </c>
      <c r="M244" s="352"/>
      <c r="N244" s="366">
        <f t="shared" si="57"/>
        <v>2.1800000440586498E-2</v>
      </c>
      <c r="O244" s="366">
        <f t="shared" si="57"/>
        <v>-5.0000000000000044E-3</v>
      </c>
      <c r="P244" s="366">
        <f t="shared" si="57"/>
        <v>2.6934673809634768E-2</v>
      </c>
      <c r="V244" s="332" t="str">
        <f t="shared" si="47"/>
        <v>Winter</v>
      </c>
      <c r="AA244" s="352">
        <f t="shared" si="50"/>
        <v>2.18E-2</v>
      </c>
      <c r="AB244" s="353">
        <f t="shared" si="54"/>
        <v>-5.0000000000000001E-3</v>
      </c>
    </row>
    <row r="245" spans="2:28" ht="17.45" customHeight="1">
      <c r="B245" s="203">
        <f t="shared" si="51"/>
        <v>53083</v>
      </c>
      <c r="C245" s="354" cm="1">
        <f t="array" ref="C245">IF($J245&lt;=$AD$1,IF(F245="","",-INDEX([6]Delta!$F$1:$JR$1000,$L$13,$I245))*1000*IF(MONTH($B245)=12,IF(MOD($J245,4)=0,31/29,31/30),1),(C233*(1+$AA245)))</f>
        <v>525287.72149792837</v>
      </c>
      <c r="D245" s="355">
        <f>IF(ISNUMBER($F245),VLOOKUP($J245,'Table 1'!$B$13:$C$37,2,FALSE)/12*1000*Study_MW,"")</f>
        <v>819114.31388897367</v>
      </c>
      <c r="E245" s="355">
        <f t="shared" si="52"/>
        <v>1344402.035386902</v>
      </c>
      <c r="F245" s="354">
        <f>IF($J245&lt;=$AD$1,IF(INDEX([6]Delta!$F$1:$JR$1440,$L$14,$I245)=0,"",INDEX([6]Delta!$F$1:$JR$1440,$L$14,$I245))*IF(MONTH($B245)=12,IF(MOD($J245,4)=0,31/29,31/30),1),F233*IF(MONTH(B245)=2,IF(MOD($J245,4)=0,29/28,IF(MOD($J233,4)=0,28/29,1)),1))*(1+$AB245)</f>
        <v>22593.254487869908</v>
      </c>
      <c r="G245" s="356">
        <f t="shared" si="55"/>
        <v>59.50457629327807</v>
      </c>
      <c r="I245" s="357">
        <f t="shared" si="44"/>
        <v>265</v>
      </c>
      <c r="J245" s="351">
        <f t="shared" si="58"/>
        <v>2045</v>
      </c>
      <c r="K245" s="203">
        <f t="shared" si="59"/>
        <v>53083</v>
      </c>
      <c r="M245" s="352"/>
      <c r="N245" s="366">
        <f t="shared" si="57"/>
        <v>2.180000028071527E-2</v>
      </c>
      <c r="O245" s="366">
        <f t="shared" si="57"/>
        <v>-5.0000000000000044E-3</v>
      </c>
      <c r="P245" s="366">
        <f t="shared" si="57"/>
        <v>2.6934673648960183E-2</v>
      </c>
      <c r="V245" s="332" t="str">
        <f t="shared" si="47"/>
        <v>Summer</v>
      </c>
      <c r="AA245" s="352">
        <f t="shared" si="50"/>
        <v>2.18E-2</v>
      </c>
      <c r="AB245" s="353">
        <f t="shared" si="54"/>
        <v>-5.0000000000000001E-3</v>
      </c>
    </row>
    <row r="246" spans="2:28" ht="17.45" customHeight="1">
      <c r="B246" s="203">
        <f t="shared" si="51"/>
        <v>53114</v>
      </c>
      <c r="C246" s="354" cm="1">
        <f t="array" ref="C246">IF($J246&lt;=$AD$1,IF(F246="","",-INDEX([6]Delta!$F$1:$JR$1000,$L$13,$I246))*1000*IF(MONTH($B246)=12,IF(MOD($J246,4)=0,31/29,31/30),1),(C234*(1+$AA246)))</f>
        <v>275430.90882749466</v>
      </c>
      <c r="D246" s="355">
        <f>IF(ISNUMBER($F246),VLOOKUP($J246,'Table 1'!$B$13:$C$37,2,FALSE)/12*1000*Study_MW,"")</f>
        <v>819114.31388897367</v>
      </c>
      <c r="E246" s="355">
        <f t="shared" si="52"/>
        <v>1094545.2227164684</v>
      </c>
      <c r="F246" s="354">
        <f>IF($J246&lt;=$AD$1,IF(INDEX([6]Delta!$F$1:$JR$1440,$L$14,$I246)=0,"",INDEX([6]Delta!$F$1:$JR$1440,$L$14,$I246))*IF(MONTH($B246)=12,IF(MOD($J246,4)=0,31/29,31/30),1),F234*IF(MONTH(B246)=2,IF(MOD($J246,4)=0,29/28,IF(MOD($J234,4)=0,28/29,1)),1))*(1+$AB246)</f>
        <v>21637.083122701897</v>
      </c>
      <c r="G246" s="356">
        <f t="shared" si="55"/>
        <v>50.586542396191007</v>
      </c>
      <c r="I246" s="357">
        <f t="shared" si="44"/>
        <v>266</v>
      </c>
      <c r="J246" s="351">
        <f t="shared" si="58"/>
        <v>2045</v>
      </c>
      <c r="K246" s="203">
        <f t="shared" si="59"/>
        <v>53114</v>
      </c>
      <c r="M246" s="352"/>
      <c r="N246" s="366">
        <f t="shared" si="57"/>
        <v>2.1800000344795345E-2</v>
      </c>
      <c r="O246" s="366">
        <f t="shared" si="57"/>
        <v>-5.0000000000000044E-3</v>
      </c>
      <c r="P246" s="366">
        <f t="shared" si="57"/>
        <v>2.6934673713362223E-2</v>
      </c>
      <c r="V246" s="332" t="str">
        <f t="shared" si="47"/>
        <v>Summer</v>
      </c>
      <c r="AA246" s="352">
        <f t="shared" si="50"/>
        <v>2.18E-2</v>
      </c>
      <c r="AB246" s="353">
        <f t="shared" si="54"/>
        <v>-5.0000000000000001E-3</v>
      </c>
    </row>
    <row r="247" spans="2:28" ht="17.45" customHeight="1">
      <c r="B247" s="203">
        <f t="shared" si="51"/>
        <v>53144</v>
      </c>
      <c r="C247" s="354" cm="1">
        <f t="array" ref="C247">IF($J247&lt;=$AD$1,IF(F247="","",-INDEX([6]Delta!$F$1:$JR$1000,$L$13,$I247))*1000*IF(MONTH($B247)=12,IF(MOD($J247,4)=0,31/29,31/30),1),(C235*(1+$AA247)))</f>
        <v>159001.76358842017</v>
      </c>
      <c r="D247" s="355">
        <f>IF(ISNUMBER($F247),VLOOKUP($J247,'Table 1'!$B$13:$C$37,2,FALSE)/12*1000*Study_MW,"")</f>
        <v>819114.31388897367</v>
      </c>
      <c r="E247" s="355">
        <f t="shared" si="52"/>
        <v>978116.0774773939</v>
      </c>
      <c r="F247" s="354">
        <f>IF($J247&lt;=$AD$1,IF(INDEX([6]Delta!$F$1:$JR$1440,$L$14,$I247)=0,"",INDEX([6]Delta!$F$1:$JR$1440,$L$14,$I247))*IF(MONTH($B247)=12,IF(MOD($J247,4)=0,31/29,31/30),1),F235*IF(MONTH(B247)=2,IF(MOD($J247,4)=0,29/28,IF(MOD($J235,4)=0,28/29,1)),1))*(1+$AB247)</f>
        <v>13543.22139707</v>
      </c>
      <c r="G247" s="356">
        <f t="shared" si="55"/>
        <v>72.22181848766084</v>
      </c>
      <c r="I247" s="357">
        <f t="shared" si="44"/>
        <v>267</v>
      </c>
      <c r="J247" s="351">
        <f t="shared" si="58"/>
        <v>2045</v>
      </c>
      <c r="K247" s="203">
        <f t="shared" si="59"/>
        <v>53144</v>
      </c>
      <c r="M247" s="352"/>
      <c r="N247" s="366">
        <f t="shared" si="57"/>
        <v>2.1800000385837848E-2</v>
      </c>
      <c r="O247" s="366">
        <f t="shared" si="57"/>
        <v>-4.9999999999998934E-3</v>
      </c>
      <c r="P247" s="366">
        <f t="shared" si="57"/>
        <v>2.6934673754611005E-2</v>
      </c>
      <c r="V247" s="332" t="str">
        <f t="shared" si="47"/>
        <v>Summer</v>
      </c>
      <c r="AA247" s="352">
        <f t="shared" si="50"/>
        <v>2.18E-2</v>
      </c>
      <c r="AB247" s="353">
        <f t="shared" si="54"/>
        <v>-5.0000000000000001E-3</v>
      </c>
    </row>
    <row r="248" spans="2:28" ht="17.45" customHeight="1">
      <c r="B248" s="203">
        <f t="shared" si="51"/>
        <v>53175</v>
      </c>
      <c r="C248" s="354" cm="1">
        <f t="array" ref="C248">IF($J248&lt;=$AD$1,IF(F248="","",-INDEX([6]Delta!$F$1:$JR$1000,$L$13,$I248))*1000*IF(MONTH($B248)=12,IF(MOD($J248,4)=0,31/29,31/30),1),(C236*(1+$AA248)))</f>
        <v>100486.6565756151</v>
      </c>
      <c r="D248" s="355">
        <f>IF(ISNUMBER($F248),VLOOKUP($J248,'Table 1'!$B$13:$C$37,2,FALSE)/12*1000*Study_MW,"")</f>
        <v>819114.31388897367</v>
      </c>
      <c r="E248" s="355">
        <f t="shared" si="52"/>
        <v>919600.97046458873</v>
      </c>
      <c r="F248" s="354">
        <f>IF($J248&lt;=$AD$1,IF(INDEX([6]Delta!$F$1:$JR$1440,$L$14,$I248)=0,"",INDEX([6]Delta!$F$1:$JR$1440,$L$14,$I248))*IF(MONTH($B248)=12,IF(MOD($J248,4)=0,31/29,31/30),1),F236*IF(MONTH(B248)=2,IF(MOD($J248,4)=0,29/28,IF(MOD($J236,4)=0,28/29,1)),1))*(1+$AB248)</f>
        <v>13123.25113508655</v>
      </c>
      <c r="G248" s="356">
        <f t="shared" si="55"/>
        <v>70.074173007779123</v>
      </c>
      <c r="I248" s="357">
        <f t="shared" si="44"/>
        <v>268</v>
      </c>
      <c r="J248" s="351">
        <f t="shared" si="58"/>
        <v>2045</v>
      </c>
      <c r="K248" s="203">
        <f t="shared" si="59"/>
        <v>53175</v>
      </c>
      <c r="M248" s="352"/>
      <c r="N248" s="366">
        <f t="shared" si="57"/>
        <v>2.1800000410388876E-2</v>
      </c>
      <c r="O248" s="366">
        <f t="shared" si="57"/>
        <v>-5.0000000000000044E-3</v>
      </c>
      <c r="P248" s="366">
        <f t="shared" si="57"/>
        <v>2.6934673779285268E-2</v>
      </c>
      <c r="V248" s="332" t="str">
        <f t="shared" si="47"/>
        <v>Summer</v>
      </c>
      <c r="AA248" s="352">
        <f t="shared" si="50"/>
        <v>2.18E-2</v>
      </c>
      <c r="AB248" s="353">
        <f t="shared" si="54"/>
        <v>-5.0000000000000001E-3</v>
      </c>
    </row>
    <row r="249" spans="2:28" ht="17.45" customHeight="1">
      <c r="B249" s="203">
        <f t="shared" si="51"/>
        <v>53206</v>
      </c>
      <c r="C249" s="354" cm="1">
        <f t="array" ref="C249">IF($J249&lt;=$AD$1,IF(F249="","",-INDEX([6]Delta!$F$1:$JR$1000,$L$13,$I249))*1000*IF(MONTH($B249)=12,IF(MOD($J249,4)=0,31/29,31/30),1),(C237*(1+$AA249)))</f>
        <v>205677.2341514955</v>
      </c>
      <c r="D249" s="355">
        <f>IF(ISNUMBER($F249),VLOOKUP($J249,'Table 1'!$B$13:$C$37,2,FALSE)/12*1000*Study_MW,"")</f>
        <v>819114.31388897367</v>
      </c>
      <c r="E249" s="355">
        <f t="shared" si="52"/>
        <v>1024791.5480404692</v>
      </c>
      <c r="F249" s="354">
        <f>IF($J249&lt;=$AD$1,IF(INDEX([6]Delta!$F$1:$JR$1440,$L$14,$I249)=0,"",INDEX([6]Delta!$F$1:$JR$1440,$L$14,$I249))*IF(MONTH($B249)=12,IF(MOD($J249,4)=0,31/29,31/30),1),F237*IF(MONTH(B249)=2,IF(MOD($J249,4)=0,29/28,IF(MOD($J237,4)=0,28/29,1)),1))*(1+$AB249)</f>
        <v>11525.016377407152</v>
      </c>
      <c r="G249" s="356">
        <f t="shared" si="55"/>
        <v>88.918879980890949</v>
      </c>
      <c r="I249" s="357">
        <f t="shared" si="44"/>
        <v>269</v>
      </c>
      <c r="J249" s="351">
        <f t="shared" si="58"/>
        <v>2045</v>
      </c>
      <c r="K249" s="203">
        <f t="shared" si="59"/>
        <v>53206</v>
      </c>
      <c r="M249" s="352"/>
      <c r="N249" s="366">
        <f t="shared" si="57"/>
        <v>2.180000036826435E-2</v>
      </c>
      <c r="O249" s="366">
        <f t="shared" si="57"/>
        <v>-4.9999999999998934E-3</v>
      </c>
      <c r="P249" s="366">
        <f t="shared" si="57"/>
        <v>2.6934673736948911E-2</v>
      </c>
      <c r="V249" s="332" t="str">
        <f t="shared" si="47"/>
        <v>Winter</v>
      </c>
      <c r="AA249" s="352">
        <f t="shared" si="50"/>
        <v>2.18E-2</v>
      </c>
      <c r="AB249" s="353">
        <f t="shared" si="54"/>
        <v>-5.0000000000000001E-3</v>
      </c>
    </row>
    <row r="250" spans="2:28" ht="17.45" customHeight="1">
      <c r="B250" s="203">
        <f t="shared" si="51"/>
        <v>53236</v>
      </c>
      <c r="C250" s="354" cm="1">
        <f t="array" ref="C250">IF($J250&lt;=$AD$1,IF(F250="","",-INDEX([6]Delta!$F$1:$JR$1000,$L$13,$I250))*1000*IF(MONTH($B250)=12,IF(MOD($J250,4)=0,31/29,31/30),1),(C238*(1+$AA250)))</f>
        <v>278988.49184685183</v>
      </c>
      <c r="D250" s="355">
        <f>IF(ISNUMBER($F250),VLOOKUP($J250,'Table 1'!$B$13:$C$37,2,FALSE)/12*1000*Study_MW,"")</f>
        <v>819114.31388897367</v>
      </c>
      <c r="E250" s="355">
        <f t="shared" si="52"/>
        <v>1098102.8057358256</v>
      </c>
      <c r="F250" s="354">
        <f>IF($J250&lt;=$AD$1,IF(INDEX([6]Delta!$F$1:$JR$1440,$L$14,$I250)=0,"",INDEX([6]Delta!$F$1:$JR$1440,$L$14,$I250))*IF(MONTH($B250)=12,IF(MOD($J250,4)=0,31/29,31/30),1),F238*IF(MONTH(B250)=2,IF(MOD($J250,4)=0,29/28,IF(MOD($J238,4)=0,28/29,1)),1))*(1+$AB250)</f>
        <v>23079.846428220004</v>
      </c>
      <c r="G250" s="356">
        <f t="shared" si="55"/>
        <v>47.578427748685627</v>
      </c>
      <c r="I250" s="357">
        <f t="shared" si="44"/>
        <v>270</v>
      </c>
      <c r="J250" s="351">
        <f t="shared" si="58"/>
        <v>2045</v>
      </c>
      <c r="K250" s="203">
        <f t="shared" si="59"/>
        <v>53236</v>
      </c>
      <c r="M250" s="352"/>
      <c r="N250" s="366">
        <f t="shared" si="57"/>
        <v>2.1800000343678461E-2</v>
      </c>
      <c r="O250" s="366">
        <f t="shared" si="57"/>
        <v>-5.0000000000000044E-3</v>
      </c>
      <c r="P250" s="366">
        <f t="shared" si="57"/>
        <v>2.6934673712239565E-2</v>
      </c>
      <c r="V250" s="332" t="str">
        <f t="shared" si="47"/>
        <v>Winter</v>
      </c>
      <c r="AA250" s="352">
        <f t="shared" si="50"/>
        <v>2.18E-2</v>
      </c>
      <c r="AB250" s="353">
        <f t="shared" si="54"/>
        <v>-5.0000000000000001E-3</v>
      </c>
    </row>
    <row r="251" spans="2:28" ht="17.45" customHeight="1">
      <c r="B251" s="203">
        <f t="shared" si="51"/>
        <v>53267</v>
      </c>
      <c r="C251" s="354" cm="1">
        <f t="array" ref="C251">IF($J251&lt;=$AD$1,IF(F251="","",-INDEX([6]Delta!$F$1:$JR$1000,$L$13,$I251))*1000*IF(MONTH($B251)=12,IF(MOD($J251,4)=0,31/29,31/30),1),(C239*(1+$AA251)))</f>
        <v>-305449.71417733683</v>
      </c>
      <c r="D251" s="355">
        <f>IF(ISNUMBER($F251),VLOOKUP($J251,'Table 1'!$B$13:$C$37,2,FALSE)/12*1000*Study_MW,"")</f>
        <v>819114.31388897367</v>
      </c>
      <c r="E251" s="355">
        <f t="shared" si="52"/>
        <v>513664.59971163684</v>
      </c>
      <c r="F251" s="354">
        <f>IF($J251&lt;=$AD$1,IF(INDEX([6]Delta!$F$1:$JR$1440,$L$14,$I251)=0,"",INDEX([6]Delta!$F$1:$JR$1440,$L$14,$I251))*IF(MONTH($B251)=12,IF(MOD($J251,4)=0,31/29,31/30),1),F239*IF(MONTH(B251)=2,IF(MOD($J251,4)=0,29/28,IF(MOD($J239,4)=0,28/29,1)),1))*(1+$AB251)</f>
        <v>13952.493143826501</v>
      </c>
      <c r="G251" s="356">
        <f t="shared" si="55"/>
        <v>36.81525548277483</v>
      </c>
      <c r="I251" s="357">
        <f t="shared" si="44"/>
        <v>271</v>
      </c>
      <c r="J251" s="351">
        <f t="shared" si="58"/>
        <v>2045</v>
      </c>
      <c r="K251" s="203">
        <f t="shared" si="59"/>
        <v>53267</v>
      </c>
      <c r="M251" s="352"/>
      <c r="N251" s="366">
        <f t="shared" si="57"/>
        <v>2.1800000734709224E-2</v>
      </c>
      <c r="O251" s="366">
        <f t="shared" si="57"/>
        <v>-5.0000000000001155E-3</v>
      </c>
      <c r="P251" s="366">
        <f t="shared" si="57"/>
        <v>2.6934674105235423E-2</v>
      </c>
      <c r="V251" s="332" t="str">
        <f t="shared" si="47"/>
        <v>Winter</v>
      </c>
      <c r="AA251" s="352">
        <f t="shared" si="50"/>
        <v>2.18E-2</v>
      </c>
      <c r="AB251" s="353">
        <f t="shared" si="54"/>
        <v>-5.0000000000000001E-3</v>
      </c>
    </row>
    <row r="252" spans="2:28" ht="17.45" customHeight="1" collapsed="1">
      <c r="B252" s="204">
        <f t="shared" si="51"/>
        <v>53297</v>
      </c>
      <c r="C252" s="361" cm="1">
        <f t="array" ref="C252">IF($J252&lt;=$AD$1,IF(F252="","",-INDEX([6]Delta!$F$1:$JR$1000,$L$13,$I252))*1000*IF(MONTH($B252)=12,IF(MOD($J252,4)=0,31/29,31/30),1),(C240*(1+$AA252)))</f>
        <v>-798930.1025529647</v>
      </c>
      <c r="D252" s="362">
        <f>IF(ISNUMBER($F252),VLOOKUP($J252,'Table 1'!$B$13:$C$37,2,FALSE)/12*1000*Study_MW,"")</f>
        <v>819114.31388897367</v>
      </c>
      <c r="E252" s="362">
        <f t="shared" si="52"/>
        <v>20184.211336008972</v>
      </c>
      <c r="F252" s="361">
        <f>IF($J252&lt;=$AD$1,IF(INDEX([6]Delta!$F$1:$JR$1440,$L$14,$I252)=0,"",INDEX([6]Delta!$F$1:$JR$1440,$L$14,$I252))*IF(MONTH($B252)=12,IF(MOD($J252,4)=0,31/29,31/30),1),F240*IF(MONTH(B252)=2,IF(MOD($J252,4)=0,29/28,IF(MOD($J240,4)=0,28/29,1)),1))*(1+$AB252)</f>
        <v>14646.441145480174</v>
      </c>
      <c r="G252" s="363">
        <f t="shared" si="55"/>
        <v>1.3780966403731276</v>
      </c>
      <c r="I252" s="364">
        <f t="shared" si="44"/>
        <v>272</v>
      </c>
      <c r="J252" s="351">
        <f t="shared" si="58"/>
        <v>2045</v>
      </c>
      <c r="K252" s="204">
        <f t="shared" si="59"/>
        <v>53297</v>
      </c>
      <c r="M252" s="352"/>
      <c r="N252" s="366">
        <f t="shared" si="57"/>
        <v>2.1800018697491597E-2</v>
      </c>
      <c r="O252" s="366">
        <f t="shared" si="57"/>
        <v>-5.0000000000000044E-3</v>
      </c>
      <c r="P252" s="366">
        <f t="shared" si="57"/>
        <v>2.6934692158282925E-2</v>
      </c>
      <c r="V252" s="332" t="str">
        <f t="shared" si="47"/>
        <v>Winter</v>
      </c>
      <c r="AA252" s="352">
        <f t="shared" si="50"/>
        <v>2.18E-2</v>
      </c>
      <c r="AB252" s="353">
        <f t="shared" si="54"/>
        <v>-5.0000000000000001E-3</v>
      </c>
    </row>
    <row r="253" spans="2:28" ht="17.45" hidden="1" customHeight="1">
      <c r="B253" s="202">
        <f t="shared" ref="B253:B276" si="60">EDATE(B252,1)</f>
        <v>53328</v>
      </c>
      <c r="C253" s="345" cm="1">
        <f t="array" ref="C253">IF($J253&lt;=$AD$1,IF(F253="","",-INDEX([6]Delta!$F$1:$JR$1000,$L$13,$I253))*1000*IF(MONTH($B253)=12,IF(MOD($J253,4)=0,31/29,31/30),1),(C241*(1+$AA253)))</f>
        <v>-323350.99359326035</v>
      </c>
      <c r="D253" s="346">
        <f>IF(ISNUMBER($F253),VLOOKUP($J253,'Table 1'!$B$13:$C$37,2,FALSE)/12*1000*Study_MW,"")</f>
        <v>836971.00577207981</v>
      </c>
      <c r="E253" s="347">
        <f t="shared" si="52"/>
        <v>513620.01217881945</v>
      </c>
      <c r="F253" s="348">
        <f>IF($J253&lt;=$AD$1,IF(INDEX([6]Delta!$F$1:$JR$1440,$L$14,$I253)=0,"",INDEX([6]Delta!$F$1:$JR$1440,$L$14,$I253))*IF(MONTH($B253)=12,IF(MOD($J253,4)=0,31/29,31/30),1),F241*IF(MONTH(B253)=2,IF(MOD($J253,4)=0,29/28,IF(MOD($J241,4)=0,28/29,1)),1))*(1+$AB253)</f>
        <v>18671.066627960765</v>
      </c>
      <c r="G253" s="349">
        <f t="shared" si="55"/>
        <v>27.508873617838752</v>
      </c>
      <c r="I253" s="365">
        <f t="shared" ref="I253:I276" si="61">I241+13</f>
        <v>274</v>
      </c>
      <c r="J253" s="351">
        <f t="shared" ref="J253:J276" si="62">YEAR(B253)</f>
        <v>2046</v>
      </c>
      <c r="K253" s="202">
        <f t="shared" ref="K253:K276" si="63">IF(ISNUMBER(F253),IF(F253&lt;&gt;0,B253,""),"")</f>
        <v>53328</v>
      </c>
      <c r="M253" s="352"/>
      <c r="N253" s="366">
        <f>E253/E241-1</f>
        <v>2.179999968234414E-2</v>
      </c>
      <c r="O253" s="366">
        <f>F253/F241-1</f>
        <v>-5.0000000000000044E-3</v>
      </c>
      <c r="P253" s="366">
        <f>G253/G241-1</f>
        <v>2.6934673047582125E-2</v>
      </c>
      <c r="V253" s="332" t="str">
        <f t="shared" si="47"/>
        <v>Winter</v>
      </c>
      <c r="AA253" s="352">
        <f t="shared" si="50"/>
        <v>2.18E-2</v>
      </c>
      <c r="AB253" s="353">
        <f t="shared" si="54"/>
        <v>-5.0000000000000001E-3</v>
      </c>
    </row>
    <row r="254" spans="2:28" ht="17.45" hidden="1" customHeight="1">
      <c r="B254" s="203">
        <f t="shared" si="60"/>
        <v>53359</v>
      </c>
      <c r="C254" s="354" cm="1">
        <f t="array" ref="C254">IF($J254&lt;=$AD$1,IF(F254="","",-INDEX([6]Delta!$F$1:$JR$1000,$L$13,$I254))*1000*IF(MONTH($B254)=12,IF(MOD($J254,4)=0,31/29,31/30),1),(C242*(1+$AA254)))</f>
        <v>648357.55229739146</v>
      </c>
      <c r="D254" s="355">
        <f>IF(ISNUMBER($F254),VLOOKUP($J254,'Table 1'!$B$13:$C$37,2,FALSE)/12*1000*Study_MW,"")</f>
        <v>836971.00577207981</v>
      </c>
      <c r="E254" s="355">
        <f t="shared" si="52"/>
        <v>1485328.5580694713</v>
      </c>
      <c r="F254" s="354">
        <f>IF($J254&lt;=$AD$1,IF(INDEX([6]Delta!$F$1:$JR$1440,$L$14,$I254)=0,"",INDEX([6]Delta!$F$1:$JR$1440,$L$14,$I254))*IF(MONTH($B254)=12,IF(MOD($J254,4)=0,31/29,31/30),1),F242*IF(MONTH(B254)=2,IF(MOD($J254,4)=0,29/28,IF(MOD($J242,4)=0,28/29,1)),1))*(1+$AB254)</f>
        <v>18452.559529633119</v>
      </c>
      <c r="G254" s="356">
        <f t="shared" si="55"/>
        <v>80.494446078559989</v>
      </c>
      <c r="I254" s="357">
        <f t="shared" si="61"/>
        <v>275</v>
      </c>
      <c r="J254" s="351">
        <f t="shared" si="62"/>
        <v>2046</v>
      </c>
      <c r="K254" s="203">
        <f t="shared" si="63"/>
        <v>53359</v>
      </c>
      <c r="M254" s="352"/>
      <c r="N254" s="366">
        <f t="shared" ref="N254:P269" si="64">E254/E242-1</f>
        <v>2.179999989015613E-2</v>
      </c>
      <c r="O254" s="366">
        <f t="shared" si="64"/>
        <v>-5.0000000000000044E-3</v>
      </c>
      <c r="P254" s="366">
        <f t="shared" si="64"/>
        <v>2.6934673256438613E-2</v>
      </c>
      <c r="V254" s="332" t="str">
        <f t="shared" si="47"/>
        <v>Winter</v>
      </c>
      <c r="AA254" s="352">
        <f t="shared" si="50"/>
        <v>2.18E-2</v>
      </c>
      <c r="AB254" s="353">
        <f t="shared" si="54"/>
        <v>-5.0000000000000001E-3</v>
      </c>
    </row>
    <row r="255" spans="2:28" ht="17.45" hidden="1" customHeight="1">
      <c r="B255" s="203">
        <f t="shared" si="60"/>
        <v>53387</v>
      </c>
      <c r="C255" s="354" cm="1">
        <f t="array" ref="C255">IF($J255&lt;=$AD$1,IF(F255="","",-INDEX([6]Delta!$F$1:$JR$1000,$L$13,$I255))*1000*IF(MONTH($B255)=12,IF(MOD($J255,4)=0,31/29,31/30),1),(C243*(1+$AA255)))</f>
        <v>91385.692118835301</v>
      </c>
      <c r="D255" s="355">
        <f>IF(ISNUMBER($F255),VLOOKUP($J255,'Table 1'!$B$13:$C$37,2,FALSE)/12*1000*Study_MW,"")</f>
        <v>836971.00577207981</v>
      </c>
      <c r="E255" s="355">
        <f t="shared" si="52"/>
        <v>928356.69789091509</v>
      </c>
      <c r="F255" s="354">
        <f>IF($J255&lt;=$AD$1,IF(INDEX([6]Delta!$F$1:$JR$1440,$L$14,$I255)=0,"",INDEX([6]Delta!$F$1:$JR$1440,$L$14,$I255))*IF(MONTH($B255)=12,IF(MOD($J255,4)=0,31/29,31/30),1),F243*IF(MONTH(B255)=2,IF(MOD($J255,4)=0,29/28,IF(MOD($J243,4)=0,28/29,1)),1))*(1+$AB255)</f>
        <v>17776.892538500277</v>
      </c>
      <c r="G255" s="356">
        <f t="shared" si="55"/>
        <v>52.222664668773128</v>
      </c>
      <c r="I255" s="357">
        <f t="shared" si="61"/>
        <v>276</v>
      </c>
      <c r="J255" s="351">
        <f t="shared" si="62"/>
        <v>2046</v>
      </c>
      <c r="K255" s="203">
        <f t="shared" si="63"/>
        <v>53387</v>
      </c>
      <c r="M255" s="352"/>
      <c r="N255" s="366">
        <f t="shared" si="64"/>
        <v>2.1799999824254623E-2</v>
      </c>
      <c r="O255" s="366">
        <f t="shared" si="64"/>
        <v>-5.0000000000000044E-3</v>
      </c>
      <c r="P255" s="366">
        <f t="shared" si="64"/>
        <v>2.6934673190205594E-2</v>
      </c>
      <c r="V255" s="332" t="str">
        <f t="shared" si="47"/>
        <v>Winter</v>
      </c>
      <c r="AA255" s="352">
        <f t="shared" si="50"/>
        <v>2.18E-2</v>
      </c>
      <c r="AB255" s="353">
        <f t="shared" si="54"/>
        <v>-5.0000000000000001E-3</v>
      </c>
    </row>
    <row r="256" spans="2:28" ht="17.45" hidden="1" customHeight="1">
      <c r="B256" s="203">
        <f t="shared" si="60"/>
        <v>53418</v>
      </c>
      <c r="C256" s="354" cm="1">
        <f t="array" ref="C256">IF($J256&lt;=$AD$1,IF(F256="","",-INDEX([6]Delta!$F$1:$JR$1000,$L$13,$I256))*1000*IF(MONTH($B256)=12,IF(MOD($J256,4)=0,31/29,31/30),1),(C244*(1+$AA256)))</f>
        <v>38274.365316863237</v>
      </c>
      <c r="D256" s="355">
        <f>IF(ISNUMBER($F256),VLOOKUP($J256,'Table 1'!$B$13:$C$37,2,FALSE)/12*1000*Study_MW,"")</f>
        <v>836971.00577207981</v>
      </c>
      <c r="E256" s="355">
        <f t="shared" si="52"/>
        <v>875245.37108894309</v>
      </c>
      <c r="F256" s="354">
        <f>IF($J256&lt;=$AD$1,IF(INDEX([6]Delta!$F$1:$JR$1440,$L$14,$I256)=0,"",INDEX([6]Delta!$F$1:$JR$1440,$L$14,$I256))*IF(MONTH($B256)=12,IF(MOD($J256,4)=0,31/29,31/30),1),F244*IF(MONTH(B256)=2,IF(MOD($J256,4)=0,29/28,IF(MOD($J244,4)=0,28/29,1)),1))*(1+$AB256)</f>
        <v>22073.815730460756</v>
      </c>
      <c r="G256" s="356">
        <f t="shared" si="55"/>
        <v>39.650841602394486</v>
      </c>
      <c r="I256" s="357">
        <f t="shared" si="61"/>
        <v>277</v>
      </c>
      <c r="J256" s="351">
        <f t="shared" si="62"/>
        <v>2046</v>
      </c>
      <c r="K256" s="203">
        <f t="shared" si="63"/>
        <v>53418</v>
      </c>
      <c r="M256" s="352"/>
      <c r="N256" s="366">
        <f t="shared" si="64"/>
        <v>2.1799999813590265E-2</v>
      </c>
      <c r="O256" s="366">
        <f t="shared" si="64"/>
        <v>-5.0000000000000044E-3</v>
      </c>
      <c r="P256" s="366">
        <f t="shared" si="64"/>
        <v>2.6934673179487723E-2</v>
      </c>
      <c r="V256" s="332" t="str">
        <f t="shared" si="47"/>
        <v>Winter</v>
      </c>
      <c r="AA256" s="352">
        <f t="shared" si="50"/>
        <v>2.18E-2</v>
      </c>
      <c r="AB256" s="353">
        <f t="shared" si="54"/>
        <v>-5.0000000000000001E-3</v>
      </c>
    </row>
    <row r="257" spans="2:28" ht="17.45" hidden="1" customHeight="1">
      <c r="B257" s="203">
        <f t="shared" si="60"/>
        <v>53448</v>
      </c>
      <c r="C257" s="354" cm="1">
        <f t="array" ref="C257">IF($J257&lt;=$AD$1,IF(F257="","",-INDEX([6]Delta!$F$1:$JR$1000,$L$13,$I257))*1000*IF(MONTH($B257)=12,IF(MOD($J257,4)=0,31/29,31/30),1),(C245*(1+$AA257)))</f>
        <v>536738.99382658326</v>
      </c>
      <c r="D257" s="355">
        <f>IF(ISNUMBER($F257),VLOOKUP($J257,'Table 1'!$B$13:$C$37,2,FALSE)/12*1000*Study_MW,"")</f>
        <v>836971.00577207981</v>
      </c>
      <c r="E257" s="355">
        <f t="shared" si="52"/>
        <v>1373709.9995986631</v>
      </c>
      <c r="F257" s="354">
        <f>IF($J257&lt;=$AD$1,IF(INDEX([6]Delta!$F$1:$JR$1440,$L$14,$I257)=0,"",INDEX([6]Delta!$F$1:$JR$1440,$L$14,$I257))*IF(MONTH($B257)=12,IF(MOD($J257,4)=0,31/29,31/30),1),F245*IF(MONTH(B257)=2,IF(MOD($J257,4)=0,29/28,IF(MOD($J245,4)=0,28/29,1)),1))*(1+$AB257)</f>
        <v>22480.288215430559</v>
      </c>
      <c r="G257" s="356">
        <f t="shared" si="55"/>
        <v>61.107312612466558</v>
      </c>
      <c r="I257" s="357">
        <f t="shared" si="61"/>
        <v>278</v>
      </c>
      <c r="J257" s="351">
        <f t="shared" si="62"/>
        <v>2046</v>
      </c>
      <c r="K257" s="203">
        <f t="shared" si="63"/>
        <v>53448</v>
      </c>
      <c r="M257" s="352"/>
      <c r="N257" s="366">
        <f t="shared" si="64"/>
        <v>2.1799999881230825E-2</v>
      </c>
      <c r="O257" s="366">
        <f t="shared" si="64"/>
        <v>-5.0000000000000044E-3</v>
      </c>
      <c r="P257" s="366">
        <f t="shared" si="64"/>
        <v>2.6934673247468233E-2</v>
      </c>
      <c r="V257" s="332" t="str">
        <f t="shared" si="47"/>
        <v>Summer</v>
      </c>
      <c r="AA257" s="352">
        <f t="shared" si="50"/>
        <v>2.18E-2</v>
      </c>
      <c r="AB257" s="353">
        <f t="shared" si="54"/>
        <v>-5.0000000000000001E-3</v>
      </c>
    </row>
    <row r="258" spans="2:28" ht="17.45" hidden="1" customHeight="1">
      <c r="B258" s="203">
        <f t="shared" si="60"/>
        <v>53479</v>
      </c>
      <c r="C258" s="354" cm="1">
        <f t="array" ref="C258">IF($J258&lt;=$AD$1,IF(F258="","",-INDEX([6]Delta!$F$1:$JR$1000,$L$13,$I258))*1000*IF(MONTH($B258)=12,IF(MOD($J258,4)=0,31/29,31/30),1),(C246*(1+$AA258)))</f>
        <v>281435.30263993406</v>
      </c>
      <c r="D258" s="355">
        <f>IF(ISNUMBER($F258),VLOOKUP($J258,'Table 1'!$B$13:$C$37,2,FALSE)/12*1000*Study_MW,"")</f>
        <v>836971.00577207981</v>
      </c>
      <c r="E258" s="355">
        <f t="shared" si="52"/>
        <v>1118406.3084120138</v>
      </c>
      <c r="F258" s="354">
        <f>IF($J258&lt;=$AD$1,IF(INDEX([6]Delta!$F$1:$JR$1440,$L$14,$I258)=0,"",INDEX([6]Delta!$F$1:$JR$1440,$L$14,$I258))*IF(MONTH($B258)=12,IF(MOD($J258,4)=0,31/29,31/30),1),F246*IF(MONTH(B258)=2,IF(MOD($J258,4)=0,29/28,IF(MOD($J246,4)=0,28/29,1)),1))*(1+$AB258)</f>
        <v>21528.897707088388</v>
      </c>
      <c r="G258" s="356">
        <f t="shared" si="55"/>
        <v>51.949074384973208</v>
      </c>
      <c r="I258" s="357">
        <f t="shared" si="61"/>
        <v>279</v>
      </c>
      <c r="J258" s="351">
        <f t="shared" si="62"/>
        <v>2046</v>
      </c>
      <c r="K258" s="203">
        <f t="shared" si="63"/>
        <v>53479</v>
      </c>
      <c r="M258" s="352"/>
      <c r="N258" s="366">
        <f t="shared" si="64"/>
        <v>2.1799999854118735E-2</v>
      </c>
      <c r="O258" s="366">
        <f t="shared" si="64"/>
        <v>-5.0000000000000044E-3</v>
      </c>
      <c r="P258" s="366">
        <f t="shared" si="64"/>
        <v>2.6934673220219807E-2</v>
      </c>
      <c r="V258" s="332" t="str">
        <f t="shared" si="47"/>
        <v>Summer</v>
      </c>
      <c r="AA258" s="352">
        <f t="shared" si="50"/>
        <v>2.18E-2</v>
      </c>
      <c r="AB258" s="353">
        <f t="shared" si="54"/>
        <v>-5.0000000000000001E-3</v>
      </c>
    </row>
    <row r="259" spans="2:28" ht="17.45" hidden="1" customHeight="1">
      <c r="B259" s="203">
        <f t="shared" si="60"/>
        <v>53509</v>
      </c>
      <c r="C259" s="354" cm="1">
        <f t="array" ref="C259">IF($J259&lt;=$AD$1,IF(F259="","",-INDEX([6]Delta!$F$1:$JR$1000,$L$13,$I259))*1000*IF(MONTH($B259)=12,IF(MOD($J259,4)=0,31/29,31/30),1),(C247*(1+$AA259)))</f>
        <v>162468.00203464774</v>
      </c>
      <c r="D259" s="355">
        <f>IF(ISNUMBER($F259),VLOOKUP($J259,'Table 1'!$B$13:$C$37,2,FALSE)/12*1000*Study_MW,"")</f>
        <v>836971.00577207981</v>
      </c>
      <c r="E259" s="355">
        <f t="shared" si="52"/>
        <v>999439.00780672755</v>
      </c>
      <c r="F259" s="354">
        <f>IF($J259&lt;=$AD$1,IF(INDEX([6]Delta!$F$1:$JR$1440,$L$14,$I259)=0,"",INDEX([6]Delta!$F$1:$JR$1440,$L$14,$I259))*IF(MONTH($B259)=12,IF(MOD($J259,4)=0,31/29,31/30),1),F247*IF(MONTH(B259)=2,IF(MOD($J259,4)=0,29/28,IF(MOD($J247,4)=0,28/29,1)),1))*(1+$AB259)</f>
        <v>13475.505290084649</v>
      </c>
      <c r="G259" s="356">
        <f t="shared" si="55"/>
        <v>74.167089566735598</v>
      </c>
      <c r="I259" s="357">
        <f t="shared" si="61"/>
        <v>280</v>
      </c>
      <c r="J259" s="351">
        <f t="shared" si="62"/>
        <v>2046</v>
      </c>
      <c r="K259" s="203">
        <f t="shared" si="63"/>
        <v>53509</v>
      </c>
      <c r="M259" s="352"/>
      <c r="N259" s="366">
        <f t="shared" si="64"/>
        <v>2.1799999836753958E-2</v>
      </c>
      <c r="O259" s="366">
        <f t="shared" si="64"/>
        <v>-5.0000000000000044E-3</v>
      </c>
      <c r="P259" s="366">
        <f t="shared" si="64"/>
        <v>2.6934673202767767E-2</v>
      </c>
      <c r="V259" s="332" t="str">
        <f t="shared" si="47"/>
        <v>Summer</v>
      </c>
      <c r="AA259" s="352">
        <f t="shared" si="50"/>
        <v>2.18E-2</v>
      </c>
      <c r="AB259" s="353">
        <f t="shared" si="54"/>
        <v>-5.0000000000000001E-3</v>
      </c>
    </row>
    <row r="260" spans="2:28" ht="17.45" hidden="1" customHeight="1">
      <c r="B260" s="203">
        <f t="shared" si="60"/>
        <v>53540</v>
      </c>
      <c r="C260" s="354" cm="1">
        <f t="array" ref="C260">IF($J260&lt;=$AD$1,IF(F260="","",-INDEX([6]Delta!$F$1:$JR$1000,$L$13,$I260))*1000*IF(MONTH($B260)=12,IF(MOD($J260,4)=0,31/29,31/30),1),(C248*(1+$AA260)))</f>
        <v>102677.26568896351</v>
      </c>
      <c r="D260" s="355">
        <f>IF(ISNUMBER($F260),VLOOKUP($J260,'Table 1'!$B$13:$C$37,2,FALSE)/12*1000*Study_MW,"")</f>
        <v>836971.00577207981</v>
      </c>
      <c r="E260" s="355">
        <f t="shared" si="52"/>
        <v>939648.27146104327</v>
      </c>
      <c r="F260" s="354">
        <f>IF($J260&lt;=$AD$1,IF(INDEX([6]Delta!$F$1:$JR$1440,$L$14,$I260)=0,"",INDEX([6]Delta!$F$1:$JR$1440,$L$14,$I260))*IF(MONTH($B260)=12,IF(MOD($J260,4)=0,31/29,31/30),1),F248*IF(MONTH(B260)=2,IF(MOD($J260,4)=0,29/28,IF(MOD($J248,4)=0,28/29,1)),1))*(1+$AB260)</f>
        <v>13057.634879411116</v>
      </c>
      <c r="G260" s="356">
        <f t="shared" si="55"/>
        <v>71.96159795696633</v>
      </c>
      <c r="I260" s="357">
        <f t="shared" si="61"/>
        <v>281</v>
      </c>
      <c r="J260" s="351">
        <f t="shared" si="62"/>
        <v>2046</v>
      </c>
      <c r="K260" s="203">
        <f t="shared" si="63"/>
        <v>53540</v>
      </c>
      <c r="M260" s="352"/>
      <c r="N260" s="366">
        <f t="shared" si="64"/>
        <v>2.179999982636649E-2</v>
      </c>
      <c r="O260" s="366">
        <f t="shared" si="64"/>
        <v>-5.0000000000000044E-3</v>
      </c>
      <c r="P260" s="366">
        <f t="shared" si="64"/>
        <v>2.693467319232834E-2</v>
      </c>
      <c r="V260" s="332" t="str">
        <f t="shared" si="47"/>
        <v>Summer</v>
      </c>
      <c r="AA260" s="352">
        <f t="shared" si="50"/>
        <v>2.18E-2</v>
      </c>
      <c r="AB260" s="353">
        <f t="shared" si="54"/>
        <v>-5.0000000000000001E-3</v>
      </c>
    </row>
    <row r="261" spans="2:28" ht="17.45" hidden="1" customHeight="1">
      <c r="B261" s="203">
        <f t="shared" si="60"/>
        <v>53571</v>
      </c>
      <c r="C261" s="354" cm="1">
        <f t="array" ref="C261">IF($J261&lt;=$AD$1,IF(F261="","",-INDEX([6]Delta!$F$1:$JR$1000,$L$13,$I261))*1000*IF(MONTH($B261)=12,IF(MOD($J261,4)=0,31/29,31/30),1),(C249*(1+$AA261)))</f>
        <v>210160.99785599811</v>
      </c>
      <c r="D261" s="355">
        <f>IF(ISNUMBER($F261),VLOOKUP($J261,'Table 1'!$B$13:$C$37,2,FALSE)/12*1000*Study_MW,"")</f>
        <v>836971.00577207981</v>
      </c>
      <c r="E261" s="355">
        <f t="shared" si="52"/>
        <v>1047132.0036280779</v>
      </c>
      <c r="F261" s="354">
        <f>IF($J261&lt;=$AD$1,IF(INDEX([6]Delta!$F$1:$JR$1440,$L$14,$I261)=0,"",INDEX([6]Delta!$F$1:$JR$1440,$L$14,$I261))*IF(MONTH($B261)=12,IF(MOD($J261,4)=0,31/29,31/30),1),F249*IF(MONTH(B261)=2,IF(MOD($J261,4)=0,29/28,IF(MOD($J249,4)=0,28/29,1)),1))*(1+$AB261)</f>
        <v>11467.391295520116</v>
      </c>
      <c r="G261" s="356">
        <f t="shared" si="55"/>
        <v>91.313880955396854</v>
      </c>
      <c r="I261" s="357">
        <f t="shared" si="61"/>
        <v>282</v>
      </c>
      <c r="J261" s="351">
        <f t="shared" si="62"/>
        <v>2046</v>
      </c>
      <c r="K261" s="203">
        <f t="shared" si="63"/>
        <v>53571</v>
      </c>
      <c r="M261" s="352"/>
      <c r="N261" s="366">
        <f t="shared" si="64"/>
        <v>2.1799999844189344E-2</v>
      </c>
      <c r="O261" s="366">
        <f t="shared" si="64"/>
        <v>-5.0000000000000044E-3</v>
      </c>
      <c r="P261" s="366">
        <f t="shared" si="64"/>
        <v>2.6934673210240678E-2</v>
      </c>
      <c r="V261" s="332" t="str">
        <f t="shared" si="47"/>
        <v>Winter</v>
      </c>
      <c r="AA261" s="352">
        <f t="shared" si="50"/>
        <v>2.18E-2</v>
      </c>
      <c r="AB261" s="353">
        <f t="shared" si="54"/>
        <v>-5.0000000000000001E-3</v>
      </c>
    </row>
    <row r="262" spans="2:28" ht="17.45" hidden="1" customHeight="1">
      <c r="B262" s="203">
        <f t="shared" si="60"/>
        <v>53601</v>
      </c>
      <c r="C262" s="354" cm="1">
        <f t="array" ref="C262">IF($J262&lt;=$AD$1,IF(F262="","",-INDEX([6]Delta!$F$1:$JR$1000,$L$13,$I262))*1000*IF(MONTH($B262)=12,IF(MOD($J262,4)=0,31/29,31/30),1),(C250*(1+$AA262)))</f>
        <v>285070.4409691132</v>
      </c>
      <c r="D262" s="355">
        <f>IF(ISNUMBER($F262),VLOOKUP($J262,'Table 1'!$B$13:$C$37,2,FALSE)/12*1000*Study_MW,"")</f>
        <v>836971.00577207981</v>
      </c>
      <c r="E262" s="355">
        <f t="shared" si="52"/>
        <v>1122041.4467411931</v>
      </c>
      <c r="F262" s="354">
        <f>IF($J262&lt;=$AD$1,IF(INDEX([6]Delta!$F$1:$JR$1440,$L$14,$I262)=0,"",INDEX([6]Delta!$F$1:$JR$1440,$L$14,$I262))*IF(MONTH($B262)=12,IF(MOD($J262,4)=0,31/29,31/30),1),F250*IF(MONTH(B262)=2,IF(MOD($J262,4)=0,29/28,IF(MOD($J250,4)=0,28/29,1)),1))*(1+$AB262)</f>
        <v>22964.447196078905</v>
      </c>
      <c r="G262" s="356">
        <f t="shared" si="55"/>
        <v>48.859937152450918</v>
      </c>
      <c r="I262" s="357">
        <f t="shared" si="61"/>
        <v>283</v>
      </c>
      <c r="J262" s="351">
        <f t="shared" si="62"/>
        <v>2046</v>
      </c>
      <c r="K262" s="203">
        <f t="shared" si="63"/>
        <v>53601</v>
      </c>
      <c r="M262" s="352"/>
      <c r="N262" s="366">
        <f t="shared" si="64"/>
        <v>2.1799999854591467E-2</v>
      </c>
      <c r="O262" s="366">
        <f t="shared" si="64"/>
        <v>-4.9999999999998934E-3</v>
      </c>
      <c r="P262" s="366">
        <f t="shared" si="64"/>
        <v>2.6934673220694982E-2</v>
      </c>
      <c r="V262" s="332" t="str">
        <f t="shared" si="47"/>
        <v>Winter</v>
      </c>
      <c r="AA262" s="352">
        <f t="shared" si="50"/>
        <v>2.18E-2</v>
      </c>
      <c r="AB262" s="353">
        <f t="shared" si="54"/>
        <v>-5.0000000000000001E-3</v>
      </c>
    </row>
    <row r="263" spans="2:28" ht="17.45" hidden="1" customHeight="1">
      <c r="B263" s="203">
        <f t="shared" si="60"/>
        <v>53632</v>
      </c>
      <c r="C263" s="354" cm="1">
        <f t="array" ref="C263">IF($J263&lt;=$AD$1,IF(F263="","",-INDEX([6]Delta!$F$1:$JR$1000,$L$13,$I263))*1000*IF(MONTH($B263)=12,IF(MOD($J263,4)=0,31/29,31/30),1),(C251*(1+$AA263)))</f>
        <v>-312108.51794640278</v>
      </c>
      <c r="D263" s="355">
        <f>IF(ISNUMBER($F263),VLOOKUP($J263,'Table 1'!$B$13:$C$37,2,FALSE)/12*1000*Study_MW,"")</f>
        <v>836971.00577207981</v>
      </c>
      <c r="E263" s="355">
        <f t="shared" si="52"/>
        <v>524862.48782567703</v>
      </c>
      <c r="F263" s="354">
        <f>IF($J263&lt;=$AD$1,IF(INDEX([6]Delta!$F$1:$JR$1440,$L$14,$I263)=0,"",INDEX([6]Delta!$F$1:$JR$1440,$L$14,$I263))*IF(MONTH($B263)=12,IF(MOD($J263,4)=0,31/29,31/30),1),F251*IF(MONTH(B263)=2,IF(MOD($J263,4)=0,29/28,IF(MOD($J251,4)=0,28/29,1)),1))*(1+$AB263)</f>
        <v>13882.730678107369</v>
      </c>
      <c r="G263" s="356">
        <f t="shared" si="55"/>
        <v>37.806862352618332</v>
      </c>
      <c r="I263" s="357">
        <f t="shared" si="61"/>
        <v>284</v>
      </c>
      <c r="J263" s="351">
        <f t="shared" si="62"/>
        <v>2046</v>
      </c>
      <c r="K263" s="203">
        <f t="shared" si="63"/>
        <v>53632</v>
      </c>
      <c r="M263" s="352"/>
      <c r="N263" s="366">
        <f t="shared" si="64"/>
        <v>2.1799999689148253E-2</v>
      </c>
      <c r="O263" s="366">
        <f t="shared" si="64"/>
        <v>-5.0000000000000044E-3</v>
      </c>
      <c r="P263" s="366">
        <f t="shared" si="64"/>
        <v>2.6934673054420433E-2</v>
      </c>
      <c r="V263" s="332" t="str">
        <f t="shared" si="47"/>
        <v>Winter</v>
      </c>
      <c r="AA263" s="352">
        <f t="shared" si="50"/>
        <v>2.18E-2</v>
      </c>
      <c r="AB263" s="353">
        <f t="shared" si="54"/>
        <v>-5.0000000000000001E-3</v>
      </c>
    </row>
    <row r="264" spans="2:28" ht="17.45" hidden="1" customHeight="1">
      <c r="B264" s="204">
        <f t="shared" si="60"/>
        <v>53662</v>
      </c>
      <c r="C264" s="361" cm="1">
        <f t="array" ref="C264">IF($J264&lt;=$AD$1,IF(F264="","",-INDEX([6]Delta!$F$1:$JR$1000,$L$13,$I264))*1000*IF(MONTH($B264)=12,IF(MOD($J264,4)=0,31/29,31/30),1),(C252*(1+$AA264)))</f>
        <v>-816346.77878861933</v>
      </c>
      <c r="D264" s="362">
        <f>IF(ISNUMBER($F264),VLOOKUP($J264,'Table 1'!$B$13:$C$37,2,FALSE)/12*1000*Study_MW,"")</f>
        <v>836971.00577207981</v>
      </c>
      <c r="E264" s="362">
        <f t="shared" si="52"/>
        <v>20624.226983460481</v>
      </c>
      <c r="F264" s="361">
        <f>IF($J264&lt;=$AD$1,IF(INDEX([6]Delta!$F$1:$JR$1440,$L$14,$I264)=0,"",INDEX([6]Delta!$F$1:$JR$1440,$L$14,$I264))*IF(MONTH($B264)=12,IF(MOD($J264,4)=0,31/29,31/30),1),F252*IF(MONTH(B264)=2,IF(MOD($J264,4)=0,29/28,IF(MOD($J252,4)=0,28/29,1)),1))*(1+$AB264)</f>
        <v>14573.208939752772</v>
      </c>
      <c r="G264" s="363">
        <f t="shared" si="55"/>
        <v>1.4152152122928638</v>
      </c>
      <c r="I264" s="364">
        <f t="shared" si="61"/>
        <v>285</v>
      </c>
      <c r="J264" s="351">
        <f t="shared" si="62"/>
        <v>2046</v>
      </c>
      <c r="K264" s="204">
        <f t="shared" si="63"/>
        <v>53662</v>
      </c>
      <c r="M264" s="352"/>
      <c r="N264" s="366">
        <f t="shared" si="64"/>
        <v>2.1799992089188702E-2</v>
      </c>
      <c r="O264" s="366">
        <f t="shared" si="64"/>
        <v>-5.0000000000000044E-3</v>
      </c>
      <c r="P264" s="366">
        <f t="shared" si="64"/>
        <v>2.6934665416270098E-2</v>
      </c>
      <c r="V264" s="332" t="str">
        <f t="shared" si="47"/>
        <v>Winter</v>
      </c>
      <c r="AA264" s="352">
        <f t="shared" si="50"/>
        <v>2.18E-2</v>
      </c>
      <c r="AB264" s="353">
        <f t="shared" si="54"/>
        <v>-5.0000000000000001E-3</v>
      </c>
    </row>
    <row r="265" spans="2:28" ht="17.45" hidden="1" customHeight="1">
      <c r="B265" s="202">
        <f t="shared" si="60"/>
        <v>53693</v>
      </c>
      <c r="C265" s="345" cm="1">
        <f t="array" ref="C265">IF($J265&lt;=$AD$1,IF(F265="","",-INDEX([6]Delta!$F$1:$JR$1000,$L$13,$I265))*1000*IF(MONTH($B265)=12,IF(MOD($J265,4)=0,31/29,31/30),1),(C253*(1+$AA265)))</f>
        <v>-330400.04525359342</v>
      </c>
      <c r="D265" s="346">
        <f>IF(ISNUMBER($F265),VLOOKUP($J265,'Table 1'!$B$13:$C$37,2,FALSE)/12*1000*Study_MW,"")</f>
        <v>855216.97337970976</v>
      </c>
      <c r="E265" s="347">
        <f t="shared" si="52"/>
        <v>524816.92812611628</v>
      </c>
      <c r="F265" s="348">
        <f>IF($J265&lt;=$AD$1,IF(INDEX([6]Delta!$F$1:$JR$1440,$L$14,$I265)=0,"",INDEX([6]Delta!$F$1:$JR$1440,$L$14,$I265))*IF(MONTH($B265)=12,IF(MOD($J265,4)=0,31/29,31/30),1),F253*IF(MONTH(B265)=2,IF(MOD($J265,4)=0,29/28,IF(MOD($J253,4)=0,28/29,1)),1))*(1+$AB265)</f>
        <v>18577.711294820961</v>
      </c>
      <c r="G265" s="349">
        <f t="shared" si="55"/>
        <v>28.249816126296633</v>
      </c>
      <c r="I265" s="365">
        <f t="shared" si="61"/>
        <v>287</v>
      </c>
      <c r="J265" s="351">
        <f t="shared" si="62"/>
        <v>2047</v>
      </c>
      <c r="K265" s="202">
        <f t="shared" si="63"/>
        <v>53693</v>
      </c>
      <c r="M265" s="352"/>
      <c r="N265" s="366">
        <f t="shared" si="64"/>
        <v>2.1799999380473167E-2</v>
      </c>
      <c r="O265" s="366">
        <f t="shared" si="64"/>
        <v>-5.0000000000000044E-3</v>
      </c>
      <c r="P265" s="366">
        <f t="shared" si="64"/>
        <v>2.6934672744194144E-2</v>
      </c>
      <c r="V265" s="332" t="str">
        <f t="shared" si="47"/>
        <v>Winter</v>
      </c>
      <c r="AA265" s="352">
        <f t="shared" si="50"/>
        <v>2.18E-2</v>
      </c>
      <c r="AB265" s="353">
        <f t="shared" si="54"/>
        <v>-5.0000000000000001E-3</v>
      </c>
    </row>
    <row r="266" spans="2:28" ht="17.45" hidden="1" customHeight="1">
      <c r="B266" s="203">
        <f t="shared" si="60"/>
        <v>53724</v>
      </c>
      <c r="C266" s="354" cm="1">
        <f t="array" ref="C266">IF($J266&lt;=$AD$1,IF(F266="","",-INDEX([6]Delta!$F$1:$JR$1000,$L$13,$I266))*1000*IF(MONTH($B266)=12,IF(MOD($J266,4)=0,31/29,31/30),1),(C254*(1+$AA266)))</f>
        <v>662491.74693747459</v>
      </c>
      <c r="D266" s="355">
        <f>IF(ISNUMBER($F266),VLOOKUP($J266,'Table 1'!$B$13:$C$37,2,FALSE)/12*1000*Study_MW,"")</f>
        <v>855216.97337970976</v>
      </c>
      <c r="E266" s="355">
        <f t="shared" si="52"/>
        <v>1517708.7203171845</v>
      </c>
      <c r="F266" s="354">
        <f>IF($J266&lt;=$AD$1,IF(INDEX([6]Delta!$F$1:$JR$1440,$L$14,$I266)=0,"",INDEX([6]Delta!$F$1:$JR$1440,$L$14,$I266))*IF(MONTH($B266)=12,IF(MOD($J266,4)=0,31/29,31/30),1),F254*IF(MONTH(B266)=2,IF(MOD($J266,4)=0,29/28,IF(MOD($J254,4)=0,28/29,1)),1))*(1+$AB266)</f>
        <v>18360.296731984952</v>
      </c>
      <c r="G266" s="356">
        <f t="shared" si="55"/>
        <v>82.662537674199299</v>
      </c>
      <c r="I266" s="357">
        <f t="shared" si="61"/>
        <v>288</v>
      </c>
      <c r="J266" s="351">
        <f t="shared" si="62"/>
        <v>2047</v>
      </c>
      <c r="K266" s="203">
        <f t="shared" si="63"/>
        <v>53724</v>
      </c>
      <c r="M266" s="352"/>
      <c r="N266" s="366">
        <f t="shared" si="64"/>
        <v>2.1799999785770519E-2</v>
      </c>
      <c r="O266" s="366">
        <f t="shared" si="64"/>
        <v>-5.0000000000001155E-3</v>
      </c>
      <c r="P266" s="366">
        <f t="shared" si="64"/>
        <v>2.6934673151528088E-2</v>
      </c>
      <c r="V266" s="332" t="str">
        <f t="shared" si="47"/>
        <v>Winter</v>
      </c>
      <c r="AA266" s="352">
        <f t="shared" si="50"/>
        <v>2.18E-2</v>
      </c>
      <c r="AB266" s="353">
        <f t="shared" si="54"/>
        <v>-5.0000000000000001E-3</v>
      </c>
    </row>
    <row r="267" spans="2:28" ht="17.45" hidden="1" customHeight="1">
      <c r="B267" s="203">
        <f t="shared" si="60"/>
        <v>53752</v>
      </c>
      <c r="C267" s="354" cm="1">
        <f t="array" ref="C267">IF($J267&lt;=$AD$1,IF(F267="","",-INDEX([6]Delta!$F$1:$JR$1000,$L$13,$I267))*1000*IF(MONTH($B267)=12,IF(MOD($J267,4)=0,31/29,31/30),1),(C255*(1+$AA267)))</f>
        <v>93377.900207025916</v>
      </c>
      <c r="D267" s="355">
        <f>IF(ISNUMBER($F267),VLOOKUP($J267,'Table 1'!$B$13:$C$37,2,FALSE)/12*1000*Study_MW,"")</f>
        <v>855216.97337970976</v>
      </c>
      <c r="E267" s="355">
        <f t="shared" si="52"/>
        <v>948594.87358673569</v>
      </c>
      <c r="F267" s="354">
        <f>IF($J267&lt;=$AD$1,IF(INDEX([6]Delta!$F$1:$JR$1440,$L$14,$I267)=0,"",INDEX([6]Delta!$F$1:$JR$1440,$L$14,$I267))*IF(MONTH($B267)=12,IF(MOD($J267,4)=0,31/29,31/30),1),F255*IF(MONTH(B267)=2,IF(MOD($J267,4)=0,29/28,IF(MOD($J255,4)=0,28/29,1)),1))*(1+$AB267)</f>
        <v>17688.008075807775</v>
      </c>
      <c r="G267" s="356">
        <f t="shared" si="55"/>
        <v>53.62926506598258</v>
      </c>
      <c r="I267" s="357">
        <f t="shared" si="61"/>
        <v>289</v>
      </c>
      <c r="J267" s="351">
        <f t="shared" si="62"/>
        <v>2047</v>
      </c>
      <c r="K267" s="203">
        <f t="shared" si="63"/>
        <v>53752</v>
      </c>
      <c r="M267" s="352"/>
      <c r="N267" s="366">
        <f t="shared" si="64"/>
        <v>2.1799999657242441E-2</v>
      </c>
      <c r="O267" s="366">
        <f t="shared" si="64"/>
        <v>-5.0000000000000044E-3</v>
      </c>
      <c r="P267" s="366">
        <f t="shared" si="64"/>
        <v>2.6934673022354083E-2</v>
      </c>
      <c r="V267" s="332" t="str">
        <f t="shared" si="47"/>
        <v>Winter</v>
      </c>
      <c r="AA267" s="352">
        <f t="shared" si="50"/>
        <v>2.18E-2</v>
      </c>
      <c r="AB267" s="353">
        <f t="shared" si="54"/>
        <v>-5.0000000000000001E-3</v>
      </c>
    </row>
    <row r="268" spans="2:28" ht="17.45" hidden="1" customHeight="1">
      <c r="B268" s="203">
        <f t="shared" si="60"/>
        <v>53783</v>
      </c>
      <c r="C268" s="354" cm="1">
        <f t="array" ref="C268">IF($J268&lt;=$AD$1,IF(F268="","",-INDEX([6]Delta!$F$1:$JR$1000,$L$13,$I268))*1000*IF(MONTH($B268)=12,IF(MOD($J268,4)=0,31/29,31/30),1),(C256*(1+$AA268)))</f>
        <v>39108.74648077086</v>
      </c>
      <c r="D268" s="355">
        <f>IF(ISNUMBER($F268),VLOOKUP($J268,'Table 1'!$B$13:$C$37,2,FALSE)/12*1000*Study_MW,"")</f>
        <v>855216.97337970976</v>
      </c>
      <c r="E268" s="355">
        <f t="shared" si="52"/>
        <v>894325.71986048063</v>
      </c>
      <c r="F268" s="354">
        <f>IF($J268&lt;=$AD$1,IF(INDEX([6]Delta!$F$1:$JR$1440,$L$14,$I268)=0,"",INDEX([6]Delta!$F$1:$JR$1440,$L$14,$I268))*IF(MONTH($B268)=12,IF(MOD($J268,4)=0,31/29,31/30),1),F256*IF(MONTH(B268)=2,IF(MOD($J268,4)=0,29/28,IF(MOD($J256,4)=0,28/29,1)),1))*(1+$AB268)</f>
        <v>21963.446651808452</v>
      </c>
      <c r="G268" s="356">
        <f t="shared" si="55"/>
        <v>40.718824055187284</v>
      </c>
      <c r="I268" s="357">
        <f t="shared" si="61"/>
        <v>290</v>
      </c>
      <c r="J268" s="351">
        <f t="shared" si="62"/>
        <v>2047</v>
      </c>
      <c r="K268" s="203">
        <f t="shared" si="63"/>
        <v>53783</v>
      </c>
      <c r="M268" s="352"/>
      <c r="N268" s="366">
        <f t="shared" si="64"/>
        <v>2.1799999636443079E-2</v>
      </c>
      <c r="O268" s="366">
        <f t="shared" si="64"/>
        <v>-5.0000000000000044E-3</v>
      </c>
      <c r="P268" s="366">
        <f t="shared" si="64"/>
        <v>2.693467300145036E-2</v>
      </c>
      <c r="V268" s="332" t="str">
        <f t="shared" ref="V268:V276" si="65">IFERROR(IF(AND(MONTH(K269)&gt;=6,MONTH(K269)&lt;=9),"Summer","Winter"),"-")</f>
        <v>Winter</v>
      </c>
      <c r="AA268" s="352">
        <f t="shared" si="50"/>
        <v>2.18E-2</v>
      </c>
      <c r="AB268" s="353">
        <f t="shared" si="54"/>
        <v>-5.0000000000000001E-3</v>
      </c>
    </row>
    <row r="269" spans="2:28" ht="17.45" hidden="1" customHeight="1">
      <c r="B269" s="203">
        <f t="shared" si="60"/>
        <v>53813</v>
      </c>
      <c r="C269" s="354" cm="1">
        <f t="array" ref="C269">IF($J269&lt;=$AD$1,IF(F269="","",-INDEX([6]Delta!$F$1:$JR$1000,$L$13,$I269))*1000*IF(MONTH($B269)=12,IF(MOD($J269,4)=0,31/29,31/30),1),(C257*(1+$AA269)))</f>
        <v>548439.90389200277</v>
      </c>
      <c r="D269" s="355">
        <f>IF(ISNUMBER($F269),VLOOKUP($J269,'Table 1'!$B$13:$C$37,2,FALSE)/12*1000*Study_MW,"")</f>
        <v>855216.97337970976</v>
      </c>
      <c r="E269" s="355">
        <f t="shared" si="52"/>
        <v>1403656.8772717125</v>
      </c>
      <c r="F269" s="354">
        <f>IF($J269&lt;=$AD$1,IF(INDEX([6]Delta!$F$1:$JR$1440,$L$14,$I269)=0,"",INDEX([6]Delta!$F$1:$JR$1440,$L$14,$I269))*IF(MONTH($B269)=12,IF(MOD($J269,4)=0,31/29,31/30),1),F257*IF(MONTH(B269)=2,IF(MOD($J269,4)=0,29/28,IF(MOD($J257,4)=0,28/29,1)),1))*(1+$AB269)</f>
        <v>22367.886774353407</v>
      </c>
      <c r="G269" s="356">
        <f t="shared" si="55"/>
        <v>62.753218103782551</v>
      </c>
      <c r="I269" s="357">
        <f t="shared" si="61"/>
        <v>291</v>
      </c>
      <c r="J269" s="351">
        <f t="shared" si="62"/>
        <v>2047</v>
      </c>
      <c r="K269" s="203">
        <f t="shared" si="63"/>
        <v>53813</v>
      </c>
      <c r="M269" s="352"/>
      <c r="N269" s="366">
        <f t="shared" si="64"/>
        <v>2.1799999768363554E-2</v>
      </c>
      <c r="O269" s="366">
        <f t="shared" si="64"/>
        <v>-5.0000000000000044E-3</v>
      </c>
      <c r="P269" s="366">
        <f t="shared" si="64"/>
        <v>2.6934673134033638E-2</v>
      </c>
      <c r="V269" s="332" t="str">
        <f t="shared" si="65"/>
        <v>Summer</v>
      </c>
      <c r="AA269" s="352">
        <f t="shared" ref="AA269:AA332" si="66">Inflation</f>
        <v>2.18E-2</v>
      </c>
      <c r="AB269" s="353">
        <f t="shared" si="54"/>
        <v>-5.0000000000000001E-3</v>
      </c>
    </row>
    <row r="270" spans="2:28" ht="17.45" hidden="1" customHeight="1">
      <c r="B270" s="203">
        <f t="shared" si="60"/>
        <v>53844</v>
      </c>
      <c r="C270" s="354" cm="1">
        <f t="array" ref="C270">IF($J270&lt;=$AD$1,IF(F270="","",-INDEX([6]Delta!$F$1:$JR$1000,$L$13,$I270))*1000*IF(MONTH($B270)=12,IF(MOD($J270,4)=0,31/29,31/30),1),(C258*(1+$AA270)))</f>
        <v>287570.59223748464</v>
      </c>
      <c r="D270" s="355">
        <f>IF(ISNUMBER($F270),VLOOKUP($J270,'Table 1'!$B$13:$C$37,2,FALSE)/12*1000*Study_MW,"")</f>
        <v>855216.97337970976</v>
      </c>
      <c r="E270" s="355">
        <f t="shared" ref="E270:E276" si="67">IF(ISNUMBER(C270+D270),C270+D270,"")</f>
        <v>1142787.5656171944</v>
      </c>
      <c r="F270" s="354">
        <f>IF($J270&lt;=$AD$1,IF(INDEX([6]Delta!$F$1:$JR$1440,$L$14,$I270)=0,"",INDEX([6]Delta!$F$1:$JR$1440,$L$14,$I270))*IF(MONTH($B270)=12,IF(MOD($J270,4)=0,31/29,31/30),1),F258*IF(MONTH(B270)=2,IF(MOD($J270,4)=0,29/28,IF(MOD($J258,4)=0,28/29,1)),1))*(1+$AB270)</f>
        <v>21421.253218552945</v>
      </c>
      <c r="G270" s="356">
        <f t="shared" si="55"/>
        <v>53.348305720387366</v>
      </c>
      <c r="I270" s="357">
        <f t="shared" si="61"/>
        <v>292</v>
      </c>
      <c r="J270" s="351">
        <f t="shared" si="62"/>
        <v>2047</v>
      </c>
      <c r="K270" s="203">
        <f t="shared" si="63"/>
        <v>53844</v>
      </c>
      <c r="M270" s="352"/>
      <c r="N270" s="366">
        <f t="shared" ref="N270:P276" si="68">E270/E258-1</f>
        <v>2.179999971548674E-2</v>
      </c>
      <c r="O270" s="366">
        <f t="shared" si="68"/>
        <v>-5.0000000000000044E-3</v>
      </c>
      <c r="P270" s="366">
        <f t="shared" si="68"/>
        <v>2.6934673080891258E-2</v>
      </c>
      <c r="V270" s="332" t="str">
        <f t="shared" si="65"/>
        <v>Summer</v>
      </c>
      <c r="AA270" s="352">
        <f t="shared" si="66"/>
        <v>2.18E-2</v>
      </c>
      <c r="AB270" s="353">
        <f t="shared" ref="AB270:AB276" si="69">IF($AB$8="Solar",IFERROR(IF(J270&gt;$AD$1,-0.005,0),AB258),0)</f>
        <v>-5.0000000000000001E-3</v>
      </c>
    </row>
    <row r="271" spans="2:28" ht="17.45" hidden="1" customHeight="1">
      <c r="B271" s="203">
        <f t="shared" si="60"/>
        <v>53874</v>
      </c>
      <c r="C271" s="354" cm="1">
        <f t="array" ref="C271">IF($J271&lt;=$AD$1,IF(F271="","",-INDEX([6]Delta!$F$1:$JR$1000,$L$13,$I271))*1000*IF(MONTH($B271)=12,IF(MOD($J271,4)=0,31/29,31/30),1),(C259*(1+$AA271)))</f>
        <v>166009.80447900307</v>
      </c>
      <c r="D271" s="355">
        <f>IF(ISNUMBER($F271),VLOOKUP($J271,'Table 1'!$B$13:$C$37,2,FALSE)/12*1000*Study_MW,"")</f>
        <v>855216.97337970976</v>
      </c>
      <c r="E271" s="355">
        <f t="shared" si="67"/>
        <v>1021226.7778587128</v>
      </c>
      <c r="F271" s="354">
        <f>IF($J271&lt;=$AD$1,IF(INDEX([6]Delta!$F$1:$JR$1440,$L$14,$I271)=0,"",INDEX([6]Delta!$F$1:$JR$1440,$L$14,$I271))*IF(MONTH($B271)=12,IF(MOD($J271,4)=0,31/29,31/30),1),F259*IF(MONTH(B271)=2,IF(MOD($J271,4)=0,29/28,IF(MOD($J259,4)=0,28/29,1)),1))*(1+$AB271)</f>
        <v>13408.127763634226</v>
      </c>
      <c r="G271" s="356">
        <f t="shared" ref="G271:G276" si="70">IF(ISNUMBER($F271),E271/$F271,"")</f>
        <v>76.164755875052379</v>
      </c>
      <c r="I271" s="357">
        <f t="shared" si="61"/>
        <v>293</v>
      </c>
      <c r="J271" s="351">
        <f t="shared" si="62"/>
        <v>2047</v>
      </c>
      <c r="K271" s="203">
        <f t="shared" si="63"/>
        <v>53874</v>
      </c>
      <c r="M271" s="352"/>
      <c r="N271" s="366">
        <f t="shared" si="68"/>
        <v>2.1799999681620053E-2</v>
      </c>
      <c r="O271" s="366">
        <f t="shared" si="68"/>
        <v>-5.0000000000000044E-3</v>
      </c>
      <c r="P271" s="366">
        <f t="shared" si="68"/>
        <v>2.6934673046854263E-2</v>
      </c>
      <c r="V271" s="332" t="str">
        <f t="shared" si="65"/>
        <v>Summer</v>
      </c>
      <c r="AA271" s="352">
        <f t="shared" si="66"/>
        <v>2.18E-2</v>
      </c>
      <c r="AB271" s="353">
        <f t="shared" si="69"/>
        <v>-5.0000000000000001E-3</v>
      </c>
    </row>
    <row r="272" spans="2:28" ht="17.45" hidden="1" customHeight="1">
      <c r="B272" s="203">
        <f t="shared" si="60"/>
        <v>53905</v>
      </c>
      <c r="C272" s="354" cm="1">
        <f t="array" ref="C272">IF($J272&lt;=$AD$1,IF(F272="","",-INDEX([6]Delta!$F$1:$JR$1000,$L$13,$I272))*1000*IF(MONTH($B272)=12,IF(MOD($J272,4)=0,31/29,31/30),1),(C260*(1+$AA272)))</f>
        <v>104915.63008098293</v>
      </c>
      <c r="D272" s="355">
        <f>IF(ISNUMBER($F272),VLOOKUP($J272,'Table 1'!$B$13:$C$37,2,FALSE)/12*1000*Study_MW,"")</f>
        <v>855216.97337970976</v>
      </c>
      <c r="E272" s="355">
        <f t="shared" si="67"/>
        <v>960132.60346069268</v>
      </c>
      <c r="F272" s="354">
        <f>IF($J272&lt;=$AD$1,IF(INDEX([6]Delta!$F$1:$JR$1440,$L$14,$I272)=0,"",INDEX([6]Delta!$F$1:$JR$1440,$L$14,$I272))*IF(MONTH($B272)=12,IF(MOD($J272,4)=0,31/29,31/30),1),F260*IF(MONTH(B272)=2,IF(MOD($J272,4)=0,29/28,IF(MOD($J260,4)=0,28/29,1)),1))*(1+$AB272)</f>
        <v>12992.346705014061</v>
      </c>
      <c r="G272" s="356">
        <f t="shared" si="70"/>
        <v>73.89986006840121</v>
      </c>
      <c r="I272" s="357">
        <f t="shared" si="61"/>
        <v>294</v>
      </c>
      <c r="J272" s="351">
        <f t="shared" si="62"/>
        <v>2047</v>
      </c>
      <c r="K272" s="203">
        <f t="shared" si="63"/>
        <v>53905</v>
      </c>
      <c r="M272" s="352"/>
      <c r="N272" s="366">
        <f t="shared" si="68"/>
        <v>2.1799999661361147E-2</v>
      </c>
      <c r="O272" s="366">
        <f t="shared" si="68"/>
        <v>-5.0000000000000044E-3</v>
      </c>
      <c r="P272" s="366">
        <f t="shared" si="68"/>
        <v>2.6934673026493661E-2</v>
      </c>
      <c r="V272" s="332" t="str">
        <f t="shared" si="65"/>
        <v>Summer</v>
      </c>
      <c r="AA272" s="352">
        <f t="shared" si="66"/>
        <v>2.18E-2</v>
      </c>
      <c r="AB272" s="353">
        <f t="shared" si="69"/>
        <v>-5.0000000000000001E-3</v>
      </c>
    </row>
    <row r="273" spans="2:28" ht="17.45" hidden="1" customHeight="1">
      <c r="B273" s="203">
        <f t="shared" si="60"/>
        <v>53936</v>
      </c>
      <c r="C273" s="354" cm="1">
        <f t="array" ref="C273">IF($J273&lt;=$AD$1,IF(F273="","",-INDEX([6]Delta!$F$1:$JR$1000,$L$13,$I273))*1000*IF(MONTH($B273)=12,IF(MOD($J273,4)=0,31/29,31/30),1),(C261*(1+$AA273)))</f>
        <v>214742.50760925887</v>
      </c>
      <c r="D273" s="355">
        <f>IF(ISNUMBER($F273),VLOOKUP($J273,'Table 1'!$B$13:$C$37,2,FALSE)/12*1000*Study_MW,"")</f>
        <v>855216.97337970976</v>
      </c>
      <c r="E273" s="355">
        <f t="shared" si="67"/>
        <v>1069959.4809889686</v>
      </c>
      <c r="F273" s="354">
        <f>IF($J273&lt;=$AD$1,IF(INDEX([6]Delta!$F$1:$JR$1440,$L$14,$I273)=0,"",INDEX([6]Delta!$F$1:$JR$1440,$L$14,$I273))*IF(MONTH($B273)=12,IF(MOD($J273,4)=0,31/29,31/30),1),F261*IF(MONTH(B273)=2,IF(MOD($J273,4)=0,29/28,IF(MOD($J261,4)=0,28/29,1)),1))*(1+$AB273)</f>
        <v>11410.054339042515</v>
      </c>
      <c r="G273" s="356">
        <f t="shared" si="70"/>
        <v>93.773390484900631</v>
      </c>
      <c r="I273" s="357">
        <f t="shared" si="61"/>
        <v>295</v>
      </c>
      <c r="J273" s="351">
        <f t="shared" si="62"/>
        <v>2047</v>
      </c>
      <c r="K273" s="203">
        <f t="shared" si="63"/>
        <v>53936</v>
      </c>
      <c r="M273" s="352"/>
      <c r="N273" s="366">
        <f t="shared" si="68"/>
        <v>2.179999969612112E-2</v>
      </c>
      <c r="O273" s="366">
        <f t="shared" si="68"/>
        <v>-5.0000000000000044E-3</v>
      </c>
      <c r="P273" s="366">
        <f t="shared" si="68"/>
        <v>2.693467306142816E-2</v>
      </c>
      <c r="V273" s="332" t="str">
        <f t="shared" si="65"/>
        <v>Winter</v>
      </c>
      <c r="AA273" s="352">
        <f t="shared" si="66"/>
        <v>2.18E-2</v>
      </c>
      <c r="AB273" s="353">
        <f t="shared" si="69"/>
        <v>-5.0000000000000001E-3</v>
      </c>
    </row>
    <row r="274" spans="2:28" ht="17.45" hidden="1" customHeight="1">
      <c r="B274" s="203">
        <f t="shared" si="60"/>
        <v>53966</v>
      </c>
      <c r="C274" s="354" cm="1">
        <f t="array" ref="C274">IF($J274&lt;=$AD$1,IF(F274="","",-INDEX([6]Delta!$F$1:$JR$1000,$L$13,$I274))*1000*IF(MONTH($B274)=12,IF(MOD($J274,4)=0,31/29,31/30),1),(C262*(1+$AA274)))</f>
        <v>291284.97658223991</v>
      </c>
      <c r="D274" s="355">
        <f>IF(ISNUMBER($F274),VLOOKUP($J274,'Table 1'!$B$13:$C$37,2,FALSE)/12*1000*Study_MW,"")</f>
        <v>855216.97337970976</v>
      </c>
      <c r="E274" s="355">
        <f t="shared" si="67"/>
        <v>1146501.9499619496</v>
      </c>
      <c r="F274" s="354">
        <f>IF($J274&lt;=$AD$1,IF(INDEX([6]Delta!$F$1:$JR$1440,$L$14,$I274)=0,"",INDEX([6]Delta!$F$1:$JR$1440,$L$14,$I274))*IF(MONTH($B274)=12,IF(MOD($J274,4)=0,31/29,31/30),1),F262*IF(MONTH(B274)=2,IF(MOD($J274,4)=0,29/28,IF(MOD($J262,4)=0,28/29,1)),1))*(1+$AB274)</f>
        <v>22849.62496009851</v>
      </c>
      <c r="G274" s="356">
        <f t="shared" si="70"/>
        <v>50.175963586450337</v>
      </c>
      <c r="I274" s="357">
        <f t="shared" si="61"/>
        <v>296</v>
      </c>
      <c r="J274" s="351">
        <f t="shared" si="62"/>
        <v>2047</v>
      </c>
      <c r="K274" s="203">
        <f t="shared" si="63"/>
        <v>53966</v>
      </c>
      <c r="M274" s="352"/>
      <c r="N274" s="366">
        <f t="shared" si="68"/>
        <v>2.1799999716408447E-2</v>
      </c>
      <c r="O274" s="366">
        <f t="shared" si="68"/>
        <v>-5.0000000000000044E-3</v>
      </c>
      <c r="P274" s="366">
        <f t="shared" si="68"/>
        <v>2.6934673081817628E-2</v>
      </c>
      <c r="V274" s="332" t="str">
        <f t="shared" si="65"/>
        <v>Winter</v>
      </c>
      <c r="AA274" s="352">
        <f t="shared" si="66"/>
        <v>2.18E-2</v>
      </c>
      <c r="AB274" s="353">
        <f t="shared" si="69"/>
        <v>-5.0000000000000001E-3</v>
      </c>
    </row>
    <row r="275" spans="2:28" ht="17.45" hidden="1" customHeight="1">
      <c r="B275" s="203">
        <f t="shared" si="60"/>
        <v>53997</v>
      </c>
      <c r="C275" s="354" cm="1">
        <f t="array" ref="C275">IF($J275&lt;=$AD$1,IF(F275="","",-INDEX([6]Delta!$F$1:$JR$1000,$L$13,$I275))*1000*IF(MONTH($B275)=12,IF(MOD($J275,4)=0,31/29,31/30),1),(C263*(1+$AA275)))</f>
        <v>-318912.48363763437</v>
      </c>
      <c r="D275" s="355">
        <f>IF(ISNUMBER($F275),VLOOKUP($J275,'Table 1'!$B$13:$C$37,2,FALSE)/12*1000*Study_MW,"")</f>
        <v>855216.97337970976</v>
      </c>
      <c r="E275" s="355">
        <f t="shared" si="67"/>
        <v>536304.48974207533</v>
      </c>
      <c r="F275" s="354">
        <f>IF($J275&lt;=$AD$1,IF(INDEX([6]Delta!$F$1:$JR$1440,$L$14,$I275)=0,"",INDEX([6]Delta!$F$1:$JR$1440,$L$14,$I275))*IF(MONTH($B275)=12,IF(MOD($J275,4)=0,31/29,31/30),1),F263*IF(MONTH(B275)=2,IF(MOD($J275,4)=0,29/28,IF(MOD($J263,4)=0,28/29,1)),1))*(1+$AB275)</f>
        <v>13813.317024716833</v>
      </c>
      <c r="G275" s="356">
        <f t="shared" si="70"/>
        <v>38.825177818075119</v>
      </c>
      <c r="I275" s="357">
        <f t="shared" si="61"/>
        <v>297</v>
      </c>
      <c r="J275" s="351">
        <f t="shared" si="62"/>
        <v>2047</v>
      </c>
      <c r="K275" s="203">
        <f t="shared" si="63"/>
        <v>53997</v>
      </c>
      <c r="M275" s="352"/>
      <c r="N275" s="366">
        <f t="shared" si="68"/>
        <v>2.1799999393743219E-2</v>
      </c>
      <c r="O275" s="366">
        <f t="shared" si="68"/>
        <v>-5.0000000000000044E-3</v>
      </c>
      <c r="P275" s="366">
        <f t="shared" si="68"/>
        <v>2.6934672757530809E-2</v>
      </c>
      <c r="V275" s="332" t="str">
        <f t="shared" si="65"/>
        <v>Winter</v>
      </c>
      <c r="AA275" s="352">
        <f t="shared" si="66"/>
        <v>2.18E-2</v>
      </c>
      <c r="AB275" s="353">
        <f t="shared" si="69"/>
        <v>-5.0000000000000001E-3</v>
      </c>
    </row>
    <row r="276" spans="2:28" ht="17.45" hidden="1" customHeight="1">
      <c r="B276" s="204">
        <f t="shared" si="60"/>
        <v>54027</v>
      </c>
      <c r="C276" s="361" cm="1">
        <f t="array" ref="C276">IF($J276&lt;=$AD$1,IF(F276="","",-INDEX([6]Delta!$F$1:$JR$1000,$L$13,$I276))*1000*IF(MONTH($B276)=12,IF(MOD($J276,4)=0,31/29,31/30),1),(C264*(1+$AA276)))</f>
        <v>-834143.13856621122</v>
      </c>
      <c r="D276" s="362">
        <f>IF(ISNUMBER($F276),VLOOKUP($J276,'Table 1'!$B$13:$C$37,2,FALSE)/12*1000*Study_MW,"")</f>
        <v>855216.97337970976</v>
      </c>
      <c r="E276" s="362">
        <f t="shared" si="67"/>
        <v>21073.834813498543</v>
      </c>
      <c r="F276" s="361">
        <f>IF($J276&lt;=$AD$1,IF(INDEX([6]Delta!$F$1:$JR$1440,$L$14,$I276)=0,"",INDEX([6]Delta!$F$1:$JR$1440,$L$14,$I276))*IF(MONTH($B276)=12,IF(MOD($J276,4)=0,31/29,31/30),1),F264*IF(MONTH(B276)=2,IF(MOD($J276,4)=0,29/28,IF(MOD($J264,4)=0,28/29,1)),1))*(1+$AB276)</f>
        <v>14500.342895054009</v>
      </c>
      <c r="G276" s="363">
        <f t="shared" si="70"/>
        <v>1.4533335498353432</v>
      </c>
      <c r="I276" s="364">
        <f t="shared" si="61"/>
        <v>298</v>
      </c>
      <c r="J276" s="351">
        <f t="shared" si="62"/>
        <v>2047</v>
      </c>
      <c r="K276" s="204">
        <f t="shared" si="63"/>
        <v>54027</v>
      </c>
      <c r="M276" s="352"/>
      <c r="N276" s="366">
        <f t="shared" si="68"/>
        <v>2.179998457147625E-2</v>
      </c>
      <c r="O276" s="366">
        <f t="shared" si="68"/>
        <v>-5.0000000000000044E-3</v>
      </c>
      <c r="P276" s="366">
        <f t="shared" si="68"/>
        <v>2.6934657860780087E-2</v>
      </c>
      <c r="V276" s="332" t="str">
        <f t="shared" si="65"/>
        <v>Winter</v>
      </c>
      <c r="AA276" s="352">
        <f t="shared" si="66"/>
        <v>2.18E-2</v>
      </c>
      <c r="AB276" s="353">
        <f t="shared" si="69"/>
        <v>-5.0000000000000001E-3</v>
      </c>
    </row>
    <row r="277" spans="2:28" ht="17.45" hidden="1" customHeight="1">
      <c r="B277" s="202"/>
      <c r="C277" s="345"/>
      <c r="D277" s="346"/>
      <c r="E277" s="347"/>
      <c r="F277" s="348"/>
      <c r="G277" s="349"/>
      <c r="I277" s="365"/>
      <c r="J277" s="351"/>
      <c r="K277" s="202"/>
      <c r="M277" s="352"/>
      <c r="N277" s="366"/>
      <c r="O277" s="366"/>
      <c r="P277" s="366"/>
      <c r="AA277" s="352"/>
      <c r="AB277" s="353"/>
    </row>
    <row r="278" spans="2:28" ht="17.45" hidden="1" customHeight="1">
      <c r="B278" s="203"/>
      <c r="C278" s="354"/>
      <c r="D278" s="355"/>
      <c r="E278" s="355"/>
      <c r="F278" s="354"/>
      <c r="G278" s="356"/>
      <c r="I278" s="357"/>
      <c r="J278" s="351"/>
      <c r="K278" s="203"/>
      <c r="M278" s="352"/>
      <c r="N278" s="366"/>
      <c r="O278" s="366"/>
      <c r="P278" s="366"/>
      <c r="AA278" s="352"/>
      <c r="AB278" s="353"/>
    </row>
    <row r="279" spans="2:28" ht="17.45" hidden="1" customHeight="1">
      <c r="B279" s="203"/>
      <c r="C279" s="354"/>
      <c r="D279" s="355"/>
      <c r="E279" s="355"/>
      <c r="F279" s="354"/>
      <c r="G279" s="356"/>
      <c r="I279" s="357"/>
      <c r="J279" s="351"/>
      <c r="K279" s="203"/>
      <c r="M279" s="352"/>
      <c r="N279" s="366"/>
      <c r="O279" s="366"/>
      <c r="P279" s="366"/>
      <c r="AA279" s="352"/>
      <c r="AB279" s="353"/>
    </row>
    <row r="280" spans="2:28" ht="17.45" hidden="1" customHeight="1">
      <c r="B280" s="203"/>
      <c r="C280" s="354"/>
      <c r="D280" s="355"/>
      <c r="E280" s="355"/>
      <c r="F280" s="354"/>
      <c r="G280" s="356"/>
      <c r="I280" s="357"/>
      <c r="J280" s="351"/>
      <c r="K280" s="203"/>
      <c r="M280" s="352"/>
      <c r="N280" s="366"/>
      <c r="O280" s="366"/>
      <c r="P280" s="366"/>
      <c r="AA280" s="352"/>
      <c r="AB280" s="353"/>
    </row>
    <row r="281" spans="2:28" ht="17.45" hidden="1" customHeight="1">
      <c r="B281" s="203"/>
      <c r="C281" s="354"/>
      <c r="D281" s="355"/>
      <c r="E281" s="355"/>
      <c r="F281" s="354"/>
      <c r="G281" s="356"/>
      <c r="I281" s="357"/>
      <c r="J281" s="351"/>
      <c r="K281" s="203"/>
      <c r="M281" s="352"/>
      <c r="N281" s="366"/>
      <c r="O281" s="366"/>
      <c r="P281" s="366"/>
      <c r="AA281" s="352"/>
      <c r="AB281" s="353"/>
    </row>
    <row r="282" spans="2:28" ht="17.45" hidden="1" customHeight="1">
      <c r="B282" s="203"/>
      <c r="C282" s="354"/>
      <c r="D282" s="355"/>
      <c r="E282" s="355"/>
      <c r="F282" s="354"/>
      <c r="G282" s="356"/>
      <c r="I282" s="357"/>
      <c r="J282" s="351"/>
      <c r="K282" s="203"/>
      <c r="M282" s="352"/>
      <c r="N282" s="366"/>
      <c r="O282" s="366"/>
      <c r="P282" s="366"/>
      <c r="AA282" s="352"/>
      <c r="AB282" s="353"/>
    </row>
    <row r="283" spans="2:28" ht="17.45" hidden="1" customHeight="1">
      <c r="B283" s="203"/>
      <c r="C283" s="354"/>
      <c r="D283" s="355"/>
      <c r="E283" s="355"/>
      <c r="F283" s="354"/>
      <c r="G283" s="356"/>
      <c r="I283" s="357"/>
      <c r="J283" s="351"/>
      <c r="K283" s="203"/>
      <c r="M283" s="352"/>
      <c r="N283" s="366"/>
      <c r="O283" s="366"/>
      <c r="P283" s="366"/>
      <c r="AA283" s="352"/>
      <c r="AB283" s="353"/>
    </row>
    <row r="284" spans="2:28" ht="17.45" hidden="1" customHeight="1">
      <c r="B284" s="203"/>
      <c r="C284" s="354"/>
      <c r="D284" s="355"/>
      <c r="E284" s="355"/>
      <c r="F284" s="354"/>
      <c r="G284" s="356"/>
      <c r="I284" s="357"/>
      <c r="J284" s="351"/>
      <c r="K284" s="203"/>
      <c r="M284" s="352"/>
      <c r="N284" s="366"/>
      <c r="O284" s="366"/>
      <c r="P284" s="366"/>
      <c r="AA284" s="352"/>
      <c r="AB284" s="353"/>
    </row>
    <row r="285" spans="2:28" ht="17.45" hidden="1" customHeight="1">
      <c r="B285" s="203"/>
      <c r="C285" s="354"/>
      <c r="D285" s="355"/>
      <c r="E285" s="355"/>
      <c r="F285" s="354"/>
      <c r="G285" s="356"/>
      <c r="I285" s="357"/>
      <c r="J285" s="351"/>
      <c r="K285" s="203"/>
      <c r="M285" s="352"/>
      <c r="N285" s="366"/>
      <c r="O285" s="366"/>
      <c r="P285" s="366"/>
      <c r="AA285" s="352"/>
      <c r="AB285" s="353"/>
    </row>
    <row r="286" spans="2:28" ht="17.45" hidden="1" customHeight="1">
      <c r="B286" s="203"/>
      <c r="C286" s="354"/>
      <c r="D286" s="355"/>
      <c r="E286" s="355"/>
      <c r="F286" s="354"/>
      <c r="G286" s="356"/>
      <c r="I286" s="357"/>
      <c r="J286" s="351"/>
      <c r="K286" s="203"/>
      <c r="M286" s="352"/>
      <c r="N286" s="366"/>
      <c r="O286" s="366"/>
      <c r="P286" s="366"/>
      <c r="AA286" s="352"/>
      <c r="AB286" s="353"/>
    </row>
    <row r="287" spans="2:28" ht="17.45" hidden="1" customHeight="1">
      <c r="B287" s="203"/>
      <c r="C287" s="354"/>
      <c r="D287" s="355"/>
      <c r="E287" s="355"/>
      <c r="F287" s="354"/>
      <c r="G287" s="356"/>
      <c r="I287" s="357"/>
      <c r="J287" s="351"/>
      <c r="K287" s="203"/>
      <c r="M287" s="352"/>
      <c r="N287" s="366"/>
      <c r="O287" s="366"/>
      <c r="P287" s="366"/>
      <c r="AA287" s="352"/>
      <c r="AB287" s="353"/>
    </row>
    <row r="288" spans="2:28" ht="17.45" hidden="1" customHeight="1">
      <c r="B288" s="204"/>
      <c r="C288" s="361"/>
      <c r="D288" s="362"/>
      <c r="E288" s="362"/>
      <c r="F288" s="361"/>
      <c r="G288" s="363"/>
      <c r="I288" s="364"/>
      <c r="J288" s="351"/>
      <c r="K288" s="204"/>
      <c r="M288" s="352"/>
      <c r="N288" s="366"/>
      <c r="O288" s="366"/>
      <c r="P288" s="366"/>
      <c r="AA288" s="352"/>
      <c r="AB288" s="353"/>
    </row>
    <row r="289" spans="2:28" ht="17.45" hidden="1" customHeight="1">
      <c r="B289" s="202"/>
      <c r="C289" s="345"/>
      <c r="D289" s="346"/>
      <c r="E289" s="347"/>
      <c r="F289" s="348"/>
      <c r="G289" s="349"/>
      <c r="I289" s="365"/>
      <c r="J289" s="351"/>
      <c r="K289" s="202"/>
      <c r="M289" s="352"/>
      <c r="N289" s="366"/>
      <c r="O289" s="366"/>
      <c r="P289" s="366"/>
      <c r="AA289" s="352"/>
      <c r="AB289" s="353"/>
    </row>
    <row r="290" spans="2:28" ht="17.45" hidden="1" customHeight="1">
      <c r="B290" s="203"/>
      <c r="C290" s="354"/>
      <c r="D290" s="355"/>
      <c r="E290" s="355"/>
      <c r="F290" s="354"/>
      <c r="G290" s="356"/>
      <c r="I290" s="357"/>
      <c r="J290" s="351"/>
      <c r="K290" s="203"/>
      <c r="M290" s="352"/>
      <c r="N290" s="366"/>
      <c r="O290" s="366"/>
      <c r="P290" s="366"/>
      <c r="AA290" s="352"/>
      <c r="AB290" s="353"/>
    </row>
    <row r="291" spans="2:28" ht="17.45" hidden="1" customHeight="1">
      <c r="B291" s="203"/>
      <c r="C291" s="354"/>
      <c r="D291" s="355"/>
      <c r="E291" s="355"/>
      <c r="F291" s="354"/>
      <c r="G291" s="356"/>
      <c r="I291" s="357"/>
      <c r="J291" s="351"/>
      <c r="K291" s="203"/>
      <c r="M291" s="352"/>
      <c r="N291" s="366"/>
      <c r="O291" s="366"/>
      <c r="P291" s="366"/>
      <c r="AA291" s="352"/>
      <c r="AB291" s="353"/>
    </row>
    <row r="292" spans="2:28" ht="17.45" hidden="1" customHeight="1">
      <c r="B292" s="203"/>
      <c r="C292" s="354"/>
      <c r="D292" s="355"/>
      <c r="E292" s="355"/>
      <c r="F292" s="354"/>
      <c r="G292" s="356"/>
      <c r="I292" s="357"/>
      <c r="J292" s="351"/>
      <c r="K292" s="203"/>
      <c r="M292" s="352"/>
      <c r="N292" s="366"/>
      <c r="O292" s="366"/>
      <c r="P292" s="366"/>
      <c r="AA292" s="352"/>
      <c r="AB292" s="353"/>
    </row>
    <row r="293" spans="2:28" ht="17.45" hidden="1" customHeight="1">
      <c r="B293" s="203"/>
      <c r="C293" s="354"/>
      <c r="D293" s="355"/>
      <c r="E293" s="355"/>
      <c r="F293" s="354"/>
      <c r="G293" s="356"/>
      <c r="I293" s="357"/>
      <c r="J293" s="351"/>
      <c r="K293" s="203"/>
      <c r="M293" s="352"/>
      <c r="N293" s="366"/>
      <c r="O293" s="366"/>
      <c r="P293" s="366"/>
      <c r="AA293" s="352"/>
      <c r="AB293" s="353"/>
    </row>
    <row r="294" spans="2:28" ht="17.45" hidden="1" customHeight="1">
      <c r="B294" s="203"/>
      <c r="C294" s="354"/>
      <c r="D294" s="355"/>
      <c r="E294" s="355"/>
      <c r="F294" s="354"/>
      <c r="G294" s="356"/>
      <c r="I294" s="357"/>
      <c r="J294" s="351"/>
      <c r="K294" s="203"/>
      <c r="M294" s="352"/>
      <c r="N294" s="366"/>
      <c r="O294" s="366"/>
      <c r="P294" s="366"/>
      <c r="AA294" s="352"/>
      <c r="AB294" s="353"/>
    </row>
    <row r="295" spans="2:28" ht="17.45" hidden="1" customHeight="1">
      <c r="B295" s="203"/>
      <c r="C295" s="354"/>
      <c r="D295" s="355"/>
      <c r="E295" s="355"/>
      <c r="F295" s="354"/>
      <c r="G295" s="356"/>
      <c r="I295" s="357"/>
      <c r="J295" s="351"/>
      <c r="K295" s="203"/>
      <c r="M295" s="352"/>
      <c r="N295" s="366"/>
      <c r="O295" s="366"/>
      <c r="P295" s="366"/>
      <c r="AA295" s="352"/>
      <c r="AB295" s="353"/>
    </row>
    <row r="296" spans="2:28" ht="17.45" hidden="1" customHeight="1">
      <c r="B296" s="203"/>
      <c r="C296" s="354"/>
      <c r="D296" s="355"/>
      <c r="E296" s="355"/>
      <c r="F296" s="354"/>
      <c r="G296" s="356"/>
      <c r="I296" s="357"/>
      <c r="J296" s="351"/>
      <c r="K296" s="203"/>
      <c r="M296" s="352"/>
      <c r="N296" s="366"/>
      <c r="O296" s="366"/>
      <c r="P296" s="366"/>
      <c r="AA296" s="352"/>
      <c r="AB296" s="353"/>
    </row>
    <row r="297" spans="2:28" ht="17.45" hidden="1" customHeight="1">
      <c r="B297" s="203"/>
      <c r="C297" s="354"/>
      <c r="D297" s="355"/>
      <c r="E297" s="355"/>
      <c r="F297" s="354"/>
      <c r="G297" s="356"/>
      <c r="I297" s="357"/>
      <c r="J297" s="351"/>
      <c r="K297" s="203"/>
      <c r="M297" s="352"/>
      <c r="N297" s="366"/>
      <c r="O297" s="366"/>
      <c r="P297" s="366"/>
      <c r="AA297" s="352"/>
      <c r="AB297" s="353"/>
    </row>
    <row r="298" spans="2:28" ht="17.45" hidden="1" customHeight="1">
      <c r="B298" s="203"/>
      <c r="C298" s="354"/>
      <c r="D298" s="355"/>
      <c r="E298" s="355"/>
      <c r="F298" s="354"/>
      <c r="G298" s="356"/>
      <c r="I298" s="357"/>
      <c r="J298" s="351"/>
      <c r="K298" s="203"/>
      <c r="M298" s="352"/>
      <c r="N298" s="366"/>
      <c r="O298" s="366"/>
      <c r="P298" s="366"/>
      <c r="AA298" s="352"/>
      <c r="AB298" s="353"/>
    </row>
    <row r="299" spans="2:28" ht="17.45" hidden="1" customHeight="1">
      <c r="B299" s="203"/>
      <c r="C299" s="354"/>
      <c r="D299" s="355"/>
      <c r="E299" s="355"/>
      <c r="F299" s="354"/>
      <c r="G299" s="356"/>
      <c r="I299" s="357"/>
      <c r="J299" s="351"/>
      <c r="K299" s="203"/>
      <c r="M299" s="352"/>
      <c r="N299" s="366"/>
      <c r="O299" s="366"/>
      <c r="P299" s="366"/>
      <c r="AA299" s="352"/>
      <c r="AB299" s="353"/>
    </row>
    <row r="300" spans="2:28" ht="17.45" hidden="1" customHeight="1">
      <c r="B300" s="204"/>
      <c r="C300" s="361"/>
      <c r="D300" s="362"/>
      <c r="E300" s="362"/>
      <c r="F300" s="361"/>
      <c r="G300" s="363"/>
      <c r="I300" s="364"/>
      <c r="J300" s="351"/>
      <c r="K300" s="204"/>
      <c r="M300" s="352"/>
      <c r="N300" s="366"/>
      <c r="O300" s="366"/>
      <c r="P300" s="366"/>
      <c r="AA300" s="352"/>
      <c r="AB300" s="353"/>
    </row>
    <row r="301" spans="2:28" ht="17.45" hidden="1" customHeight="1">
      <c r="B301" s="202"/>
      <c r="C301" s="345"/>
      <c r="D301" s="346"/>
      <c r="E301" s="347"/>
      <c r="F301" s="348"/>
      <c r="G301" s="349"/>
      <c r="I301" s="365"/>
      <c r="J301" s="351"/>
      <c r="K301" s="202"/>
      <c r="M301" s="352"/>
      <c r="N301" s="366"/>
      <c r="O301" s="366"/>
      <c r="P301" s="366"/>
      <c r="AA301" s="352"/>
      <c r="AB301" s="353"/>
    </row>
    <row r="302" spans="2:28" ht="17.45" hidden="1" customHeight="1">
      <c r="B302" s="203"/>
      <c r="C302" s="354"/>
      <c r="D302" s="355"/>
      <c r="E302" s="355"/>
      <c r="F302" s="354"/>
      <c r="G302" s="356"/>
      <c r="I302" s="357"/>
      <c r="J302" s="351"/>
      <c r="K302" s="203"/>
      <c r="M302" s="352"/>
      <c r="N302" s="366"/>
      <c r="O302" s="366"/>
      <c r="P302" s="366"/>
      <c r="AA302" s="352"/>
      <c r="AB302" s="353"/>
    </row>
    <row r="303" spans="2:28" ht="17.45" hidden="1" customHeight="1">
      <c r="B303" s="203"/>
      <c r="C303" s="354"/>
      <c r="D303" s="355"/>
      <c r="E303" s="355"/>
      <c r="F303" s="354"/>
      <c r="G303" s="356"/>
      <c r="I303" s="357"/>
      <c r="J303" s="351"/>
      <c r="K303" s="203"/>
      <c r="M303" s="352"/>
      <c r="N303" s="366"/>
      <c r="O303" s="366"/>
      <c r="P303" s="366"/>
      <c r="AA303" s="352"/>
      <c r="AB303" s="353"/>
    </row>
    <row r="304" spans="2:28" ht="17.45" hidden="1" customHeight="1">
      <c r="B304" s="203"/>
      <c r="C304" s="354"/>
      <c r="D304" s="355"/>
      <c r="E304" s="355"/>
      <c r="F304" s="354"/>
      <c r="G304" s="356"/>
      <c r="I304" s="357"/>
      <c r="J304" s="351"/>
      <c r="K304" s="203"/>
      <c r="M304" s="352"/>
      <c r="N304" s="366"/>
      <c r="O304" s="366"/>
      <c r="P304" s="366"/>
      <c r="AA304" s="352"/>
      <c r="AB304" s="353"/>
    </row>
    <row r="305" spans="2:28" ht="17.45" hidden="1" customHeight="1">
      <c r="B305" s="203"/>
      <c r="C305" s="354"/>
      <c r="D305" s="355"/>
      <c r="E305" s="355"/>
      <c r="F305" s="354"/>
      <c r="G305" s="356"/>
      <c r="I305" s="357"/>
      <c r="J305" s="351"/>
      <c r="K305" s="203"/>
      <c r="M305" s="352"/>
      <c r="N305" s="366"/>
      <c r="O305" s="366"/>
      <c r="P305" s="366"/>
      <c r="AA305" s="352"/>
      <c r="AB305" s="353"/>
    </row>
    <row r="306" spans="2:28" ht="17.45" hidden="1" customHeight="1">
      <c r="B306" s="203"/>
      <c r="C306" s="354"/>
      <c r="D306" s="355"/>
      <c r="E306" s="355"/>
      <c r="F306" s="354"/>
      <c r="G306" s="356"/>
      <c r="I306" s="357"/>
      <c r="J306" s="351"/>
      <c r="K306" s="203"/>
      <c r="M306" s="352"/>
      <c r="N306" s="366"/>
      <c r="O306" s="366"/>
      <c r="P306" s="366"/>
      <c r="AA306" s="352"/>
      <c r="AB306" s="353"/>
    </row>
    <row r="307" spans="2:28" ht="17.45" hidden="1" customHeight="1">
      <c r="B307" s="203"/>
      <c r="C307" s="354"/>
      <c r="D307" s="355"/>
      <c r="E307" s="355"/>
      <c r="F307" s="354"/>
      <c r="G307" s="356"/>
      <c r="I307" s="357"/>
      <c r="J307" s="351"/>
      <c r="K307" s="203"/>
      <c r="M307" s="352"/>
      <c r="N307" s="366"/>
      <c r="O307" s="366"/>
      <c r="P307" s="366"/>
      <c r="AA307" s="352"/>
      <c r="AB307" s="353"/>
    </row>
    <row r="308" spans="2:28" ht="17.45" hidden="1" customHeight="1">
      <c r="B308" s="203"/>
      <c r="C308" s="354"/>
      <c r="D308" s="355"/>
      <c r="E308" s="355"/>
      <c r="F308" s="354"/>
      <c r="G308" s="356"/>
      <c r="I308" s="357"/>
      <c r="J308" s="351"/>
      <c r="K308" s="203"/>
      <c r="M308" s="352"/>
      <c r="N308" s="366"/>
      <c r="O308" s="366"/>
      <c r="P308" s="366"/>
      <c r="AA308" s="352"/>
      <c r="AB308" s="353"/>
    </row>
    <row r="309" spans="2:28" ht="17.45" hidden="1" customHeight="1">
      <c r="B309" s="203"/>
      <c r="C309" s="354"/>
      <c r="D309" s="355"/>
      <c r="E309" s="355"/>
      <c r="F309" s="354"/>
      <c r="G309" s="356"/>
      <c r="I309" s="357"/>
      <c r="J309" s="351"/>
      <c r="K309" s="203"/>
      <c r="M309" s="352"/>
      <c r="N309" s="366"/>
      <c r="O309" s="366"/>
      <c r="P309" s="366"/>
      <c r="AA309" s="352"/>
      <c r="AB309" s="353"/>
    </row>
    <row r="310" spans="2:28" ht="17.45" hidden="1" customHeight="1">
      <c r="B310" s="203"/>
      <c r="C310" s="354"/>
      <c r="D310" s="355"/>
      <c r="E310" s="355"/>
      <c r="F310" s="354"/>
      <c r="G310" s="356"/>
      <c r="I310" s="357"/>
      <c r="J310" s="351"/>
      <c r="K310" s="203"/>
      <c r="M310" s="352"/>
      <c r="N310" s="366"/>
      <c r="O310" s="366"/>
      <c r="P310" s="366"/>
      <c r="AA310" s="352"/>
      <c r="AB310" s="353"/>
    </row>
    <row r="311" spans="2:28" ht="17.45" hidden="1" customHeight="1">
      <c r="B311" s="203"/>
      <c r="C311" s="354"/>
      <c r="D311" s="355"/>
      <c r="E311" s="355"/>
      <c r="F311" s="354"/>
      <c r="G311" s="356"/>
      <c r="I311" s="357"/>
      <c r="J311" s="351"/>
      <c r="K311" s="203"/>
      <c r="M311" s="352"/>
      <c r="N311" s="366"/>
      <c r="O311" s="366"/>
      <c r="P311" s="366"/>
      <c r="AA311" s="352"/>
      <c r="AB311" s="353"/>
    </row>
    <row r="312" spans="2:28" ht="17.45" hidden="1" customHeight="1">
      <c r="B312" s="204"/>
      <c r="C312" s="361"/>
      <c r="D312" s="362"/>
      <c r="E312" s="362"/>
      <c r="F312" s="361"/>
      <c r="G312" s="363"/>
      <c r="I312" s="364"/>
      <c r="J312" s="351"/>
      <c r="K312" s="204"/>
      <c r="M312" s="352"/>
      <c r="N312" s="366"/>
      <c r="O312" s="366"/>
      <c r="P312" s="366"/>
      <c r="AA312" s="352"/>
      <c r="AB312" s="353"/>
    </row>
    <row r="313" spans="2:28" ht="17.45" hidden="1" customHeight="1">
      <c r="B313" s="202"/>
      <c r="C313" s="345"/>
      <c r="D313" s="367"/>
      <c r="E313" s="367"/>
      <c r="F313" s="345"/>
      <c r="G313" s="368"/>
      <c r="I313" s="365"/>
      <c r="J313" s="351"/>
      <c r="K313" s="202"/>
      <c r="M313" s="352"/>
      <c r="AA313" s="352">
        <f t="shared" si="66"/>
        <v>2.18E-2</v>
      </c>
      <c r="AB313" s="353">
        <f t="shared" ref="AB313:AB333" si="71">IF($AB$8="Solar",IFERROR(IF(J313&gt;$AD$1,-0.005,0),AB301),0)</f>
        <v>0</v>
      </c>
    </row>
    <row r="314" spans="2:28" ht="17.45" hidden="1" customHeight="1">
      <c r="B314" s="203"/>
      <c r="C314" s="354"/>
      <c r="D314" s="369"/>
      <c r="E314" s="369"/>
      <c r="F314" s="354"/>
      <c r="G314" s="370"/>
      <c r="I314" s="357"/>
      <c r="J314" s="351"/>
      <c r="K314" s="203"/>
      <c r="M314" s="352"/>
      <c r="AA314" s="352">
        <f t="shared" si="66"/>
        <v>2.18E-2</v>
      </c>
      <c r="AB314" s="353">
        <f t="shared" si="71"/>
        <v>0</v>
      </c>
    </row>
    <row r="315" spans="2:28" ht="17.45" hidden="1" customHeight="1">
      <c r="B315" s="203"/>
      <c r="C315" s="354"/>
      <c r="D315" s="369"/>
      <c r="E315" s="369"/>
      <c r="F315" s="354"/>
      <c r="G315" s="370"/>
      <c r="I315" s="357"/>
      <c r="J315" s="351"/>
      <c r="K315" s="203"/>
      <c r="M315" s="352"/>
      <c r="AA315" s="352">
        <f t="shared" si="66"/>
        <v>2.18E-2</v>
      </c>
      <c r="AB315" s="353">
        <f t="shared" si="71"/>
        <v>0</v>
      </c>
    </row>
    <row r="316" spans="2:28" ht="17.45" hidden="1" customHeight="1">
      <c r="B316" s="203"/>
      <c r="C316" s="354"/>
      <c r="D316" s="369"/>
      <c r="E316" s="369"/>
      <c r="F316" s="354"/>
      <c r="G316" s="370"/>
      <c r="I316" s="357"/>
      <c r="J316" s="351"/>
      <c r="K316" s="203"/>
      <c r="M316" s="352"/>
      <c r="AA316" s="352">
        <f t="shared" si="66"/>
        <v>2.18E-2</v>
      </c>
      <c r="AB316" s="353">
        <f t="shared" si="71"/>
        <v>0</v>
      </c>
    </row>
    <row r="317" spans="2:28" ht="17.45" hidden="1" customHeight="1">
      <c r="B317" s="203"/>
      <c r="C317" s="354"/>
      <c r="D317" s="369"/>
      <c r="E317" s="369"/>
      <c r="F317" s="354"/>
      <c r="G317" s="370"/>
      <c r="I317" s="357"/>
      <c r="J317" s="351"/>
      <c r="K317" s="203"/>
      <c r="M317" s="352"/>
      <c r="AA317" s="352">
        <f t="shared" si="66"/>
        <v>2.18E-2</v>
      </c>
      <c r="AB317" s="353">
        <f t="shared" si="71"/>
        <v>0</v>
      </c>
    </row>
    <row r="318" spans="2:28" ht="17.45" hidden="1" customHeight="1">
      <c r="B318" s="203"/>
      <c r="C318" s="354"/>
      <c r="D318" s="369"/>
      <c r="E318" s="369"/>
      <c r="F318" s="354"/>
      <c r="G318" s="370"/>
      <c r="I318" s="357"/>
      <c r="J318" s="351"/>
      <c r="K318" s="203"/>
      <c r="M318" s="352"/>
      <c r="AA318" s="352">
        <f t="shared" si="66"/>
        <v>2.18E-2</v>
      </c>
      <c r="AB318" s="353">
        <f t="shared" si="71"/>
        <v>0</v>
      </c>
    </row>
    <row r="319" spans="2:28" ht="17.45" hidden="1" customHeight="1">
      <c r="B319" s="203"/>
      <c r="C319" s="354"/>
      <c r="D319" s="369"/>
      <c r="E319" s="369"/>
      <c r="F319" s="354"/>
      <c r="G319" s="370"/>
      <c r="I319" s="357"/>
      <c r="J319" s="351"/>
      <c r="K319" s="203"/>
      <c r="M319" s="352"/>
      <c r="AA319" s="352">
        <f t="shared" si="66"/>
        <v>2.18E-2</v>
      </c>
      <c r="AB319" s="353">
        <f t="shared" si="71"/>
        <v>0</v>
      </c>
    </row>
    <row r="320" spans="2:28" ht="17.45" hidden="1" customHeight="1">
      <c r="B320" s="203"/>
      <c r="C320" s="354"/>
      <c r="D320" s="369"/>
      <c r="E320" s="369"/>
      <c r="F320" s="354"/>
      <c r="G320" s="370"/>
      <c r="I320" s="357"/>
      <c r="J320" s="351"/>
      <c r="K320" s="203"/>
      <c r="M320" s="352"/>
      <c r="AA320" s="352">
        <f t="shared" si="66"/>
        <v>2.18E-2</v>
      </c>
      <c r="AB320" s="353">
        <f t="shared" si="71"/>
        <v>0</v>
      </c>
    </row>
    <row r="321" spans="2:28" ht="17.45" hidden="1" customHeight="1">
      <c r="B321" s="203"/>
      <c r="C321" s="354"/>
      <c r="D321" s="369"/>
      <c r="E321" s="369"/>
      <c r="F321" s="354"/>
      <c r="G321" s="370"/>
      <c r="I321" s="357"/>
      <c r="J321" s="351"/>
      <c r="K321" s="203"/>
      <c r="M321" s="352"/>
      <c r="AA321" s="352">
        <f t="shared" si="66"/>
        <v>2.18E-2</v>
      </c>
      <c r="AB321" s="353">
        <f t="shared" si="71"/>
        <v>0</v>
      </c>
    </row>
    <row r="322" spans="2:28" ht="17.45" hidden="1" customHeight="1">
      <c r="B322" s="203"/>
      <c r="C322" s="354"/>
      <c r="D322" s="369"/>
      <c r="E322" s="369"/>
      <c r="F322" s="354"/>
      <c r="G322" s="370"/>
      <c r="I322" s="357"/>
      <c r="J322" s="351"/>
      <c r="K322" s="203"/>
      <c r="M322" s="352"/>
      <c r="AA322" s="352">
        <f t="shared" si="66"/>
        <v>2.18E-2</v>
      </c>
      <c r="AB322" s="353">
        <f t="shared" si="71"/>
        <v>0</v>
      </c>
    </row>
    <row r="323" spans="2:28" ht="17.45" hidden="1" customHeight="1">
      <c r="B323" s="203"/>
      <c r="C323" s="354"/>
      <c r="D323" s="369"/>
      <c r="E323" s="369"/>
      <c r="F323" s="354"/>
      <c r="G323" s="370"/>
      <c r="I323" s="357"/>
      <c r="J323" s="351"/>
      <c r="K323" s="203"/>
      <c r="M323" s="352"/>
      <c r="AA323" s="352">
        <f t="shared" si="66"/>
        <v>2.18E-2</v>
      </c>
      <c r="AB323" s="353">
        <f t="shared" si="71"/>
        <v>0</v>
      </c>
    </row>
    <row r="324" spans="2:28" ht="17.45" hidden="1" customHeight="1">
      <c r="B324" s="203"/>
      <c r="C324" s="361"/>
      <c r="D324" s="371"/>
      <c r="E324" s="371"/>
      <c r="F324" s="361"/>
      <c r="G324" s="372"/>
      <c r="I324" s="357"/>
      <c r="J324" s="351"/>
      <c r="K324" s="203"/>
      <c r="M324" s="352"/>
      <c r="AA324" s="352">
        <f t="shared" si="66"/>
        <v>2.18E-2</v>
      </c>
      <c r="AB324" s="353">
        <f t="shared" si="71"/>
        <v>0</v>
      </c>
    </row>
    <row r="325" spans="2:28" ht="17.45" hidden="1" customHeight="1">
      <c r="AA325" s="352">
        <f t="shared" si="66"/>
        <v>2.18E-2</v>
      </c>
      <c r="AB325" s="353">
        <f t="shared" si="71"/>
        <v>0</v>
      </c>
    </row>
    <row r="326" spans="2:28" ht="17.45" hidden="1" customHeight="1">
      <c r="AA326" s="352">
        <f t="shared" si="66"/>
        <v>2.18E-2</v>
      </c>
      <c r="AB326" s="353">
        <f t="shared" si="71"/>
        <v>0</v>
      </c>
    </row>
    <row r="327" spans="2:28" ht="17.45" hidden="1" customHeight="1">
      <c r="AA327" s="352">
        <f t="shared" si="66"/>
        <v>2.18E-2</v>
      </c>
      <c r="AB327" s="353">
        <f t="shared" si="71"/>
        <v>0</v>
      </c>
    </row>
    <row r="328" spans="2:28" ht="17.45" hidden="1" customHeight="1">
      <c r="AA328" s="352">
        <f t="shared" si="66"/>
        <v>2.18E-2</v>
      </c>
      <c r="AB328" s="353">
        <f t="shared" si="71"/>
        <v>0</v>
      </c>
    </row>
    <row r="329" spans="2:28" ht="17.45" hidden="1" customHeight="1">
      <c r="AA329" s="352">
        <f t="shared" si="66"/>
        <v>2.18E-2</v>
      </c>
      <c r="AB329" s="353">
        <f t="shared" si="71"/>
        <v>0</v>
      </c>
    </row>
    <row r="330" spans="2:28" ht="17.45" hidden="1" customHeight="1">
      <c r="AA330" s="352">
        <f t="shared" si="66"/>
        <v>2.18E-2</v>
      </c>
      <c r="AB330" s="353">
        <f t="shared" si="71"/>
        <v>0</v>
      </c>
    </row>
    <row r="331" spans="2:28" ht="17.45" hidden="1" customHeight="1">
      <c r="AA331" s="352">
        <f t="shared" si="66"/>
        <v>2.18E-2</v>
      </c>
      <c r="AB331" s="353">
        <f t="shared" si="71"/>
        <v>0</v>
      </c>
    </row>
    <row r="332" spans="2:28" ht="17.45" hidden="1" customHeight="1">
      <c r="AA332" s="352">
        <f t="shared" si="66"/>
        <v>2.18E-2</v>
      </c>
      <c r="AB332" s="353">
        <f t="shared" si="71"/>
        <v>0</v>
      </c>
    </row>
    <row r="333" spans="2:28" ht="17.45" hidden="1" customHeight="1">
      <c r="AA333" s="352">
        <f t="shared" ref="AA333:AA367" si="72">Inflation</f>
        <v>2.18E-2</v>
      </c>
      <c r="AB333" s="353">
        <f t="shared" si="71"/>
        <v>0</v>
      </c>
    </row>
    <row r="334" spans="2:28" ht="17.45" hidden="1" customHeight="1">
      <c r="AA334" s="352">
        <f t="shared" si="72"/>
        <v>2.18E-2</v>
      </c>
    </row>
    <row r="335" spans="2:28" ht="17.45" hidden="1" customHeight="1">
      <c r="AA335" s="352">
        <f t="shared" si="72"/>
        <v>2.18E-2</v>
      </c>
    </row>
    <row r="336" spans="2:28" ht="17.45" hidden="1" customHeight="1">
      <c r="AA336" s="352">
        <f t="shared" si="72"/>
        <v>2.18E-2</v>
      </c>
    </row>
    <row r="337" spans="27:27" ht="17.45" hidden="1" customHeight="1">
      <c r="AA337" s="352">
        <f t="shared" si="72"/>
        <v>2.18E-2</v>
      </c>
    </row>
    <row r="338" spans="27:27" ht="17.45" hidden="1" customHeight="1">
      <c r="AA338" s="352">
        <f t="shared" si="72"/>
        <v>2.18E-2</v>
      </c>
    </row>
    <row r="339" spans="27:27" ht="17.45" hidden="1" customHeight="1">
      <c r="AA339" s="352">
        <f t="shared" si="72"/>
        <v>2.18E-2</v>
      </c>
    </row>
    <row r="340" spans="27:27" ht="17.45" hidden="1" customHeight="1">
      <c r="AA340" s="352">
        <f t="shared" si="72"/>
        <v>2.18E-2</v>
      </c>
    </row>
    <row r="341" spans="27:27" ht="17.45" hidden="1" customHeight="1">
      <c r="AA341" s="352">
        <f t="shared" si="72"/>
        <v>2.18E-2</v>
      </c>
    </row>
    <row r="342" spans="27:27" ht="17.45" hidden="1" customHeight="1">
      <c r="AA342" s="352">
        <f t="shared" si="72"/>
        <v>2.18E-2</v>
      </c>
    </row>
    <row r="343" spans="27:27" ht="17.45" hidden="1" customHeight="1">
      <c r="AA343" s="352">
        <f t="shared" si="72"/>
        <v>2.18E-2</v>
      </c>
    </row>
    <row r="344" spans="27:27" ht="17.45" hidden="1" customHeight="1">
      <c r="AA344" s="352">
        <f t="shared" si="72"/>
        <v>2.18E-2</v>
      </c>
    </row>
    <row r="345" spans="27:27" ht="17.45" hidden="1" customHeight="1">
      <c r="AA345" s="352">
        <f t="shared" si="72"/>
        <v>2.18E-2</v>
      </c>
    </row>
    <row r="346" spans="27:27" ht="17.45" hidden="1" customHeight="1">
      <c r="AA346" s="352">
        <f t="shared" si="72"/>
        <v>2.18E-2</v>
      </c>
    </row>
    <row r="347" spans="27:27" ht="17.45" hidden="1" customHeight="1">
      <c r="AA347" s="352">
        <f t="shared" si="72"/>
        <v>2.18E-2</v>
      </c>
    </row>
    <row r="348" spans="27:27" ht="17.45" hidden="1" customHeight="1">
      <c r="AA348" s="352">
        <f t="shared" si="72"/>
        <v>2.18E-2</v>
      </c>
    </row>
    <row r="349" spans="27:27" ht="17.45" hidden="1" customHeight="1">
      <c r="AA349" s="352">
        <f t="shared" si="72"/>
        <v>2.18E-2</v>
      </c>
    </row>
    <row r="350" spans="27:27" ht="17.45" hidden="1" customHeight="1">
      <c r="AA350" s="352">
        <f t="shared" si="72"/>
        <v>2.18E-2</v>
      </c>
    </row>
    <row r="351" spans="27:27" ht="17.45" hidden="1" customHeight="1">
      <c r="AA351" s="352">
        <f t="shared" si="72"/>
        <v>2.18E-2</v>
      </c>
    </row>
    <row r="352" spans="27:27" ht="17.45" hidden="1" customHeight="1">
      <c r="AA352" s="352">
        <f t="shared" si="72"/>
        <v>2.18E-2</v>
      </c>
    </row>
    <row r="353" spans="27:27" ht="17.45" hidden="1" customHeight="1">
      <c r="AA353" s="352">
        <f t="shared" si="72"/>
        <v>2.18E-2</v>
      </c>
    </row>
    <row r="354" spans="27:27" ht="17.45" hidden="1" customHeight="1">
      <c r="AA354" s="352">
        <f t="shared" si="72"/>
        <v>2.18E-2</v>
      </c>
    </row>
    <row r="355" spans="27:27" ht="17.45" hidden="1" customHeight="1">
      <c r="AA355" s="352">
        <f t="shared" si="72"/>
        <v>2.18E-2</v>
      </c>
    </row>
    <row r="356" spans="27:27" ht="17.45" hidden="1" customHeight="1">
      <c r="AA356" s="352">
        <f t="shared" si="72"/>
        <v>2.18E-2</v>
      </c>
    </row>
    <row r="357" spans="27:27" ht="17.45" hidden="1" customHeight="1">
      <c r="AA357" s="352">
        <f t="shared" si="72"/>
        <v>2.18E-2</v>
      </c>
    </row>
    <row r="358" spans="27:27" ht="17.45" hidden="1" customHeight="1">
      <c r="AA358" s="352">
        <f t="shared" si="72"/>
        <v>2.18E-2</v>
      </c>
    </row>
    <row r="359" spans="27:27" ht="17.45" hidden="1" customHeight="1">
      <c r="AA359" s="352">
        <f t="shared" si="72"/>
        <v>2.18E-2</v>
      </c>
    </row>
    <row r="360" spans="27:27" ht="17.45" hidden="1" customHeight="1">
      <c r="AA360" s="352">
        <f t="shared" si="72"/>
        <v>2.18E-2</v>
      </c>
    </row>
    <row r="361" spans="27:27" ht="17.45" hidden="1" customHeight="1">
      <c r="AA361" s="352">
        <f t="shared" si="72"/>
        <v>2.18E-2</v>
      </c>
    </row>
    <row r="362" spans="27:27" ht="17.45" hidden="1" customHeight="1">
      <c r="AA362" s="352">
        <f t="shared" si="72"/>
        <v>2.18E-2</v>
      </c>
    </row>
    <row r="363" spans="27:27" ht="17.45" hidden="1" customHeight="1">
      <c r="AA363" s="352">
        <f t="shared" si="72"/>
        <v>2.18E-2</v>
      </c>
    </row>
    <row r="364" spans="27:27" ht="17.45" hidden="1" customHeight="1">
      <c r="AA364" s="352">
        <f t="shared" si="72"/>
        <v>2.18E-2</v>
      </c>
    </row>
    <row r="365" spans="27:27" ht="17.45" hidden="1" customHeight="1">
      <c r="AA365" s="352">
        <f t="shared" si="72"/>
        <v>2.18E-2</v>
      </c>
    </row>
    <row r="366" spans="27:27" ht="17.45" hidden="1" customHeight="1">
      <c r="AA366" s="352">
        <f t="shared" si="72"/>
        <v>2.18E-2</v>
      </c>
    </row>
    <row r="367" spans="27:27" ht="17.45" hidden="1" customHeight="1">
      <c r="AA367" s="352">
        <f t="shared" si="72"/>
        <v>2.18E-2</v>
      </c>
    </row>
    <row r="368" spans="27:27" ht="17.45" hidden="1" customHeight="1"/>
    <row r="369" ht="17.45" hidden="1" customHeight="1"/>
    <row r="370" ht="17.45" hidden="1" customHeight="1"/>
    <row r="371" ht="17.45" hidden="1" customHeight="1"/>
    <row r="372" ht="17.45" hidden="1" customHeight="1"/>
    <row r="373" ht="17.45" hidden="1" customHeight="1"/>
    <row r="374" ht="17.45" hidden="1" customHeight="1"/>
    <row r="375" ht="17.45" hidden="1" customHeight="1"/>
    <row r="376" ht="17.45" hidden="1" customHeight="1"/>
    <row r="377" ht="17.45" hidden="1" customHeight="1"/>
    <row r="378" ht="17.45" hidden="1" customHeight="1"/>
    <row r="379" ht="17.45" hidden="1" customHeight="1"/>
    <row r="380" ht="17.45" hidden="1" customHeight="1"/>
  </sheetData>
  <printOptions horizontalCentered="1"/>
  <pageMargins left="0.25" right="0.25" top="0.75" bottom="0.75" header="0.3" footer="0.3"/>
  <pageSetup scale="65" orientation="portrait" r:id="rId1"/>
  <headerFooter alignWithMargins="0">
    <oddFooter xml:space="preserve">&amp;L&amp;8NPC Group - &amp;F   ( &amp;A )&amp;C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62AFC-0E02-488B-9437-8EACD545CAEC}">
  <dimension ref="A1:N78"/>
  <sheetViews>
    <sheetView zoomScaleNormal="100" workbookViewId="0">
      <selection activeCell="C56" sqref="C56"/>
    </sheetView>
  </sheetViews>
  <sheetFormatPr defaultRowHeight="12.75"/>
  <cols>
    <col min="1" max="1" width="42.5" customWidth="1"/>
    <col min="2" max="4" width="28.5" customWidth="1"/>
    <col min="5" max="5" width="23.33203125" customWidth="1"/>
    <col min="6" max="6" width="21.6640625" customWidth="1"/>
    <col min="7" max="7" width="21.1640625" customWidth="1"/>
    <col min="8" max="8" width="16" customWidth="1"/>
    <col min="9" max="9" width="17.33203125" customWidth="1"/>
    <col min="10" max="11" width="16.5" customWidth="1"/>
    <col min="12" max="12" width="14.5" customWidth="1"/>
    <col min="13" max="13" width="15.83203125" customWidth="1"/>
    <col min="14" max="15" width="15.5" customWidth="1"/>
    <col min="16" max="16" width="14.5" customWidth="1"/>
    <col min="17" max="17" width="16.1640625" customWidth="1"/>
    <col min="18" max="19" width="16" customWidth="1"/>
    <col min="20" max="20" width="17.5" customWidth="1"/>
    <col min="21" max="21" width="17.1640625" customWidth="1"/>
    <col min="22" max="22" width="16.6640625" customWidth="1"/>
    <col min="23" max="23" width="14.5" customWidth="1"/>
    <col min="24" max="24" width="15.33203125" customWidth="1"/>
    <col min="25" max="25" width="14.5" customWidth="1"/>
  </cols>
  <sheetData>
    <row r="1" spans="1:14">
      <c r="A1" s="147" t="s">
        <v>87</v>
      </c>
    </row>
    <row r="2" spans="1:14" ht="51">
      <c r="A2" s="147" t="s">
        <v>9</v>
      </c>
      <c r="B2" s="91" t="str">
        <f>'WD_.PX.BDG._.PTC.2029'!$B$2</f>
        <v>WD_.PX.BDG._.PTC.Utility_Scale</v>
      </c>
      <c r="C2" s="91" t="str">
        <f>'WD_.PX.BDG._.PTC.2030'!$B$2</f>
        <v>WD_.PX.BDG._.PTC.Utility_Scale</v>
      </c>
      <c r="D2" s="91" t="str">
        <f>'WD_.PX.BDG._.PTC.2031'!$B$2</f>
        <v>WD_.PX.BDG._.PTC.Utility_Scale</v>
      </c>
      <c r="E2" s="91" t="str">
        <f>'WD_.PX.DJW._.PTC.2029'!$B$2</f>
        <v>WD_.PX.DJW._.PTC.Utility_Scale</v>
      </c>
      <c r="F2" s="91" t="str">
        <f>'WD_.PX.DJW._.PTC.2030'!$B$2</f>
        <v>WD_.PX.DJW._.PTC.Utility_Scale</v>
      </c>
      <c r="G2" s="91" t="str">
        <f>'WD_.PX.DJW._.PTC.2031'!$B$2</f>
        <v>WD_.PX.DJW._.PTC.Utility_Scale</v>
      </c>
      <c r="H2" s="91" t="str">
        <f>'PV_.PX.BDG._.PTC.2031'!$B$2</f>
        <v>PV_.PX.BDG._.PTC.Utility_Scale</v>
      </c>
      <c r="I2" s="91" t="str">
        <f>'PV_.PX.HTG._.PTC.2031'!$B$2</f>
        <v>PV_.PX.HTG._.PTC.Utility_Scale</v>
      </c>
      <c r="J2" s="91" t="str">
        <f>'Table 3 PV_.PX.NTN._.PTC.2031'!$B$2</f>
        <v>PV_.PX.NTN._.PTC.Utility_Scale</v>
      </c>
      <c r="K2" s="91" t="str">
        <f>'PV_.PX.UTS._.PTC.2031'!$B$2</f>
        <v>PV_.PX.UTS._.PTC.Utility_Scale</v>
      </c>
    </row>
    <row r="3" spans="1:14" s="147" customFormat="1">
      <c r="A3" s="147" t="s">
        <v>83</v>
      </c>
      <c r="B3" s="174">
        <f>'WD_.PX.BDG._.PTC.2029'!$R$57</f>
        <v>2029</v>
      </c>
      <c r="C3" s="174">
        <f>'WD_.PX.BDG._.PTC.2030'!$R$57</f>
        <v>2030</v>
      </c>
      <c r="D3" s="174">
        <f>'WD_.PX.BDG._.PTC.2031'!$R$57</f>
        <v>2031</v>
      </c>
      <c r="E3" s="175">
        <f>'WD_.PX.DJW._.PTC.2029'!$R$57</f>
        <v>2029</v>
      </c>
      <c r="F3" s="175">
        <f>'WD_.PX.DJW._.PTC.2030'!$R$57</f>
        <v>2030</v>
      </c>
      <c r="G3" s="175">
        <f>'WD_.PX.DJW._.PTC.2031'!$R$57</f>
        <v>2031</v>
      </c>
      <c r="H3" s="168">
        <f>'PV_.PX.BDG._.PTC.2031'!$R$57</f>
        <v>2031</v>
      </c>
      <c r="I3" s="168">
        <f>'PV_.PX.HTG._.PTC.2031'!$R$57</f>
        <v>2031</v>
      </c>
      <c r="J3" s="168">
        <f>'Table 3 PV_.PX.NTN._.PTC.2031'!$R$57</f>
        <v>2031</v>
      </c>
      <c r="K3" s="168">
        <f>'PV_.PX.UTS._.PTC.2031'!$S$57</f>
        <v>2031</v>
      </c>
    </row>
    <row r="4" spans="1:14">
      <c r="B4" s="176" t="s">
        <v>114</v>
      </c>
      <c r="C4" s="176" t="s">
        <v>114</v>
      </c>
      <c r="D4" s="176" t="s">
        <v>114</v>
      </c>
      <c r="E4" s="177" t="s">
        <v>114</v>
      </c>
      <c r="F4" s="177" t="s">
        <v>114</v>
      </c>
      <c r="G4" s="177" t="s">
        <v>114</v>
      </c>
      <c r="H4" s="148" t="s">
        <v>111</v>
      </c>
      <c r="I4" s="148" t="s">
        <v>111</v>
      </c>
      <c r="J4" s="148" t="s">
        <v>111</v>
      </c>
      <c r="K4" s="148" t="s">
        <v>111</v>
      </c>
    </row>
    <row r="5" spans="1:14" ht="53.25" customHeight="1">
      <c r="B5" s="163" t="str">
        <f t="shared" ref="B5:K5" si="0">CONCATENATE(B2,B3)</f>
        <v>WD_.PX.BDG._.PTC.Utility_Scale2029</v>
      </c>
      <c r="C5" s="163" t="str">
        <f t="shared" si="0"/>
        <v>WD_.PX.BDG._.PTC.Utility_Scale2030</v>
      </c>
      <c r="D5" s="163" t="str">
        <f t="shared" si="0"/>
        <v>WD_.PX.BDG._.PTC.Utility_Scale2031</v>
      </c>
      <c r="E5" s="163" t="str">
        <f t="shared" si="0"/>
        <v>WD_.PX.DJW._.PTC.Utility_Scale2029</v>
      </c>
      <c r="F5" s="163" t="str">
        <f t="shared" si="0"/>
        <v>WD_.PX.DJW._.PTC.Utility_Scale2030</v>
      </c>
      <c r="G5" s="163" t="str">
        <f t="shared" si="0"/>
        <v>WD_.PX.DJW._.PTC.Utility_Scale2031</v>
      </c>
      <c r="H5" s="91" t="str">
        <f t="shared" si="0"/>
        <v>PV_.PX.BDG._.PTC.Utility_Scale2031</v>
      </c>
      <c r="I5" s="91" t="str">
        <f t="shared" si="0"/>
        <v>PV_.PX.HTG._.PTC.Utility_Scale2031</v>
      </c>
      <c r="J5" s="91" t="str">
        <f t="shared" si="0"/>
        <v>PV_.PX.NTN._.PTC.Utility_Scale2031</v>
      </c>
      <c r="K5" s="91" t="str">
        <f t="shared" si="0"/>
        <v>PV_.PX.UTS._.PTC.Utility_Scale2031</v>
      </c>
    </row>
    <row r="6" spans="1:14">
      <c r="A6" s="68">
        <v>2024</v>
      </c>
      <c r="B6" s="69">
        <f>IFERROR(INDEX('WD_.PX.BDG._.PTC.2029'!$L$9:$L$45,MATCH($A6,'WD_.PX.BDG._.PTC.2029'!$B$9:$B$45,0),1),0)</f>
        <v>0</v>
      </c>
      <c r="C6" s="69">
        <f>IFERROR(INDEX('WD_.PX.BDG._.PTC.2030'!$L$9:$L$47,MATCH($A6,'WD_.PX.BDG._.PTC.2030'!$B$9:$B$47,0),1),0)</f>
        <v>0</v>
      </c>
      <c r="D6" s="69">
        <f>IFERROR(INDEX('WD_.PX.BDG._.PTC.2031'!$L$9:$L$47,MATCH($A6,'WD_.PX.BDG._.PTC.2031'!$B$9:$B$47,0),1),0)</f>
        <v>0</v>
      </c>
      <c r="E6" s="69">
        <f>IFERROR(INDEX('WD_.PX.DJW._.PTC.2029'!$L$9:$L$48,MATCH($A6,'WD_.PX.DJW._.PTC.2029'!$B$9:$B$48,0),1),0)</f>
        <v>0</v>
      </c>
      <c r="F6" s="69">
        <f>IFERROR(INDEX('WD_.PX.DJW._.PTC.2030'!$L$9:$L$47,MATCH($A6,'WD_.PX.DJW._.PTC.2030'!$B$9:$B$47,0),1),0)</f>
        <v>0</v>
      </c>
      <c r="G6" s="69">
        <f>IFERROR(INDEX('WD_.PX.DJW._.PTC.2031'!$L$9:$L$47,MATCH($A6,'WD_.PX.DJW._.PTC.2031'!$B$9:$B$47,0),1),0)</f>
        <v>0</v>
      </c>
      <c r="H6" s="69">
        <f>IFERROR(INDEX('PV_.PX.BDG._.PTC.2031'!$L$9:$L$47,MATCH($A6,'PV_.PX.BDG._.PTC.2031'!$B$9:$B$47,0),1),0)</f>
        <v>0</v>
      </c>
      <c r="I6" s="69">
        <f>IFERROR(INDEX('PV_.PX.HTG._.PTC.2031'!$L$9:$L$47,MATCH($A6,'PV_.PX.HTG._.PTC.2031'!$B$9:$B$47,0),1),0)</f>
        <v>0</v>
      </c>
      <c r="J6" s="69">
        <f>IFERROR(INDEX('Table 3 PV_.PX.NTN._.PTC.2031'!$L$9:$L$47,MATCH($A6,'Table 3 PV_.PX.NTN._.PTC.2031'!$B$9:$B$47,0),1),0)</f>
        <v>0</v>
      </c>
      <c r="K6" s="69">
        <f>IFERROR(INDEX('PV_.PX.UTS._.PTC.2031'!$M$9:$M$47,MATCH($A6,'PV_.PX.UTS._.PTC.2031'!$B$9:$B$47,0),1),0)</f>
        <v>0</v>
      </c>
      <c r="N6" s="45"/>
    </row>
    <row r="7" spans="1:14">
      <c r="A7" s="68">
        <f t="shared" ref="A7:A27" si="1">A6+1</f>
        <v>2025</v>
      </c>
      <c r="B7" s="69">
        <f>IFERROR(INDEX('WD_.PX.BDG._.PTC.2029'!$L$9:$L$45,MATCH($A7,'WD_.PX.BDG._.PTC.2029'!$B$9:$B$45,0),1),0)</f>
        <v>0</v>
      </c>
      <c r="C7" s="69">
        <f>IFERROR(INDEX('WD_.PX.BDG._.PTC.2030'!$L$9:$L$47,MATCH($A7,'WD_.PX.BDG._.PTC.2030'!$B$9:$B$47,0),1),0)</f>
        <v>0</v>
      </c>
      <c r="D7" s="69">
        <f>IFERROR(INDEX('WD_.PX.BDG._.PTC.2031'!$L$9:$L$47,MATCH($A7,'WD_.PX.BDG._.PTC.2031'!$B$9:$B$47,0),1),0)</f>
        <v>0</v>
      </c>
      <c r="E7" s="69">
        <f>IFERROR(INDEX('WD_.PX.DJW._.PTC.2029'!$L$9:$L$48,MATCH($A7,'WD_.PX.DJW._.PTC.2029'!$B$9:$B$48,0),1),0)</f>
        <v>0</v>
      </c>
      <c r="F7" s="69">
        <f>IFERROR(INDEX('WD_.PX.DJW._.PTC.2030'!$L$9:$L$47,MATCH($A7,'WD_.PX.DJW._.PTC.2030'!$B$9:$B$47,0),1),0)</f>
        <v>0</v>
      </c>
      <c r="G7" s="69">
        <f>IFERROR(INDEX('WD_.PX.DJW._.PTC.2031'!$L$9:$L$47,MATCH($A7,'WD_.PX.DJW._.PTC.2031'!$B$9:$B$47,0),1),0)</f>
        <v>0</v>
      </c>
      <c r="H7" s="69">
        <f>IFERROR(INDEX('PV_.PX.BDG._.PTC.2031'!$L$9:$L$47,MATCH($A7,'PV_.PX.BDG._.PTC.2031'!$B$9:$B$47,0),1),0)</f>
        <v>0</v>
      </c>
      <c r="I7" s="69">
        <f>IFERROR(INDEX('PV_.PX.HTG._.PTC.2031'!$L$9:$L$47,MATCH($A7,'PV_.PX.HTG._.PTC.2031'!$B$9:$B$47,0),1),0)</f>
        <v>0</v>
      </c>
      <c r="J7" s="69">
        <f>IFERROR(INDEX('Table 3 PV_.PX.NTN._.PTC.2031'!$L$9:$L$47,MATCH($A7,'Table 3 PV_.PX.NTN._.PTC.2031'!$B$9:$B$47,0),1),0)</f>
        <v>0</v>
      </c>
      <c r="K7" s="69">
        <f>IFERROR(INDEX('PV_.PX.UTS._.PTC.2031'!$M$9:$M$47,MATCH($A7,'PV_.PX.UTS._.PTC.2031'!$B$9:$B$47,0),1),0)</f>
        <v>0</v>
      </c>
    </row>
    <row r="8" spans="1:14">
      <c r="A8" s="68">
        <f t="shared" si="1"/>
        <v>2026</v>
      </c>
      <c r="B8" s="69">
        <f>IFERROR(INDEX('WD_.PX.BDG._.PTC.2029'!$L$9:$L$45,MATCH($A8,'WD_.PX.BDG._.PTC.2029'!$B$9:$B$45,0),1),0)</f>
        <v>0</v>
      </c>
      <c r="C8" s="69">
        <f>IFERROR(INDEX('WD_.PX.BDG._.PTC.2030'!$L$9:$L$47,MATCH($A8,'WD_.PX.BDG._.PTC.2030'!$B$9:$B$47,0),1),0)</f>
        <v>0</v>
      </c>
      <c r="D8" s="69">
        <f>IFERROR(INDEX('WD_.PX.BDG._.PTC.2031'!$L$9:$L$47,MATCH($A8,'WD_.PX.BDG._.PTC.2031'!$B$9:$B$47,0),1),0)</f>
        <v>0</v>
      </c>
      <c r="E8" s="69">
        <f>IFERROR(INDEX('WD_.PX.DJW._.PTC.2029'!$L$9:$L$48,MATCH($A8,'WD_.PX.DJW._.PTC.2029'!$B$9:$B$48,0),1),0)</f>
        <v>0</v>
      </c>
      <c r="F8" s="69">
        <f>IFERROR(INDEX('WD_.PX.DJW._.PTC.2030'!$L$9:$L$47,MATCH($A8,'WD_.PX.DJW._.PTC.2030'!$B$9:$B$47,0),1),0)</f>
        <v>0</v>
      </c>
      <c r="G8" s="69">
        <f>IFERROR(INDEX('WD_.PX.DJW._.PTC.2031'!$L$9:$L$47,MATCH($A8,'WD_.PX.DJW._.PTC.2031'!$B$9:$B$47,0),1),0)</f>
        <v>0</v>
      </c>
      <c r="H8" s="69">
        <f>IFERROR(INDEX('PV_.PX.BDG._.PTC.2031'!$L$9:$L$47,MATCH($A8,'PV_.PX.BDG._.PTC.2031'!$B$9:$B$47,0),1),0)</f>
        <v>0</v>
      </c>
      <c r="I8" s="69">
        <f>IFERROR(INDEX('PV_.PX.HTG._.PTC.2031'!$L$9:$L$47,MATCH($A8,'PV_.PX.HTG._.PTC.2031'!$B$9:$B$47,0),1),0)</f>
        <v>0</v>
      </c>
      <c r="J8" s="69">
        <f>IFERROR(INDEX('Table 3 PV_.PX.NTN._.PTC.2031'!$L$9:$L$47,MATCH($A8,'Table 3 PV_.PX.NTN._.PTC.2031'!$B$9:$B$47,0),1),0)</f>
        <v>0</v>
      </c>
      <c r="K8" s="69">
        <f>IFERROR(INDEX('PV_.PX.UTS._.PTC.2031'!$M$9:$M$47,MATCH($A8,'PV_.PX.UTS._.PTC.2031'!$B$9:$B$47,0),1),0)</f>
        <v>0</v>
      </c>
    </row>
    <row r="9" spans="1:14">
      <c r="A9" s="68">
        <f t="shared" si="1"/>
        <v>2027</v>
      </c>
      <c r="B9" s="69">
        <f>IFERROR(INDEX('WD_.PX.BDG._.PTC.2029'!$L$9:$L$45,MATCH($A9,'WD_.PX.BDG._.PTC.2029'!$B$9:$B$45,0),1),0)</f>
        <v>0</v>
      </c>
      <c r="C9" s="69">
        <f>IFERROR(INDEX('WD_.PX.BDG._.PTC.2030'!$L$9:$L$47,MATCH($A9,'WD_.PX.BDG._.PTC.2030'!$B$9:$B$47,0),1),0)</f>
        <v>0</v>
      </c>
      <c r="D9" s="69">
        <f>IFERROR(INDEX('WD_.PX.BDG._.PTC.2031'!$L$9:$L$47,MATCH($A9,'WD_.PX.BDG._.PTC.2031'!$B$9:$B$47,0),1),0)</f>
        <v>0</v>
      </c>
      <c r="E9" s="69">
        <f>IFERROR(INDEX('WD_.PX.DJW._.PTC.2029'!$L$9:$L$48,MATCH($A9,'WD_.PX.DJW._.PTC.2029'!$B$9:$B$48,0),1),0)</f>
        <v>0</v>
      </c>
      <c r="F9" s="69">
        <f>IFERROR(INDEX('WD_.PX.DJW._.PTC.2030'!$L$9:$L$47,MATCH($A9,'WD_.PX.DJW._.PTC.2030'!$B$9:$B$47,0),1),0)</f>
        <v>0</v>
      </c>
      <c r="G9" s="69">
        <f>IFERROR(INDEX('WD_.PX.DJW._.PTC.2031'!$L$9:$L$47,MATCH($A9,'WD_.PX.DJW._.PTC.2031'!$B$9:$B$47,0),1),0)</f>
        <v>0</v>
      </c>
      <c r="H9" s="69">
        <f>IFERROR(INDEX('PV_.PX.BDG._.PTC.2031'!$L$9:$L$47,MATCH($A9,'PV_.PX.BDG._.PTC.2031'!$B$9:$B$47,0),1),0)</f>
        <v>0</v>
      </c>
      <c r="I9" s="69">
        <f>IFERROR(INDEX('PV_.PX.HTG._.PTC.2031'!$L$9:$L$47,MATCH($A9,'PV_.PX.HTG._.PTC.2031'!$B$9:$B$47,0),1),0)</f>
        <v>0</v>
      </c>
      <c r="J9" s="69">
        <f>IFERROR(INDEX('Table 3 PV_.PX.NTN._.PTC.2031'!$L$9:$L$47,MATCH($A9,'Table 3 PV_.PX.NTN._.PTC.2031'!$B$9:$B$47,0),1),0)</f>
        <v>0</v>
      </c>
      <c r="K9" s="69">
        <f>IFERROR(INDEX('PV_.PX.UTS._.PTC.2031'!$M$9:$M$47,MATCH($A9,'PV_.PX.UTS._.PTC.2031'!$B$9:$B$47,0),1),0)</f>
        <v>0</v>
      </c>
    </row>
    <row r="10" spans="1:14">
      <c r="A10" s="68">
        <f t="shared" si="1"/>
        <v>2028</v>
      </c>
      <c r="B10" s="69">
        <f>IFERROR(INDEX('WD_.PX.BDG._.PTC.2029'!$L$9:$L$45,MATCH($A10,'WD_.PX.BDG._.PTC.2029'!$B$9:$B$45,0),1),0)</f>
        <v>0</v>
      </c>
      <c r="C10" s="69">
        <f>IFERROR(INDEX('WD_.PX.BDG._.PTC.2030'!$L$9:$L$47,MATCH($A10,'WD_.PX.BDG._.PTC.2030'!$B$9:$B$47,0),1),0)</f>
        <v>0</v>
      </c>
      <c r="D10" s="69">
        <f>IFERROR(INDEX('WD_.PX.BDG._.PTC.2031'!$L$9:$L$47,MATCH($A10,'WD_.PX.BDG._.PTC.2031'!$B$9:$B$47,0),1),0)</f>
        <v>0</v>
      </c>
      <c r="E10" s="69">
        <f>IFERROR(INDEX('WD_.PX.DJW._.PTC.2029'!$L$9:$L$48,MATCH($A10,'WD_.PX.DJW._.PTC.2029'!$B$9:$B$48,0),1),0)</f>
        <v>0</v>
      </c>
      <c r="F10" s="69">
        <f>IFERROR(INDEX('WD_.PX.DJW._.PTC.2030'!$L$9:$L$47,MATCH($A10,'WD_.PX.DJW._.PTC.2030'!$B$9:$B$47,0),1),0)</f>
        <v>0</v>
      </c>
      <c r="G10" s="69">
        <f>IFERROR(INDEX('WD_.PX.DJW._.PTC.2031'!$L$9:$L$47,MATCH($A10,'WD_.PX.DJW._.PTC.2031'!$B$9:$B$47,0),1),0)</f>
        <v>0</v>
      </c>
      <c r="H10" s="69">
        <f>IFERROR(INDEX('PV_.PX.BDG._.PTC.2031'!$L$9:$L$47,MATCH($A10,'PV_.PX.BDG._.PTC.2031'!$B$9:$B$47,0),1),0)</f>
        <v>0</v>
      </c>
      <c r="I10" s="69">
        <f>IFERROR(INDEX('PV_.PX.HTG._.PTC.2031'!$L$9:$L$47,MATCH($A10,'PV_.PX.HTG._.PTC.2031'!$B$9:$B$47,0),1),0)</f>
        <v>0</v>
      </c>
      <c r="J10" s="69">
        <f>IFERROR(INDEX('Table 3 PV_.PX.NTN._.PTC.2031'!$L$9:$L$47,MATCH($A10,'Table 3 PV_.PX.NTN._.PTC.2031'!$B$9:$B$47,0),1),0)</f>
        <v>0</v>
      </c>
      <c r="K10" s="69">
        <f>IFERROR(INDEX('PV_.PX.UTS._.PTC.2031'!$M$9:$M$47,MATCH($A10,'PV_.PX.UTS._.PTC.2031'!$B$9:$B$47,0),1),0)</f>
        <v>0</v>
      </c>
    </row>
    <row r="11" spans="1:14">
      <c r="A11" s="68">
        <f t="shared" si="1"/>
        <v>2029</v>
      </c>
      <c r="B11" s="69">
        <f>IFERROR(INDEX('WD_.PX.BDG._.PTC.2029'!$L$9:$L$45,MATCH($A11,'WD_.PX.BDG._.PTC.2029'!$B$9:$B$45,0),1),0)</f>
        <v>123.30914837857404</v>
      </c>
      <c r="C11" s="69">
        <f>IFERROR(INDEX('WD_.PX.BDG._.PTC.2030'!$L$9:$L$47,MATCH($A11,'WD_.PX.BDG._.PTC.2030'!$B$9:$B$47,0),1),0)</f>
        <v>0</v>
      </c>
      <c r="D11" s="69">
        <f>IFERROR(INDEX('WD_.PX.BDG._.PTC.2031'!$L$9:$L$47,MATCH($A11,'WD_.PX.BDG._.PTC.2031'!$B$9:$B$47,0),1),0)</f>
        <v>0</v>
      </c>
      <c r="E11" s="69">
        <f>IFERROR(INDEX('WD_.PX.DJW._.PTC.2029'!$L$9:$L$48,MATCH($A11,'WD_.PX.DJW._.PTC.2029'!$B$9:$B$48,0),1),0)</f>
        <v>123.30914837857404</v>
      </c>
      <c r="F11" s="69">
        <f>IFERROR(INDEX('WD_.PX.DJW._.PTC.2030'!$L$9:$L$47,MATCH($A11,'WD_.PX.DJW._.PTC.2030'!$B$9:$B$47,0),1),0)</f>
        <v>0</v>
      </c>
      <c r="G11" s="69">
        <f>IFERROR(INDEX('WD_.PX.DJW._.PTC.2031'!$L$9:$L$47,MATCH($A11,'WD_.PX.DJW._.PTC.2031'!$B$9:$B$47,0),1),0)</f>
        <v>0</v>
      </c>
      <c r="H11" s="69">
        <f>IFERROR(INDEX('PV_.PX.BDG._.PTC.2031'!$L$9:$L$47,MATCH($A11,'PV_.PX.BDG._.PTC.2031'!$B$9:$B$47,0),1),0)</f>
        <v>0</v>
      </c>
      <c r="I11" s="69">
        <f>IFERROR(INDEX('PV_.PX.HTG._.PTC.2031'!$L$9:$L$47,MATCH($A11,'PV_.PX.HTG._.PTC.2031'!$B$9:$B$47,0),1),0)</f>
        <v>0</v>
      </c>
      <c r="J11" s="69">
        <f>IFERROR(INDEX('Table 3 PV_.PX.NTN._.PTC.2031'!$L$9:$L$47,MATCH($A11,'Table 3 PV_.PX.NTN._.PTC.2031'!$B$9:$B$47,0),1),0)</f>
        <v>0</v>
      </c>
      <c r="K11" s="69">
        <f>IFERROR(INDEX('PV_.PX.UTS._.PTC.2031'!$M$9:$M$47,MATCH($A11,'PV_.PX.UTS._.PTC.2031'!$B$9:$B$47,0),1),0)</f>
        <v>0</v>
      </c>
    </row>
    <row r="12" spans="1:14">
      <c r="A12" s="68">
        <f t="shared" si="1"/>
        <v>2030</v>
      </c>
      <c r="B12" s="69">
        <f>IFERROR(INDEX('WD_.PX.BDG._.PTC.2029'!$L$9:$L$45,MATCH($A12,'WD_.PX.BDG._.PTC.2029'!$B$9:$B$45,0),1),0)</f>
        <v>125.99728774828759</v>
      </c>
      <c r="C12" s="69">
        <f>IFERROR(INDEX('WD_.PX.BDG._.PTC.2030'!$L$9:$L$47,MATCH($A12,'WD_.PX.BDG._.PTC.2030'!$B$9:$B$47,0),1),0)</f>
        <v>123.98377517629999</v>
      </c>
      <c r="D12" s="69">
        <f>IFERROR(INDEX('WD_.PX.BDG._.PTC.2031'!$L$9:$L$47,MATCH($A12,'WD_.PX.BDG._.PTC.2031'!$B$9:$B$47,0),1),0)</f>
        <v>0</v>
      </c>
      <c r="E12" s="69">
        <f>IFERROR(INDEX('WD_.PX.DJW._.PTC.2029'!$L$9:$L$48,MATCH($A12,'WD_.PX.DJW._.PTC.2029'!$B$9:$B$48,0),1),0)</f>
        <v>125.99728774828759</v>
      </c>
      <c r="F12" s="69">
        <f>IFERROR(INDEX('WD_.PX.DJW._.PTC.2030'!$L$9:$L$47,MATCH($A12,'WD_.PX.DJW._.PTC.2030'!$B$9:$B$47,0),1),0)</f>
        <v>123.98377517629999</v>
      </c>
      <c r="G12" s="69">
        <f>IFERROR(INDEX('WD_.PX.DJW._.PTC.2031'!$L$9:$L$47,MATCH($A12,'WD_.PX.DJW._.PTC.2031'!$B$9:$B$47,0),1),0)</f>
        <v>0</v>
      </c>
      <c r="H12" s="69">
        <f>IFERROR(INDEX('PV_.PX.BDG._.PTC.2031'!$L$9:$L$47,MATCH($A12,'PV_.PX.BDG._.PTC.2031'!$B$9:$B$47,0),1),0)</f>
        <v>0</v>
      </c>
      <c r="I12" s="69">
        <f>IFERROR(INDEX('PV_.PX.HTG._.PTC.2031'!$L$9:$L$47,MATCH($A12,'PV_.PX.HTG._.PTC.2031'!$B$9:$B$47,0),1),0)</f>
        <v>0</v>
      </c>
      <c r="J12" s="69">
        <f>IFERROR(INDEX('Table 3 PV_.PX.NTN._.PTC.2031'!$L$9:$L$47,MATCH($A12,'Table 3 PV_.PX.NTN._.PTC.2031'!$B$9:$B$47,0),1),0)</f>
        <v>0</v>
      </c>
      <c r="K12" s="69">
        <f>IFERROR(INDEX('PV_.PX.UTS._.PTC.2031'!$M$9:$M$47,MATCH($A12,'PV_.PX.UTS._.PTC.2031'!$B$9:$B$47,0),1),0)</f>
        <v>0</v>
      </c>
    </row>
    <row r="13" spans="1:14">
      <c r="A13" s="68">
        <f t="shared" si="1"/>
        <v>2031</v>
      </c>
      <c r="B13" s="69">
        <f>IFERROR(INDEX('WD_.PX.BDG._.PTC.2029'!$L$9:$L$45,MATCH($A13,'WD_.PX.BDG._.PTC.2029'!$B$9:$B$45,0),1),0)</f>
        <v>128.74402861681637</v>
      </c>
      <c r="C13" s="69">
        <f>IFERROR(INDEX('WD_.PX.BDG._.PTC.2030'!$L$9:$L$47,MATCH($A13,'WD_.PX.BDG._.PTC.2030'!$B$9:$B$47,0),1),0)</f>
        <v>126.68662147082951</v>
      </c>
      <c r="D13" s="69">
        <f>IFERROR(INDEX('WD_.PX.BDG._.PTC.2031'!$L$9:$L$47,MATCH($A13,'WD_.PX.BDG._.PTC.2031'!$B$9:$B$47,0),1),0)</f>
        <v>125.75126857814824</v>
      </c>
      <c r="E13" s="69">
        <f>IFERROR(INDEX('WD_.PX.DJW._.PTC.2029'!$L$9:$L$48,MATCH($A13,'WD_.PX.DJW._.PTC.2029'!$B$9:$B$48,0),1),0)</f>
        <v>128.74402861681637</v>
      </c>
      <c r="F13" s="69">
        <f>IFERROR(INDEX('WD_.PX.DJW._.PTC.2030'!$L$9:$L$47,MATCH($A13,'WD_.PX.DJW._.PTC.2030'!$B$9:$B$47,0),1),0)</f>
        <v>126.68662147082951</v>
      </c>
      <c r="G13" s="69">
        <f>IFERROR(INDEX('WD_.PX.DJW._.PTC.2031'!$L$9:$L$47,MATCH($A13,'WD_.PX.DJW._.PTC.2031'!$B$9:$B$47,0),1),0)</f>
        <v>125.75126857814824</v>
      </c>
      <c r="H13" s="69">
        <f>IFERROR(INDEX('PV_.PX.BDG._.PTC.2031'!$L$9:$L$47,MATCH($A13,'PV_.PX.BDG._.PTC.2031'!$B$9:$B$47,0),1),0)</f>
        <v>100.77501427340231</v>
      </c>
      <c r="I13" s="69">
        <f>IFERROR(INDEX('PV_.PX.HTG._.PTC.2031'!$L$9:$L$47,MATCH($A13,'PV_.PX.HTG._.PTC.2031'!$B$9:$B$47,0),1),0)</f>
        <v>100.77501427340231</v>
      </c>
      <c r="J13" s="69">
        <f>IFERROR(INDEX('Table 3 PV_.PX.NTN._.PTC.2031'!$L$9:$L$47,MATCH($A13,'Table 3 PV_.PX.NTN._.PTC.2031'!$B$9:$B$47,0),1),0)</f>
        <v>100.77501427340231</v>
      </c>
      <c r="K13" s="69">
        <f>IFERROR(INDEX('PV_.PX.UTS._.PTC.2031'!$M$9:$M$47,MATCH($A13,'PV_.PX.UTS._.PTC.2031'!$B$9:$B$47,0),1),0)</f>
        <v>100.77501427340231</v>
      </c>
    </row>
    <row r="14" spans="1:14">
      <c r="A14" s="68">
        <f t="shared" si="1"/>
        <v>2032</v>
      </c>
      <c r="B14" s="69">
        <f>IFERROR(INDEX('WD_.PX.BDG._.PTC.2029'!$L$9:$L$45,MATCH($A14,'WD_.PX.BDG._.PTC.2029'!$B$9:$B$45,0),1),0)</f>
        <v>131.55064840494967</v>
      </c>
      <c r="C14" s="69">
        <f>IFERROR(INDEX('WD_.PX.BDG._.PTC.2030'!$L$9:$L$47,MATCH($A14,'WD_.PX.BDG._.PTC.2030'!$B$9:$B$47,0),1),0)</f>
        <v>129.448389783751</v>
      </c>
      <c r="D14" s="69">
        <f>IFERROR(INDEX('WD_.PX.BDG._.PTC.2031'!$L$9:$L$47,MATCH($A14,'WD_.PX.BDG._.PTC.2031'!$B$9:$B$47,0),1),0)</f>
        <v>128.49264619826874</v>
      </c>
      <c r="E14" s="69">
        <f>IFERROR(INDEX('WD_.PX.DJW._.PTC.2029'!$L$9:$L$48,MATCH($A14,'WD_.PX.DJW._.PTC.2029'!$B$9:$B$48,0),1),0)</f>
        <v>131.55064840494967</v>
      </c>
      <c r="F14" s="69">
        <f>IFERROR(INDEX('WD_.PX.DJW._.PTC.2030'!$L$9:$L$47,MATCH($A14,'WD_.PX.DJW._.PTC.2030'!$B$9:$B$47,0),1),0)</f>
        <v>129.448389783751</v>
      </c>
      <c r="G14" s="69">
        <f>IFERROR(INDEX('WD_.PX.DJW._.PTC.2031'!$L$9:$L$47,MATCH($A14,'WD_.PX.DJW._.PTC.2031'!$B$9:$B$47,0),1),0)</f>
        <v>128.49264619826874</v>
      </c>
      <c r="H14" s="69">
        <f>IFERROR(INDEX('PV_.PX.BDG._.PTC.2031'!$L$9:$L$47,MATCH($A14,'PV_.PX.BDG._.PTC.2031'!$B$9:$B$47,0),1),0)</f>
        <v>102.9719095566077</v>
      </c>
      <c r="I14" s="69">
        <f>IFERROR(INDEX('PV_.PX.HTG._.PTC.2031'!$L$9:$L$47,MATCH($A14,'PV_.PX.HTG._.PTC.2031'!$B$9:$B$47,0),1),0)</f>
        <v>102.9719095566077</v>
      </c>
      <c r="J14" s="69">
        <f>IFERROR(INDEX('Table 3 PV_.PX.NTN._.PTC.2031'!$L$9:$L$47,MATCH($A14,'Table 3 PV_.PX.NTN._.PTC.2031'!$B$9:$B$47,0),1),0)</f>
        <v>102.9719095566077</v>
      </c>
      <c r="K14" s="69">
        <f>IFERROR(INDEX('PV_.PX.UTS._.PTC.2031'!$M$9:$M$47,MATCH($A14,'PV_.PX.UTS._.PTC.2031'!$B$9:$B$47,0),1),0)</f>
        <v>102.9719095566077</v>
      </c>
    </row>
    <row r="15" spans="1:14">
      <c r="A15" s="68">
        <f t="shared" si="1"/>
        <v>2033</v>
      </c>
      <c r="B15" s="69">
        <f>IFERROR(INDEX('WD_.PX.BDG._.PTC.2029'!$L$9:$L$45,MATCH($A15,'WD_.PX.BDG._.PTC.2029'!$B$9:$B$45,0),1),0)</f>
        <v>134.41845254174956</v>
      </c>
      <c r="C15" s="69">
        <f>IFERROR(INDEX('WD_.PX.BDG._.PTC.2030'!$L$9:$L$47,MATCH($A15,'WD_.PX.BDG._.PTC.2030'!$B$9:$B$47,0),1),0)</f>
        <v>132.27036468258365</v>
      </c>
      <c r="D15" s="69">
        <f>IFERROR(INDEX('WD_.PX.BDG._.PTC.2031'!$L$9:$L$47,MATCH($A15,'WD_.PX.BDG._.PTC.2031'!$B$9:$B$47,0),1),0)</f>
        <v>131.29378588692646</v>
      </c>
      <c r="E15" s="69">
        <f>IFERROR(INDEX('WD_.PX.DJW._.PTC.2029'!$L$9:$L$48,MATCH($A15,'WD_.PX.DJW._.PTC.2029'!$B$9:$B$48,0),1),0)</f>
        <v>134.41845254174956</v>
      </c>
      <c r="F15" s="69">
        <f>IFERROR(INDEX('WD_.PX.DJW._.PTC.2030'!$L$9:$L$47,MATCH($A15,'WD_.PX.DJW._.PTC.2030'!$B$9:$B$47,0),1),0)</f>
        <v>132.27036468258365</v>
      </c>
      <c r="G15" s="69">
        <f>IFERROR(INDEX('WD_.PX.DJW._.PTC.2031'!$L$9:$L$47,MATCH($A15,'WD_.PX.DJW._.PTC.2031'!$B$9:$B$47,0),1),0)</f>
        <v>131.29378588692646</v>
      </c>
      <c r="H15" s="69">
        <f>IFERROR(INDEX('PV_.PX.BDG._.PTC.2031'!$L$9:$L$47,MATCH($A15,'PV_.PX.BDG._.PTC.2031'!$B$9:$B$47,0),1),0)</f>
        <v>105.21669718617223</v>
      </c>
      <c r="I15" s="69">
        <f>IFERROR(INDEX('PV_.PX.HTG._.PTC.2031'!$L$9:$L$47,MATCH($A15,'PV_.PX.HTG._.PTC.2031'!$B$9:$B$47,0),1),0)</f>
        <v>105.21669718617223</v>
      </c>
      <c r="J15" s="69">
        <f>IFERROR(INDEX('Table 3 PV_.PX.NTN._.PTC.2031'!$L$9:$L$47,MATCH($A15,'Table 3 PV_.PX.NTN._.PTC.2031'!$B$9:$B$47,0),1),0)</f>
        <v>105.21669718617223</v>
      </c>
      <c r="K15" s="69">
        <f>IFERROR(INDEX('PV_.PX.UTS._.PTC.2031'!$M$9:$M$47,MATCH($A15,'PV_.PX.UTS._.PTC.2031'!$B$9:$B$47,0),1),0)</f>
        <v>105.21669718617223</v>
      </c>
    </row>
    <row r="16" spans="1:14">
      <c r="A16" s="68">
        <f t="shared" si="1"/>
        <v>2034</v>
      </c>
      <c r="B16" s="69">
        <f>IFERROR(INDEX('WD_.PX.BDG._.PTC.2029'!$L$9:$L$45,MATCH($A16,'WD_.PX.BDG._.PTC.2029'!$B$9:$B$45,0),1),0)</f>
        <v>137.34877490736955</v>
      </c>
      <c r="C16" s="69">
        <f>IFERROR(INDEX('WD_.PX.BDG._.PTC.2030'!$L$9:$L$47,MATCH($A16,'WD_.PX.BDG._.PTC.2030'!$B$9:$B$47,0),1),0)</f>
        <v>135.15385873127238</v>
      </c>
      <c r="D16" s="69">
        <f>IFERROR(INDEX('WD_.PX.BDG._.PTC.2031'!$L$9:$L$47,MATCH($A16,'WD_.PX.BDG._.PTC.2031'!$B$9:$B$47,0),1),0)</f>
        <v>134.15599051714182</v>
      </c>
      <c r="E16" s="69">
        <f>IFERROR(INDEX('WD_.PX.DJW._.PTC.2029'!$L$9:$L$48,MATCH($A16,'WD_.PX.DJW._.PTC.2029'!$B$9:$B$48,0),1),0)</f>
        <v>137.34877490736955</v>
      </c>
      <c r="F16" s="69">
        <f>IFERROR(INDEX('WD_.PX.DJW._.PTC.2030'!$L$9:$L$47,MATCH($A16,'WD_.PX.DJW._.PTC.2030'!$B$9:$B$47,0),1),0)</f>
        <v>135.15385873127238</v>
      </c>
      <c r="G16" s="69">
        <f>IFERROR(INDEX('WD_.PX.DJW._.PTC.2031'!$L$9:$L$47,MATCH($A16,'WD_.PX.DJW._.PTC.2031'!$B$9:$B$47,0),1),0)</f>
        <v>134.15599051714182</v>
      </c>
      <c r="H16" s="69">
        <f>IFERROR(INDEX('PV_.PX.BDG._.PTC.2031'!$L$9:$L$47,MATCH($A16,'PV_.PX.BDG._.PTC.2031'!$B$9:$B$47,0),1),0)</f>
        <v>107.51042126327052</v>
      </c>
      <c r="I16" s="69">
        <f>IFERROR(INDEX('PV_.PX.HTG._.PTC.2031'!$L$9:$L$47,MATCH($A16,'PV_.PX.HTG._.PTC.2031'!$B$9:$B$47,0),1),0)</f>
        <v>107.51042126327052</v>
      </c>
      <c r="J16" s="69">
        <f>IFERROR(INDEX('Table 3 PV_.PX.NTN._.PTC.2031'!$L$9:$L$47,MATCH($A16,'Table 3 PV_.PX.NTN._.PTC.2031'!$B$9:$B$47,0),1),0)</f>
        <v>107.51042126327052</v>
      </c>
      <c r="K16" s="69">
        <f>IFERROR(INDEX('PV_.PX.UTS._.PTC.2031'!$M$9:$M$47,MATCH($A16,'PV_.PX.UTS._.PTC.2031'!$B$9:$B$47,0),1),0)</f>
        <v>107.51042126327052</v>
      </c>
    </row>
    <row r="17" spans="1:11">
      <c r="A17" s="68">
        <f t="shared" si="1"/>
        <v>2035</v>
      </c>
      <c r="B17" s="69">
        <f>IFERROR(INDEX('WD_.PX.BDG._.PTC.2029'!$L$9:$L$45,MATCH($A17,'WD_.PX.BDG._.PTC.2029'!$B$9:$B$45,0),1),0)</f>
        <v>140.34297816516823</v>
      </c>
      <c r="C17" s="69">
        <f>IFERROR(INDEX('WD_.PX.BDG._.PTC.2030'!$L$9:$L$47,MATCH($A17,'WD_.PX.BDG._.PTC.2030'!$B$9:$B$47,0),1),0)</f>
        <v>138.10021281699443</v>
      </c>
      <c r="D17" s="69">
        <f>IFERROR(INDEX('WD_.PX.BDG._.PTC.2031'!$L$9:$L$47,MATCH($A17,'WD_.PX.BDG._.PTC.2031'!$B$9:$B$47,0),1),0)</f>
        <v>137.08059107605141</v>
      </c>
      <c r="E17" s="69">
        <f>IFERROR(INDEX('WD_.PX.DJW._.PTC.2029'!$L$9:$L$48,MATCH($A17,'WD_.PX.DJW._.PTC.2029'!$B$9:$B$48,0),1),0)</f>
        <v>140.34297816516823</v>
      </c>
      <c r="F17" s="69">
        <f>IFERROR(INDEX('WD_.PX.DJW._.PTC.2030'!$L$9:$L$47,MATCH($A17,'WD_.PX.DJW._.PTC.2030'!$B$9:$B$47,0),1),0)</f>
        <v>138.10021281699443</v>
      </c>
      <c r="G17" s="69">
        <f>IFERROR(INDEX('WD_.PX.DJW._.PTC.2031'!$L$9:$L$47,MATCH($A17,'WD_.PX.DJW._.PTC.2031'!$B$9:$B$47,0),1),0)</f>
        <v>137.08059107605141</v>
      </c>
      <c r="H17" s="69">
        <f>IFERROR(INDEX('PV_.PX.BDG._.PTC.2031'!$L$9:$L$47,MATCH($A17,'PV_.PX.BDG._.PTC.2031'!$B$9:$B$47,0),1),0)</f>
        <v>109.85414841927098</v>
      </c>
      <c r="I17" s="69">
        <f>IFERROR(INDEX('PV_.PX.HTG._.PTC.2031'!$L$9:$L$47,MATCH($A17,'PV_.PX.HTG._.PTC.2031'!$B$9:$B$47,0),1),0)</f>
        <v>109.85414841927098</v>
      </c>
      <c r="J17" s="69">
        <f>IFERROR(INDEX('Table 3 PV_.PX.NTN._.PTC.2031'!$L$9:$L$47,MATCH($A17,'Table 3 PV_.PX.NTN._.PTC.2031'!$B$9:$B$47,0),1),0)</f>
        <v>109.85414841927098</v>
      </c>
      <c r="K17" s="69">
        <f>IFERROR(INDEX('PV_.PX.UTS._.PTC.2031'!$M$9:$M$47,MATCH($A17,'PV_.PX.UTS._.PTC.2031'!$B$9:$B$47,0),1),0)</f>
        <v>109.85414841927098</v>
      </c>
    </row>
    <row r="18" spans="1:11">
      <c r="A18" s="68">
        <f t="shared" si="1"/>
        <v>2036</v>
      </c>
      <c r="B18" s="69">
        <f>IFERROR(INDEX('WD_.PX.BDG._.PTC.2029'!$L$9:$L$45,MATCH($A18,'WD_.PX.BDG._.PTC.2029'!$B$9:$B$45,0),1),0)</f>
        <v>143.40245509016526</v>
      </c>
      <c r="C18" s="69">
        <f>IFERROR(INDEX('WD_.PX.BDG._.PTC.2030'!$L$9:$L$47,MATCH($A18,'WD_.PX.BDG._.PTC.2030'!$B$9:$B$47,0),1),0)</f>
        <v>141.1107974573853</v>
      </c>
      <c r="D18" s="69">
        <f>IFERROR(INDEX('WD_.PX.BDG._.PTC.2031'!$L$9:$L$47,MATCH($A18,'WD_.PX.BDG._.PTC.2031'!$B$9:$B$47,0),1),0)</f>
        <v>140.0689479624825</v>
      </c>
      <c r="E18" s="69">
        <f>IFERROR(INDEX('WD_.PX.DJW._.PTC.2029'!$L$9:$L$48,MATCH($A18,'WD_.PX.DJW._.PTC.2029'!$B$9:$B$48,0),1),0)</f>
        <v>143.40245509016526</v>
      </c>
      <c r="F18" s="69">
        <f>IFERROR(INDEX('WD_.PX.DJW._.PTC.2030'!$L$9:$L$47,MATCH($A18,'WD_.PX.DJW._.PTC.2030'!$B$9:$B$47,0),1),0)</f>
        <v>141.1107974573853</v>
      </c>
      <c r="G18" s="69">
        <f>IFERROR(INDEX('WD_.PX.DJW._.PTC.2031'!$L$9:$L$47,MATCH($A18,'WD_.PX.DJW._.PTC.2031'!$B$9:$B$47,0),1),0)</f>
        <v>140.0689479624825</v>
      </c>
      <c r="H18" s="69">
        <f>IFERROR(INDEX('PV_.PX.BDG._.PTC.2031'!$L$9:$L$47,MATCH($A18,'PV_.PX.BDG._.PTC.2031'!$B$9:$B$47,0),1),0)</f>
        <v>112.24896885559099</v>
      </c>
      <c r="I18" s="69">
        <f>IFERROR(INDEX('PV_.PX.HTG._.PTC.2031'!$L$9:$L$47,MATCH($A18,'PV_.PX.HTG._.PTC.2031'!$B$9:$B$47,0),1),0)</f>
        <v>112.24896885559099</v>
      </c>
      <c r="J18" s="69">
        <f>IFERROR(INDEX('Table 3 PV_.PX.NTN._.PTC.2031'!$L$9:$L$47,MATCH($A18,'Table 3 PV_.PX.NTN._.PTC.2031'!$B$9:$B$47,0),1),0)</f>
        <v>112.24896885559099</v>
      </c>
      <c r="K18" s="69">
        <f>IFERROR(INDEX('PV_.PX.UTS._.PTC.2031'!$M$9:$M$47,MATCH($A18,'PV_.PX.UTS._.PTC.2031'!$B$9:$B$47,0),1),0)</f>
        <v>112.24896885559099</v>
      </c>
    </row>
    <row r="19" spans="1:11">
      <c r="A19" s="68">
        <f t="shared" si="1"/>
        <v>2037</v>
      </c>
      <c r="B19" s="69">
        <f>IFERROR(INDEX('WD_.PX.BDG._.PTC.2029'!$L$9:$L$45,MATCH($A19,'WD_.PX.BDG._.PTC.2029'!$B$9:$B$45,0),1),0)</f>
        <v>146.52862856904096</v>
      </c>
      <c r="C19" s="69">
        <f>IFERROR(INDEX('WD_.PX.BDG._.PTC.2030'!$L$9:$L$47,MATCH($A19,'WD_.PX.BDG._.PTC.2030'!$B$9:$B$47,0),1),0)</f>
        <v>144.18701280053904</v>
      </c>
      <c r="D19" s="69">
        <f>IFERROR(INDEX('WD_.PX.BDG._.PTC.2031'!$L$9:$L$47,MATCH($A19,'WD_.PX.BDG._.PTC.2031'!$B$9:$B$47,0),1),0)</f>
        <v>143.12245098695314</v>
      </c>
      <c r="E19" s="69">
        <f>IFERROR(INDEX('WD_.PX.DJW._.PTC.2029'!$L$9:$L$48,MATCH($A19,'WD_.PX.DJW._.PTC.2029'!$B$9:$B$48,0),1),0)</f>
        <v>146.52862856904096</v>
      </c>
      <c r="F19" s="69">
        <f>IFERROR(INDEX('WD_.PX.DJW._.PTC.2030'!$L$9:$L$47,MATCH($A19,'WD_.PX.DJW._.PTC.2030'!$B$9:$B$47,0),1),0)</f>
        <v>144.18701280053904</v>
      </c>
      <c r="G19" s="69">
        <f>IFERROR(INDEX('WD_.PX.DJW._.PTC.2031'!$L$9:$L$47,MATCH($A19,'WD_.PX.DJW._.PTC.2031'!$B$9:$B$47,0),1),0)</f>
        <v>143.12245098695314</v>
      </c>
      <c r="H19" s="69">
        <f>IFERROR(INDEX('PV_.PX.BDG._.PTC.2031'!$L$9:$L$47,MATCH($A19,'PV_.PX.BDG._.PTC.2031'!$B$9:$B$47,0),1),0)</f>
        <v>114.69599634369681</v>
      </c>
      <c r="I19" s="69">
        <f>IFERROR(INDEX('PV_.PX.HTG._.PTC.2031'!$L$9:$L$47,MATCH($A19,'PV_.PX.HTG._.PTC.2031'!$B$9:$B$47,0),1),0)</f>
        <v>114.69599634369681</v>
      </c>
      <c r="J19" s="69">
        <f>IFERROR(INDEX('Table 3 PV_.PX.NTN._.PTC.2031'!$L$9:$L$47,MATCH($A19,'Table 3 PV_.PX.NTN._.PTC.2031'!$B$9:$B$47,0),1),0)</f>
        <v>114.69599634369681</v>
      </c>
      <c r="K19" s="69">
        <f>IFERROR(INDEX('PV_.PX.UTS._.PTC.2031'!$M$9:$M$47,MATCH($A19,'PV_.PX.UTS._.PTC.2031'!$B$9:$B$47,0),1),0)</f>
        <v>114.69599634369681</v>
      </c>
    </row>
    <row r="20" spans="1:11">
      <c r="A20" s="68">
        <f t="shared" si="1"/>
        <v>2038</v>
      </c>
      <c r="B20" s="69">
        <f>IFERROR(INDEX('WD_.PX.BDG._.PTC.2029'!$L$9:$L$45,MATCH($A20,'WD_.PX.BDG._.PTC.2029'!$B$9:$B$45,0),1),0)</f>
        <v>149.72295270718297</v>
      </c>
      <c r="C20" s="69">
        <f>IFERROR(INDEX('WD_.PX.BDG._.PTC.2030'!$L$9:$L$47,MATCH($A20,'WD_.PX.BDG._.PTC.2030'!$B$9:$B$47,0),1),0)</f>
        <v>147.330289714363</v>
      </c>
      <c r="D20" s="69">
        <f>IFERROR(INDEX('WD_.PX.BDG._.PTC.2031'!$L$9:$L$47,MATCH($A20,'WD_.PX.BDG._.PTC.2031'!$B$9:$B$47,0),1),0)</f>
        <v>146.24252045298422</v>
      </c>
      <c r="E20" s="69">
        <f>IFERROR(INDEX('WD_.PX.DJW._.PTC.2029'!$L$9:$L$48,MATCH($A20,'WD_.PX.DJW._.PTC.2029'!$B$9:$B$48,0),1),0)</f>
        <v>149.72295270718297</v>
      </c>
      <c r="F20" s="69">
        <f>IFERROR(INDEX('WD_.PX.DJW._.PTC.2030'!$L$9:$L$47,MATCH($A20,'WD_.PX.DJW._.PTC.2030'!$B$9:$B$47,0),1),0)</f>
        <v>147.330289714363</v>
      </c>
      <c r="G20" s="69">
        <f>IFERROR(INDEX('WD_.PX.DJW._.PTC.2031'!$L$9:$L$47,MATCH($A20,'WD_.PX.DJW._.PTC.2031'!$B$9:$B$47,0),1),0)</f>
        <v>146.24252045298422</v>
      </c>
      <c r="H20" s="69">
        <f>IFERROR(INDEX('PV_.PX.BDG._.PTC.2031'!$L$9:$L$47,MATCH($A20,'PV_.PX.BDG._.PTC.2031'!$B$9:$B$47,0),1),0)</f>
        <v>117.19636909164954</v>
      </c>
      <c r="I20" s="69">
        <f>IFERROR(INDEX('PV_.PX.HTG._.PTC.2031'!$L$9:$L$47,MATCH($A20,'PV_.PX.HTG._.PTC.2031'!$B$9:$B$47,0),1),0)</f>
        <v>117.19636909164954</v>
      </c>
      <c r="J20" s="69">
        <f>IFERROR(INDEX('Table 3 PV_.PX.NTN._.PTC.2031'!$L$9:$L$47,MATCH($A20,'Table 3 PV_.PX.NTN._.PTC.2031'!$B$9:$B$47,0),1),0)</f>
        <v>117.19636909164954</v>
      </c>
      <c r="K20" s="69">
        <f>IFERROR(INDEX('PV_.PX.UTS._.PTC.2031'!$M$9:$M$47,MATCH($A20,'PV_.PX.UTS._.PTC.2031'!$B$9:$B$47,0),1),0)</f>
        <v>117.19636909164954</v>
      </c>
    </row>
    <row r="21" spans="1:11">
      <c r="A21" s="68">
        <f t="shared" si="1"/>
        <v>2039</v>
      </c>
      <c r="B21" s="69">
        <f>IFERROR(INDEX('WD_.PX.BDG._.PTC.2029'!$L$9:$L$45,MATCH($A21,'WD_.PX.BDG._.PTC.2029'!$B$9:$B$45,0),1),0)</f>
        <v>152.98691305009541</v>
      </c>
      <c r="C21" s="69">
        <f>IFERROR(INDEX('WD_.PX.BDG._.PTC.2030'!$L$9:$L$47,MATCH($A21,'WD_.PX.BDG._.PTC.2030'!$B$9:$B$47,0),1),0)</f>
        <v>150.54209000444914</v>
      </c>
      <c r="D21" s="69">
        <f>IFERROR(INDEX('WD_.PX.BDG._.PTC.2031'!$L$9:$L$47,MATCH($A21,'WD_.PX.BDG._.PTC.2031'!$B$9:$B$47,0),1),0)</f>
        <v>149.43060737336194</v>
      </c>
      <c r="E21" s="69">
        <f>IFERROR(INDEX('WD_.PX.DJW._.PTC.2029'!$L$9:$L$48,MATCH($A21,'WD_.PX.DJW._.PTC.2029'!$B$9:$B$48,0),1),0)</f>
        <v>152.98691305009541</v>
      </c>
      <c r="F21" s="69">
        <f>IFERROR(INDEX('WD_.PX.DJW._.PTC.2030'!$L$9:$L$47,MATCH($A21,'WD_.PX.DJW._.PTC.2030'!$B$9:$B$47,0),1),0)</f>
        <v>150.54209000444914</v>
      </c>
      <c r="G21" s="69">
        <f>IFERROR(INDEX('WD_.PX.DJW._.PTC.2031'!$L$9:$L$47,MATCH($A21,'WD_.PX.DJW._.PTC.2031'!$B$9:$B$47,0),1),0)</f>
        <v>149.43060737336194</v>
      </c>
      <c r="H21" s="69">
        <f>IFERROR(INDEX('PV_.PX.BDG._.PTC.2031'!$L$9:$L$47,MATCH($A21,'PV_.PX.BDG._.PTC.2031'!$B$9:$B$47,0),1),0)</f>
        <v>119.75124991741436</v>
      </c>
      <c r="I21" s="69">
        <f>IFERROR(INDEX('PV_.PX.HTG._.PTC.2031'!$L$9:$L$47,MATCH($A21,'PV_.PX.HTG._.PTC.2031'!$B$9:$B$47,0),1),0)</f>
        <v>119.75124991741436</v>
      </c>
      <c r="J21" s="69">
        <f>IFERROR(INDEX('Table 3 PV_.PX.NTN._.PTC.2031'!$L$9:$L$47,MATCH($A21,'Table 3 PV_.PX.NTN._.PTC.2031'!$B$9:$B$47,0),1),0)</f>
        <v>119.75124991741436</v>
      </c>
      <c r="K21" s="69">
        <f>IFERROR(INDEX('PV_.PX.UTS._.PTC.2031'!$M$9:$M$47,MATCH($A21,'PV_.PX.UTS._.PTC.2031'!$B$9:$B$47,0),1),0)</f>
        <v>119.75124991741436</v>
      </c>
    </row>
    <row r="22" spans="1:11">
      <c r="A22" s="68">
        <f t="shared" si="1"/>
        <v>2040</v>
      </c>
      <c r="B22" s="69">
        <f>IFERROR(INDEX('WD_.PX.BDG._.PTC.2029'!$L$9:$L$45,MATCH($A22,'WD_.PX.BDG._.PTC.2029'!$B$9:$B$45,0),1),0)</f>
        <v>156.32202780114989</v>
      </c>
      <c r="C22" s="69">
        <f>IFERROR(INDEX('WD_.PX.BDG._.PTC.2030'!$L$9:$L$47,MATCH($A22,'WD_.PX.BDG._.PTC.2030'!$B$9:$B$47,0),1),0)</f>
        <v>153.82390761236439</v>
      </c>
      <c r="D22" s="69">
        <f>IFERROR(INDEX('WD_.PX.BDG._.PTC.2031'!$L$9:$L$47,MATCH($A22,'WD_.PX.BDG._.PTC.2031'!$B$9:$B$47,0),1),0)</f>
        <v>152.68819465958123</v>
      </c>
      <c r="E22" s="69">
        <f>IFERROR(INDEX('WD_.PX.DJW._.PTC.2029'!$L$9:$L$48,MATCH($A22,'WD_.PX.DJW._.PTC.2029'!$B$9:$B$48,0),1),0)</f>
        <v>156.32202780114989</v>
      </c>
      <c r="F22" s="69">
        <f>IFERROR(INDEX('WD_.PX.DJW._.PTC.2030'!$L$9:$L$47,MATCH($A22,'WD_.PX.DJW._.PTC.2030'!$B$9:$B$47,0),1),0)</f>
        <v>153.82390761236439</v>
      </c>
      <c r="G22" s="69">
        <f>IFERROR(INDEX('WD_.PX.DJW._.PTC.2031'!$L$9:$L$47,MATCH($A22,'WD_.PX.DJW._.PTC.2031'!$B$9:$B$47,0),1),0)</f>
        <v>152.68819465958123</v>
      </c>
      <c r="H22" s="69">
        <f>IFERROR(INDEX('PV_.PX.BDG._.PTC.2031'!$L$9:$L$47,MATCH($A22,'PV_.PX.BDG._.PTC.2031'!$B$9:$B$47,0),1),0)</f>
        <v>122.36182720206089</v>
      </c>
      <c r="I22" s="69">
        <f>IFERROR(INDEX('PV_.PX.HTG._.PTC.2031'!$L$9:$L$47,MATCH($A22,'PV_.PX.HTG._.PTC.2031'!$B$9:$B$47,0),1),0)</f>
        <v>122.36182720206089</v>
      </c>
      <c r="J22" s="69">
        <f>IFERROR(INDEX('Table 3 PV_.PX.NTN._.PTC.2031'!$L$9:$L$47,MATCH($A22,'Table 3 PV_.PX.NTN._.PTC.2031'!$B$9:$B$47,0),1),0)</f>
        <v>122.36182720206089</v>
      </c>
      <c r="K22" s="69">
        <f>IFERROR(INDEX('PV_.PX.UTS._.PTC.2031'!$M$9:$M$47,MATCH($A22,'PV_.PX.UTS._.PTC.2031'!$B$9:$B$47,0),1),0)</f>
        <v>122.36182720206089</v>
      </c>
    </row>
    <row r="23" spans="1:11">
      <c r="A23" s="68">
        <f t="shared" si="1"/>
        <v>2041</v>
      </c>
      <c r="B23" s="69">
        <f>IFERROR(INDEX('WD_.PX.BDG._.PTC.2029'!$L$9:$L$45,MATCH($A23,'WD_.PX.BDG._.PTC.2029'!$B$9:$B$45,0),1),0)</f>
        <v>159.72984793229006</v>
      </c>
      <c r="C23" s="69">
        <f>IFERROR(INDEX('WD_.PX.BDG._.PTC.2030'!$L$9:$L$47,MATCH($A23,'WD_.PX.BDG._.PTC.2030'!$B$9:$B$47,0),1),0)</f>
        <v>157.17726872458636</v>
      </c>
      <c r="D23" s="69">
        <f>IFERROR(INDEX('WD_.PX.BDG._.PTC.2031'!$L$9:$L$47,MATCH($A23,'WD_.PX.BDG._.PTC.2031'!$B$9:$B$47,0),1),0)</f>
        <v>156.0167972299769</v>
      </c>
      <c r="E23" s="69">
        <f>IFERROR(INDEX('WD_.PX.DJW._.PTC.2029'!$L$9:$L$48,MATCH($A23,'WD_.PX.DJW._.PTC.2029'!$B$9:$B$48,0),1),0)</f>
        <v>159.72984793229006</v>
      </c>
      <c r="F23" s="69">
        <f>IFERROR(INDEX('WD_.PX.DJW._.PTC.2030'!$L$9:$L$47,MATCH($A23,'WD_.PX.DJW._.PTC.2030'!$B$9:$B$47,0),1),0)</f>
        <v>157.17726872458636</v>
      </c>
      <c r="G23" s="69">
        <f>IFERROR(INDEX('WD_.PX.DJW._.PTC.2031'!$L$9:$L$47,MATCH($A23,'WD_.PX.DJW._.PTC.2031'!$B$9:$B$47,0),1),0)</f>
        <v>156.0167972299769</v>
      </c>
      <c r="H23" s="69">
        <f>IFERROR(INDEX('PV_.PX.BDG._.PTC.2031'!$L$9:$L$47,MATCH($A23,'PV_.PX.BDG._.PTC.2031'!$B$9:$B$47,0),1),0)</f>
        <v>125.02931497641799</v>
      </c>
      <c r="I23" s="69">
        <f>IFERROR(INDEX('PV_.PX.HTG._.PTC.2031'!$L$9:$L$47,MATCH($A23,'PV_.PX.HTG._.PTC.2031'!$B$9:$B$47,0),1),0)</f>
        <v>125.02931497641799</v>
      </c>
      <c r="J23" s="69">
        <f>IFERROR(INDEX('Table 3 PV_.PX.NTN._.PTC.2031'!$L$9:$L$47,MATCH($A23,'Table 3 PV_.PX.NTN._.PTC.2031'!$B$9:$B$47,0),1),0)</f>
        <v>125.02931497641799</v>
      </c>
      <c r="K23" s="69">
        <f>IFERROR(INDEX('PV_.PX.UTS._.PTC.2031'!$M$9:$M$47,MATCH($A23,'PV_.PX.UTS._.PTC.2031'!$B$9:$B$47,0),1),0)</f>
        <v>125.02931497641799</v>
      </c>
    </row>
    <row r="24" spans="1:11">
      <c r="A24" s="68">
        <f t="shared" si="1"/>
        <v>2042</v>
      </c>
      <c r="B24" s="69">
        <f>IFERROR(INDEX('WD_.PX.BDG._.PTC.2029'!$L$9:$L$45,MATCH($A24,'WD_.PX.BDG._.PTC.2029'!$B$9:$B$45,0),1),0)</f>
        <v>163.21195862319203</v>
      </c>
      <c r="C24" s="69">
        <f>IFERROR(INDEX('WD_.PX.BDG._.PTC.2030'!$L$9:$L$47,MATCH($A24,'WD_.PX.BDG._.PTC.2030'!$B$9:$B$47,0),1),0)</f>
        <v>160.60373318866488</v>
      </c>
      <c r="D24" s="69">
        <f>IFERROR(INDEX('WD_.PX.BDG._.PTC.2031'!$L$9:$L$47,MATCH($A24,'WD_.PX.BDG._.PTC.2031'!$B$9:$B$47,0),1),0)</f>
        <v>159.41796341542948</v>
      </c>
      <c r="E24" s="69">
        <f>IFERROR(INDEX('WD_.PX.DJW._.PTC.2029'!$L$9:$L$48,MATCH($A24,'WD_.PX.DJW._.PTC.2029'!$B$9:$B$48,0),1),0)</f>
        <v>163.21195862319203</v>
      </c>
      <c r="F24" s="69">
        <f>IFERROR(INDEX('WD_.PX.DJW._.PTC.2030'!$L$9:$L$47,MATCH($A24,'WD_.PX.DJW._.PTC.2030'!$B$9:$B$47,0),1),0)</f>
        <v>160.60373318866488</v>
      </c>
      <c r="G24" s="69">
        <f>IFERROR(INDEX('WD_.PX.DJW._.PTC.2031'!$L$9:$L$47,MATCH($A24,'WD_.PX.DJW._.PTC.2031'!$B$9:$B$47,0),1),0)</f>
        <v>159.41796341542948</v>
      </c>
      <c r="H24" s="69">
        <f>IFERROR(INDEX('PV_.PX.BDG._.PTC.2031'!$L$9:$L$47,MATCH($A24,'PV_.PX.BDG._.PTC.2031'!$B$9:$B$47,0),1),0)</f>
        <v>127.75495404758324</v>
      </c>
      <c r="I24" s="69">
        <f>IFERROR(INDEX('PV_.PX.HTG._.PTC.2031'!$L$9:$L$47,MATCH($A24,'PV_.PX.HTG._.PTC.2031'!$B$9:$B$47,0),1),0)</f>
        <v>127.75495404758324</v>
      </c>
      <c r="J24" s="69">
        <f>IFERROR(INDEX('Table 3 PV_.PX.NTN._.PTC.2031'!$L$9:$L$47,MATCH($A24,'Table 3 PV_.PX.NTN._.PTC.2031'!$B$9:$B$47,0),1),0)</f>
        <v>127.75495404758324</v>
      </c>
      <c r="K24" s="69">
        <f>IFERROR(INDEX('PV_.PX.UTS._.PTC.2031'!$M$9:$M$47,MATCH($A24,'PV_.PX.UTS._.PTC.2031'!$B$9:$B$47,0),1),0)</f>
        <v>127.75495404758324</v>
      </c>
    </row>
    <row r="25" spans="1:11">
      <c r="A25" s="68">
        <f t="shared" si="1"/>
        <v>2043</v>
      </c>
      <c r="B25" s="69">
        <f>IFERROR(INDEX('WD_.PX.BDG._.PTC.2029'!$L$9:$L$45,MATCH($A25,'WD_.PX.BDG._.PTC.2029'!$B$9:$B$45,0),1),0)</f>
        <v>166.7699793719689</v>
      </c>
      <c r="C25" s="69">
        <f>IFERROR(INDEX('WD_.PX.BDG._.PTC.2030'!$L$9:$L$47,MATCH($A25,'WD_.PX.BDG._.PTC.2030'!$B$9:$B$47,0),1),0)</f>
        <v>164.10489462215736</v>
      </c>
      <c r="D25" s="69">
        <f>IFERROR(INDEX('WD_.PX.BDG._.PTC.2031'!$L$9:$L$47,MATCH($A25,'WD_.PX.BDG._.PTC.2031'!$B$9:$B$47,0),1),0)</f>
        <v>162.89327506749646</v>
      </c>
      <c r="E25" s="69">
        <f>IFERROR(INDEX('WD_.PX.DJW._.PTC.2029'!$L$9:$L$48,MATCH($A25,'WD_.PX.DJW._.PTC.2029'!$B$9:$B$48,0),1),0)</f>
        <v>166.7699793719689</v>
      </c>
      <c r="F25" s="69">
        <f>IFERROR(INDEX('WD_.PX.DJW._.PTC.2030'!$L$9:$L$47,MATCH($A25,'WD_.PX.DJW._.PTC.2030'!$B$9:$B$47,0),1),0)</f>
        <v>164.10489462215736</v>
      </c>
      <c r="G25" s="69">
        <f>IFERROR(INDEX('WD_.PX.DJW._.PTC.2031'!$L$9:$L$47,MATCH($A25,'WD_.PX.DJW._.PTC.2031'!$B$9:$B$47,0),1),0)</f>
        <v>162.89327506749646</v>
      </c>
      <c r="H25" s="69">
        <f>IFERROR(INDEX('PV_.PX.BDG._.PTC.2031'!$L$9:$L$47,MATCH($A25,'PV_.PX.BDG._.PTC.2031'!$B$9:$B$47,0),1),0)</f>
        <v>130.5400120855777</v>
      </c>
      <c r="I25" s="69">
        <f>IFERROR(INDEX('PV_.PX.HTG._.PTC.2031'!$L$9:$L$47,MATCH($A25,'PV_.PX.HTG._.PTC.2031'!$B$9:$B$47,0),1),0)</f>
        <v>130.5400120855777</v>
      </c>
      <c r="J25" s="69">
        <f>IFERROR(INDEX('Table 3 PV_.PX.NTN._.PTC.2031'!$L$9:$L$47,MATCH($A25,'Table 3 PV_.PX.NTN._.PTC.2031'!$B$9:$B$47,0),1),0)</f>
        <v>130.5400120855777</v>
      </c>
      <c r="K25" s="69">
        <f>IFERROR(INDEX('PV_.PX.UTS._.PTC.2031'!$M$9:$M$47,MATCH($A25,'PV_.PX.UTS._.PTC.2031'!$B$9:$B$47,0),1),0)</f>
        <v>130.5400120855777</v>
      </c>
    </row>
    <row r="26" spans="1:11">
      <c r="A26" s="68">
        <f t="shared" si="1"/>
        <v>2044</v>
      </c>
      <c r="B26" s="69">
        <f>IFERROR(INDEX('WD_.PX.BDG._.PTC.2029'!$L$9:$L$45,MATCH($A26,'WD_.PX.BDG._.PTC.2029'!$B$9:$B$45,0),1),0)</f>
        <v>170.40556488080787</v>
      </c>
      <c r="C26" s="69">
        <f>IFERROR(INDEX('WD_.PX.BDG._.PTC.2030'!$L$9:$L$47,MATCH($A26,'WD_.PX.BDG._.PTC.2030'!$B$9:$B$47,0),1),0)</f>
        <v>167.68238128411315</v>
      </c>
      <c r="D26" s="69">
        <f>IFERROR(INDEX('WD_.PX.BDG._.PTC.2031'!$L$9:$L$47,MATCH($A26,'WD_.PX.BDG._.PTC.2031'!$B$9:$B$47,0),1),0)</f>
        <v>166.44434842346192</v>
      </c>
      <c r="E26" s="69">
        <f>IFERROR(INDEX('WD_.PX.DJW._.PTC.2029'!$L$9:$L$48,MATCH($A26,'WD_.PX.DJW._.PTC.2029'!$B$9:$B$48,0),1),0)</f>
        <v>170.40556488080787</v>
      </c>
      <c r="F26" s="69">
        <f>IFERROR(INDEX('WD_.PX.DJW._.PTC.2030'!$L$9:$L$47,MATCH($A26,'WD_.PX.DJW._.PTC.2030'!$B$9:$B$47,0),1),0)</f>
        <v>167.68238128411315</v>
      </c>
      <c r="G26" s="69">
        <f>IFERROR(INDEX('WD_.PX.DJW._.PTC.2031'!$L$9:$L$47,MATCH($A26,'WD_.PX.DJW._.PTC.2031'!$B$9:$B$47,0),1),0)</f>
        <v>166.44434842346192</v>
      </c>
      <c r="H26" s="69">
        <f>IFERROR(INDEX('PV_.PX.BDG._.PTC.2031'!$L$9:$L$47,MATCH($A26,'PV_.PX.BDG._.PTC.2031'!$B$9:$B$47,0),1),0)</f>
        <v>133.38578431658249</v>
      </c>
      <c r="I26" s="69">
        <f>IFERROR(INDEX('PV_.PX.HTG._.PTC.2031'!$L$9:$L$47,MATCH($A26,'PV_.PX.HTG._.PTC.2031'!$B$9:$B$47,0),1),0)</f>
        <v>133.38578431658249</v>
      </c>
      <c r="J26" s="69">
        <f>IFERROR(INDEX('Table 3 PV_.PX.NTN._.PTC.2031'!$L$9:$L$47,MATCH($A26,'Table 3 PV_.PX.NTN._.PTC.2031'!$B$9:$B$47,0),1),0)</f>
        <v>133.38578431658249</v>
      </c>
      <c r="K26" s="69">
        <f>IFERROR(INDEX('PV_.PX.UTS._.PTC.2031'!$M$9:$M$47,MATCH($A26,'PV_.PX.UTS._.PTC.2031'!$B$9:$B$47,0),1),0)</f>
        <v>133.38578431658249</v>
      </c>
    </row>
    <row r="27" spans="1:11">
      <c r="A27" s="68">
        <f t="shared" si="1"/>
        <v>2045</v>
      </c>
      <c r="B27" s="69">
        <f>IFERROR(INDEX('WD_.PX.BDG._.PTC.2029'!$L$9:$L$45,MATCH($A27,'WD_.PX.BDG._.PTC.2029'!$B$9:$B$45,0),1),0)</f>
        <v>174.12040627372122</v>
      </c>
      <c r="C27" s="69">
        <f>IFERROR(INDEX('WD_.PX.BDG._.PTC.2030'!$L$9:$L$47,MATCH($A27,'WD_.PX.BDG._.PTC.2030'!$B$9:$B$47,0),1),0)</f>
        <v>171.33785727336391</v>
      </c>
      <c r="D27" s="69">
        <f>IFERROR(INDEX('WD_.PX.BDG._.PTC.2031'!$L$9:$L$47,MATCH($A27,'WD_.PX.BDG._.PTC.2031'!$B$9:$B$47,0),1),0)</f>
        <v>170.07283529578007</v>
      </c>
      <c r="E27" s="69">
        <f>IFERROR(INDEX('WD_.PX.DJW._.PTC.2029'!$L$9:$L$48,MATCH($A27,'WD_.PX.DJW._.PTC.2029'!$B$9:$B$48,0),1),0)</f>
        <v>174.12040627372122</v>
      </c>
      <c r="F27" s="69">
        <f>IFERROR(INDEX('WD_.PX.DJW._.PTC.2030'!$L$9:$L$47,MATCH($A27,'WD_.PX.DJW._.PTC.2030'!$B$9:$B$47,0),1),0)</f>
        <v>171.33785727336391</v>
      </c>
      <c r="G27" s="69">
        <f>IFERROR(INDEX('WD_.PX.DJW._.PTC.2031'!$L$9:$L$47,MATCH($A27,'WD_.PX.DJW._.PTC.2031'!$B$9:$B$47,0),1),0)</f>
        <v>170.07283529578007</v>
      </c>
      <c r="H27" s="69">
        <f>IFERROR(INDEX('PV_.PX.BDG._.PTC.2031'!$L$9:$L$47,MATCH($A27,'PV_.PX.BDG._.PTC.2031'!$B$9:$B$47,0),1),0)</f>
        <v>136.29359447613942</v>
      </c>
      <c r="I27" s="69">
        <f>IFERROR(INDEX('PV_.PX.HTG._.PTC.2031'!$L$9:$L$47,MATCH($A27,'PV_.PX.HTG._.PTC.2031'!$B$9:$B$47,0),1),0)</f>
        <v>136.29359447613942</v>
      </c>
      <c r="J27" s="69">
        <f>IFERROR(INDEX('Table 3 PV_.PX.NTN._.PTC.2031'!$L$9:$L$47,MATCH($A27,'Table 3 PV_.PX.NTN._.PTC.2031'!$B$9:$B$47,0),1),0)</f>
        <v>136.29359447613942</v>
      </c>
      <c r="K27" s="69">
        <f>IFERROR(INDEX('PV_.PX.UTS._.PTC.2031'!$M$9:$M$47,MATCH($A27,'PV_.PX.UTS._.PTC.2031'!$B$9:$B$47,0),1),0)</f>
        <v>136.29359447613942</v>
      </c>
    </row>
    <row r="28" spans="1:11">
      <c r="A28" s="68">
        <f>A27+1</f>
        <v>2046</v>
      </c>
      <c r="B28" s="69">
        <f>IFERROR(INDEX('WD_.PX.BDG._.PTC.2029'!$L$9:$L$45,MATCH($A28,'WD_.PX.BDG._.PTC.2029'!$B$9:$B$45,0),1),0)</f>
        <v>177.91623109654628</v>
      </c>
      <c r="C28" s="69">
        <f>IFERROR(INDEX('WD_.PX.BDG._.PTC.2030'!$L$9:$L$47,MATCH($A28,'WD_.PX.BDG._.PTC.2030'!$B$9:$B$47,0),1),0)</f>
        <v>175.07302252852358</v>
      </c>
      <c r="D28" s="69">
        <f>IFERROR(INDEX('WD_.PX.BDG._.PTC.2031'!$L$9:$L$47,MATCH($A28,'WD_.PX.BDG._.PTC.2031'!$B$9:$B$47,0),1),0)</f>
        <v>173.78042307207502</v>
      </c>
      <c r="E28" s="69">
        <f>IFERROR(INDEX('WD_.PX.DJW._.PTC.2029'!$L$9:$L$48,MATCH($A28,'WD_.PX.DJW._.PTC.2029'!$B$9:$B$48,0),1),0)</f>
        <v>177.91623109654628</v>
      </c>
      <c r="F28" s="69">
        <f>IFERROR(INDEX('WD_.PX.DJW._.PTC.2030'!$L$9:$L$47,MATCH($A28,'WD_.PX.DJW._.PTC.2030'!$B$9:$B$47,0),1),0)</f>
        <v>175.07302252852358</v>
      </c>
      <c r="G28" s="69">
        <f>IFERROR(INDEX('WD_.PX.DJW._.PTC.2031'!$L$9:$L$47,MATCH($A28,'WD_.PX.DJW._.PTC.2031'!$B$9:$B$47,0),1),0)</f>
        <v>173.78042307207502</v>
      </c>
      <c r="H28" s="69">
        <f>IFERROR(INDEX('PV_.PX.BDG._.PTC.2031'!$L$9:$L$47,MATCH($A28,'PV_.PX.BDG._.PTC.2031'!$B$9:$B$47,0),1),0)</f>
        <v>139.26479480915094</v>
      </c>
      <c r="I28" s="69">
        <f>IFERROR(INDEX('PV_.PX.HTG._.PTC.2031'!$L$9:$L$47,MATCH($A28,'PV_.PX.HTG._.PTC.2031'!$B$9:$B$47,0),1),0)</f>
        <v>139.26479480915094</v>
      </c>
      <c r="J28" s="69">
        <f>IFERROR(INDEX('Table 3 PV_.PX.NTN._.PTC.2031'!$L$9:$L$47,MATCH($A28,'Table 3 PV_.PX.NTN._.PTC.2031'!$B$9:$B$47,0),1),0)</f>
        <v>139.26479480915094</v>
      </c>
      <c r="K28" s="69">
        <f>IFERROR(INDEX('PV_.PX.UTS._.PTC.2031'!$M$9:$M$47,MATCH($A28,'PV_.PX.UTS._.PTC.2031'!$B$9:$B$47,0),1),0)</f>
        <v>139.26479480915094</v>
      </c>
    </row>
    <row r="29" spans="1:11">
      <c r="A29" s="68">
        <f>A28+1</f>
        <v>2047</v>
      </c>
      <c r="B29" s="69">
        <f>IFERROR(INDEX('WD_.PX.BDG._.PTC.2029'!$L$9:$L$45,MATCH($A29,'WD_.PX.BDG._.PTC.2029'!$B$9:$B$45,0),1),0)</f>
        <v>181.79480486681047</v>
      </c>
      <c r="C29" s="69">
        <f>IFERROR(INDEX('WD_.PX.BDG._.PTC.2030'!$L$9:$L$47,MATCH($A29,'WD_.PX.BDG._.PTC.2030'!$B$9:$B$47,0),1),0)</f>
        <v>178.88961435308579</v>
      </c>
      <c r="D29" s="69">
        <f>IFERROR(INDEX('WD_.PX.BDG._.PTC.2031'!$L$9:$L$47,MATCH($A29,'WD_.PX.BDG._.PTC.2031'!$B$9:$B$47,0),1),0)</f>
        <v>177.56883622897806</v>
      </c>
      <c r="E29" s="69">
        <f>IFERROR(INDEX('WD_.PX.DJW._.PTC.2029'!$L$9:$L$48,MATCH($A29,'WD_.PX.DJW._.PTC.2029'!$B$9:$B$48,0),1),0)</f>
        <v>181.79480486681047</v>
      </c>
      <c r="F29" s="69">
        <f>IFERROR(INDEX('WD_.PX.DJW._.PTC.2030'!$L$9:$L$47,MATCH($A29,'WD_.PX.DJW._.PTC.2030'!$B$9:$B$47,0),1),0)</f>
        <v>178.88961435308579</v>
      </c>
      <c r="G29" s="69">
        <f>IFERROR(INDEX('WD_.PX.DJW._.PTC.2031'!$L$9:$L$47,MATCH($A29,'WD_.PX.DJW._.PTC.2031'!$B$9:$B$47,0),1),0)</f>
        <v>177.56883622897806</v>
      </c>
      <c r="H29" s="69">
        <f>IFERROR(INDEX('PV_.PX.BDG._.PTC.2031'!$L$9:$L$47,MATCH($A29,'PV_.PX.BDG._.PTC.2031'!$B$9:$B$47,0),1),0)</f>
        <v>142.30076728304451</v>
      </c>
      <c r="I29" s="69">
        <f>IFERROR(INDEX('PV_.PX.HTG._.PTC.2031'!$L$9:$L$47,MATCH($A29,'PV_.PX.HTG._.PTC.2031'!$B$9:$B$47,0),1),0)</f>
        <v>142.30076728304451</v>
      </c>
      <c r="J29" s="69">
        <f>IFERROR(INDEX('Table 3 PV_.PX.NTN._.PTC.2031'!$L$9:$L$47,MATCH($A29,'Table 3 PV_.PX.NTN._.PTC.2031'!$B$9:$B$47,0),1),0)</f>
        <v>142.30076728304451</v>
      </c>
      <c r="K29" s="69">
        <f>IFERROR(INDEX('PV_.PX.UTS._.PTC.2031'!$M$9:$M$47,MATCH($A29,'PV_.PX.UTS._.PTC.2031'!$B$9:$B$47,0),1),0)</f>
        <v>142.30076728304451</v>
      </c>
    </row>
    <row r="30" spans="1:11">
      <c r="A30" s="68">
        <f>A29+1</f>
        <v>2048</v>
      </c>
      <c r="B30" s="69">
        <f>IFERROR(INDEX('WD_.PX.BDG._.PTC.2029'!$L$9:$L$45,MATCH($A30,'WD_.PX.BDG._.PTC.2029'!$B$9:$B$45,0),1),0)</f>
        <v>185.75793154379184</v>
      </c>
      <c r="C30" s="69">
        <f>IFERROR(INDEX('WD_.PX.BDG._.PTC.2030'!$L$9:$L$47,MATCH($A30,'WD_.PX.BDG._.PTC.2030'!$B$9:$B$47,0),1),0)</f>
        <v>182.78940787797245</v>
      </c>
      <c r="D30" s="69">
        <f>IFERROR(INDEX('WD_.PX.BDG._.PTC.2031'!$L$9:$L$47,MATCH($A30,'WD_.PX.BDG._.PTC.2031'!$B$9:$B$47,0),1),0)</f>
        <v>181.43983679126131</v>
      </c>
      <c r="E30" s="69">
        <f>IFERROR(INDEX('WD_.PX.DJW._.PTC.2029'!$L$9:$L$48,MATCH($A30,'WD_.PX.DJW._.PTC.2029'!$B$9:$B$48,0),1),0)</f>
        <v>185.75793154379184</v>
      </c>
      <c r="F30" s="69">
        <f>IFERROR(INDEX('WD_.PX.DJW._.PTC.2030'!$L$9:$L$47,MATCH($A30,'WD_.PX.DJW._.PTC.2030'!$B$9:$B$47,0),1),0)</f>
        <v>182.78940787797245</v>
      </c>
      <c r="G30" s="69">
        <f>IFERROR(INDEX('WD_.PX.DJW._.PTC.2031'!$L$9:$L$47,MATCH($A30,'WD_.PX.DJW._.PTC.2031'!$B$9:$B$47,0),1),0)</f>
        <v>181.43983679126131</v>
      </c>
      <c r="H30" s="69">
        <f>IFERROR(INDEX('PV_.PX.BDG._.PTC.2031'!$L$9:$L$47,MATCH($A30,'PV_.PX.BDG._.PTC.2031'!$B$9:$B$47,0),1),0)</f>
        <v>145.4029239557147</v>
      </c>
      <c r="I30" s="69">
        <f>IFERROR(INDEX('PV_.PX.HTG._.PTC.2031'!$L$9:$L$47,MATCH($A30,'PV_.PX.HTG._.PTC.2031'!$B$9:$B$47,0),1),0)</f>
        <v>145.4029239557147</v>
      </c>
      <c r="J30" s="69">
        <f>IFERROR(INDEX('Table 3 PV_.PX.NTN._.PTC.2031'!$L$9:$L$47,MATCH($A30,'Table 3 PV_.PX.NTN._.PTC.2031'!$B$9:$B$47,0),1),0)</f>
        <v>145.4029239557147</v>
      </c>
      <c r="K30" s="69">
        <f>IFERROR(INDEX('PV_.PX.UTS._.PTC.2031'!$M$9:$M$47,MATCH($A30,'PV_.PX.UTS._.PTC.2031'!$B$9:$B$47,0),1),0)</f>
        <v>145.4029239557147</v>
      </c>
    </row>
    <row r="31" spans="1:11">
      <c r="A31" s="68">
        <f>A30+1</f>
        <v>2049</v>
      </c>
      <c r="B31" s="69">
        <f>IFERROR(INDEX('WD_.PX.BDG._.PTC.2029'!$L$9:$L$45,MATCH($A31,'WD_.PX.BDG._.PTC.2029'!$B$9:$B$45,0),1),0)</f>
        <v>189.80745438082474</v>
      </c>
      <c r="C31" s="69">
        <f>IFERROR(INDEX('WD_.PX.BDG._.PTC.2030'!$L$9:$L$47,MATCH($A31,'WD_.PX.BDG._.PTC.2030'!$B$9:$B$47,0),1),0)</f>
        <v>186.77421690021902</v>
      </c>
      <c r="D31" s="69">
        <f>IFERROR(INDEX('WD_.PX.BDG._.PTC.2031'!$L$9:$L$47,MATCH($A31,'WD_.PX.BDG._.PTC.2031'!$B$9:$B$47,0),1),0)</f>
        <v>185.39522516433067</v>
      </c>
      <c r="E31" s="69">
        <f>IFERROR(INDEX('WD_.PX.DJW._.PTC.2029'!$L$9:$L$48,MATCH($A31,'WD_.PX.DJW._.PTC.2029'!$B$9:$B$48,0),1),0)</f>
        <v>189.80745438082474</v>
      </c>
      <c r="F31" s="69">
        <f>IFERROR(INDEX('WD_.PX.DJW._.PTC.2030'!$L$9:$L$47,MATCH($A31,'WD_.PX.DJW._.PTC.2030'!$B$9:$B$47,0),1),0)</f>
        <v>186.77421690021902</v>
      </c>
      <c r="G31" s="69">
        <f>IFERROR(INDEX('WD_.PX.DJW._.PTC.2031'!$L$9:$L$47,MATCH($A31,'WD_.PX.DJW._.PTC.2031'!$B$9:$B$47,0),1),0)</f>
        <v>185.39522516433067</v>
      </c>
      <c r="H31" s="69">
        <f>IFERROR(INDEX('PV_.PX.BDG._.PTC.2031'!$L$9:$L$47,MATCH($A31,'PV_.PX.BDG._.PTC.2031'!$B$9:$B$47,0),1),0)</f>
        <v>148.57270764266974</v>
      </c>
      <c r="I31" s="69">
        <f>IFERROR(INDEX('PV_.PX.HTG._.PTC.2031'!$L$9:$L$47,MATCH($A31,'PV_.PX.HTG._.PTC.2031'!$B$9:$B$47,0),1),0)</f>
        <v>148.57270764266974</v>
      </c>
      <c r="J31" s="69">
        <f>IFERROR(INDEX('Table 3 PV_.PX.NTN._.PTC.2031'!$L$9:$L$47,MATCH($A31,'Table 3 PV_.PX.NTN._.PTC.2031'!$B$9:$B$47,0),1),0)</f>
        <v>148.57270764266974</v>
      </c>
      <c r="K31" s="69">
        <f>IFERROR(INDEX('PV_.PX.UTS._.PTC.2031'!$M$9:$M$47,MATCH($A31,'PV_.PX.UTS._.PTC.2031'!$B$9:$B$47,0),1),0)</f>
        <v>148.57270764266974</v>
      </c>
    </row>
    <row r="32" spans="1:11">
      <c r="A32" s="68">
        <f>A31+1</f>
        <v>2050</v>
      </c>
      <c r="B32" s="69">
        <f>IFERROR(INDEX('WD_.PX.BDG._.PTC.2029'!$L$9:$L$45,MATCH($A32,'WD_.PX.BDG._.PTC.2029'!$B$9:$B$45,0),1),0)</f>
        <v>183.18893035202484</v>
      </c>
      <c r="C32" s="69">
        <f>IFERROR(INDEX('WD_.PX.BDG._.PTC.2030'!$L$9:$L$47,MATCH($A32,'WD_.PX.BDG._.PTC.2030'!$B$9:$B$47,0),1),0)</f>
        <v>190.84589475763559</v>
      </c>
      <c r="D32" s="69">
        <f>IFERROR(INDEX('WD_.PX.BDG._.PTC.2031'!$L$9:$L$47,MATCH($A32,'WD_.PX.BDG._.PTC.2031'!$B$9:$B$47,0),1),0)</f>
        <v>189.43684100242913</v>
      </c>
      <c r="E32" s="69">
        <f>IFERROR(INDEX('WD_.PX.DJW._.PTC.2029'!$L$9:$L$48,MATCH($A32,'WD_.PX.DJW._.PTC.2029'!$B$9:$B$48,0),1),0)</f>
        <v>193.94525681416536</v>
      </c>
      <c r="F32" s="69">
        <f>IFERROR(INDEX('WD_.PX.DJW._.PTC.2030'!$L$9:$L$47,MATCH($A32,'WD_.PX.DJW._.PTC.2030'!$B$9:$B$47,0),1),0)</f>
        <v>190.84589475763559</v>
      </c>
      <c r="G32" s="69">
        <f>IFERROR(INDEX('WD_.PX.DJW._.PTC.2031'!$L$9:$L$47,MATCH($A32,'WD_.PX.DJW._.PTC.2031'!$B$9:$B$47,0),1),0)</f>
        <v>189.43684100242913</v>
      </c>
      <c r="H32" s="69">
        <f>IFERROR(INDEX('PV_.PX.BDG._.PTC.2031'!$L$9:$L$47,MATCH($A32,'PV_.PX.BDG._.PTC.2031'!$B$9:$B$47,0),1),0)</f>
        <v>151.81159261279529</v>
      </c>
      <c r="I32" s="69">
        <f>IFERROR(INDEX('PV_.PX.HTG._.PTC.2031'!$L$9:$L$47,MATCH($A32,'PV_.PX.HTG._.PTC.2031'!$B$9:$B$47,0),1),0)</f>
        <v>151.81159261279529</v>
      </c>
      <c r="J32" s="69">
        <f>IFERROR(INDEX('Table 3 PV_.PX.NTN._.PTC.2031'!$L$9:$L$47,MATCH($A32,'Table 3 PV_.PX.NTN._.PTC.2031'!$B$9:$B$47,0),1),0)</f>
        <v>151.81159261279529</v>
      </c>
      <c r="K32" s="69">
        <f>IFERROR(INDEX('PV_.PX.UTS._.PTC.2031'!$M$9:$M$47,MATCH($A32,'PV_.PX.UTS._.PTC.2031'!$B$9:$B$47,0),1),0)</f>
        <v>151.81159261279529</v>
      </c>
    </row>
    <row r="33" spans="1:11">
      <c r="A33" s="68">
        <f t="shared" ref="A33:A37" si="2">A32+1</f>
        <v>2051</v>
      </c>
      <c r="B33" s="69">
        <f>IFERROR(INDEX('WD_.PX.BDG._.PTC.2029'!$L$9:$L$45,MATCH($A33,'WD_.PX.BDG._.PTC.2029'!$B$9:$B$45,0),1),0)</f>
        <v>187.18244901604126</v>
      </c>
      <c r="C33" s="69">
        <f>IFERROR(INDEX('WD_.PX.BDG._.PTC.2030'!$L$9:$L$47,MATCH($A33,'WD_.PX.BDG._.PTC.2030'!$B$9:$B$47,0),1),0)</f>
        <v>195.00633519079582</v>
      </c>
      <c r="D33" s="69">
        <f>IFERROR(INDEX('WD_.PX.BDG._.PTC.2031'!$L$9:$L$47,MATCH($A33,'WD_.PX.BDG._.PTC.2031'!$B$9:$B$47,0),1),0)</f>
        <v>193.56656406426157</v>
      </c>
      <c r="E33" s="69">
        <f>IFERROR(INDEX('WD_.PX.DJW._.PTC.2029'!$L$9:$L$48,MATCH($A33,'WD_.PX.DJW._.PTC.2029'!$B$9:$B$48,0),1),0)</f>
        <v>198.17326333897967</v>
      </c>
      <c r="F33" s="69">
        <f>IFERROR(INDEX('WD_.PX.DJW._.PTC.2030'!$L$9:$L$47,MATCH($A33,'WD_.PX.DJW._.PTC.2030'!$B$9:$B$47,0),1),0)</f>
        <v>195.00633519079582</v>
      </c>
      <c r="G33" s="69">
        <f>IFERROR(INDEX('WD_.PX.DJW._.PTC.2031'!$L$9:$L$47,MATCH($A33,'WD_.PX.DJW._.PTC.2031'!$B$9:$B$47,0),1),0)</f>
        <v>193.56656406426157</v>
      </c>
      <c r="H33" s="69">
        <f>IFERROR(INDEX('PV_.PX.BDG._.PTC.2031'!$L$9:$L$47,MATCH($A33,'PV_.PX.BDG._.PTC.2031'!$B$9:$B$47,0),1),0)</f>
        <v>155.12108527403822</v>
      </c>
      <c r="I33" s="69">
        <f>IFERROR(INDEX('PV_.PX.HTG._.PTC.2031'!$L$9:$L$47,MATCH($A33,'PV_.PX.HTG._.PTC.2031'!$B$9:$B$47,0),1),0)</f>
        <v>155.12108527403822</v>
      </c>
      <c r="J33" s="69">
        <f>IFERROR(INDEX('Table 3 PV_.PX.NTN._.PTC.2031'!$L$9:$L$47,MATCH($A33,'Table 3 PV_.PX.NTN._.PTC.2031'!$B$9:$B$47,0),1),0)</f>
        <v>0</v>
      </c>
      <c r="K33" s="69">
        <f>IFERROR(INDEX('PV_.PX.UTS._.PTC.2031'!$M$9:$M$47,MATCH($A33,'PV_.PX.UTS._.PTC.2031'!$B$9:$B$47,0),1),0)</f>
        <v>155.12108527403822</v>
      </c>
    </row>
    <row r="34" spans="1:11">
      <c r="A34" s="68">
        <f t="shared" si="2"/>
        <v>2052</v>
      </c>
      <c r="B34" s="69">
        <f>IFERROR(INDEX('WD_.PX.BDG._.PTC.2029'!$L$9:$L$45,MATCH($A34,'WD_.PX.BDG._.PTC.2029'!$B$9:$B$45,0),1),0)</f>
        <v>191.26302629311488</v>
      </c>
      <c r="C34" s="69">
        <f>IFERROR(INDEX('WD_.PX.BDG._.PTC.2030'!$L$9:$L$47,MATCH($A34,'WD_.PX.BDG._.PTC.2030'!$B$9:$B$47,0),1),0)</f>
        <v>199.25747322381727</v>
      </c>
      <c r="D34" s="69">
        <f>IFERROR(INDEX('WD_.PX.BDG._.PTC.2031'!$L$9:$L$47,MATCH($A34,'WD_.PX.BDG._.PTC.2031'!$B$9:$B$47,0),1),0)</f>
        <v>197.78631508727193</v>
      </c>
      <c r="E34" s="69">
        <f>IFERROR(INDEX('WD_.PX.DJW._.PTC.2029'!$L$9:$L$48,MATCH($A34,'WD_.PX.DJW._.PTC.2029'!$B$9:$B$48,0),1),0)</f>
        <v>202.49344040442753</v>
      </c>
      <c r="F34" s="69">
        <f>IFERROR(INDEX('WD_.PX.DJW._.PTC.2030'!$L$9:$L$47,MATCH($A34,'WD_.PX.DJW._.PTC.2030'!$B$9:$B$47,0),1),0)</f>
        <v>199.25747322381727</v>
      </c>
      <c r="G34" s="69">
        <f>IFERROR(INDEX('WD_.PX.DJW._.PTC.2031'!$L$9:$L$47,MATCH($A34,'WD_.PX.DJW._.PTC.2031'!$B$9:$B$47,0),1),0)</f>
        <v>197.78631508727193</v>
      </c>
      <c r="H34" s="69">
        <f>IFERROR(INDEX('PV_.PX.BDG._.PTC.2031'!$L$9:$L$47,MATCH($A34,'PV_.PX.BDG._.PTC.2031'!$B$9:$B$47,0),1),0)</f>
        <v>158.50272487403802</v>
      </c>
      <c r="I34" s="69">
        <f>IFERROR(INDEX('PV_.PX.HTG._.PTC.2031'!$L$9:$L$47,MATCH($A34,'PV_.PX.HTG._.PTC.2031'!$B$9:$B$47,0),1),0)</f>
        <v>158.50272487403802</v>
      </c>
      <c r="J34" s="69">
        <f>IFERROR(INDEX('Table 3 PV_.PX.NTN._.PTC.2031'!$L$9:$L$47,MATCH($A34,'Table 3 PV_.PX.NTN._.PTC.2031'!$B$9:$B$47,0),1),0)</f>
        <v>0</v>
      </c>
      <c r="K34" s="69">
        <f>IFERROR(INDEX('PV_.PX.UTS._.PTC.2031'!$M$9:$M$47,MATCH($A34,'PV_.PX.UTS._.PTC.2031'!$B$9:$B$47,0),1),0)</f>
        <v>158.50272487403802</v>
      </c>
    </row>
    <row r="35" spans="1:11">
      <c r="A35" s="68">
        <f t="shared" si="2"/>
        <v>2053</v>
      </c>
      <c r="B35" s="69">
        <f>IFERROR(INDEX('WD_.PX.BDG._.PTC.2029'!$L$9:$L$45,MATCH($A35,'WD_.PX.BDG._.PTC.2029'!$B$9:$B$45,0),1),0)</f>
        <v>195.43256023718754</v>
      </c>
      <c r="C35" s="69">
        <f>IFERROR(INDEX('WD_.PX.BDG._.PTC.2030'!$L$9:$L$47,MATCH($A35,'WD_.PX.BDG._.PTC.2030'!$B$9:$B$47,0),1),0)</f>
        <v>203.60128606434233</v>
      </c>
      <c r="D35" s="69">
        <f>IFERROR(INDEX('WD_.PX.BDG._.PTC.2031'!$L$9:$L$47,MATCH($A35,'WD_.PX.BDG._.PTC.2031'!$B$9:$B$47,0),1),0)</f>
        <v>202.09805668097965</v>
      </c>
      <c r="E35" s="69">
        <f>IFERROR(INDEX('WD_.PX.DJW._.PTC.2029'!$L$9:$L$48,MATCH($A35,'WD_.PX.DJW._.PTC.2029'!$B$9:$B$48,0),1),0)</f>
        <v>206.90779732825973</v>
      </c>
      <c r="F35" s="69">
        <f>IFERROR(INDEX('WD_.PX.DJW._.PTC.2030'!$L$9:$L$47,MATCH($A35,'WD_.PX.DJW._.PTC.2030'!$B$9:$B$47,0),1),0)</f>
        <v>203.60128606434233</v>
      </c>
      <c r="G35" s="69">
        <f>IFERROR(INDEX('WD_.PX.DJW._.PTC.2031'!$L$9:$L$47,MATCH($A35,'WD_.PX.DJW._.PTC.2031'!$B$9:$B$47,0),1),0)</f>
        <v>202.09805668097965</v>
      </c>
      <c r="H35" s="69">
        <f>IFERROR(INDEX('PV_.PX.BDG._.PTC.2031'!$L$9:$L$47,MATCH($A35,'PV_.PX.BDG._.PTC.2031'!$B$9:$B$47,0),1),0)</f>
        <v>161.9580842160322</v>
      </c>
      <c r="I35" s="69">
        <f>IFERROR(INDEX('PV_.PX.HTG._.PTC.2031'!$L$9:$L$47,MATCH($A35,'PV_.PX.HTG._.PTC.2031'!$B$9:$B$47,0),1),0)</f>
        <v>161.9580842160322</v>
      </c>
      <c r="J35" s="69">
        <f>IFERROR(INDEX('Table 3 PV_.PX.NTN._.PTC.2031'!$L$9:$L$47,MATCH($A35,'Table 3 PV_.PX.NTN._.PTC.2031'!$B$9:$B$47,0),1),0)</f>
        <v>0</v>
      </c>
      <c r="K35" s="69">
        <f>IFERROR(INDEX('PV_.PX.UTS._.PTC.2031'!$M$9:$M$47,MATCH($A35,'PV_.PX.UTS._.PTC.2031'!$B$9:$B$47,0),1),0)</f>
        <v>161.9580842160322</v>
      </c>
    </row>
    <row r="36" spans="1:11">
      <c r="A36" s="68">
        <f t="shared" si="2"/>
        <v>2054</v>
      </c>
      <c r="B36" s="69">
        <f>IFERROR(INDEX('WD_.PX.BDG._.PTC.2029'!$L$9:$L$45,MATCH($A36,'WD_.PX.BDG._.PTC.2029'!$B$9:$B$45,0),1),0)</f>
        <v>199.69299002207569</v>
      </c>
      <c r="C36" s="69">
        <f>IFERROR(INDEX('WD_.PX.BDG._.PTC.2030'!$L$9:$L$47,MATCH($A36,'WD_.PX.BDG._.PTC.2030'!$B$9:$B$47,0),1),0)</f>
        <v>208.03979402313945</v>
      </c>
      <c r="D36" s="69">
        <f>IFERROR(INDEX('WD_.PX.BDG._.PTC.2031'!$L$9:$L$47,MATCH($A36,'WD_.PX.BDG._.PTC.2031'!$B$9:$B$47,0),1),0)</f>
        <v>206.50379423979092</v>
      </c>
      <c r="E36" s="69">
        <f>IFERROR(INDEX('WD_.PX.DJW._.PTC.2029'!$L$9:$L$48,MATCH($A36,'WD_.PX.DJW._.PTC.2029'!$B$9:$B$48,0),1),0)</f>
        <v>211.41838723135322</v>
      </c>
      <c r="F36" s="69">
        <f>IFERROR(INDEX('WD_.PX.DJW._.PTC.2030'!$L$9:$L$47,MATCH($A36,'WD_.PX.DJW._.PTC.2030'!$B$9:$B$47,0),1),0)</f>
        <v>208.03979402313945</v>
      </c>
      <c r="G36" s="69">
        <f>IFERROR(INDEX('WD_.PX.DJW._.PTC.2031'!$L$9:$L$47,MATCH($A36,'WD_.PX.DJW._.PTC.2031'!$B$9:$B$47,0),1),0)</f>
        <v>206.50379423979092</v>
      </c>
      <c r="H36" s="69">
        <f>IFERROR(INDEX('PV_.PX.BDG._.PTC.2031'!$L$9:$L$47,MATCH($A36,'PV_.PX.BDG._.PTC.2031'!$B$9:$B$47,0),1),0)</f>
        <v>165.48877039036819</v>
      </c>
      <c r="I36" s="69">
        <f>IFERROR(INDEX('PV_.PX.HTG._.PTC.2031'!$L$9:$L$47,MATCH($A36,'PV_.PX.HTG._.PTC.2031'!$B$9:$B$47,0),1),0)</f>
        <v>165.48877039036819</v>
      </c>
      <c r="J36" s="69">
        <f>IFERROR(INDEX('Table 3 PV_.PX.NTN._.PTC.2031'!$L$9:$L$47,MATCH($A36,'Table 3 PV_.PX.NTN._.PTC.2031'!$B$9:$B$47,0),1),0)</f>
        <v>0</v>
      </c>
      <c r="K36" s="69">
        <f>IFERROR(INDEX('PV_.PX.UTS._.PTC.2031'!$M$9:$M$47,MATCH($A36,'PV_.PX.UTS._.PTC.2031'!$B$9:$B$47,0),1),0)</f>
        <v>165.48877039036819</v>
      </c>
    </row>
    <row r="37" spans="1:11">
      <c r="A37" s="68">
        <f t="shared" si="2"/>
        <v>2055</v>
      </c>
      <c r="B37" s="69">
        <f>IFERROR(INDEX('WD_.PX.BDG._.PTC.2029'!$L$9:$L$45,MATCH($A37,'WD_.PX.BDG._.PTC.2029'!$B$9:$B$45,0),1),0)</f>
        <v>204.04629710776896</v>
      </c>
      <c r="C37" s="69">
        <f>IFERROR(INDEX('WD_.PX.BDG._.PTC.2030'!$L$9:$L$47,MATCH($A37,'WD_.PX.BDG._.PTC.2030'!$B$9:$B$47,0),1),0)</f>
        <v>212.57506145375086</v>
      </c>
      <c r="D37" s="69">
        <f>IFERROR(INDEX('WD_.PX.BDG._.PTC.2031'!$L$9:$L$47,MATCH($A37,'WD_.PX.BDG._.PTC.2031'!$B$9:$B$47,0),1),0)</f>
        <v>211.00557687570932</v>
      </c>
      <c r="E37" s="69">
        <f>IFERROR(INDEX('WD_.PX.DJW._.PTC.2029'!$L$9:$L$48,MATCH($A37,'WD_.PX.DJW._.PTC.2029'!$B$9:$B$48,0),1),0)</f>
        <v>216.02730799261931</v>
      </c>
      <c r="F37" s="69">
        <f>IFERROR(INDEX('WD_.PX.DJW._.PTC.2030'!$L$9:$L$47,MATCH($A37,'WD_.PX.DJW._.PTC.2030'!$B$9:$B$47,0),1),0)</f>
        <v>212.57506145375086</v>
      </c>
      <c r="G37" s="69">
        <f>IFERROR(INDEX('WD_.PX.DJW._.PTC.2031'!$L$9:$L$47,MATCH($A37,'WD_.PX.DJW._.PTC.2031'!$B$9:$B$47,0),1),0)</f>
        <v>211.00557687570932</v>
      </c>
      <c r="H37" s="69">
        <f>IFERROR(INDEX('PV_.PX.BDG._.PTC.2031'!$L$9:$L$47,MATCH($A37,'PV_.PX.BDG._.PTC.2031'!$B$9:$B$47,0),1),0)</f>
        <v>169.0964255219624</v>
      </c>
      <c r="I37" s="69">
        <f>IFERROR(INDEX('PV_.PX.HTG._.PTC.2031'!$L$9:$L$47,MATCH($A37,'PV_.PX.HTG._.PTC.2031'!$B$9:$B$47,0),1),0)</f>
        <v>169.0964255219624</v>
      </c>
      <c r="J37" s="69">
        <f>IFERROR(INDEX('Table 3 PV_.PX.NTN._.PTC.2031'!$L$9:$L$47,MATCH($A37,'Table 3 PV_.PX.NTN._.PTC.2031'!$B$9:$B$47,0),1),0)</f>
        <v>0</v>
      </c>
      <c r="K37" s="69">
        <f>IFERROR(INDEX('PV_.PX.UTS._.PTC.2031'!$M$9:$M$47,MATCH($A37,'PV_.PX.UTS._.PTC.2031'!$B$9:$B$47,0),1),0)</f>
        <v>169.0964255219624</v>
      </c>
    </row>
    <row r="38" spans="1:11">
      <c r="A38" s="68"/>
      <c r="B38" s="166"/>
      <c r="C38" s="166"/>
      <c r="D38" s="166"/>
      <c r="E38" s="167"/>
      <c r="F38" s="167"/>
      <c r="G38" s="167"/>
    </row>
    <row r="39" spans="1:11">
      <c r="A39" t="s">
        <v>197</v>
      </c>
    </row>
    <row r="40" spans="1:11" s="172" customFormat="1">
      <c r="A40" s="171" t="s">
        <v>9</v>
      </c>
      <c r="B40" s="179">
        <f t="shared" ref="B40:K40" ca="1" si="3">-PMT(Discount_Rate,15,NPV(Discount_Rate,OFFSET(B6,B$3-$A$6,0,15)))</f>
        <v>140.51386583613538</v>
      </c>
      <c r="C40" s="179">
        <f t="shared" ca="1" si="3"/>
        <v>141.28262005030541</v>
      </c>
      <c r="D40" s="179">
        <f t="shared" ca="1" si="3"/>
        <v>143.29672309964167</v>
      </c>
      <c r="E40" s="179">
        <f t="shared" ca="1" si="3"/>
        <v>140.51386583613538</v>
      </c>
      <c r="F40" s="179">
        <f t="shared" ca="1" si="3"/>
        <v>141.28262005030541</v>
      </c>
      <c r="G40" s="179">
        <f t="shared" ca="1" si="3"/>
        <v>143.29672309964167</v>
      </c>
      <c r="H40" s="179">
        <f t="shared" ca="1" si="3"/>
        <v>114.83565517053975</v>
      </c>
      <c r="I40" s="179">
        <f t="shared" ca="1" si="3"/>
        <v>114.83565517053975</v>
      </c>
      <c r="J40" s="179">
        <f t="shared" ca="1" si="3"/>
        <v>114.83565517053975</v>
      </c>
      <c r="K40" s="179">
        <f t="shared" ca="1" si="3"/>
        <v>114.83565517053975</v>
      </c>
    </row>
    <row r="41" spans="1:11">
      <c r="A41" t="s">
        <v>32</v>
      </c>
      <c r="B41" s="162">
        <f>'WD_.PX.BDG._.PTC.2029'!$R$59</f>
        <v>100</v>
      </c>
      <c r="C41" s="162">
        <f>'WD_.PX.BDG._.PTC.2030'!$R$59</f>
        <v>100</v>
      </c>
      <c r="D41" s="162">
        <f>'WD_.PX.BDG._.PTC.2031'!$R$59</f>
        <v>100</v>
      </c>
      <c r="E41" s="162">
        <f>'WD_.PX.DJW._.PTC.2029'!$R$59</f>
        <v>100</v>
      </c>
      <c r="F41" s="162">
        <f>'WD_.PX.DJW._.PTC.2030'!$R$59</f>
        <v>100</v>
      </c>
      <c r="G41" s="162">
        <f>'WD_.PX.DJW._.PTC.2031'!$R$59</f>
        <v>244.18979999999999</v>
      </c>
      <c r="H41" s="162">
        <f>'PV_.PX.BDG._.PTC.2031'!$R$59</f>
        <v>88.5</v>
      </c>
      <c r="I41" s="162">
        <f>'PV_.PX.HTG._.PTC.2031'!$R$59</f>
        <v>405.94040000000001</v>
      </c>
      <c r="J41" s="162">
        <f>'Table 3 PV_.PX.NTN._.PTC.2031'!$R$59</f>
        <v>100</v>
      </c>
      <c r="K41" s="162">
        <f>'PV_.PX.UTS._.PTC.2031'!$S$59</f>
        <v>73.5</v>
      </c>
    </row>
    <row r="42" spans="1:11" s="263" customFormat="1">
      <c r="A42" s="263" t="s">
        <v>294</v>
      </c>
      <c r="B42" s="311"/>
      <c r="C42" s="311"/>
      <c r="D42" s="311"/>
      <c r="E42" s="311"/>
      <c r="F42" s="311"/>
      <c r="G42" s="311"/>
      <c r="H42" s="311"/>
      <c r="I42" s="311"/>
      <c r="J42" s="311"/>
      <c r="K42" s="311"/>
    </row>
    <row r="43" spans="1:11">
      <c r="C43" t="s">
        <v>87</v>
      </c>
    </row>
    <row r="44" spans="1:11">
      <c r="A44" s="170" t="s">
        <v>193</v>
      </c>
      <c r="B44" s="147" t="s">
        <v>83</v>
      </c>
      <c r="C44" s="147" t="s">
        <v>9</v>
      </c>
      <c r="D44" s="147" t="s">
        <v>32</v>
      </c>
      <c r="E44" s="147" t="s">
        <v>237</v>
      </c>
      <c r="G44" s="147"/>
      <c r="I44" s="147"/>
      <c r="J44" s="147"/>
      <c r="K44" s="147"/>
    </row>
    <row r="45" spans="1:11">
      <c r="B45" s="145"/>
      <c r="E45" s="159"/>
    </row>
    <row r="46" spans="1:11">
      <c r="A46" t="s">
        <v>289</v>
      </c>
      <c r="B46" s="145">
        <f>INDEX($B$3:$K$3,1,MATCH($A46,$B$5:$K$5,0))</f>
        <v>2029</v>
      </c>
      <c r="C46" s="316">
        <f t="shared" ref="C46:C55" ca="1" si="4">INDEX($B$40:$K$40,1,MATCH($A46,$B$5:$K$5,0))</f>
        <v>140.51386583613538</v>
      </c>
      <c r="D46">
        <f t="shared" ref="D46:D55" si="5">INDEX($B$41:$K$41,1,MATCH($A46,$B$5:$K$5,0))</f>
        <v>100</v>
      </c>
      <c r="E46" s="159">
        <f t="shared" ref="E46:E55" si="6">INDEX($42:$42,1,MATCH(A46,$5:$5,0))</f>
        <v>0</v>
      </c>
    </row>
    <row r="47" spans="1:11">
      <c r="A47" t="s">
        <v>290</v>
      </c>
      <c r="B47" s="145">
        <f t="shared" ref="B47:B55" si="7">INDEX($B$3:$K$3,1,MATCH($A47,$B$5:$K$5,0))</f>
        <v>2030</v>
      </c>
      <c r="C47" s="316">
        <f t="shared" ca="1" si="4"/>
        <v>141.28262005030541</v>
      </c>
      <c r="D47">
        <f t="shared" si="5"/>
        <v>100</v>
      </c>
      <c r="E47" s="159">
        <f t="shared" si="6"/>
        <v>0</v>
      </c>
    </row>
    <row r="48" spans="1:11">
      <c r="A48" t="s">
        <v>291</v>
      </c>
      <c r="B48" s="145">
        <f t="shared" si="7"/>
        <v>2031</v>
      </c>
      <c r="C48" s="316">
        <f t="shared" ca="1" si="4"/>
        <v>143.29672309964167</v>
      </c>
      <c r="D48">
        <f t="shared" si="5"/>
        <v>100</v>
      </c>
      <c r="E48" s="159">
        <f t="shared" si="6"/>
        <v>0</v>
      </c>
    </row>
    <row r="49" spans="1:8">
      <c r="A49" t="s">
        <v>192</v>
      </c>
      <c r="B49" s="145">
        <f t="shared" si="7"/>
        <v>2029</v>
      </c>
      <c r="C49" s="316">
        <f t="shared" ca="1" si="4"/>
        <v>140.51386583613538</v>
      </c>
      <c r="D49">
        <f t="shared" si="5"/>
        <v>100</v>
      </c>
      <c r="E49" s="159">
        <f t="shared" si="6"/>
        <v>0</v>
      </c>
      <c r="H49" s="159"/>
    </row>
    <row r="50" spans="1:8">
      <c r="A50" t="s">
        <v>292</v>
      </c>
      <c r="B50" s="145">
        <f t="shared" si="7"/>
        <v>2030</v>
      </c>
      <c r="C50" s="316">
        <f t="shared" ca="1" si="4"/>
        <v>141.28262005030541</v>
      </c>
      <c r="D50">
        <f t="shared" si="5"/>
        <v>100</v>
      </c>
      <c r="E50" s="159">
        <f t="shared" si="6"/>
        <v>0</v>
      </c>
      <c r="H50" s="159"/>
    </row>
    <row r="51" spans="1:8">
      <c r="A51" s="167" t="s">
        <v>293</v>
      </c>
      <c r="B51" s="315">
        <f t="shared" si="7"/>
        <v>2031</v>
      </c>
      <c r="C51" s="317">
        <f t="shared" ca="1" si="4"/>
        <v>143.29672309964167</v>
      </c>
      <c r="D51" s="167">
        <f t="shared" si="5"/>
        <v>244.18979999999999</v>
      </c>
      <c r="E51" s="159">
        <f t="shared" si="6"/>
        <v>0</v>
      </c>
      <c r="H51" s="159"/>
    </row>
    <row r="52" spans="1:8">
      <c r="A52" t="s">
        <v>295</v>
      </c>
      <c r="B52" s="145">
        <f t="shared" si="7"/>
        <v>2031</v>
      </c>
      <c r="C52" s="316">
        <f t="shared" ca="1" si="4"/>
        <v>114.83565517053975</v>
      </c>
      <c r="D52">
        <f t="shared" si="5"/>
        <v>88.5</v>
      </c>
      <c r="E52" s="159">
        <f t="shared" si="6"/>
        <v>0</v>
      </c>
      <c r="H52" s="159"/>
    </row>
    <row r="53" spans="1:8">
      <c r="A53" t="s">
        <v>296</v>
      </c>
      <c r="B53" s="145">
        <f t="shared" si="7"/>
        <v>2031</v>
      </c>
      <c r="C53" s="316">
        <f t="shared" ca="1" si="4"/>
        <v>114.83565517053975</v>
      </c>
      <c r="D53">
        <f t="shared" si="5"/>
        <v>405.94040000000001</v>
      </c>
      <c r="E53" s="159">
        <f t="shared" si="6"/>
        <v>0</v>
      </c>
      <c r="H53" s="159"/>
    </row>
    <row r="54" spans="1:8">
      <c r="A54" t="s">
        <v>297</v>
      </c>
      <c r="B54" s="145">
        <f t="shared" si="7"/>
        <v>2031</v>
      </c>
      <c r="C54" s="316">
        <f t="shared" ca="1" si="4"/>
        <v>114.83565517053975</v>
      </c>
      <c r="D54">
        <f t="shared" si="5"/>
        <v>100</v>
      </c>
      <c r="E54" s="159">
        <f t="shared" si="6"/>
        <v>0</v>
      </c>
      <c r="H54" s="159"/>
    </row>
    <row r="55" spans="1:8">
      <c r="A55" t="s">
        <v>298</v>
      </c>
      <c r="B55" s="145">
        <f t="shared" si="7"/>
        <v>2031</v>
      </c>
      <c r="C55" s="316">
        <f t="shared" ca="1" si="4"/>
        <v>114.83565517053975</v>
      </c>
      <c r="D55">
        <f t="shared" si="5"/>
        <v>73.5</v>
      </c>
      <c r="E55" s="159">
        <f t="shared" si="6"/>
        <v>0</v>
      </c>
      <c r="H55" s="159"/>
    </row>
    <row r="56" spans="1:8">
      <c r="B56" s="145"/>
      <c r="C56" s="145"/>
      <c r="D56" s="145"/>
      <c r="H56" s="159"/>
    </row>
    <row r="57" spans="1:8">
      <c r="B57" s="145"/>
      <c r="C57" s="145"/>
      <c r="D57" s="145"/>
      <c r="H57" s="159"/>
    </row>
    <row r="58" spans="1:8">
      <c r="B58" s="145"/>
      <c r="C58" s="145"/>
      <c r="D58" s="145"/>
      <c r="H58" s="159"/>
    </row>
    <row r="59" spans="1:8">
      <c r="B59" s="145"/>
      <c r="C59" s="145"/>
      <c r="D59" s="145"/>
      <c r="H59" s="159"/>
    </row>
    <row r="60" spans="1:8">
      <c r="A60" s="164"/>
      <c r="B60" s="145"/>
      <c r="C60" s="145"/>
      <c r="D60" s="145"/>
      <c r="H60" s="159"/>
    </row>
    <row r="61" spans="1:8" hidden="1">
      <c r="A61" s="164"/>
      <c r="B61" s="145"/>
      <c r="C61" s="145"/>
      <c r="D61" s="145"/>
      <c r="F61" s="165"/>
      <c r="G61" s="165"/>
      <c r="H61" s="159"/>
    </row>
    <row r="62" spans="1:8" hidden="1">
      <c r="A62" s="164"/>
      <c r="B62" s="145"/>
      <c r="C62" s="145"/>
      <c r="D62" s="145"/>
      <c r="F62" s="165"/>
      <c r="G62" s="165"/>
      <c r="H62" s="159"/>
    </row>
    <row r="63" spans="1:8" hidden="1">
      <c r="A63" s="164"/>
      <c r="B63" s="145"/>
      <c r="C63" s="145"/>
      <c r="D63" s="145"/>
      <c r="F63" s="165"/>
      <c r="G63" s="165"/>
      <c r="H63" s="159"/>
    </row>
    <row r="64" spans="1:8" hidden="1">
      <c r="A64" s="164"/>
      <c r="B64" s="145"/>
      <c r="C64" s="145"/>
      <c r="D64" s="145"/>
      <c r="F64" s="165"/>
      <c r="G64" s="165"/>
      <c r="H64" s="159"/>
    </row>
    <row r="65" spans="1:11" hidden="1">
      <c r="A65" s="164"/>
      <c r="B65" s="145"/>
      <c r="C65" s="145"/>
      <c r="D65" s="145"/>
      <c r="F65" s="165"/>
      <c r="G65" s="165"/>
      <c r="H65" s="159"/>
    </row>
    <row r="66" spans="1:11" hidden="1">
      <c r="A66" s="164"/>
      <c r="B66" s="145"/>
      <c r="C66" s="145"/>
      <c r="D66" s="145"/>
      <c r="F66" s="165"/>
      <c r="G66" s="165"/>
      <c r="H66" s="159"/>
    </row>
    <row r="67" spans="1:11" hidden="1">
      <c r="B67" s="145"/>
      <c r="C67" s="145"/>
      <c r="D67" s="145"/>
      <c r="F67" s="165"/>
      <c r="G67" s="165"/>
      <c r="H67" s="159"/>
    </row>
    <row r="68" spans="1:11" hidden="1">
      <c r="B68" s="145"/>
      <c r="C68" s="145"/>
      <c r="D68" s="145"/>
    </row>
    <row r="69" spans="1:11">
      <c r="B69" s="145"/>
      <c r="C69" s="145"/>
      <c r="D69" s="145"/>
    </row>
    <row r="70" spans="1:11">
      <c r="A70" s="169" t="s">
        <v>194</v>
      </c>
      <c r="B70" s="55" t="s">
        <v>83</v>
      </c>
      <c r="C70" s="55" t="s">
        <v>83</v>
      </c>
      <c r="D70" s="55" t="s">
        <v>83</v>
      </c>
      <c r="E70" s="147" t="s">
        <v>9</v>
      </c>
      <c r="F70" s="147" t="s">
        <v>32</v>
      </c>
      <c r="G70" s="147" t="s">
        <v>32</v>
      </c>
      <c r="H70" s="147" t="s">
        <v>237</v>
      </c>
      <c r="I70" s="147"/>
      <c r="J70" s="147"/>
      <c r="K70" s="147"/>
    </row>
    <row r="71" spans="1:11">
      <c r="B71" s="145"/>
      <c r="C71" s="145"/>
      <c r="D71" s="145"/>
      <c r="H71" s="159"/>
    </row>
    <row r="72" spans="1:11">
      <c r="A72" t="s">
        <v>191</v>
      </c>
      <c r="B72" s="145" t="e">
        <f t="shared" ref="B72:D74" si="8">INDEX($B$3:$K$3,1,MATCH($A72,$B$5:$K$5,0))</f>
        <v>#N/A</v>
      </c>
      <c r="C72" s="145" t="e">
        <f t="shared" si="8"/>
        <v>#N/A</v>
      </c>
      <c r="D72" s="145" t="e">
        <f t="shared" si="8"/>
        <v>#N/A</v>
      </c>
      <c r="E72" t="e">
        <f>INDEX($B$40:$K$40,1,MATCH($A72,$B$5:$K$5,0))</f>
        <v>#N/A</v>
      </c>
      <c r="F72" t="e">
        <f t="shared" ref="F72:G74" si="9">INDEX($B$41:$K$41,1,MATCH($A72,$B$5:$K$5,0))</f>
        <v>#N/A</v>
      </c>
      <c r="G72" t="e">
        <f t="shared" si="9"/>
        <v>#N/A</v>
      </c>
      <c r="H72" s="159" t="e">
        <f>INDEX($42:$42,1,MATCH(A72,$5:$5,0))</f>
        <v>#N/A</v>
      </c>
    </row>
    <row r="73" spans="1:11">
      <c r="A73" t="s">
        <v>190</v>
      </c>
      <c r="B73" s="145" t="e">
        <f t="shared" si="8"/>
        <v>#N/A</v>
      </c>
      <c r="C73" s="145" t="e">
        <f t="shared" si="8"/>
        <v>#N/A</v>
      </c>
      <c r="D73" s="145" t="e">
        <f t="shared" si="8"/>
        <v>#N/A</v>
      </c>
      <c r="E73" t="e">
        <f>INDEX($B$40:$K$40,1,MATCH($A73,$B$5:$K$5,0))</f>
        <v>#N/A</v>
      </c>
      <c r="F73" t="e">
        <f t="shared" si="9"/>
        <v>#N/A</v>
      </c>
      <c r="G73" t="e">
        <f t="shared" si="9"/>
        <v>#N/A</v>
      </c>
      <c r="H73" s="159" t="e">
        <f>INDEX($42:$42,1,MATCH(A73,$5:$5,0))</f>
        <v>#N/A</v>
      </c>
    </row>
    <row r="74" spans="1:11">
      <c r="A74" t="s">
        <v>240</v>
      </c>
      <c r="B74" s="145" t="e">
        <f t="shared" si="8"/>
        <v>#N/A</v>
      </c>
      <c r="C74" s="145" t="e">
        <f t="shared" si="8"/>
        <v>#N/A</v>
      </c>
      <c r="D74" s="145" t="e">
        <f t="shared" si="8"/>
        <v>#N/A</v>
      </c>
      <c r="E74" t="e">
        <f>INDEX($B$40:$K$40,1,MATCH($A74,$B$5:$K$5,0))</f>
        <v>#N/A</v>
      </c>
      <c r="F74" t="e">
        <f t="shared" si="9"/>
        <v>#N/A</v>
      </c>
      <c r="G74" t="e">
        <f t="shared" si="9"/>
        <v>#N/A</v>
      </c>
      <c r="H74" s="159" t="e">
        <f>INDEX($42:$42,1,MATCH(A74,$5:$5,0))</f>
        <v>#N/A</v>
      </c>
    </row>
    <row r="75" spans="1:11">
      <c r="B75" s="145"/>
      <c r="C75" s="145"/>
      <c r="D75" s="145"/>
      <c r="H75" s="159"/>
    </row>
    <row r="76" spans="1:11">
      <c r="B76" s="145"/>
      <c r="C76" s="145"/>
      <c r="D76" s="145"/>
      <c r="H76" s="159"/>
    </row>
    <row r="77" spans="1:11">
      <c r="B77" s="145"/>
      <c r="C77" s="145"/>
      <c r="D77" s="145"/>
      <c r="H77" s="159"/>
    </row>
    <row r="78" spans="1:11">
      <c r="B78" s="145"/>
      <c r="C78" s="145"/>
      <c r="D78" s="145"/>
      <c r="H78" s="159"/>
    </row>
  </sheetData>
  <sortState xmlns:xlrd2="http://schemas.microsoft.com/office/spreadsheetml/2017/richdata2" ref="A71:Y74">
    <sortCondition descending="1" ref="I71:I74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26B6-186E-4C38-9807-6E39AAAB71D0}">
  <dimension ref="A1:AC478"/>
  <sheetViews>
    <sheetView topLeftCell="A452" workbookViewId="0">
      <selection activeCell="B472" sqref="B472"/>
    </sheetView>
  </sheetViews>
  <sheetFormatPr defaultColWidth="9.33203125" defaultRowHeight="15"/>
  <cols>
    <col min="1" max="1" width="22.5" style="214" customWidth="1"/>
    <col min="2" max="2" width="54.5" style="214" customWidth="1"/>
    <col min="3" max="3" width="23.83203125" style="214" customWidth="1"/>
    <col min="4" max="4" width="25.5" style="214" customWidth="1"/>
    <col min="5" max="5" width="15" style="214" customWidth="1"/>
    <col min="6" max="6" width="19" style="214" customWidth="1"/>
    <col min="7" max="7" width="17.83203125" style="214" customWidth="1"/>
    <col min="8" max="8" width="15.1640625" style="214" customWidth="1"/>
    <col min="9" max="9" width="23.83203125" style="214" customWidth="1"/>
    <col min="10" max="10" width="7.5" style="214" customWidth="1"/>
    <col min="11" max="11" width="16" style="214" customWidth="1"/>
    <col min="12" max="12" width="9.33203125" style="214"/>
    <col min="13" max="13" width="21.6640625" style="214" customWidth="1"/>
    <col min="14" max="14" width="34.1640625" style="214" customWidth="1"/>
    <col min="15" max="15" width="9.33203125" style="214"/>
    <col min="16" max="16" width="20.1640625" style="214" customWidth="1"/>
    <col min="17" max="21" width="9.33203125" style="214"/>
    <col min="22" max="22" width="40.1640625" style="214" customWidth="1"/>
    <col min="23" max="24" width="33.33203125" style="214" customWidth="1"/>
    <col min="25" max="25" width="14" style="214" customWidth="1"/>
    <col min="26" max="29" width="33.33203125" style="214" customWidth="1"/>
    <col min="30" max="16384" width="9.33203125" style="214"/>
  </cols>
  <sheetData>
    <row r="1" spans="1:29" s="212" customFormat="1">
      <c r="A1" s="212" t="s">
        <v>89</v>
      </c>
      <c r="B1" s="212" t="s">
        <v>90</v>
      </c>
      <c r="C1" s="212" t="s">
        <v>91</v>
      </c>
      <c r="D1" s="212" t="s">
        <v>92</v>
      </c>
      <c r="E1" s="212" t="s">
        <v>93</v>
      </c>
      <c r="F1" s="212" t="s">
        <v>94</v>
      </c>
      <c r="G1" s="212" t="s">
        <v>95</v>
      </c>
      <c r="H1" s="212" t="s">
        <v>96</v>
      </c>
      <c r="I1" s="212" t="s">
        <v>97</v>
      </c>
      <c r="J1" s="212" t="s">
        <v>98</v>
      </c>
      <c r="K1" s="212" t="s">
        <v>99</v>
      </c>
      <c r="L1" s="212" t="s">
        <v>100</v>
      </c>
      <c r="M1" s="212" t="s">
        <v>101</v>
      </c>
      <c r="N1" s="212" t="s">
        <v>102</v>
      </c>
      <c r="O1" s="212" t="s">
        <v>103</v>
      </c>
      <c r="P1" s="212" t="s">
        <v>104</v>
      </c>
      <c r="U1" s="213"/>
      <c r="V1" s="213"/>
      <c r="W1" s="213"/>
      <c r="X1" s="213"/>
      <c r="Y1" s="213"/>
      <c r="Z1" s="213"/>
      <c r="AA1" s="213"/>
      <c r="AB1" s="213"/>
      <c r="AC1" s="213"/>
    </row>
    <row r="2" spans="1:29">
      <c r="A2" s="214" t="s">
        <v>133</v>
      </c>
      <c r="B2" s="214" t="s">
        <v>106</v>
      </c>
      <c r="C2" s="214" t="s">
        <v>242</v>
      </c>
      <c r="D2" s="214" t="s">
        <v>135</v>
      </c>
      <c r="E2" s="214">
        <v>1216.55</v>
      </c>
      <c r="G2" s="214" t="s">
        <v>8</v>
      </c>
      <c r="H2" s="214">
        <v>1</v>
      </c>
      <c r="L2" s="214" t="s">
        <v>136</v>
      </c>
      <c r="M2" s="214" t="s">
        <v>137</v>
      </c>
      <c r="P2" s="214" t="s">
        <v>138</v>
      </c>
      <c r="U2" s="213"/>
      <c r="V2" s="212"/>
      <c r="W2" s="213"/>
      <c r="X2" s="213"/>
      <c r="Y2" s="213"/>
      <c r="Z2" s="213"/>
      <c r="AA2" s="213"/>
      <c r="AB2" s="213"/>
      <c r="AC2" s="213"/>
    </row>
    <row r="3" spans="1:29">
      <c r="A3" s="214" t="s">
        <v>133</v>
      </c>
      <c r="B3" s="214" t="s">
        <v>106</v>
      </c>
      <c r="C3" s="214" t="s">
        <v>243</v>
      </c>
      <c r="D3" s="214" t="s">
        <v>135</v>
      </c>
      <c r="E3" s="214">
        <v>1228.72</v>
      </c>
      <c r="G3" s="214" t="s">
        <v>8</v>
      </c>
      <c r="H3" s="214">
        <v>1</v>
      </c>
      <c r="L3" s="214" t="s">
        <v>136</v>
      </c>
      <c r="M3" s="214" t="s">
        <v>137</v>
      </c>
      <c r="P3" s="214" t="s">
        <v>138</v>
      </c>
    </row>
    <row r="4" spans="1:29">
      <c r="A4" s="214" t="s">
        <v>133</v>
      </c>
      <c r="B4" s="214" t="s">
        <v>106</v>
      </c>
      <c r="C4" s="214" t="s">
        <v>244</v>
      </c>
      <c r="D4" s="214" t="s">
        <v>135</v>
      </c>
      <c r="E4" s="214">
        <v>1984.28</v>
      </c>
      <c r="G4" s="214" t="s">
        <v>8</v>
      </c>
      <c r="H4" s="214">
        <v>1</v>
      </c>
      <c r="I4" s="215"/>
      <c r="J4" s="215"/>
      <c r="L4" s="214" t="s">
        <v>136</v>
      </c>
      <c r="M4" s="214" t="s">
        <v>181</v>
      </c>
      <c r="P4" s="214" t="s">
        <v>138</v>
      </c>
      <c r="U4" s="213"/>
      <c r="V4" s="216"/>
      <c r="W4" s="217"/>
      <c r="X4" s="218"/>
      <c r="Y4" s="218"/>
      <c r="Z4" s="219"/>
      <c r="AA4" s="218"/>
      <c r="AB4" s="220"/>
      <c r="AC4" s="218"/>
    </row>
    <row r="5" spans="1:29">
      <c r="A5" s="214" t="s">
        <v>133</v>
      </c>
      <c r="B5" s="214" t="s">
        <v>106</v>
      </c>
      <c r="C5" s="214" t="s">
        <v>245</v>
      </c>
      <c r="D5" s="214" t="s">
        <v>135</v>
      </c>
      <c r="E5" s="214">
        <v>2082.5100000000002</v>
      </c>
      <c r="G5" s="214" t="s">
        <v>8</v>
      </c>
      <c r="H5" s="214">
        <v>1</v>
      </c>
      <c r="I5" s="215"/>
      <c r="J5" s="215"/>
      <c r="L5" s="214" t="s">
        <v>136</v>
      </c>
      <c r="M5" s="214" t="s">
        <v>181</v>
      </c>
      <c r="P5" s="214" t="s">
        <v>138</v>
      </c>
      <c r="U5" s="213"/>
      <c r="V5" s="216"/>
      <c r="W5" s="217"/>
      <c r="X5" s="218"/>
      <c r="Y5" s="218"/>
      <c r="Z5" s="219"/>
      <c r="AA5" s="218"/>
      <c r="AB5" s="220"/>
      <c r="AC5" s="218"/>
    </row>
    <row r="6" spans="1:29">
      <c r="A6" s="214" t="s">
        <v>133</v>
      </c>
      <c r="B6" s="214" t="s">
        <v>106</v>
      </c>
      <c r="C6" s="214" t="s">
        <v>134</v>
      </c>
      <c r="D6" s="214" t="s">
        <v>135</v>
      </c>
      <c r="E6" s="214">
        <v>1289.55</v>
      </c>
      <c r="G6" s="214" t="s">
        <v>8</v>
      </c>
      <c r="H6" s="214">
        <v>1</v>
      </c>
      <c r="I6" s="215"/>
      <c r="J6" s="215"/>
      <c r="L6" s="214" t="s">
        <v>136</v>
      </c>
      <c r="M6" s="214" t="s">
        <v>137</v>
      </c>
      <c r="P6" s="214" t="s">
        <v>138</v>
      </c>
      <c r="U6" s="213"/>
      <c r="V6" s="216"/>
      <c r="W6" s="217"/>
      <c r="X6" s="218"/>
      <c r="Y6" s="218"/>
      <c r="Z6" s="219"/>
      <c r="AA6" s="218"/>
      <c r="AB6" s="220"/>
      <c r="AC6" s="218"/>
    </row>
    <row r="7" spans="1:29">
      <c r="A7" s="214" t="s">
        <v>133</v>
      </c>
      <c r="B7" s="214" t="s">
        <v>106</v>
      </c>
      <c r="C7" s="214" t="s">
        <v>246</v>
      </c>
      <c r="D7" s="214" t="s">
        <v>135</v>
      </c>
      <c r="E7" s="214">
        <v>1216.55</v>
      </c>
      <c r="G7" s="214" t="s">
        <v>8</v>
      </c>
      <c r="H7" s="214">
        <v>1</v>
      </c>
      <c r="L7" s="214" t="s">
        <v>136</v>
      </c>
      <c r="M7" s="214" t="s">
        <v>137</v>
      </c>
      <c r="P7" s="214" t="s">
        <v>138</v>
      </c>
      <c r="U7" s="213"/>
      <c r="V7" s="216"/>
      <c r="W7" s="217"/>
      <c r="X7" s="218"/>
      <c r="Y7" s="218"/>
      <c r="Z7" s="219"/>
      <c r="AA7" s="218"/>
      <c r="AB7" s="220"/>
      <c r="AC7" s="218"/>
    </row>
    <row r="8" spans="1:29">
      <c r="A8" s="214" t="s">
        <v>133</v>
      </c>
      <c r="B8" s="214" t="s">
        <v>106</v>
      </c>
      <c r="C8" s="214" t="s">
        <v>247</v>
      </c>
      <c r="D8" s="214" t="s">
        <v>135</v>
      </c>
      <c r="E8" s="214">
        <v>1984.28</v>
      </c>
      <c r="G8" s="214" t="s">
        <v>8</v>
      </c>
      <c r="H8" s="214">
        <v>1</v>
      </c>
      <c r="I8" s="215"/>
      <c r="J8" s="215"/>
      <c r="L8" s="214" t="s">
        <v>136</v>
      </c>
      <c r="M8" s="214" t="s">
        <v>181</v>
      </c>
      <c r="P8" s="214" t="s">
        <v>138</v>
      </c>
      <c r="U8" s="213"/>
      <c r="V8" s="216"/>
      <c r="W8" s="217"/>
      <c r="X8" s="218"/>
      <c r="Y8" s="218"/>
      <c r="Z8" s="219"/>
      <c r="AA8" s="218"/>
      <c r="AB8" s="220"/>
      <c r="AC8" s="218"/>
    </row>
    <row r="9" spans="1:29">
      <c r="A9" s="214" t="s">
        <v>133</v>
      </c>
      <c r="B9" s="214" t="s">
        <v>106</v>
      </c>
      <c r="C9" s="214" t="s">
        <v>248</v>
      </c>
      <c r="D9" s="214" t="s">
        <v>135</v>
      </c>
      <c r="E9" s="214">
        <v>1228.72</v>
      </c>
      <c r="G9" s="214" t="s">
        <v>8</v>
      </c>
      <c r="H9" s="214">
        <v>1</v>
      </c>
      <c r="L9" s="214" t="s">
        <v>136</v>
      </c>
      <c r="M9" s="214" t="s">
        <v>137</v>
      </c>
      <c r="P9" s="214" t="s">
        <v>138</v>
      </c>
    </row>
    <row r="10" spans="1:29">
      <c r="A10" s="214" t="s">
        <v>133</v>
      </c>
      <c r="B10" s="214" t="s">
        <v>106</v>
      </c>
      <c r="C10" s="214" t="s">
        <v>249</v>
      </c>
      <c r="D10" s="214" t="s">
        <v>135</v>
      </c>
      <c r="E10" s="214">
        <v>1216.55</v>
      </c>
      <c r="G10" s="214" t="s">
        <v>8</v>
      </c>
      <c r="H10" s="214">
        <v>1</v>
      </c>
      <c r="I10" s="215"/>
      <c r="J10" s="215"/>
      <c r="L10" s="214" t="s">
        <v>136</v>
      </c>
      <c r="M10" s="214" t="s">
        <v>137</v>
      </c>
      <c r="P10" s="214" t="s">
        <v>138</v>
      </c>
      <c r="U10" s="213"/>
      <c r="V10" s="216"/>
      <c r="W10" s="217"/>
      <c r="X10" s="218"/>
      <c r="Y10" s="218"/>
      <c r="Z10" s="219"/>
      <c r="AA10" s="218"/>
      <c r="AB10" s="220"/>
      <c r="AC10" s="218"/>
    </row>
    <row r="11" spans="1:29">
      <c r="A11" s="214" t="s">
        <v>133</v>
      </c>
      <c r="B11" s="214" t="s">
        <v>106</v>
      </c>
      <c r="C11" s="214" t="s">
        <v>250</v>
      </c>
      <c r="D11" s="214" t="s">
        <v>135</v>
      </c>
      <c r="E11" s="214">
        <v>1216.55</v>
      </c>
      <c r="G11" s="214" t="s">
        <v>8</v>
      </c>
      <c r="H11" s="214">
        <v>1</v>
      </c>
      <c r="I11" s="215"/>
      <c r="J11" s="215"/>
      <c r="L11" s="214" t="s">
        <v>136</v>
      </c>
      <c r="M11" s="214" t="s">
        <v>137</v>
      </c>
      <c r="P11" s="214" t="s">
        <v>138</v>
      </c>
      <c r="U11" s="213"/>
      <c r="V11" s="216"/>
      <c r="W11" s="217"/>
      <c r="X11" s="218"/>
      <c r="Y11" s="218"/>
      <c r="Z11" s="219"/>
      <c r="AA11" s="218"/>
      <c r="AB11" s="220"/>
      <c r="AC11" s="218"/>
    </row>
    <row r="12" spans="1:29">
      <c r="A12" s="214" t="s">
        <v>133</v>
      </c>
      <c r="B12" s="214" t="s">
        <v>106</v>
      </c>
      <c r="C12" s="214" t="s">
        <v>251</v>
      </c>
      <c r="D12" s="214" t="s">
        <v>135</v>
      </c>
      <c r="E12" s="214">
        <v>1984.28</v>
      </c>
      <c r="G12" s="214" t="s">
        <v>8</v>
      </c>
      <c r="H12" s="214">
        <v>1</v>
      </c>
      <c r="I12" s="215"/>
      <c r="J12" s="215"/>
      <c r="L12" s="214" t="s">
        <v>136</v>
      </c>
      <c r="M12" s="214" t="s">
        <v>181</v>
      </c>
      <c r="P12" s="214" t="s">
        <v>138</v>
      </c>
      <c r="U12" s="213"/>
      <c r="V12" s="216"/>
      <c r="W12" s="217"/>
      <c r="X12" s="218"/>
      <c r="Y12" s="218"/>
      <c r="Z12" s="219"/>
      <c r="AA12" s="218"/>
      <c r="AB12" s="220"/>
      <c r="AC12" s="218"/>
    </row>
    <row r="13" spans="1:29">
      <c r="A13" s="214" t="s">
        <v>133</v>
      </c>
      <c r="B13" s="214" t="s">
        <v>106</v>
      </c>
      <c r="C13" s="214" t="s">
        <v>252</v>
      </c>
      <c r="D13" s="214" t="s">
        <v>135</v>
      </c>
      <c r="E13" s="214">
        <v>1228.72</v>
      </c>
      <c r="G13" s="214" t="s">
        <v>8</v>
      </c>
      <c r="H13" s="214">
        <v>1</v>
      </c>
      <c r="L13" s="214" t="s">
        <v>136</v>
      </c>
      <c r="M13" s="214" t="s">
        <v>137</v>
      </c>
      <c r="P13" s="214" t="s">
        <v>138</v>
      </c>
      <c r="U13" s="213"/>
      <c r="V13" s="216"/>
      <c r="W13" s="217"/>
      <c r="X13" s="218"/>
      <c r="Y13" s="218"/>
      <c r="Z13" s="219"/>
      <c r="AA13" s="218"/>
      <c r="AB13" s="220"/>
      <c r="AC13" s="218"/>
    </row>
    <row r="14" spans="1:29">
      <c r="A14" s="214" t="s">
        <v>133</v>
      </c>
      <c r="B14" s="214" t="s">
        <v>106</v>
      </c>
      <c r="C14" s="214" t="s">
        <v>253</v>
      </c>
      <c r="D14" s="214" t="s">
        <v>135</v>
      </c>
      <c r="E14" s="214">
        <v>2180.75</v>
      </c>
      <c r="G14" s="214" t="s">
        <v>8</v>
      </c>
      <c r="H14" s="214">
        <v>1</v>
      </c>
      <c r="I14" s="215"/>
      <c r="J14" s="215"/>
      <c r="L14" s="214" t="s">
        <v>136</v>
      </c>
      <c r="M14" s="214" t="s">
        <v>181</v>
      </c>
      <c r="P14" s="214" t="s">
        <v>138</v>
      </c>
      <c r="U14" s="213"/>
      <c r="V14" s="216"/>
      <c r="W14" s="217"/>
      <c r="X14" s="218"/>
      <c r="Y14" s="218"/>
      <c r="Z14" s="219"/>
      <c r="AA14" s="218"/>
      <c r="AB14" s="220"/>
      <c r="AC14" s="218"/>
    </row>
    <row r="15" spans="1:29">
      <c r="A15" s="214" t="s">
        <v>133</v>
      </c>
      <c r="B15" s="214" t="s">
        <v>106</v>
      </c>
      <c r="C15" s="214" t="s">
        <v>139</v>
      </c>
      <c r="D15" s="214" t="s">
        <v>135</v>
      </c>
      <c r="E15" s="214">
        <v>1350.37</v>
      </c>
      <c r="G15" s="214" t="s">
        <v>8</v>
      </c>
      <c r="H15" s="214">
        <v>1</v>
      </c>
      <c r="I15" s="215"/>
      <c r="J15" s="215"/>
      <c r="L15" s="214" t="s">
        <v>136</v>
      </c>
      <c r="M15" s="214" t="s">
        <v>137</v>
      </c>
      <c r="P15" s="214" t="s">
        <v>138</v>
      </c>
      <c r="U15" s="213"/>
      <c r="V15" s="216"/>
      <c r="W15" s="213"/>
      <c r="X15" s="218"/>
      <c r="Y15" s="213"/>
      <c r="Z15" s="219"/>
      <c r="AA15" s="218"/>
      <c r="AB15" s="220"/>
      <c r="AC15" s="218"/>
    </row>
    <row r="16" spans="1:29">
      <c r="A16" s="214" t="s">
        <v>133</v>
      </c>
      <c r="B16" s="214" t="s">
        <v>106</v>
      </c>
      <c r="C16" s="214" t="s">
        <v>140</v>
      </c>
      <c r="D16" s="214" t="s">
        <v>135</v>
      </c>
      <c r="E16" s="214">
        <v>1289.55</v>
      </c>
      <c r="G16" s="214" t="s">
        <v>8</v>
      </c>
      <c r="H16" s="214">
        <v>1</v>
      </c>
      <c r="I16" s="215"/>
      <c r="J16" s="215"/>
      <c r="L16" s="214" t="s">
        <v>136</v>
      </c>
      <c r="M16" s="214" t="s">
        <v>137</v>
      </c>
      <c r="P16" s="214" t="s">
        <v>138</v>
      </c>
      <c r="U16" s="213"/>
      <c r="V16" s="216"/>
      <c r="W16" s="217"/>
      <c r="X16" s="218"/>
      <c r="Y16" s="218"/>
      <c r="Z16" s="219"/>
      <c r="AA16" s="218"/>
      <c r="AB16" s="220"/>
      <c r="AC16" s="218"/>
    </row>
    <row r="17" spans="1:29">
      <c r="A17" s="214" t="s">
        <v>133</v>
      </c>
      <c r="B17" s="214" t="s">
        <v>106</v>
      </c>
      <c r="C17" s="214" t="s">
        <v>254</v>
      </c>
      <c r="D17" s="214" t="s">
        <v>135</v>
      </c>
      <c r="E17" s="214">
        <v>1964.64</v>
      </c>
      <c r="G17" s="214" t="s">
        <v>8</v>
      </c>
      <c r="H17" s="214">
        <v>1</v>
      </c>
      <c r="I17" s="215"/>
      <c r="J17" s="215"/>
      <c r="L17" s="214" t="s">
        <v>136</v>
      </c>
      <c r="M17" s="214" t="s">
        <v>181</v>
      </c>
      <c r="P17" s="214" t="s">
        <v>138</v>
      </c>
      <c r="U17" s="213"/>
      <c r="V17" s="216"/>
      <c r="W17" s="217"/>
      <c r="X17" s="218"/>
      <c r="Y17" s="218"/>
      <c r="Z17" s="219"/>
      <c r="AA17" s="218"/>
      <c r="AB17" s="220"/>
      <c r="AC17" s="218"/>
    </row>
    <row r="18" spans="1:29">
      <c r="A18" s="214" t="s">
        <v>133</v>
      </c>
      <c r="B18" s="214" t="s">
        <v>106</v>
      </c>
      <c r="C18" s="214" t="s">
        <v>141</v>
      </c>
      <c r="D18" s="214" t="s">
        <v>135</v>
      </c>
      <c r="E18" s="214">
        <v>1216.55</v>
      </c>
      <c r="G18" s="214" t="s">
        <v>8</v>
      </c>
      <c r="H18" s="214">
        <v>1</v>
      </c>
      <c r="I18" s="215"/>
      <c r="J18" s="215"/>
      <c r="L18" s="214" t="s">
        <v>136</v>
      </c>
      <c r="M18" s="214" t="s">
        <v>137</v>
      </c>
      <c r="P18" s="214" t="s">
        <v>138</v>
      </c>
      <c r="U18" s="213"/>
      <c r="V18" s="216"/>
      <c r="W18" s="217"/>
      <c r="X18" s="218"/>
      <c r="Y18" s="218"/>
      <c r="Z18" s="219"/>
      <c r="AA18" s="218"/>
      <c r="AB18" s="220"/>
      <c r="AC18" s="218"/>
    </row>
    <row r="19" spans="1:29">
      <c r="A19" s="214" t="s">
        <v>133</v>
      </c>
      <c r="B19" s="214" t="s">
        <v>106</v>
      </c>
      <c r="C19" s="214" t="s">
        <v>255</v>
      </c>
      <c r="D19" s="214" t="s">
        <v>135</v>
      </c>
      <c r="E19" s="214">
        <v>2082.5100000000002</v>
      </c>
      <c r="G19" s="214" t="s">
        <v>8</v>
      </c>
      <c r="H19" s="214">
        <v>1</v>
      </c>
      <c r="I19" s="215"/>
      <c r="J19" s="215"/>
      <c r="L19" s="214" t="s">
        <v>136</v>
      </c>
      <c r="M19" s="214" t="s">
        <v>181</v>
      </c>
      <c r="P19" s="214" t="s">
        <v>138</v>
      </c>
      <c r="U19" s="213"/>
      <c r="V19" s="216"/>
      <c r="W19" s="217"/>
      <c r="X19" s="218"/>
      <c r="Y19" s="218"/>
      <c r="Z19" s="219"/>
      <c r="AA19" s="218"/>
      <c r="AB19" s="220"/>
      <c r="AC19" s="218"/>
    </row>
    <row r="20" spans="1:29">
      <c r="A20" s="214" t="s">
        <v>133</v>
      </c>
      <c r="B20" s="214" t="s">
        <v>106</v>
      </c>
      <c r="C20" s="214" t="s">
        <v>142</v>
      </c>
      <c r="D20" s="214" t="s">
        <v>135</v>
      </c>
      <c r="E20" s="214">
        <v>1289.55</v>
      </c>
      <c r="G20" s="214" t="s">
        <v>8</v>
      </c>
      <c r="H20" s="214">
        <v>1</v>
      </c>
      <c r="I20" s="215"/>
      <c r="J20" s="215"/>
      <c r="L20" s="214" t="s">
        <v>136</v>
      </c>
      <c r="M20" s="214" t="s">
        <v>137</v>
      </c>
      <c r="P20" s="214" t="s">
        <v>138</v>
      </c>
      <c r="U20" s="213"/>
      <c r="V20" s="216"/>
      <c r="W20" s="217"/>
      <c r="X20" s="218"/>
      <c r="Y20" s="218"/>
      <c r="Z20" s="219"/>
      <c r="AA20" s="218"/>
      <c r="AB20" s="220"/>
      <c r="AC20" s="218"/>
    </row>
    <row r="21" spans="1:29">
      <c r="A21" s="214" t="s">
        <v>133</v>
      </c>
      <c r="B21" s="214" t="s">
        <v>106</v>
      </c>
      <c r="C21" s="214" t="s">
        <v>256</v>
      </c>
      <c r="D21" s="214" t="s">
        <v>135</v>
      </c>
      <c r="E21" s="214">
        <v>1964.64</v>
      </c>
      <c r="G21" s="214" t="s">
        <v>8</v>
      </c>
      <c r="H21" s="214">
        <v>1</v>
      </c>
      <c r="I21" s="215"/>
      <c r="J21" s="215"/>
      <c r="L21" s="214" t="s">
        <v>136</v>
      </c>
      <c r="M21" s="214" t="s">
        <v>181</v>
      </c>
      <c r="P21" s="214" t="s">
        <v>138</v>
      </c>
      <c r="U21" s="213"/>
      <c r="V21" s="216"/>
      <c r="W21" s="217"/>
      <c r="X21" s="218"/>
      <c r="Y21" s="218"/>
      <c r="Z21" s="219"/>
      <c r="AA21" s="218"/>
      <c r="AB21" s="220"/>
      <c r="AC21" s="218"/>
    </row>
    <row r="22" spans="1:29">
      <c r="A22" s="214" t="s">
        <v>133</v>
      </c>
      <c r="B22" s="214" t="s">
        <v>106</v>
      </c>
      <c r="C22" s="214" t="s">
        <v>257</v>
      </c>
      <c r="D22" s="214" t="s">
        <v>135</v>
      </c>
      <c r="E22" s="214">
        <v>2003.93</v>
      </c>
      <c r="G22" s="214" t="s">
        <v>8</v>
      </c>
      <c r="H22" s="214">
        <v>1</v>
      </c>
      <c r="I22" s="215"/>
      <c r="J22" s="215"/>
      <c r="L22" s="214" t="s">
        <v>136</v>
      </c>
      <c r="M22" s="214" t="s">
        <v>181</v>
      </c>
      <c r="P22" s="214" t="s">
        <v>138</v>
      </c>
      <c r="U22" s="213"/>
      <c r="V22" s="216"/>
      <c r="W22" s="217"/>
      <c r="X22" s="218"/>
      <c r="Y22" s="218"/>
      <c r="Z22" s="219"/>
      <c r="AA22" s="218"/>
      <c r="AB22" s="220"/>
      <c r="AC22" s="218"/>
    </row>
    <row r="23" spans="1:29">
      <c r="A23" s="214" t="s">
        <v>133</v>
      </c>
      <c r="B23" s="214" t="s">
        <v>106</v>
      </c>
      <c r="C23" s="214" t="s">
        <v>186</v>
      </c>
      <c r="D23" s="214" t="s">
        <v>135</v>
      </c>
      <c r="E23" s="214">
        <v>1240.8800000000001</v>
      </c>
      <c r="G23" s="214" t="s">
        <v>8</v>
      </c>
      <c r="H23" s="214">
        <v>1</v>
      </c>
      <c r="I23" s="215"/>
      <c r="J23" s="215"/>
      <c r="L23" s="214" t="s">
        <v>136</v>
      </c>
      <c r="M23" s="214" t="s">
        <v>137</v>
      </c>
      <c r="P23" s="214" t="s">
        <v>138</v>
      </c>
      <c r="U23" s="213"/>
      <c r="V23" s="216"/>
      <c r="W23" s="217"/>
      <c r="X23" s="218"/>
      <c r="Y23" s="218"/>
      <c r="Z23" s="219"/>
      <c r="AA23" s="218"/>
      <c r="AB23" s="220"/>
      <c r="AC23" s="218"/>
    </row>
    <row r="24" spans="1:29">
      <c r="A24" s="214" t="s">
        <v>133</v>
      </c>
      <c r="B24" s="214" t="s">
        <v>106</v>
      </c>
      <c r="C24" s="214" t="s">
        <v>258</v>
      </c>
      <c r="D24" s="214" t="s">
        <v>135</v>
      </c>
      <c r="E24" s="214">
        <v>1964.64</v>
      </c>
      <c r="G24" s="214" t="s">
        <v>8</v>
      </c>
      <c r="H24" s="214">
        <v>1</v>
      </c>
      <c r="I24" s="215"/>
      <c r="J24" s="215"/>
      <c r="L24" s="214" t="s">
        <v>136</v>
      </c>
      <c r="M24" s="214" t="s">
        <v>181</v>
      </c>
      <c r="P24" s="214" t="s">
        <v>138</v>
      </c>
      <c r="U24" s="213"/>
      <c r="V24" s="216"/>
      <c r="W24" s="217"/>
      <c r="X24" s="218"/>
      <c r="Y24" s="218"/>
      <c r="Z24" s="219"/>
      <c r="AA24" s="218"/>
      <c r="AB24" s="220"/>
      <c r="AC24" s="218"/>
    </row>
    <row r="25" spans="1:29">
      <c r="A25" s="214" t="s">
        <v>133</v>
      </c>
      <c r="B25" s="214" t="s">
        <v>106</v>
      </c>
      <c r="C25" s="214" t="s">
        <v>259</v>
      </c>
      <c r="D25" s="214" t="s">
        <v>135</v>
      </c>
      <c r="E25" s="214">
        <v>1964.64</v>
      </c>
      <c r="G25" s="214" t="s">
        <v>8</v>
      </c>
      <c r="H25" s="214">
        <v>1</v>
      </c>
      <c r="I25" s="215"/>
      <c r="J25" s="215"/>
      <c r="L25" s="214" t="s">
        <v>136</v>
      </c>
      <c r="M25" s="214" t="s">
        <v>181</v>
      </c>
      <c r="P25" s="214" t="s">
        <v>138</v>
      </c>
      <c r="U25" s="213"/>
      <c r="V25" s="216"/>
      <c r="W25" s="217"/>
      <c r="X25" s="218"/>
      <c r="Y25" s="218"/>
      <c r="Z25" s="219"/>
      <c r="AA25" s="218"/>
      <c r="AB25" s="220"/>
      <c r="AC25" s="218"/>
    </row>
    <row r="26" spans="1:29">
      <c r="A26" s="214" t="s">
        <v>133</v>
      </c>
      <c r="B26" s="214" t="s">
        <v>106</v>
      </c>
      <c r="C26" s="214" t="s">
        <v>260</v>
      </c>
      <c r="D26" s="214" t="s">
        <v>135</v>
      </c>
      <c r="E26" s="214">
        <v>1216.55</v>
      </c>
      <c r="G26" s="214" t="s">
        <v>8</v>
      </c>
      <c r="H26" s="214">
        <v>1</v>
      </c>
      <c r="I26" s="215"/>
      <c r="J26" s="215"/>
      <c r="L26" s="214" t="s">
        <v>136</v>
      </c>
      <c r="M26" s="214" t="s">
        <v>137</v>
      </c>
      <c r="P26" s="214" t="s">
        <v>138</v>
      </c>
      <c r="U26" s="213"/>
      <c r="V26" s="216"/>
      <c r="W26" s="217"/>
      <c r="X26" s="218"/>
      <c r="Y26" s="218"/>
      <c r="Z26" s="219"/>
      <c r="AA26" s="218"/>
      <c r="AB26" s="220"/>
      <c r="AC26" s="218"/>
    </row>
    <row r="27" spans="1:29">
      <c r="A27" s="214" t="s">
        <v>133</v>
      </c>
      <c r="B27" s="214" t="s">
        <v>106</v>
      </c>
      <c r="C27" s="214" t="s">
        <v>261</v>
      </c>
      <c r="D27" s="214" t="s">
        <v>135</v>
      </c>
      <c r="E27" s="214">
        <v>1964.64</v>
      </c>
      <c r="G27" s="214" t="s">
        <v>8</v>
      </c>
      <c r="H27" s="214">
        <v>1</v>
      </c>
      <c r="I27" s="215"/>
      <c r="J27" s="215"/>
      <c r="L27" s="214" t="s">
        <v>136</v>
      </c>
      <c r="M27" s="214" t="s">
        <v>181</v>
      </c>
      <c r="P27" s="214" t="s">
        <v>138</v>
      </c>
      <c r="U27" s="213"/>
      <c r="V27" s="216"/>
      <c r="W27" s="217"/>
      <c r="X27" s="218"/>
      <c r="Y27" s="218"/>
      <c r="Z27" s="219"/>
      <c r="AA27" s="218"/>
      <c r="AB27" s="220"/>
      <c r="AC27" s="218"/>
    </row>
    <row r="28" spans="1:29">
      <c r="A28" s="214" t="s">
        <v>133</v>
      </c>
      <c r="B28" s="214" t="s">
        <v>106</v>
      </c>
      <c r="C28" s="214" t="s">
        <v>262</v>
      </c>
      <c r="D28" s="214" t="s">
        <v>135</v>
      </c>
      <c r="E28" s="214">
        <v>2003.93</v>
      </c>
      <c r="G28" s="214" t="s">
        <v>8</v>
      </c>
      <c r="H28" s="214">
        <v>1</v>
      </c>
      <c r="I28" s="215"/>
      <c r="J28" s="215"/>
      <c r="L28" s="214" t="s">
        <v>136</v>
      </c>
      <c r="M28" s="214" t="s">
        <v>181</v>
      </c>
      <c r="P28" s="214" t="s">
        <v>138</v>
      </c>
      <c r="U28" s="213"/>
      <c r="V28" s="216"/>
      <c r="W28" s="217"/>
      <c r="X28" s="218"/>
      <c r="Y28" s="218"/>
      <c r="Z28" s="219"/>
      <c r="AA28" s="218"/>
      <c r="AB28" s="220"/>
      <c r="AC28" s="218"/>
    </row>
    <row r="29" spans="1:29">
      <c r="A29" s="214" t="s">
        <v>133</v>
      </c>
      <c r="B29" s="214" t="s">
        <v>106</v>
      </c>
      <c r="C29" s="214" t="s">
        <v>143</v>
      </c>
      <c r="D29" s="214" t="s">
        <v>135</v>
      </c>
      <c r="E29" s="214">
        <v>1240.8800000000001</v>
      </c>
      <c r="G29" s="214" t="s">
        <v>8</v>
      </c>
      <c r="H29" s="214">
        <v>1</v>
      </c>
      <c r="I29" s="215"/>
      <c r="J29" s="215"/>
      <c r="L29" s="214" t="s">
        <v>136</v>
      </c>
      <c r="M29" s="214" t="s">
        <v>137</v>
      </c>
      <c r="P29" s="214" t="s">
        <v>138</v>
      </c>
      <c r="U29" s="213"/>
      <c r="V29" s="216"/>
      <c r="W29" s="217"/>
      <c r="X29" s="218"/>
      <c r="Y29" s="218"/>
      <c r="Z29" s="219"/>
      <c r="AA29" s="218"/>
      <c r="AB29" s="220"/>
      <c r="AC29" s="218"/>
    </row>
    <row r="30" spans="1:29">
      <c r="A30" s="214" t="s">
        <v>133</v>
      </c>
      <c r="B30" s="214" t="s">
        <v>106</v>
      </c>
      <c r="C30" s="214" t="s">
        <v>144</v>
      </c>
      <c r="D30" s="214" t="s">
        <v>135</v>
      </c>
      <c r="E30" s="214">
        <v>1392.68</v>
      </c>
      <c r="G30" s="214" t="s">
        <v>8</v>
      </c>
      <c r="H30" s="214">
        <v>1</v>
      </c>
      <c r="I30" s="215"/>
      <c r="J30" s="215"/>
      <c r="L30" s="214" t="s">
        <v>136</v>
      </c>
      <c r="M30" s="214" t="s">
        <v>145</v>
      </c>
      <c r="P30" s="214" t="s">
        <v>146</v>
      </c>
      <c r="U30" s="213"/>
      <c r="V30" s="216"/>
      <c r="W30" s="217"/>
      <c r="X30" s="218"/>
      <c r="Y30" s="218"/>
      <c r="Z30" s="219"/>
      <c r="AA30" s="218"/>
      <c r="AB30" s="220"/>
      <c r="AC30" s="218"/>
    </row>
    <row r="31" spans="1:29">
      <c r="A31" s="214" t="s">
        <v>133</v>
      </c>
      <c r="B31" s="214" t="s">
        <v>106</v>
      </c>
      <c r="C31" s="214" t="s">
        <v>263</v>
      </c>
      <c r="D31" s="214" t="s">
        <v>135</v>
      </c>
      <c r="E31" s="214">
        <v>1449.53</v>
      </c>
      <c r="G31" s="214" t="s">
        <v>8</v>
      </c>
      <c r="H31" s="214">
        <v>1</v>
      </c>
      <c r="I31" s="215"/>
      <c r="J31" s="215"/>
      <c r="L31" s="214" t="s">
        <v>136</v>
      </c>
      <c r="M31" s="214" t="s">
        <v>145</v>
      </c>
      <c r="P31" s="214" t="s">
        <v>146</v>
      </c>
      <c r="U31" s="213"/>
      <c r="V31" s="216"/>
      <c r="W31" s="217"/>
      <c r="X31" s="218"/>
      <c r="Y31" s="218"/>
      <c r="Z31" s="219"/>
      <c r="AA31" s="218"/>
      <c r="AB31" s="220"/>
      <c r="AC31" s="218"/>
    </row>
    <row r="32" spans="1:29">
      <c r="A32" s="214" t="s">
        <v>133</v>
      </c>
      <c r="B32" s="214" t="s">
        <v>106</v>
      </c>
      <c r="C32" s="214" t="s">
        <v>264</v>
      </c>
      <c r="D32" s="214" t="s">
        <v>135</v>
      </c>
      <c r="E32" s="214">
        <v>2605.6799999999998</v>
      </c>
      <c r="G32" s="214" t="s">
        <v>8</v>
      </c>
      <c r="H32" s="214">
        <v>1</v>
      </c>
      <c r="I32" s="215"/>
      <c r="J32" s="215"/>
      <c r="L32" s="214" t="s">
        <v>136</v>
      </c>
      <c r="M32" s="214" t="s">
        <v>150</v>
      </c>
      <c r="P32" s="214" t="s">
        <v>146</v>
      </c>
      <c r="U32" s="213"/>
      <c r="V32" s="216"/>
      <c r="W32" s="217"/>
      <c r="X32" s="218"/>
      <c r="Y32" s="218"/>
      <c r="Z32" s="219"/>
      <c r="AA32" s="218"/>
      <c r="AB32" s="220"/>
      <c r="AC32" s="218"/>
    </row>
    <row r="33" spans="1:29">
      <c r="A33" s="214" t="s">
        <v>133</v>
      </c>
      <c r="B33" s="214" t="s">
        <v>106</v>
      </c>
      <c r="C33" s="214" t="s">
        <v>265</v>
      </c>
      <c r="D33" s="214" t="s">
        <v>135</v>
      </c>
      <c r="E33" s="214">
        <v>2835.59</v>
      </c>
      <c r="G33" s="214" t="s">
        <v>8</v>
      </c>
      <c r="H33" s="214">
        <v>1</v>
      </c>
      <c r="I33" s="215"/>
      <c r="J33" s="215"/>
      <c r="L33" s="214" t="s">
        <v>136</v>
      </c>
      <c r="M33" s="214" t="s">
        <v>150</v>
      </c>
      <c r="P33" s="214" t="s">
        <v>146</v>
      </c>
      <c r="U33" s="213"/>
      <c r="V33" s="216"/>
      <c r="W33" s="217"/>
      <c r="X33" s="218"/>
      <c r="Y33" s="218"/>
      <c r="Z33" s="219"/>
      <c r="AA33" s="218"/>
      <c r="AB33" s="220"/>
      <c r="AC33" s="218"/>
    </row>
    <row r="34" spans="1:29">
      <c r="A34" s="214" t="s">
        <v>133</v>
      </c>
      <c r="B34" s="214" t="s">
        <v>106</v>
      </c>
      <c r="C34" s="214" t="s">
        <v>266</v>
      </c>
      <c r="D34" s="214" t="s">
        <v>135</v>
      </c>
      <c r="E34" s="214">
        <v>1577.43</v>
      </c>
      <c r="G34" s="214" t="s">
        <v>8</v>
      </c>
      <c r="H34" s="214">
        <v>1</v>
      </c>
      <c r="I34" s="215"/>
      <c r="J34" s="215"/>
      <c r="L34" s="214" t="s">
        <v>136</v>
      </c>
      <c r="M34" s="214" t="s">
        <v>145</v>
      </c>
      <c r="P34" s="214" t="s">
        <v>146</v>
      </c>
      <c r="U34" s="213"/>
      <c r="V34" s="216"/>
      <c r="W34" s="217"/>
      <c r="X34" s="218"/>
      <c r="Y34" s="218"/>
      <c r="Z34" s="219"/>
      <c r="AA34" s="218"/>
      <c r="AB34" s="220"/>
      <c r="AC34" s="218"/>
    </row>
    <row r="35" spans="1:29">
      <c r="A35" s="214" t="s">
        <v>133</v>
      </c>
      <c r="B35" s="214" t="s">
        <v>106</v>
      </c>
      <c r="C35" s="214" t="s">
        <v>147</v>
      </c>
      <c r="D35" s="214" t="s">
        <v>135</v>
      </c>
      <c r="E35" s="214">
        <v>1392.68</v>
      </c>
      <c r="G35" s="214" t="s">
        <v>8</v>
      </c>
      <c r="H35" s="214">
        <v>1</v>
      </c>
      <c r="I35" s="215"/>
      <c r="J35" s="215"/>
      <c r="L35" s="214" t="s">
        <v>136</v>
      </c>
      <c r="M35" s="214" t="s">
        <v>145</v>
      </c>
      <c r="P35" s="214" t="s">
        <v>146</v>
      </c>
      <c r="U35" s="213"/>
      <c r="V35" s="216"/>
      <c r="W35" s="217"/>
      <c r="X35" s="218"/>
      <c r="Y35" s="218"/>
      <c r="Z35" s="219"/>
      <c r="AA35" s="218"/>
      <c r="AB35" s="220"/>
      <c r="AC35" s="218"/>
    </row>
    <row r="36" spans="1:29">
      <c r="A36" s="214" t="s">
        <v>133</v>
      </c>
      <c r="B36" s="214" t="s">
        <v>106</v>
      </c>
      <c r="C36" s="214" t="s">
        <v>267</v>
      </c>
      <c r="D36" s="214" t="s">
        <v>135</v>
      </c>
      <c r="E36" s="214">
        <v>2605.6799999999998</v>
      </c>
      <c r="G36" s="214" t="s">
        <v>8</v>
      </c>
      <c r="H36" s="214">
        <v>1</v>
      </c>
      <c r="I36" s="215"/>
      <c r="J36" s="215"/>
      <c r="L36" s="214" t="s">
        <v>136</v>
      </c>
      <c r="M36" s="214" t="s">
        <v>150</v>
      </c>
      <c r="P36" s="214" t="s">
        <v>146</v>
      </c>
      <c r="U36" s="213"/>
      <c r="V36" s="216"/>
      <c r="W36" s="217"/>
      <c r="X36" s="218"/>
      <c r="Y36" s="218"/>
      <c r="Z36" s="219"/>
      <c r="AA36" s="218"/>
      <c r="AB36" s="220"/>
      <c r="AC36" s="218"/>
    </row>
    <row r="37" spans="1:29">
      <c r="A37" s="214" t="s">
        <v>133</v>
      </c>
      <c r="B37" s="214" t="s">
        <v>106</v>
      </c>
      <c r="C37" s="214" t="s">
        <v>268</v>
      </c>
      <c r="D37" s="214" t="s">
        <v>135</v>
      </c>
      <c r="E37" s="214">
        <v>1449.53</v>
      </c>
      <c r="G37" s="214" t="s">
        <v>8</v>
      </c>
      <c r="H37" s="214">
        <v>1</v>
      </c>
      <c r="I37" s="215"/>
      <c r="J37" s="215"/>
      <c r="L37" s="214" t="s">
        <v>136</v>
      </c>
      <c r="M37" s="214" t="s">
        <v>145</v>
      </c>
      <c r="P37" s="214" t="s">
        <v>146</v>
      </c>
      <c r="U37" s="213"/>
      <c r="V37" s="216"/>
      <c r="W37" s="217"/>
      <c r="X37" s="218"/>
      <c r="Y37" s="218"/>
      <c r="Z37" s="219"/>
      <c r="AA37" s="218"/>
      <c r="AB37" s="220"/>
      <c r="AC37" s="218"/>
    </row>
    <row r="38" spans="1:29">
      <c r="A38" s="214" t="s">
        <v>133</v>
      </c>
      <c r="B38" s="214" t="s">
        <v>106</v>
      </c>
      <c r="C38" s="214" t="s">
        <v>269</v>
      </c>
      <c r="D38" s="214" t="s">
        <v>135</v>
      </c>
      <c r="E38" s="214">
        <v>1435.32</v>
      </c>
      <c r="G38" s="214" t="s">
        <v>8</v>
      </c>
      <c r="H38" s="214">
        <v>1</v>
      </c>
      <c r="I38" s="215"/>
      <c r="J38" s="215"/>
      <c r="L38" s="214" t="s">
        <v>136</v>
      </c>
      <c r="M38" s="214" t="s">
        <v>145</v>
      </c>
      <c r="P38" s="214" t="s">
        <v>146</v>
      </c>
      <c r="U38" s="213"/>
      <c r="V38" s="216"/>
      <c r="W38" s="217"/>
      <c r="X38" s="218"/>
      <c r="Y38" s="218"/>
      <c r="Z38" s="219"/>
      <c r="AA38" s="218"/>
      <c r="AB38" s="220"/>
      <c r="AC38" s="218"/>
    </row>
    <row r="39" spans="1:29">
      <c r="A39" s="214" t="s">
        <v>133</v>
      </c>
      <c r="B39" s="214" t="s">
        <v>106</v>
      </c>
      <c r="C39" s="214" t="s">
        <v>270</v>
      </c>
      <c r="D39" s="214" t="s">
        <v>135</v>
      </c>
      <c r="E39" s="214">
        <v>1435.32</v>
      </c>
      <c r="G39" s="214" t="s">
        <v>8</v>
      </c>
      <c r="H39" s="214">
        <v>1</v>
      </c>
      <c r="I39" s="215"/>
      <c r="J39" s="215"/>
      <c r="L39" s="214" t="s">
        <v>136</v>
      </c>
      <c r="M39" s="214" t="s">
        <v>145</v>
      </c>
      <c r="P39" s="214" t="s">
        <v>146</v>
      </c>
      <c r="U39" s="213"/>
      <c r="V39" s="216"/>
      <c r="W39" s="217"/>
      <c r="X39" s="218"/>
      <c r="Y39" s="218"/>
      <c r="Z39" s="219"/>
      <c r="AA39" s="218"/>
      <c r="AB39" s="220"/>
      <c r="AC39" s="218"/>
    </row>
    <row r="40" spans="1:29">
      <c r="A40" s="214" t="s">
        <v>133</v>
      </c>
      <c r="B40" s="214" t="s">
        <v>106</v>
      </c>
      <c r="C40" s="214" t="s">
        <v>271</v>
      </c>
      <c r="D40" s="214" t="s">
        <v>135</v>
      </c>
      <c r="E40" s="214">
        <v>2605.6799999999998</v>
      </c>
      <c r="G40" s="214" t="s">
        <v>8</v>
      </c>
      <c r="H40" s="214">
        <v>1</v>
      </c>
      <c r="I40" s="215"/>
      <c r="J40" s="215"/>
      <c r="L40" s="214" t="s">
        <v>136</v>
      </c>
      <c r="M40" s="214" t="s">
        <v>150</v>
      </c>
      <c r="P40" s="214" t="s">
        <v>146</v>
      </c>
      <c r="U40" s="213"/>
      <c r="V40" s="216"/>
      <c r="W40" s="217"/>
      <c r="X40" s="218"/>
      <c r="Y40" s="218"/>
      <c r="Z40" s="219"/>
      <c r="AA40" s="218"/>
      <c r="AB40" s="220"/>
      <c r="AC40" s="218"/>
    </row>
    <row r="41" spans="1:29">
      <c r="A41" s="214" t="s">
        <v>133</v>
      </c>
      <c r="B41" s="214" t="s">
        <v>106</v>
      </c>
      <c r="C41" s="214" t="s">
        <v>272</v>
      </c>
      <c r="D41" s="214" t="s">
        <v>135</v>
      </c>
      <c r="E41" s="214">
        <v>1449.53</v>
      </c>
      <c r="G41" s="214" t="s">
        <v>8</v>
      </c>
      <c r="H41" s="214">
        <v>1</v>
      </c>
      <c r="I41" s="215"/>
      <c r="J41" s="215"/>
      <c r="L41" s="214" t="s">
        <v>136</v>
      </c>
      <c r="M41" s="214" t="s">
        <v>145</v>
      </c>
      <c r="P41" s="214" t="s">
        <v>146</v>
      </c>
      <c r="U41" s="213"/>
      <c r="V41" s="216"/>
      <c r="W41" s="217"/>
      <c r="X41" s="218"/>
      <c r="Y41" s="218"/>
      <c r="Z41" s="219"/>
      <c r="AA41" s="218"/>
      <c r="AB41" s="220"/>
      <c r="AC41" s="218"/>
    </row>
    <row r="42" spans="1:29">
      <c r="A42" s="214" t="s">
        <v>133</v>
      </c>
      <c r="B42" s="214" t="s">
        <v>106</v>
      </c>
      <c r="C42" s="214" t="s">
        <v>273</v>
      </c>
      <c r="D42" s="214" t="s">
        <v>135</v>
      </c>
      <c r="E42" s="214">
        <v>9841.8700000000008</v>
      </c>
      <c r="G42" s="214" t="s">
        <v>8</v>
      </c>
      <c r="H42" s="214">
        <v>1</v>
      </c>
      <c r="I42" s="215"/>
      <c r="J42" s="215"/>
      <c r="L42" s="214" t="s">
        <v>136</v>
      </c>
      <c r="M42" s="214" t="s">
        <v>274</v>
      </c>
      <c r="P42" s="214" t="s">
        <v>146</v>
      </c>
      <c r="U42" s="213"/>
      <c r="V42" s="216"/>
      <c r="W42" s="217"/>
      <c r="X42" s="218"/>
      <c r="Y42" s="218"/>
      <c r="Z42" s="219"/>
      <c r="AA42" s="218"/>
      <c r="AB42" s="220"/>
      <c r="AC42" s="218"/>
    </row>
    <row r="43" spans="1:29">
      <c r="A43" s="214" t="s">
        <v>133</v>
      </c>
      <c r="B43" s="214" t="s">
        <v>106</v>
      </c>
      <c r="C43" s="214" t="s">
        <v>275</v>
      </c>
      <c r="D43" s="214" t="s">
        <v>135</v>
      </c>
      <c r="E43" s="214">
        <v>3014.41</v>
      </c>
      <c r="G43" s="214" t="s">
        <v>8</v>
      </c>
      <c r="H43" s="214">
        <v>1</v>
      </c>
      <c r="I43" s="215"/>
      <c r="J43" s="215"/>
      <c r="L43" s="214" t="s">
        <v>136</v>
      </c>
      <c r="M43" s="214" t="s">
        <v>150</v>
      </c>
      <c r="P43" s="214" t="s">
        <v>146</v>
      </c>
      <c r="U43" s="213"/>
      <c r="V43" s="216"/>
      <c r="W43" s="217"/>
      <c r="X43" s="218"/>
      <c r="Y43" s="218"/>
      <c r="Z43" s="219"/>
      <c r="AA43" s="218"/>
      <c r="AB43" s="220"/>
      <c r="AC43" s="218"/>
    </row>
    <row r="44" spans="1:29">
      <c r="A44" s="214" t="s">
        <v>133</v>
      </c>
      <c r="B44" s="214" t="s">
        <v>106</v>
      </c>
      <c r="C44" s="214" t="s">
        <v>276</v>
      </c>
      <c r="D44" s="214" t="s">
        <v>135</v>
      </c>
      <c r="E44" s="214">
        <v>1676.9</v>
      </c>
      <c r="G44" s="214" t="s">
        <v>8</v>
      </c>
      <c r="H44" s="214">
        <v>1</v>
      </c>
      <c r="I44" s="215"/>
      <c r="J44" s="215"/>
      <c r="L44" s="214" t="s">
        <v>136</v>
      </c>
      <c r="M44" s="214" t="s">
        <v>145</v>
      </c>
      <c r="P44" s="214" t="s">
        <v>146</v>
      </c>
      <c r="U44" s="213"/>
      <c r="V44" s="216"/>
      <c r="W44" s="217"/>
      <c r="X44" s="218"/>
      <c r="Y44" s="218"/>
      <c r="Z44" s="219"/>
      <c r="AA44" s="218"/>
      <c r="AB44" s="220"/>
      <c r="AC44" s="218"/>
    </row>
    <row r="45" spans="1:29">
      <c r="A45" s="214" t="s">
        <v>133</v>
      </c>
      <c r="B45" s="214" t="s">
        <v>106</v>
      </c>
      <c r="C45" s="214" t="s">
        <v>277</v>
      </c>
      <c r="D45" s="214" t="s">
        <v>135</v>
      </c>
      <c r="E45" s="214">
        <v>1577.43</v>
      </c>
      <c r="G45" s="214" t="s">
        <v>8</v>
      </c>
      <c r="H45" s="214">
        <v>1</v>
      </c>
      <c r="I45" s="215"/>
      <c r="J45" s="215"/>
      <c r="L45" s="214" t="s">
        <v>136</v>
      </c>
      <c r="M45" s="214" t="s">
        <v>145</v>
      </c>
      <c r="P45" s="214" t="s">
        <v>146</v>
      </c>
      <c r="U45" s="213"/>
      <c r="V45" s="216"/>
      <c r="W45" s="217"/>
      <c r="X45" s="218"/>
      <c r="Y45" s="218"/>
      <c r="Z45" s="219"/>
      <c r="AA45" s="218"/>
      <c r="AB45" s="220"/>
      <c r="AC45" s="218"/>
    </row>
    <row r="46" spans="1:29">
      <c r="A46" s="214" t="s">
        <v>133</v>
      </c>
      <c r="B46" s="214" t="s">
        <v>106</v>
      </c>
      <c r="C46" s="214" t="s">
        <v>278</v>
      </c>
      <c r="D46" s="214" t="s">
        <v>135</v>
      </c>
      <c r="E46" s="214">
        <v>2580.13</v>
      </c>
      <c r="G46" s="214" t="s">
        <v>8</v>
      </c>
      <c r="H46" s="214">
        <v>1</v>
      </c>
      <c r="I46" s="215"/>
      <c r="J46" s="215"/>
      <c r="L46" s="214" t="s">
        <v>136</v>
      </c>
      <c r="M46" s="214" t="s">
        <v>150</v>
      </c>
      <c r="P46" s="214" t="s">
        <v>146</v>
      </c>
      <c r="U46" s="213"/>
      <c r="V46" s="216"/>
      <c r="W46" s="217"/>
      <c r="X46" s="218"/>
      <c r="Y46" s="218"/>
      <c r="Z46" s="219"/>
      <c r="AA46" s="218"/>
      <c r="AB46" s="220"/>
      <c r="AC46" s="218"/>
    </row>
    <row r="47" spans="1:29">
      <c r="A47" s="214" t="s">
        <v>133</v>
      </c>
      <c r="B47" s="214" t="s">
        <v>106</v>
      </c>
      <c r="C47" s="214" t="s">
        <v>279</v>
      </c>
      <c r="D47" s="214" t="s">
        <v>135</v>
      </c>
      <c r="E47" s="214">
        <v>1435.32</v>
      </c>
      <c r="G47" s="214" t="s">
        <v>8</v>
      </c>
      <c r="H47" s="214">
        <v>1</v>
      </c>
      <c r="I47" s="215"/>
      <c r="J47" s="215"/>
      <c r="L47" s="214" t="s">
        <v>136</v>
      </c>
      <c r="M47" s="214" t="s">
        <v>145</v>
      </c>
      <c r="P47" s="214" t="s">
        <v>146</v>
      </c>
      <c r="U47" s="213"/>
      <c r="V47" s="216"/>
      <c r="W47" s="217"/>
      <c r="X47" s="218"/>
      <c r="Y47" s="218"/>
      <c r="Z47" s="219"/>
      <c r="AA47" s="218"/>
      <c r="AB47" s="220"/>
      <c r="AC47" s="218"/>
    </row>
    <row r="48" spans="1:29">
      <c r="A48" s="214" t="s">
        <v>133</v>
      </c>
      <c r="B48" s="214" t="s">
        <v>106</v>
      </c>
      <c r="C48" s="214" t="s">
        <v>280</v>
      </c>
      <c r="D48" s="214" t="s">
        <v>135</v>
      </c>
      <c r="E48" s="214">
        <v>2835.59</v>
      </c>
      <c r="G48" s="214" t="s">
        <v>8</v>
      </c>
      <c r="H48" s="214">
        <v>1</v>
      </c>
      <c r="I48" s="215"/>
      <c r="J48" s="215"/>
      <c r="L48" s="214" t="s">
        <v>136</v>
      </c>
      <c r="M48" s="214" t="s">
        <v>150</v>
      </c>
      <c r="P48" s="214" t="s">
        <v>146</v>
      </c>
      <c r="U48" s="213"/>
      <c r="V48" s="216"/>
      <c r="W48" s="217"/>
      <c r="X48" s="218"/>
      <c r="Y48" s="218"/>
      <c r="Z48" s="219"/>
      <c r="AA48" s="218"/>
      <c r="AB48" s="220"/>
      <c r="AC48" s="218"/>
    </row>
    <row r="49" spans="1:29">
      <c r="A49" s="214" t="s">
        <v>133</v>
      </c>
      <c r="B49" s="214" t="s">
        <v>106</v>
      </c>
      <c r="C49" s="214" t="s">
        <v>148</v>
      </c>
      <c r="D49" s="214" t="s">
        <v>135</v>
      </c>
      <c r="E49" s="214">
        <v>1577.43</v>
      </c>
      <c r="G49" s="214" t="s">
        <v>8</v>
      </c>
      <c r="H49" s="214">
        <v>1</v>
      </c>
      <c r="I49" s="215"/>
      <c r="J49" s="215"/>
      <c r="L49" s="214" t="s">
        <v>136</v>
      </c>
      <c r="M49" s="214" t="s">
        <v>145</v>
      </c>
      <c r="P49" s="214" t="s">
        <v>146</v>
      </c>
      <c r="U49" s="213"/>
      <c r="V49" s="216"/>
      <c r="W49" s="217"/>
      <c r="X49" s="218"/>
      <c r="Y49" s="218"/>
      <c r="Z49" s="219"/>
      <c r="AA49" s="218"/>
      <c r="AB49" s="220"/>
      <c r="AC49" s="218"/>
    </row>
    <row r="50" spans="1:29">
      <c r="A50" s="214" t="s">
        <v>133</v>
      </c>
      <c r="B50" s="214" t="s">
        <v>106</v>
      </c>
      <c r="C50" s="214" t="s">
        <v>281</v>
      </c>
      <c r="D50" s="214" t="s">
        <v>135</v>
      </c>
      <c r="E50" s="214">
        <v>2580.13</v>
      </c>
      <c r="G50" s="214" t="s">
        <v>8</v>
      </c>
      <c r="H50" s="214">
        <v>1</v>
      </c>
      <c r="I50" s="215"/>
      <c r="J50" s="215"/>
      <c r="L50" s="214" t="s">
        <v>136</v>
      </c>
      <c r="M50" s="214" t="s">
        <v>150</v>
      </c>
      <c r="P50" s="214" t="s">
        <v>146</v>
      </c>
      <c r="U50" s="213"/>
      <c r="V50" s="216"/>
      <c r="W50" s="217"/>
      <c r="X50" s="218"/>
      <c r="Y50" s="218"/>
      <c r="Z50" s="219"/>
      <c r="AA50" s="218"/>
      <c r="AB50" s="220"/>
      <c r="AC50" s="218"/>
    </row>
    <row r="51" spans="1:29">
      <c r="A51" s="214" t="s">
        <v>133</v>
      </c>
      <c r="B51" s="214" t="s">
        <v>106</v>
      </c>
      <c r="C51" s="214" t="s">
        <v>282</v>
      </c>
      <c r="D51" s="214" t="s">
        <v>135</v>
      </c>
      <c r="E51" s="214">
        <v>2656.77</v>
      </c>
      <c r="G51" s="214" t="s">
        <v>8</v>
      </c>
      <c r="H51" s="214">
        <v>1</v>
      </c>
      <c r="I51" s="215"/>
      <c r="J51" s="215"/>
      <c r="L51" s="214" t="s">
        <v>136</v>
      </c>
      <c r="M51" s="214" t="s">
        <v>150</v>
      </c>
      <c r="P51" s="214" t="s">
        <v>146</v>
      </c>
      <c r="U51" s="213"/>
      <c r="V51" s="216"/>
      <c r="W51" s="217"/>
      <c r="X51" s="218"/>
      <c r="Y51" s="218"/>
      <c r="Z51" s="219"/>
      <c r="AA51" s="218"/>
      <c r="AB51" s="220"/>
      <c r="AC51" s="218"/>
    </row>
    <row r="52" spans="1:29">
      <c r="A52" s="214" t="s">
        <v>133</v>
      </c>
      <c r="B52" s="214" t="s">
        <v>106</v>
      </c>
      <c r="C52" s="214" t="s">
        <v>283</v>
      </c>
      <c r="D52" s="214" t="s">
        <v>135</v>
      </c>
      <c r="E52" s="214">
        <v>1477.95</v>
      </c>
      <c r="G52" s="214" t="s">
        <v>8</v>
      </c>
      <c r="H52" s="214">
        <v>1</v>
      </c>
      <c r="I52" s="215"/>
      <c r="J52" s="215"/>
      <c r="L52" s="214" t="s">
        <v>136</v>
      </c>
      <c r="M52" s="214" t="s">
        <v>145</v>
      </c>
      <c r="P52" s="214" t="s">
        <v>146</v>
      </c>
      <c r="U52" s="213"/>
      <c r="V52" s="216"/>
      <c r="W52" s="217"/>
      <c r="X52" s="218"/>
      <c r="Y52" s="218"/>
      <c r="Z52" s="219"/>
      <c r="AA52" s="218"/>
      <c r="AB52" s="220"/>
      <c r="AC52" s="218"/>
    </row>
    <row r="53" spans="1:29">
      <c r="A53" s="214" t="s">
        <v>133</v>
      </c>
      <c r="B53" s="214" t="s">
        <v>106</v>
      </c>
      <c r="C53" s="214" t="s">
        <v>149</v>
      </c>
      <c r="D53" s="214" t="s">
        <v>135</v>
      </c>
      <c r="E53" s="214">
        <v>2503.4899999999998</v>
      </c>
      <c r="G53" s="214" t="s">
        <v>8</v>
      </c>
      <c r="H53" s="214">
        <v>1</v>
      </c>
      <c r="I53" s="215"/>
      <c r="J53" s="215"/>
      <c r="L53" s="214" t="s">
        <v>136</v>
      </c>
      <c r="M53" s="214" t="s">
        <v>150</v>
      </c>
      <c r="P53" s="214" t="s">
        <v>146</v>
      </c>
      <c r="U53" s="213"/>
      <c r="V53" s="216"/>
      <c r="W53" s="217"/>
      <c r="X53" s="218"/>
      <c r="Y53" s="218"/>
      <c r="Z53" s="219"/>
      <c r="AA53" s="218"/>
      <c r="AB53" s="220"/>
      <c r="AC53" s="218"/>
    </row>
    <row r="54" spans="1:29">
      <c r="A54" s="214" t="s">
        <v>133</v>
      </c>
      <c r="B54" s="214" t="s">
        <v>106</v>
      </c>
      <c r="C54" s="214" t="s">
        <v>151</v>
      </c>
      <c r="D54" s="214" t="s">
        <v>135</v>
      </c>
      <c r="E54" s="214">
        <v>2503.4899999999998</v>
      </c>
      <c r="G54" s="214" t="s">
        <v>8</v>
      </c>
      <c r="H54" s="214">
        <v>1</v>
      </c>
      <c r="I54" s="215"/>
      <c r="J54" s="215"/>
      <c r="L54" s="214" t="s">
        <v>136</v>
      </c>
      <c r="M54" s="214" t="s">
        <v>150</v>
      </c>
      <c r="P54" s="214" t="s">
        <v>146</v>
      </c>
      <c r="U54" s="213"/>
      <c r="V54" s="216"/>
      <c r="W54" s="217"/>
      <c r="X54" s="218"/>
      <c r="Y54" s="218"/>
      <c r="Z54" s="219"/>
      <c r="AA54" s="218"/>
      <c r="AB54" s="220"/>
      <c r="AC54" s="218"/>
    </row>
    <row r="55" spans="1:29">
      <c r="A55" s="214" t="s">
        <v>133</v>
      </c>
      <c r="B55" s="214" t="s">
        <v>106</v>
      </c>
      <c r="C55" s="214" t="s">
        <v>152</v>
      </c>
      <c r="D55" s="214" t="s">
        <v>135</v>
      </c>
      <c r="E55" s="214">
        <v>1392.68</v>
      </c>
      <c r="G55" s="214" t="s">
        <v>8</v>
      </c>
      <c r="H55" s="214">
        <v>1</v>
      </c>
      <c r="I55" s="215"/>
      <c r="J55" s="215"/>
      <c r="L55" s="214" t="s">
        <v>136</v>
      </c>
      <c r="M55" s="214" t="s">
        <v>145</v>
      </c>
      <c r="P55" s="214" t="s">
        <v>146</v>
      </c>
      <c r="U55" s="213"/>
      <c r="V55" s="216"/>
      <c r="W55" s="217"/>
      <c r="X55" s="218"/>
      <c r="Y55" s="218"/>
      <c r="Z55" s="219"/>
      <c r="AA55" s="218"/>
      <c r="AB55" s="220"/>
      <c r="AC55" s="218"/>
    </row>
    <row r="56" spans="1:29">
      <c r="A56" s="214" t="s">
        <v>133</v>
      </c>
      <c r="B56" s="214" t="s">
        <v>106</v>
      </c>
      <c r="C56" s="214" t="s">
        <v>284</v>
      </c>
      <c r="D56" s="214" t="s">
        <v>135</v>
      </c>
      <c r="E56" s="214">
        <v>2503.4899999999998</v>
      </c>
      <c r="G56" s="214" t="s">
        <v>8</v>
      </c>
      <c r="H56" s="214">
        <v>1</v>
      </c>
      <c r="I56" s="215"/>
      <c r="J56" s="215"/>
      <c r="L56" s="214" t="s">
        <v>136</v>
      </c>
      <c r="M56" s="214" t="s">
        <v>150</v>
      </c>
      <c r="P56" s="214" t="s">
        <v>146</v>
      </c>
      <c r="U56" s="213"/>
      <c r="V56" s="216"/>
      <c r="W56" s="217"/>
      <c r="X56" s="218"/>
      <c r="Y56" s="218"/>
      <c r="Z56" s="219"/>
      <c r="AA56" s="218"/>
      <c r="AB56" s="220"/>
      <c r="AC56" s="218"/>
    </row>
    <row r="57" spans="1:29">
      <c r="A57" s="214" t="s">
        <v>133</v>
      </c>
      <c r="B57" s="214" t="s">
        <v>106</v>
      </c>
      <c r="C57" s="214" t="s">
        <v>285</v>
      </c>
      <c r="D57" s="214" t="s">
        <v>135</v>
      </c>
      <c r="E57" s="214">
        <v>2656.77</v>
      </c>
      <c r="G57" s="214" t="s">
        <v>8</v>
      </c>
      <c r="H57" s="214">
        <v>1</v>
      </c>
      <c r="I57" s="215"/>
      <c r="J57" s="215"/>
      <c r="L57" s="214" t="s">
        <v>136</v>
      </c>
      <c r="M57" s="214" t="s">
        <v>150</v>
      </c>
      <c r="P57" s="214" t="s">
        <v>146</v>
      </c>
      <c r="U57" s="213"/>
      <c r="V57" s="216"/>
      <c r="W57" s="217"/>
      <c r="X57" s="218"/>
      <c r="Y57" s="218"/>
      <c r="Z57" s="219"/>
      <c r="AA57" s="218"/>
      <c r="AB57" s="220"/>
      <c r="AC57" s="218"/>
    </row>
    <row r="58" spans="1:29">
      <c r="A58" s="214" t="s">
        <v>133</v>
      </c>
      <c r="B58" s="214" t="s">
        <v>106</v>
      </c>
      <c r="C58" s="214" t="s">
        <v>286</v>
      </c>
      <c r="D58" s="214" t="s">
        <v>135</v>
      </c>
      <c r="E58" s="214">
        <v>1477.95</v>
      </c>
      <c r="G58" s="214" t="s">
        <v>8</v>
      </c>
      <c r="H58" s="214">
        <v>1</v>
      </c>
      <c r="I58" s="215"/>
      <c r="J58" s="215"/>
      <c r="L58" s="214" t="s">
        <v>136</v>
      </c>
      <c r="M58" s="214" t="s">
        <v>145</v>
      </c>
      <c r="P58" s="214" t="s">
        <v>146</v>
      </c>
      <c r="U58" s="213"/>
      <c r="V58" s="216"/>
      <c r="W58" s="217"/>
      <c r="X58" s="218"/>
      <c r="Y58" s="218"/>
      <c r="Z58" s="219"/>
      <c r="AA58" s="218"/>
      <c r="AB58" s="220"/>
      <c r="AC58" s="218"/>
    </row>
    <row r="59" spans="1:29" customFormat="1" ht="12.75">
      <c r="A59" t="s">
        <v>133</v>
      </c>
      <c r="B59" t="s">
        <v>106</v>
      </c>
      <c r="C59" t="s">
        <v>198</v>
      </c>
      <c r="D59" t="s">
        <v>135</v>
      </c>
      <c r="E59">
        <v>1235.75</v>
      </c>
      <c r="G59" t="s">
        <v>8</v>
      </c>
      <c r="H59">
        <v>1</v>
      </c>
      <c r="I59" s="249"/>
      <c r="J59" s="249"/>
      <c r="L59" t="s">
        <v>136</v>
      </c>
      <c r="M59" t="s">
        <v>107</v>
      </c>
      <c r="P59" t="s">
        <v>199</v>
      </c>
    </row>
    <row r="60" spans="1:29" customFormat="1" ht="12.75">
      <c r="I60" s="249"/>
      <c r="J60" s="249"/>
    </row>
    <row r="61" spans="1:29">
      <c r="I61" s="215"/>
      <c r="J61" s="215"/>
      <c r="U61" s="213"/>
      <c r="V61" s="216"/>
      <c r="W61" s="217"/>
      <c r="X61" s="218"/>
      <c r="Y61" s="218"/>
      <c r="Z61" s="219"/>
      <c r="AA61" s="218"/>
      <c r="AB61" s="220"/>
      <c r="AC61" s="218"/>
    </row>
    <row r="62" spans="1:29">
      <c r="A62" s="214" t="s">
        <v>133</v>
      </c>
      <c r="B62" s="214" t="s">
        <v>106</v>
      </c>
      <c r="C62" s="214" t="s">
        <v>242</v>
      </c>
      <c r="D62" s="214" t="s">
        <v>131</v>
      </c>
      <c r="E62" s="214">
        <v>20.52</v>
      </c>
      <c r="G62" s="214" t="s">
        <v>171</v>
      </c>
      <c r="H62" s="214">
        <v>1</v>
      </c>
      <c r="I62" s="215"/>
      <c r="J62" s="215"/>
      <c r="L62" s="214" t="s">
        <v>136</v>
      </c>
      <c r="M62" s="214" t="s">
        <v>107</v>
      </c>
      <c r="P62" s="214" t="s">
        <v>138</v>
      </c>
      <c r="U62" s="213"/>
      <c r="V62" s="216"/>
      <c r="W62" s="217"/>
      <c r="X62" s="218"/>
      <c r="Y62" s="218"/>
      <c r="Z62" s="219"/>
      <c r="AA62" s="218"/>
      <c r="AB62" s="220"/>
      <c r="AC62" s="218"/>
    </row>
    <row r="63" spans="1:29">
      <c r="A63" s="214" t="s">
        <v>133</v>
      </c>
      <c r="B63" s="214" t="s">
        <v>106</v>
      </c>
      <c r="C63" s="214" t="s">
        <v>243</v>
      </c>
      <c r="D63" s="214" t="s">
        <v>131</v>
      </c>
      <c r="E63" s="214">
        <v>20.52</v>
      </c>
      <c r="G63" s="214" t="s">
        <v>171</v>
      </c>
      <c r="H63" s="214">
        <v>1</v>
      </c>
      <c r="I63" s="215"/>
      <c r="J63" s="215"/>
      <c r="L63" s="214" t="s">
        <v>136</v>
      </c>
      <c r="M63" s="214" t="s">
        <v>107</v>
      </c>
      <c r="P63" s="214" t="s">
        <v>138</v>
      </c>
      <c r="U63" s="213"/>
      <c r="V63" s="216"/>
      <c r="W63" s="217"/>
      <c r="X63" s="218"/>
      <c r="Y63" s="218"/>
      <c r="Z63" s="219"/>
      <c r="AA63" s="218"/>
      <c r="AB63" s="220"/>
      <c r="AC63" s="218"/>
    </row>
    <row r="64" spans="1:29">
      <c r="A64" s="214" t="s">
        <v>133</v>
      </c>
      <c r="B64" s="214" t="s">
        <v>106</v>
      </c>
      <c r="C64" s="214" t="s">
        <v>244</v>
      </c>
      <c r="D64" s="214" t="s">
        <v>131</v>
      </c>
      <c r="E64" s="214">
        <v>18.16</v>
      </c>
      <c r="G64" s="214" t="s">
        <v>171</v>
      </c>
      <c r="H64" s="214">
        <v>1</v>
      </c>
      <c r="I64" s="215"/>
      <c r="J64" s="215"/>
      <c r="L64" s="214" t="s">
        <v>136</v>
      </c>
      <c r="M64" s="214" t="s">
        <v>107</v>
      </c>
      <c r="P64" s="214" t="s">
        <v>138</v>
      </c>
      <c r="U64" s="213"/>
      <c r="V64" s="216"/>
      <c r="W64" s="217"/>
      <c r="X64" s="218"/>
      <c r="Y64" s="218"/>
      <c r="Z64" s="219"/>
      <c r="AA64" s="218"/>
      <c r="AB64" s="220"/>
      <c r="AC64" s="218"/>
    </row>
    <row r="65" spans="1:29">
      <c r="A65" s="214" t="s">
        <v>133</v>
      </c>
      <c r="B65" s="214" t="s">
        <v>106</v>
      </c>
      <c r="C65" s="214" t="s">
        <v>245</v>
      </c>
      <c r="D65" s="214" t="s">
        <v>131</v>
      </c>
      <c r="E65" s="214">
        <v>18.16</v>
      </c>
      <c r="G65" s="214" t="s">
        <v>171</v>
      </c>
      <c r="H65" s="214">
        <v>1</v>
      </c>
      <c r="I65" s="215"/>
      <c r="J65" s="215"/>
      <c r="L65" s="214" t="s">
        <v>136</v>
      </c>
      <c r="M65" s="214" t="s">
        <v>107</v>
      </c>
      <c r="P65" s="214" t="s">
        <v>138</v>
      </c>
      <c r="U65" s="213"/>
      <c r="V65" s="216"/>
      <c r="W65" s="217"/>
      <c r="X65" s="218"/>
      <c r="Y65" s="218"/>
      <c r="Z65" s="219"/>
      <c r="AA65" s="218"/>
      <c r="AB65" s="220"/>
      <c r="AC65" s="218"/>
    </row>
    <row r="66" spans="1:29">
      <c r="A66" s="214" t="s">
        <v>133</v>
      </c>
      <c r="B66" s="214" t="s">
        <v>106</v>
      </c>
      <c r="C66" s="214" t="s">
        <v>134</v>
      </c>
      <c r="D66" s="214" t="s">
        <v>131</v>
      </c>
      <c r="E66" s="214">
        <v>20.52</v>
      </c>
      <c r="G66" s="214" t="s">
        <v>171</v>
      </c>
      <c r="H66" s="214">
        <v>1</v>
      </c>
      <c r="I66" s="215"/>
      <c r="J66" s="215"/>
      <c r="L66" s="214" t="s">
        <v>136</v>
      </c>
      <c r="M66" s="214" t="s">
        <v>107</v>
      </c>
      <c r="P66" s="214" t="s">
        <v>138</v>
      </c>
      <c r="U66" s="213"/>
      <c r="V66" s="216"/>
      <c r="W66" s="217"/>
      <c r="X66" s="218"/>
      <c r="Y66" s="218"/>
      <c r="Z66" s="219"/>
      <c r="AA66" s="218"/>
      <c r="AB66" s="220"/>
      <c r="AC66" s="218"/>
    </row>
    <row r="67" spans="1:29">
      <c r="A67" s="214" t="s">
        <v>133</v>
      </c>
      <c r="B67" s="214" t="s">
        <v>106</v>
      </c>
      <c r="C67" s="214" t="s">
        <v>246</v>
      </c>
      <c r="D67" s="214" t="s">
        <v>131</v>
      </c>
      <c r="E67" s="214">
        <v>20.52</v>
      </c>
      <c r="G67" s="214" t="s">
        <v>171</v>
      </c>
      <c r="H67" s="214">
        <v>1</v>
      </c>
      <c r="I67" s="215"/>
      <c r="J67" s="215"/>
      <c r="L67" s="214" t="s">
        <v>136</v>
      </c>
      <c r="M67" s="214" t="s">
        <v>107</v>
      </c>
      <c r="P67" s="214" t="s">
        <v>138</v>
      </c>
      <c r="U67" s="213"/>
      <c r="V67" s="216"/>
      <c r="W67" s="217"/>
      <c r="X67" s="218"/>
      <c r="Y67" s="218"/>
      <c r="Z67" s="219"/>
      <c r="AA67" s="218"/>
      <c r="AB67" s="220"/>
      <c r="AC67" s="218"/>
    </row>
    <row r="68" spans="1:29">
      <c r="A68" s="214" t="s">
        <v>133</v>
      </c>
      <c r="B68" s="214" t="s">
        <v>106</v>
      </c>
      <c r="C68" s="214" t="s">
        <v>247</v>
      </c>
      <c r="D68" s="214" t="s">
        <v>131</v>
      </c>
      <c r="E68" s="214">
        <v>18.16</v>
      </c>
      <c r="G68" s="214" t="s">
        <v>171</v>
      </c>
      <c r="H68" s="214">
        <v>1</v>
      </c>
      <c r="I68" s="215"/>
      <c r="J68" s="215"/>
      <c r="L68" s="214" t="s">
        <v>136</v>
      </c>
      <c r="M68" s="214" t="s">
        <v>107</v>
      </c>
      <c r="P68" s="214" t="s">
        <v>138</v>
      </c>
      <c r="U68" s="213"/>
      <c r="V68" s="216"/>
      <c r="W68" s="217"/>
      <c r="X68" s="218"/>
      <c r="Y68" s="218"/>
      <c r="Z68" s="219"/>
      <c r="AA68" s="218"/>
      <c r="AB68" s="220"/>
      <c r="AC68" s="218"/>
    </row>
    <row r="69" spans="1:29">
      <c r="A69" s="214" t="s">
        <v>133</v>
      </c>
      <c r="B69" s="214" t="s">
        <v>106</v>
      </c>
      <c r="C69" s="214" t="s">
        <v>248</v>
      </c>
      <c r="D69" s="214" t="s">
        <v>131</v>
      </c>
      <c r="E69" s="214">
        <v>20.52</v>
      </c>
      <c r="G69" s="214" t="s">
        <v>171</v>
      </c>
      <c r="H69" s="214">
        <v>1</v>
      </c>
      <c r="I69" s="215"/>
      <c r="J69" s="215"/>
      <c r="L69" s="214" t="s">
        <v>136</v>
      </c>
      <c r="M69" s="214" t="s">
        <v>107</v>
      </c>
      <c r="P69" s="214" t="s">
        <v>138</v>
      </c>
      <c r="U69" s="213"/>
      <c r="V69" s="216"/>
      <c r="W69" s="217"/>
      <c r="X69" s="218"/>
      <c r="Y69" s="218"/>
      <c r="Z69" s="219"/>
      <c r="AA69" s="218"/>
      <c r="AB69" s="220"/>
      <c r="AC69" s="218"/>
    </row>
    <row r="70" spans="1:29">
      <c r="A70" s="214" t="s">
        <v>133</v>
      </c>
      <c r="B70" s="214" t="s">
        <v>106</v>
      </c>
      <c r="C70" s="214" t="s">
        <v>249</v>
      </c>
      <c r="D70" s="214" t="s">
        <v>131</v>
      </c>
      <c r="E70" s="214">
        <v>20.52</v>
      </c>
      <c r="G70" s="214" t="s">
        <v>171</v>
      </c>
      <c r="H70" s="214">
        <v>1</v>
      </c>
      <c r="I70" s="215"/>
      <c r="J70" s="215"/>
      <c r="L70" s="214" t="s">
        <v>136</v>
      </c>
      <c r="M70" s="214" t="s">
        <v>107</v>
      </c>
      <c r="P70" s="214" t="s">
        <v>138</v>
      </c>
      <c r="U70" s="213"/>
      <c r="V70" s="216"/>
      <c r="W70" s="217"/>
      <c r="X70" s="218"/>
      <c r="Y70" s="218"/>
      <c r="Z70" s="219"/>
      <c r="AA70" s="218"/>
      <c r="AB70" s="220"/>
      <c r="AC70" s="218"/>
    </row>
    <row r="71" spans="1:29">
      <c r="A71" s="214" t="s">
        <v>133</v>
      </c>
      <c r="B71" s="214" t="s">
        <v>106</v>
      </c>
      <c r="C71" s="214" t="s">
        <v>250</v>
      </c>
      <c r="D71" s="214" t="s">
        <v>131</v>
      </c>
      <c r="E71" s="214">
        <v>20.52</v>
      </c>
      <c r="G71" s="214" t="s">
        <v>171</v>
      </c>
      <c r="H71" s="214">
        <v>1</v>
      </c>
      <c r="I71" s="215"/>
      <c r="J71" s="215"/>
      <c r="L71" s="214" t="s">
        <v>136</v>
      </c>
      <c r="M71" s="214" t="s">
        <v>107</v>
      </c>
      <c r="P71" s="214" t="s">
        <v>138</v>
      </c>
      <c r="U71" s="213"/>
      <c r="V71" s="216"/>
      <c r="W71" s="217"/>
      <c r="X71" s="218"/>
      <c r="Y71" s="218"/>
      <c r="Z71" s="219"/>
      <c r="AA71" s="218"/>
      <c r="AB71" s="220"/>
      <c r="AC71" s="218"/>
    </row>
    <row r="72" spans="1:29">
      <c r="A72" s="214" t="s">
        <v>133</v>
      </c>
      <c r="B72" s="214" t="s">
        <v>106</v>
      </c>
      <c r="C72" s="214" t="s">
        <v>251</v>
      </c>
      <c r="D72" s="214" t="s">
        <v>131</v>
      </c>
      <c r="E72" s="214">
        <v>18.16</v>
      </c>
      <c r="G72" s="214" t="s">
        <v>171</v>
      </c>
      <c r="H72" s="214">
        <v>1</v>
      </c>
      <c r="I72" s="215"/>
      <c r="J72" s="215"/>
      <c r="L72" s="214" t="s">
        <v>136</v>
      </c>
      <c r="M72" s="214" t="s">
        <v>107</v>
      </c>
      <c r="P72" s="214" t="s">
        <v>138</v>
      </c>
      <c r="U72" s="213"/>
      <c r="V72" s="216"/>
      <c r="W72" s="217"/>
      <c r="X72" s="218"/>
      <c r="Y72" s="218"/>
      <c r="Z72" s="219"/>
      <c r="AA72" s="218"/>
      <c r="AB72" s="220"/>
      <c r="AC72" s="218"/>
    </row>
    <row r="73" spans="1:29">
      <c r="A73" s="214" t="s">
        <v>133</v>
      </c>
      <c r="B73" s="214" t="s">
        <v>106</v>
      </c>
      <c r="C73" s="214" t="s">
        <v>252</v>
      </c>
      <c r="D73" s="214" t="s">
        <v>131</v>
      </c>
      <c r="E73" s="214">
        <v>20.52</v>
      </c>
      <c r="G73" s="214" t="s">
        <v>171</v>
      </c>
      <c r="H73" s="214">
        <v>1</v>
      </c>
      <c r="I73" s="215"/>
      <c r="J73" s="215"/>
      <c r="L73" s="214" t="s">
        <v>136</v>
      </c>
      <c r="M73" s="214" t="s">
        <v>107</v>
      </c>
      <c r="P73" s="214" t="s">
        <v>138</v>
      </c>
      <c r="U73" s="213"/>
      <c r="V73" s="216"/>
      <c r="W73" s="217"/>
      <c r="X73" s="218"/>
      <c r="Y73" s="218"/>
      <c r="Z73" s="219"/>
      <c r="AA73" s="218"/>
      <c r="AB73" s="220"/>
      <c r="AC73" s="218"/>
    </row>
    <row r="74" spans="1:29">
      <c r="A74" s="214" t="s">
        <v>133</v>
      </c>
      <c r="B74" s="214" t="s">
        <v>106</v>
      </c>
      <c r="C74" s="214" t="s">
        <v>253</v>
      </c>
      <c r="D74" s="214" t="s">
        <v>131</v>
      </c>
      <c r="E74" s="214">
        <v>18.16</v>
      </c>
      <c r="G74" s="214" t="s">
        <v>171</v>
      </c>
      <c r="H74" s="214">
        <v>1</v>
      </c>
      <c r="I74" s="215"/>
      <c r="J74" s="215"/>
      <c r="L74" s="214" t="s">
        <v>136</v>
      </c>
      <c r="M74" s="214" t="s">
        <v>107</v>
      </c>
      <c r="P74" s="214" t="s">
        <v>138</v>
      </c>
      <c r="U74" s="213"/>
      <c r="V74" s="216"/>
      <c r="W74" s="217"/>
      <c r="X74" s="218"/>
      <c r="Y74" s="218"/>
      <c r="Z74" s="219"/>
      <c r="AA74" s="218"/>
      <c r="AB74" s="220"/>
      <c r="AC74" s="218"/>
    </row>
    <row r="75" spans="1:29">
      <c r="A75" s="214" t="s">
        <v>133</v>
      </c>
      <c r="B75" s="214" t="s">
        <v>106</v>
      </c>
      <c r="C75" s="214" t="s">
        <v>139</v>
      </c>
      <c r="D75" s="214" t="s">
        <v>131</v>
      </c>
      <c r="E75" s="214">
        <v>20.52</v>
      </c>
      <c r="G75" s="214" t="s">
        <v>171</v>
      </c>
      <c r="H75" s="214">
        <v>1</v>
      </c>
      <c r="I75" s="215"/>
      <c r="J75" s="215"/>
      <c r="L75" s="214" t="s">
        <v>136</v>
      </c>
      <c r="M75" s="214" t="s">
        <v>107</v>
      </c>
      <c r="P75" s="214" t="s">
        <v>138</v>
      </c>
      <c r="U75" s="213"/>
      <c r="V75" s="216"/>
      <c r="W75" s="217"/>
      <c r="X75" s="218"/>
      <c r="Y75" s="218"/>
      <c r="Z75" s="219"/>
      <c r="AA75" s="218"/>
      <c r="AB75" s="220"/>
      <c r="AC75" s="218"/>
    </row>
    <row r="76" spans="1:29">
      <c r="A76" s="214" t="s">
        <v>133</v>
      </c>
      <c r="B76" s="214" t="s">
        <v>106</v>
      </c>
      <c r="C76" s="214" t="s">
        <v>140</v>
      </c>
      <c r="D76" s="214" t="s">
        <v>131</v>
      </c>
      <c r="E76" s="214">
        <v>20.52</v>
      </c>
      <c r="G76" s="214" t="s">
        <v>171</v>
      </c>
      <c r="H76" s="214">
        <v>1</v>
      </c>
      <c r="I76" s="215"/>
      <c r="J76" s="215"/>
      <c r="L76" s="214" t="s">
        <v>136</v>
      </c>
      <c r="M76" s="214" t="s">
        <v>107</v>
      </c>
      <c r="P76" s="214" t="s">
        <v>138</v>
      </c>
      <c r="U76" s="213"/>
      <c r="V76" s="216"/>
      <c r="W76" s="217"/>
      <c r="X76" s="218"/>
      <c r="Y76" s="218"/>
      <c r="Z76" s="219"/>
      <c r="AA76" s="218"/>
      <c r="AB76" s="220"/>
      <c r="AC76" s="218"/>
    </row>
    <row r="77" spans="1:29">
      <c r="A77" s="214" t="s">
        <v>133</v>
      </c>
      <c r="B77" s="214" t="s">
        <v>106</v>
      </c>
      <c r="C77" s="214" t="s">
        <v>254</v>
      </c>
      <c r="D77" s="214" t="s">
        <v>131</v>
      </c>
      <c r="E77" s="214">
        <v>18.16</v>
      </c>
      <c r="G77" s="214" t="s">
        <v>171</v>
      </c>
      <c r="H77" s="214">
        <v>1</v>
      </c>
      <c r="I77" s="215"/>
      <c r="J77" s="215"/>
      <c r="L77" s="214" t="s">
        <v>136</v>
      </c>
      <c r="M77" s="214" t="s">
        <v>107</v>
      </c>
      <c r="P77" s="214" t="s">
        <v>138</v>
      </c>
      <c r="U77" s="213"/>
      <c r="V77" s="216"/>
      <c r="W77" s="217"/>
      <c r="X77" s="218"/>
      <c r="Y77" s="218"/>
      <c r="Z77" s="219"/>
      <c r="AA77" s="218"/>
      <c r="AB77" s="220"/>
      <c r="AC77" s="218"/>
    </row>
    <row r="78" spans="1:29">
      <c r="A78" s="214" t="s">
        <v>133</v>
      </c>
      <c r="B78" s="214" t="s">
        <v>106</v>
      </c>
      <c r="C78" s="214" t="s">
        <v>141</v>
      </c>
      <c r="D78" s="214" t="s">
        <v>131</v>
      </c>
      <c r="E78" s="214">
        <v>20.52</v>
      </c>
      <c r="G78" s="214" t="s">
        <v>171</v>
      </c>
      <c r="H78" s="214">
        <v>1</v>
      </c>
      <c r="I78" s="215"/>
      <c r="J78" s="215"/>
      <c r="L78" s="214" t="s">
        <v>136</v>
      </c>
      <c r="M78" s="214" t="s">
        <v>107</v>
      </c>
      <c r="P78" s="214" t="s">
        <v>138</v>
      </c>
      <c r="U78" s="213"/>
      <c r="V78" s="216"/>
      <c r="W78" s="217"/>
      <c r="X78" s="218"/>
      <c r="Y78" s="218"/>
      <c r="Z78" s="219"/>
      <c r="AA78" s="218"/>
      <c r="AB78" s="220"/>
      <c r="AC78" s="218"/>
    </row>
    <row r="79" spans="1:29">
      <c r="A79" s="214" t="s">
        <v>133</v>
      </c>
      <c r="B79" s="214" t="s">
        <v>106</v>
      </c>
      <c r="C79" s="214" t="s">
        <v>255</v>
      </c>
      <c r="D79" s="214" t="s">
        <v>131</v>
      </c>
      <c r="E79" s="214">
        <v>18.16</v>
      </c>
      <c r="G79" s="214" t="s">
        <v>171</v>
      </c>
      <c r="H79" s="214">
        <v>1</v>
      </c>
      <c r="I79" s="215"/>
      <c r="J79" s="215"/>
      <c r="L79" s="214" t="s">
        <v>136</v>
      </c>
      <c r="M79" s="214" t="s">
        <v>107</v>
      </c>
      <c r="P79" s="214" t="s">
        <v>138</v>
      </c>
      <c r="U79" s="213"/>
      <c r="V79" s="216"/>
      <c r="W79" s="217"/>
      <c r="X79" s="218"/>
      <c r="Y79" s="218"/>
      <c r="Z79" s="219"/>
      <c r="AA79" s="218"/>
      <c r="AB79" s="220"/>
      <c r="AC79" s="218"/>
    </row>
    <row r="80" spans="1:29">
      <c r="A80" s="214" t="s">
        <v>133</v>
      </c>
      <c r="B80" s="214" t="s">
        <v>106</v>
      </c>
      <c r="C80" s="214" t="s">
        <v>142</v>
      </c>
      <c r="D80" s="214" t="s">
        <v>131</v>
      </c>
      <c r="E80" s="214">
        <v>20.52</v>
      </c>
      <c r="G80" s="214" t="s">
        <v>171</v>
      </c>
      <c r="H80" s="214">
        <v>1</v>
      </c>
      <c r="I80" s="215"/>
      <c r="J80" s="215"/>
      <c r="L80" s="214" t="s">
        <v>136</v>
      </c>
      <c r="M80" s="214" t="s">
        <v>107</v>
      </c>
      <c r="P80" s="214" t="s">
        <v>138</v>
      </c>
      <c r="U80" s="213"/>
      <c r="V80" s="216"/>
      <c r="W80" s="217"/>
      <c r="X80" s="218"/>
      <c r="Y80" s="218"/>
      <c r="Z80" s="219"/>
      <c r="AA80" s="218"/>
      <c r="AB80" s="220"/>
      <c r="AC80" s="218"/>
    </row>
    <row r="81" spans="1:29">
      <c r="A81" s="214" t="s">
        <v>133</v>
      </c>
      <c r="B81" s="214" t="s">
        <v>106</v>
      </c>
      <c r="C81" s="214" t="s">
        <v>256</v>
      </c>
      <c r="D81" s="214" t="s">
        <v>131</v>
      </c>
      <c r="E81" s="214">
        <v>18.16</v>
      </c>
      <c r="G81" s="214" t="s">
        <v>171</v>
      </c>
      <c r="H81" s="214">
        <v>1</v>
      </c>
      <c r="I81" s="215"/>
      <c r="J81" s="215"/>
      <c r="L81" s="214" t="s">
        <v>136</v>
      </c>
      <c r="M81" s="214" t="s">
        <v>107</v>
      </c>
      <c r="P81" s="214" t="s">
        <v>138</v>
      </c>
      <c r="U81" s="213"/>
      <c r="V81" s="216"/>
      <c r="W81" s="217"/>
      <c r="X81" s="218"/>
      <c r="Y81" s="218"/>
      <c r="Z81" s="219"/>
      <c r="AA81" s="218"/>
      <c r="AB81" s="220"/>
      <c r="AC81" s="218"/>
    </row>
    <row r="82" spans="1:29">
      <c r="A82" s="214" t="s">
        <v>133</v>
      </c>
      <c r="B82" s="214" t="s">
        <v>106</v>
      </c>
      <c r="C82" s="214" t="s">
        <v>257</v>
      </c>
      <c r="D82" s="214" t="s">
        <v>131</v>
      </c>
      <c r="E82" s="214">
        <v>18.16</v>
      </c>
      <c r="G82" s="214" t="s">
        <v>171</v>
      </c>
      <c r="H82" s="214">
        <v>1</v>
      </c>
      <c r="I82" s="215"/>
      <c r="J82" s="215"/>
      <c r="L82" s="214" t="s">
        <v>136</v>
      </c>
      <c r="M82" s="214" t="s">
        <v>107</v>
      </c>
      <c r="P82" s="214" t="s">
        <v>138</v>
      </c>
      <c r="U82" s="213"/>
      <c r="V82" s="216"/>
      <c r="W82" s="217"/>
      <c r="X82" s="218"/>
      <c r="Y82" s="218"/>
      <c r="Z82" s="219"/>
      <c r="AA82" s="218"/>
      <c r="AB82" s="220"/>
      <c r="AC82" s="218"/>
    </row>
    <row r="83" spans="1:29">
      <c r="A83" s="214" t="s">
        <v>133</v>
      </c>
      <c r="B83" s="214" t="s">
        <v>106</v>
      </c>
      <c r="C83" s="214" t="s">
        <v>186</v>
      </c>
      <c r="D83" s="214" t="s">
        <v>131</v>
      </c>
      <c r="E83" s="214">
        <v>20.52</v>
      </c>
      <c r="G83" s="214" t="s">
        <v>171</v>
      </c>
      <c r="H83" s="214">
        <v>1</v>
      </c>
      <c r="I83" s="215"/>
      <c r="J83" s="215"/>
      <c r="L83" s="214" t="s">
        <v>136</v>
      </c>
      <c r="M83" s="214" t="s">
        <v>107</v>
      </c>
      <c r="P83" s="214" t="s">
        <v>138</v>
      </c>
      <c r="U83" s="213"/>
      <c r="V83" s="216"/>
      <c r="W83" s="217"/>
      <c r="X83" s="218"/>
      <c r="Y83" s="218"/>
      <c r="Z83" s="219"/>
      <c r="AA83" s="218"/>
      <c r="AB83" s="220"/>
      <c r="AC83" s="218"/>
    </row>
    <row r="84" spans="1:29">
      <c r="A84" s="214" t="s">
        <v>133</v>
      </c>
      <c r="B84" s="214" t="s">
        <v>106</v>
      </c>
      <c r="C84" s="214" t="s">
        <v>258</v>
      </c>
      <c r="D84" s="214" t="s">
        <v>131</v>
      </c>
      <c r="E84" s="214">
        <v>18.16</v>
      </c>
      <c r="G84" s="214" t="s">
        <v>171</v>
      </c>
      <c r="H84" s="214">
        <v>1</v>
      </c>
      <c r="I84" s="215"/>
      <c r="J84" s="215"/>
      <c r="L84" s="214" t="s">
        <v>136</v>
      </c>
      <c r="M84" s="214" t="s">
        <v>107</v>
      </c>
      <c r="P84" s="214" t="s">
        <v>138</v>
      </c>
      <c r="U84" s="213"/>
      <c r="V84" s="216"/>
      <c r="W84" s="217"/>
      <c r="X84" s="218"/>
      <c r="Y84" s="218"/>
      <c r="Z84" s="219"/>
      <c r="AA84" s="218"/>
      <c r="AB84" s="220"/>
      <c r="AC84" s="218"/>
    </row>
    <row r="85" spans="1:29">
      <c r="A85" s="214" t="s">
        <v>133</v>
      </c>
      <c r="B85" s="214" t="s">
        <v>106</v>
      </c>
      <c r="C85" s="214" t="s">
        <v>259</v>
      </c>
      <c r="D85" s="214" t="s">
        <v>131</v>
      </c>
      <c r="E85" s="214">
        <v>18.16</v>
      </c>
      <c r="G85" s="214" t="s">
        <v>171</v>
      </c>
      <c r="H85" s="214">
        <v>1</v>
      </c>
      <c r="I85" s="215"/>
      <c r="J85" s="215"/>
      <c r="L85" s="214" t="s">
        <v>136</v>
      </c>
      <c r="M85" s="214" t="s">
        <v>107</v>
      </c>
      <c r="P85" s="214" t="s">
        <v>138</v>
      </c>
      <c r="U85" s="213"/>
      <c r="V85" s="216"/>
      <c r="W85" s="217"/>
      <c r="X85" s="218"/>
      <c r="Y85" s="218"/>
      <c r="Z85" s="219"/>
      <c r="AA85" s="218"/>
      <c r="AB85" s="220"/>
      <c r="AC85" s="218"/>
    </row>
    <row r="86" spans="1:29">
      <c r="A86" s="214" t="s">
        <v>133</v>
      </c>
      <c r="B86" s="214" t="s">
        <v>106</v>
      </c>
      <c r="C86" s="214" t="s">
        <v>260</v>
      </c>
      <c r="D86" s="214" t="s">
        <v>131</v>
      </c>
      <c r="E86" s="214">
        <v>20.52</v>
      </c>
      <c r="G86" s="214" t="s">
        <v>171</v>
      </c>
      <c r="H86" s="214">
        <v>1</v>
      </c>
      <c r="I86" s="215"/>
      <c r="J86" s="215"/>
      <c r="L86" s="214" t="s">
        <v>136</v>
      </c>
      <c r="M86" s="214" t="s">
        <v>107</v>
      </c>
      <c r="P86" s="214" t="s">
        <v>138</v>
      </c>
      <c r="U86" s="213"/>
      <c r="V86" s="216"/>
      <c r="W86" s="217"/>
      <c r="X86" s="218"/>
      <c r="Y86" s="218"/>
      <c r="Z86" s="219"/>
      <c r="AA86" s="218"/>
      <c r="AB86" s="220"/>
      <c r="AC86" s="218"/>
    </row>
    <row r="87" spans="1:29">
      <c r="A87" s="214" t="s">
        <v>133</v>
      </c>
      <c r="B87" s="214" t="s">
        <v>106</v>
      </c>
      <c r="C87" s="214" t="s">
        <v>261</v>
      </c>
      <c r="D87" s="214" t="s">
        <v>131</v>
      </c>
      <c r="E87" s="214">
        <v>18.16</v>
      </c>
      <c r="G87" s="214" t="s">
        <v>171</v>
      </c>
      <c r="H87" s="214">
        <v>1</v>
      </c>
      <c r="L87" s="214" t="s">
        <v>136</v>
      </c>
      <c r="M87" s="214" t="s">
        <v>107</v>
      </c>
      <c r="P87" s="214" t="s">
        <v>138</v>
      </c>
      <c r="U87" s="213"/>
      <c r="V87" s="216"/>
      <c r="W87" s="217"/>
      <c r="X87" s="218"/>
      <c r="Y87" s="218"/>
      <c r="Z87" s="219"/>
      <c r="AA87" s="218"/>
      <c r="AB87" s="220"/>
      <c r="AC87" s="218"/>
    </row>
    <row r="88" spans="1:29">
      <c r="A88" s="214" t="s">
        <v>133</v>
      </c>
      <c r="B88" s="214" t="s">
        <v>106</v>
      </c>
      <c r="C88" s="214" t="s">
        <v>262</v>
      </c>
      <c r="D88" s="214" t="s">
        <v>131</v>
      </c>
      <c r="E88" s="214">
        <v>18.16</v>
      </c>
      <c r="G88" s="214" t="s">
        <v>171</v>
      </c>
      <c r="H88" s="214">
        <v>1</v>
      </c>
      <c r="L88" s="214" t="s">
        <v>136</v>
      </c>
      <c r="M88" s="214" t="s">
        <v>107</v>
      </c>
      <c r="P88" s="214" t="s">
        <v>138</v>
      </c>
      <c r="U88" s="213"/>
      <c r="V88" s="216"/>
      <c r="W88" s="217"/>
      <c r="X88" s="218"/>
      <c r="Y88" s="218"/>
      <c r="Z88" s="219"/>
      <c r="AA88" s="218"/>
      <c r="AB88" s="220"/>
      <c r="AC88" s="218"/>
    </row>
    <row r="89" spans="1:29" customFormat="1">
      <c r="A89" t="s">
        <v>133</v>
      </c>
      <c r="B89" t="s">
        <v>106</v>
      </c>
      <c r="C89" t="s">
        <v>143</v>
      </c>
      <c r="D89" t="s">
        <v>131</v>
      </c>
      <c r="E89" s="214">
        <v>20.52</v>
      </c>
      <c r="G89" t="s">
        <v>171</v>
      </c>
      <c r="H89">
        <v>1</v>
      </c>
      <c r="I89" s="249"/>
      <c r="J89" s="249"/>
      <c r="L89" t="s">
        <v>136</v>
      </c>
      <c r="M89" t="s">
        <v>107</v>
      </c>
      <c r="P89" t="s">
        <v>138</v>
      </c>
      <c r="Q89" t="s">
        <v>369</v>
      </c>
    </row>
    <row r="90" spans="1:29" customFormat="1">
      <c r="A90" t="s">
        <v>133</v>
      </c>
      <c r="B90" t="s">
        <v>106</v>
      </c>
      <c r="C90" t="s">
        <v>144</v>
      </c>
      <c r="D90" t="s">
        <v>131</v>
      </c>
      <c r="E90" s="214">
        <v>31.65</v>
      </c>
      <c r="G90" t="s">
        <v>171</v>
      </c>
      <c r="H90">
        <v>1</v>
      </c>
      <c r="I90" s="249"/>
      <c r="J90" s="249"/>
      <c r="L90" t="s">
        <v>136</v>
      </c>
      <c r="M90" t="s">
        <v>107</v>
      </c>
      <c r="P90" t="s">
        <v>146</v>
      </c>
    </row>
    <row r="91" spans="1:29" customFormat="1">
      <c r="A91" t="s">
        <v>133</v>
      </c>
      <c r="B91" t="s">
        <v>106</v>
      </c>
      <c r="C91" t="s">
        <v>263</v>
      </c>
      <c r="D91" t="s">
        <v>131</v>
      </c>
      <c r="E91" s="214">
        <v>31.65</v>
      </c>
      <c r="G91" t="s">
        <v>171</v>
      </c>
      <c r="H91">
        <v>1</v>
      </c>
      <c r="I91" s="249"/>
      <c r="J91" s="249"/>
      <c r="L91" t="s">
        <v>136</v>
      </c>
      <c r="M91" t="s">
        <v>107</v>
      </c>
      <c r="P91" t="s">
        <v>146</v>
      </c>
    </row>
    <row r="92" spans="1:29" customFormat="1">
      <c r="A92" t="s">
        <v>133</v>
      </c>
      <c r="B92" t="s">
        <v>106</v>
      </c>
      <c r="C92" t="s">
        <v>264</v>
      </c>
      <c r="D92" t="s">
        <v>131</v>
      </c>
      <c r="E92" s="214">
        <v>38.79</v>
      </c>
      <c r="G92" t="s">
        <v>171</v>
      </c>
      <c r="H92">
        <v>1</v>
      </c>
      <c r="I92" s="249"/>
      <c r="J92" s="249"/>
      <c r="L92" t="s">
        <v>136</v>
      </c>
      <c r="M92" t="s">
        <v>107</v>
      </c>
      <c r="P92" t="s">
        <v>146</v>
      </c>
    </row>
    <row r="93" spans="1:29" customFormat="1">
      <c r="A93" t="s">
        <v>133</v>
      </c>
      <c r="B93" t="s">
        <v>106</v>
      </c>
      <c r="C93" t="s">
        <v>265</v>
      </c>
      <c r="D93" t="s">
        <v>131</v>
      </c>
      <c r="E93" s="214">
        <v>38.79</v>
      </c>
      <c r="G93" t="s">
        <v>171</v>
      </c>
      <c r="H93">
        <v>1</v>
      </c>
      <c r="I93" s="249"/>
      <c r="J93" s="249"/>
      <c r="L93" t="s">
        <v>136</v>
      </c>
      <c r="M93" t="s">
        <v>107</v>
      </c>
      <c r="P93" t="s">
        <v>146</v>
      </c>
    </row>
    <row r="94" spans="1:29" customFormat="1">
      <c r="A94" t="s">
        <v>133</v>
      </c>
      <c r="B94" t="s">
        <v>106</v>
      </c>
      <c r="C94" t="s">
        <v>266</v>
      </c>
      <c r="D94" t="s">
        <v>131</v>
      </c>
      <c r="E94" s="214">
        <v>31.65</v>
      </c>
      <c r="G94" t="s">
        <v>171</v>
      </c>
      <c r="H94">
        <v>1</v>
      </c>
      <c r="I94" s="249"/>
      <c r="J94" s="249"/>
      <c r="L94" t="s">
        <v>136</v>
      </c>
      <c r="M94" t="s">
        <v>107</v>
      </c>
      <c r="P94" t="s">
        <v>146</v>
      </c>
    </row>
    <row r="95" spans="1:29" customFormat="1">
      <c r="A95" t="s">
        <v>133</v>
      </c>
      <c r="B95" t="s">
        <v>106</v>
      </c>
      <c r="C95" t="s">
        <v>147</v>
      </c>
      <c r="D95" t="s">
        <v>131</v>
      </c>
      <c r="E95" s="214">
        <v>31.65</v>
      </c>
      <c r="G95" t="s">
        <v>171</v>
      </c>
      <c r="H95">
        <v>1</v>
      </c>
      <c r="I95" s="249"/>
      <c r="J95" s="249"/>
      <c r="L95" t="s">
        <v>136</v>
      </c>
      <c r="M95" t="s">
        <v>107</v>
      </c>
      <c r="P95" t="s">
        <v>146</v>
      </c>
    </row>
    <row r="96" spans="1:29" customFormat="1">
      <c r="A96" t="s">
        <v>133</v>
      </c>
      <c r="B96" t="s">
        <v>106</v>
      </c>
      <c r="C96" t="s">
        <v>267</v>
      </c>
      <c r="D96" t="s">
        <v>131</v>
      </c>
      <c r="E96" s="214">
        <v>38.79</v>
      </c>
      <c r="G96" t="s">
        <v>171</v>
      </c>
      <c r="H96">
        <v>1</v>
      </c>
      <c r="I96" s="249"/>
      <c r="J96" s="249"/>
      <c r="L96" t="s">
        <v>136</v>
      </c>
      <c r="M96" t="s">
        <v>107</v>
      </c>
      <c r="P96" t="s">
        <v>146</v>
      </c>
    </row>
    <row r="97" spans="1:16" customFormat="1">
      <c r="A97" t="s">
        <v>133</v>
      </c>
      <c r="B97" t="s">
        <v>106</v>
      </c>
      <c r="C97" t="s">
        <v>268</v>
      </c>
      <c r="D97" t="s">
        <v>131</v>
      </c>
      <c r="E97" s="214">
        <v>31.65</v>
      </c>
      <c r="G97" t="s">
        <v>171</v>
      </c>
      <c r="H97">
        <v>1</v>
      </c>
      <c r="I97" s="249"/>
      <c r="J97" s="249"/>
      <c r="L97" t="s">
        <v>136</v>
      </c>
      <c r="M97" t="s">
        <v>107</v>
      </c>
      <c r="P97" t="s">
        <v>146</v>
      </c>
    </row>
    <row r="98" spans="1:16" customFormat="1">
      <c r="A98" t="s">
        <v>133</v>
      </c>
      <c r="B98" t="s">
        <v>106</v>
      </c>
      <c r="C98" t="s">
        <v>269</v>
      </c>
      <c r="D98" t="s">
        <v>131</v>
      </c>
      <c r="E98" s="214">
        <v>31.65</v>
      </c>
      <c r="G98" t="s">
        <v>171</v>
      </c>
      <c r="H98">
        <v>1</v>
      </c>
      <c r="I98" s="249"/>
      <c r="J98" s="249"/>
      <c r="L98" t="s">
        <v>136</v>
      </c>
      <c r="M98" t="s">
        <v>107</v>
      </c>
      <c r="P98" t="s">
        <v>146</v>
      </c>
    </row>
    <row r="99" spans="1:16" customFormat="1">
      <c r="A99" t="s">
        <v>133</v>
      </c>
      <c r="B99" t="s">
        <v>106</v>
      </c>
      <c r="C99" t="s">
        <v>270</v>
      </c>
      <c r="D99" t="s">
        <v>131</v>
      </c>
      <c r="E99" s="214">
        <v>31.65</v>
      </c>
      <c r="G99" t="s">
        <v>171</v>
      </c>
      <c r="H99">
        <v>1</v>
      </c>
      <c r="I99" s="249"/>
      <c r="J99" s="249"/>
      <c r="L99" t="s">
        <v>136</v>
      </c>
      <c r="M99" t="s">
        <v>107</v>
      </c>
      <c r="P99" t="s">
        <v>146</v>
      </c>
    </row>
    <row r="100" spans="1:16" customFormat="1">
      <c r="A100" t="s">
        <v>133</v>
      </c>
      <c r="B100" t="s">
        <v>106</v>
      </c>
      <c r="C100" t="s">
        <v>271</v>
      </c>
      <c r="D100" t="s">
        <v>131</v>
      </c>
      <c r="E100" s="214">
        <v>38.79</v>
      </c>
      <c r="G100" t="s">
        <v>171</v>
      </c>
      <c r="H100">
        <v>1</v>
      </c>
      <c r="I100" s="249"/>
      <c r="J100" s="249"/>
      <c r="L100" t="s">
        <v>136</v>
      </c>
      <c r="M100" t="s">
        <v>107</v>
      </c>
      <c r="P100" t="s">
        <v>146</v>
      </c>
    </row>
    <row r="101" spans="1:16" customFormat="1">
      <c r="A101" t="s">
        <v>133</v>
      </c>
      <c r="B101" t="s">
        <v>106</v>
      </c>
      <c r="C101" t="s">
        <v>272</v>
      </c>
      <c r="D101" t="s">
        <v>131</v>
      </c>
      <c r="E101" s="214">
        <v>31.65</v>
      </c>
      <c r="G101" t="s">
        <v>171</v>
      </c>
      <c r="H101">
        <v>1</v>
      </c>
      <c r="I101" s="249"/>
      <c r="J101" s="249"/>
      <c r="L101" t="s">
        <v>136</v>
      </c>
      <c r="M101" t="s">
        <v>107</v>
      </c>
      <c r="P101" t="s">
        <v>146</v>
      </c>
    </row>
    <row r="102" spans="1:16" customFormat="1">
      <c r="A102" t="s">
        <v>133</v>
      </c>
      <c r="B102" t="s">
        <v>106</v>
      </c>
      <c r="C102" t="s">
        <v>273</v>
      </c>
      <c r="D102" t="s">
        <v>131</v>
      </c>
      <c r="E102" s="214">
        <v>69.260000000000005</v>
      </c>
      <c r="G102" t="s">
        <v>171</v>
      </c>
      <c r="H102">
        <v>1</v>
      </c>
      <c r="I102" s="249"/>
      <c r="J102" s="249"/>
      <c r="L102" t="s">
        <v>136</v>
      </c>
      <c r="M102" t="s">
        <v>107</v>
      </c>
      <c r="P102" t="s">
        <v>146</v>
      </c>
    </row>
    <row r="103" spans="1:16" customFormat="1">
      <c r="A103" t="s">
        <v>133</v>
      </c>
      <c r="B103" t="s">
        <v>106</v>
      </c>
      <c r="C103" t="s">
        <v>275</v>
      </c>
      <c r="D103" t="s">
        <v>131</v>
      </c>
      <c r="E103" s="214">
        <v>38.79</v>
      </c>
      <c r="G103" t="s">
        <v>171</v>
      </c>
      <c r="H103">
        <v>1</v>
      </c>
      <c r="I103" s="249"/>
      <c r="J103" s="249"/>
      <c r="L103" t="s">
        <v>136</v>
      </c>
      <c r="M103" t="s">
        <v>107</v>
      </c>
      <c r="P103" t="s">
        <v>146</v>
      </c>
    </row>
    <row r="104" spans="1:16" customFormat="1">
      <c r="A104" t="s">
        <v>133</v>
      </c>
      <c r="B104" t="s">
        <v>106</v>
      </c>
      <c r="C104" t="s">
        <v>276</v>
      </c>
      <c r="D104" t="s">
        <v>131</v>
      </c>
      <c r="E104" s="214">
        <v>31.65</v>
      </c>
      <c r="G104" t="s">
        <v>171</v>
      </c>
      <c r="H104">
        <v>1</v>
      </c>
      <c r="I104" s="249"/>
      <c r="J104" s="249"/>
      <c r="L104" t="s">
        <v>136</v>
      </c>
      <c r="M104" t="s">
        <v>107</v>
      </c>
      <c r="P104" t="s">
        <v>146</v>
      </c>
    </row>
    <row r="105" spans="1:16" customFormat="1">
      <c r="A105" t="s">
        <v>133</v>
      </c>
      <c r="B105" t="s">
        <v>106</v>
      </c>
      <c r="C105" t="s">
        <v>277</v>
      </c>
      <c r="D105" t="s">
        <v>131</v>
      </c>
      <c r="E105" s="214">
        <v>31.65</v>
      </c>
      <c r="G105" t="s">
        <v>171</v>
      </c>
      <c r="H105">
        <v>1</v>
      </c>
      <c r="I105" s="249"/>
      <c r="J105" s="249"/>
      <c r="L105" t="s">
        <v>136</v>
      </c>
      <c r="M105" t="s">
        <v>107</v>
      </c>
      <c r="P105" t="s">
        <v>146</v>
      </c>
    </row>
    <row r="106" spans="1:16" customFormat="1">
      <c r="A106" t="s">
        <v>133</v>
      </c>
      <c r="B106" t="s">
        <v>106</v>
      </c>
      <c r="C106" t="s">
        <v>278</v>
      </c>
      <c r="D106" t="s">
        <v>131</v>
      </c>
      <c r="E106" s="214">
        <v>38.79</v>
      </c>
      <c r="G106" t="s">
        <v>171</v>
      </c>
      <c r="H106">
        <v>1</v>
      </c>
      <c r="I106" s="249"/>
      <c r="J106" s="249"/>
      <c r="L106" t="s">
        <v>136</v>
      </c>
      <c r="M106" t="s">
        <v>107</v>
      </c>
      <c r="P106" t="s">
        <v>146</v>
      </c>
    </row>
    <row r="107" spans="1:16" customFormat="1">
      <c r="A107" t="s">
        <v>133</v>
      </c>
      <c r="B107" t="s">
        <v>106</v>
      </c>
      <c r="C107" t="s">
        <v>279</v>
      </c>
      <c r="D107" t="s">
        <v>131</v>
      </c>
      <c r="E107" s="214">
        <v>31.65</v>
      </c>
      <c r="G107" t="s">
        <v>171</v>
      </c>
      <c r="H107">
        <v>1</v>
      </c>
      <c r="I107" s="249"/>
      <c r="J107" s="249"/>
      <c r="L107" t="s">
        <v>136</v>
      </c>
      <c r="M107" t="s">
        <v>107</v>
      </c>
      <c r="P107" t="s">
        <v>146</v>
      </c>
    </row>
    <row r="108" spans="1:16" customFormat="1">
      <c r="A108" t="s">
        <v>133</v>
      </c>
      <c r="B108" t="s">
        <v>106</v>
      </c>
      <c r="C108" t="s">
        <v>280</v>
      </c>
      <c r="D108" t="s">
        <v>131</v>
      </c>
      <c r="E108" s="214">
        <v>38.79</v>
      </c>
      <c r="G108" t="s">
        <v>171</v>
      </c>
      <c r="H108">
        <v>1</v>
      </c>
      <c r="I108" s="249"/>
      <c r="J108" s="249"/>
      <c r="L108" t="s">
        <v>136</v>
      </c>
      <c r="M108" t="s">
        <v>107</v>
      </c>
      <c r="P108" t="s">
        <v>146</v>
      </c>
    </row>
    <row r="109" spans="1:16" customFormat="1">
      <c r="A109" t="s">
        <v>133</v>
      </c>
      <c r="B109" t="s">
        <v>106</v>
      </c>
      <c r="C109" t="s">
        <v>148</v>
      </c>
      <c r="D109" t="s">
        <v>131</v>
      </c>
      <c r="E109" s="214">
        <v>31.65</v>
      </c>
      <c r="G109" t="s">
        <v>171</v>
      </c>
      <c r="H109">
        <v>1</v>
      </c>
      <c r="I109" s="249"/>
      <c r="J109" s="249"/>
      <c r="L109" t="s">
        <v>136</v>
      </c>
      <c r="M109" t="s">
        <v>107</v>
      </c>
      <c r="P109" t="s">
        <v>146</v>
      </c>
    </row>
    <row r="110" spans="1:16" customFormat="1">
      <c r="A110" t="s">
        <v>133</v>
      </c>
      <c r="B110" t="s">
        <v>106</v>
      </c>
      <c r="C110" t="s">
        <v>281</v>
      </c>
      <c r="D110" t="s">
        <v>131</v>
      </c>
      <c r="E110" s="214">
        <v>38.79</v>
      </c>
      <c r="G110" t="s">
        <v>171</v>
      </c>
      <c r="H110">
        <v>1</v>
      </c>
      <c r="I110" s="249"/>
      <c r="J110" s="249"/>
      <c r="L110" t="s">
        <v>136</v>
      </c>
      <c r="M110" t="s">
        <v>107</v>
      </c>
      <c r="P110" t="s">
        <v>146</v>
      </c>
    </row>
    <row r="111" spans="1:16" customFormat="1">
      <c r="A111" t="s">
        <v>133</v>
      </c>
      <c r="B111" t="s">
        <v>106</v>
      </c>
      <c r="C111" t="s">
        <v>282</v>
      </c>
      <c r="D111" t="s">
        <v>131</v>
      </c>
      <c r="E111" s="214">
        <v>38.79</v>
      </c>
      <c r="G111" t="s">
        <v>171</v>
      </c>
      <c r="H111">
        <v>1</v>
      </c>
      <c r="I111" s="249"/>
      <c r="J111" s="249"/>
      <c r="L111" t="s">
        <v>136</v>
      </c>
      <c r="M111" t="s">
        <v>107</v>
      </c>
      <c r="P111" t="s">
        <v>146</v>
      </c>
    </row>
    <row r="112" spans="1:16" customFormat="1">
      <c r="A112" t="s">
        <v>133</v>
      </c>
      <c r="B112" t="s">
        <v>106</v>
      </c>
      <c r="C112" t="s">
        <v>283</v>
      </c>
      <c r="D112" t="s">
        <v>131</v>
      </c>
      <c r="E112" s="214">
        <v>31.65</v>
      </c>
      <c r="G112" t="s">
        <v>171</v>
      </c>
      <c r="H112">
        <v>1</v>
      </c>
      <c r="I112" s="249"/>
      <c r="J112" s="249"/>
      <c r="L112" t="s">
        <v>136</v>
      </c>
      <c r="M112" t="s">
        <v>107</v>
      </c>
      <c r="P112" t="s">
        <v>146</v>
      </c>
    </row>
    <row r="113" spans="1:29" customFormat="1">
      <c r="A113" t="s">
        <v>133</v>
      </c>
      <c r="B113" t="s">
        <v>106</v>
      </c>
      <c r="C113" t="s">
        <v>149</v>
      </c>
      <c r="D113" t="s">
        <v>131</v>
      </c>
      <c r="E113" s="214">
        <v>38.79</v>
      </c>
      <c r="G113" t="s">
        <v>171</v>
      </c>
      <c r="H113">
        <v>1</v>
      </c>
      <c r="I113" s="249"/>
      <c r="J113" s="249"/>
      <c r="L113" t="s">
        <v>136</v>
      </c>
      <c r="M113" t="s">
        <v>107</v>
      </c>
      <c r="P113" t="s">
        <v>146</v>
      </c>
    </row>
    <row r="114" spans="1:29" customFormat="1">
      <c r="A114" t="s">
        <v>133</v>
      </c>
      <c r="B114" t="s">
        <v>106</v>
      </c>
      <c r="C114" t="s">
        <v>151</v>
      </c>
      <c r="D114" t="s">
        <v>131</v>
      </c>
      <c r="E114" s="214">
        <v>38.79</v>
      </c>
      <c r="G114" t="s">
        <v>171</v>
      </c>
      <c r="H114">
        <v>1</v>
      </c>
      <c r="I114" s="249"/>
      <c r="J114" s="249"/>
      <c r="L114" t="s">
        <v>136</v>
      </c>
      <c r="M114" t="s">
        <v>107</v>
      </c>
      <c r="P114" t="s">
        <v>146</v>
      </c>
    </row>
    <row r="115" spans="1:29" customFormat="1">
      <c r="A115" t="s">
        <v>133</v>
      </c>
      <c r="B115" t="s">
        <v>106</v>
      </c>
      <c r="C115" t="s">
        <v>152</v>
      </c>
      <c r="D115" t="s">
        <v>131</v>
      </c>
      <c r="E115" s="214">
        <v>31.65</v>
      </c>
      <c r="G115" t="s">
        <v>171</v>
      </c>
      <c r="H115">
        <v>1</v>
      </c>
      <c r="I115" s="249"/>
      <c r="J115" s="249"/>
      <c r="L115" t="s">
        <v>136</v>
      </c>
      <c r="M115" t="s">
        <v>107</v>
      </c>
      <c r="P115" t="s">
        <v>146</v>
      </c>
    </row>
    <row r="116" spans="1:29" customFormat="1">
      <c r="A116" t="s">
        <v>133</v>
      </c>
      <c r="B116" t="s">
        <v>106</v>
      </c>
      <c r="C116" t="s">
        <v>284</v>
      </c>
      <c r="D116" t="s">
        <v>131</v>
      </c>
      <c r="E116" s="214">
        <v>38.79</v>
      </c>
      <c r="G116" t="s">
        <v>171</v>
      </c>
      <c r="H116">
        <v>1</v>
      </c>
      <c r="I116" s="249"/>
      <c r="J116" s="249"/>
      <c r="L116" t="s">
        <v>136</v>
      </c>
      <c r="M116" t="s">
        <v>107</v>
      </c>
      <c r="P116" t="s">
        <v>146</v>
      </c>
    </row>
    <row r="117" spans="1:29" customFormat="1">
      <c r="A117" t="s">
        <v>133</v>
      </c>
      <c r="B117" t="s">
        <v>106</v>
      </c>
      <c r="C117" t="s">
        <v>285</v>
      </c>
      <c r="D117" t="s">
        <v>131</v>
      </c>
      <c r="E117" s="214">
        <v>38.79</v>
      </c>
      <c r="G117" t="s">
        <v>171</v>
      </c>
      <c r="H117">
        <v>1</v>
      </c>
      <c r="I117" s="249"/>
      <c r="J117" s="249"/>
      <c r="L117" t="s">
        <v>136</v>
      </c>
      <c r="M117" t="s">
        <v>107</v>
      </c>
      <c r="P117" t="s">
        <v>146</v>
      </c>
    </row>
    <row r="118" spans="1:29" customFormat="1">
      <c r="A118" t="s">
        <v>133</v>
      </c>
      <c r="B118" t="s">
        <v>106</v>
      </c>
      <c r="C118" t="s">
        <v>286</v>
      </c>
      <c r="D118" t="s">
        <v>131</v>
      </c>
      <c r="E118" s="214">
        <v>31.65</v>
      </c>
      <c r="G118" t="s">
        <v>171</v>
      </c>
      <c r="H118">
        <v>1</v>
      </c>
      <c r="I118" s="249"/>
      <c r="J118" s="249"/>
      <c r="L118" t="s">
        <v>136</v>
      </c>
      <c r="M118" t="s">
        <v>107</v>
      </c>
      <c r="P118" t="s">
        <v>146</v>
      </c>
    </row>
    <row r="119" spans="1:29" customFormat="1">
      <c r="A119" t="s">
        <v>133</v>
      </c>
      <c r="B119" t="s">
        <v>106</v>
      </c>
      <c r="C119" t="s">
        <v>198</v>
      </c>
      <c r="D119" t="s">
        <v>131</v>
      </c>
      <c r="E119" s="214">
        <v>54.56</v>
      </c>
      <c r="G119" t="s">
        <v>171</v>
      </c>
      <c r="H119">
        <v>1</v>
      </c>
      <c r="I119" s="249"/>
      <c r="J119" s="249"/>
      <c r="L119" t="s">
        <v>136</v>
      </c>
      <c r="M119" t="s">
        <v>107</v>
      </c>
      <c r="P119" t="s">
        <v>199</v>
      </c>
    </row>
    <row r="120" spans="1:29">
      <c r="U120" s="213"/>
      <c r="V120" s="216"/>
      <c r="W120" s="217"/>
      <c r="X120" s="218"/>
      <c r="Y120" s="218"/>
      <c r="Z120" s="219"/>
      <c r="AA120" s="218"/>
      <c r="AB120" s="220"/>
      <c r="AC120" s="218"/>
    </row>
    <row r="121" spans="1:29">
      <c r="A121" s="214" t="s">
        <v>105</v>
      </c>
      <c r="B121" s="214" t="s">
        <v>106</v>
      </c>
      <c r="C121" s="214" t="s">
        <v>172</v>
      </c>
      <c r="D121" s="214" t="s">
        <v>108</v>
      </c>
      <c r="E121" s="214">
        <v>38.770000000000003</v>
      </c>
      <c r="G121" s="214" t="s">
        <v>109</v>
      </c>
      <c r="H121" s="214">
        <v>1</v>
      </c>
      <c r="I121" s="215"/>
      <c r="J121" s="215"/>
      <c r="L121" s="214" t="s">
        <v>136</v>
      </c>
      <c r="M121" s="214" t="s">
        <v>107</v>
      </c>
      <c r="P121" s="214" t="s">
        <v>109</v>
      </c>
      <c r="U121" s="213"/>
      <c r="V121" s="216"/>
      <c r="W121" s="217"/>
      <c r="X121" s="218"/>
      <c r="Y121" s="218"/>
      <c r="Z121" s="219"/>
      <c r="AA121" s="218"/>
      <c r="AB121" s="220"/>
      <c r="AC121" s="218"/>
    </row>
    <row r="122" spans="1:29">
      <c r="A122" s="214" t="s">
        <v>105</v>
      </c>
      <c r="B122" s="214" t="s">
        <v>106</v>
      </c>
      <c r="C122" s="214" t="s">
        <v>173</v>
      </c>
      <c r="D122" s="214" t="s">
        <v>108</v>
      </c>
      <c r="E122" s="214">
        <v>69.78</v>
      </c>
      <c r="G122" s="214" t="s">
        <v>109</v>
      </c>
      <c r="H122" s="214">
        <v>1</v>
      </c>
      <c r="L122" s="214" t="s">
        <v>136</v>
      </c>
      <c r="M122" s="214" t="s">
        <v>107</v>
      </c>
      <c r="P122" s="214" t="s">
        <v>109</v>
      </c>
    </row>
    <row r="123" spans="1:29">
      <c r="A123" s="214" t="s">
        <v>105</v>
      </c>
      <c r="B123" s="214" t="s">
        <v>106</v>
      </c>
      <c r="C123" s="214" t="s">
        <v>174</v>
      </c>
      <c r="D123" s="214" t="s">
        <v>108</v>
      </c>
      <c r="E123" s="214">
        <v>21.04</v>
      </c>
      <c r="G123" s="214" t="s">
        <v>109</v>
      </c>
      <c r="H123" s="214">
        <v>1</v>
      </c>
      <c r="L123" s="214" t="s">
        <v>136</v>
      </c>
      <c r="M123" s="214" t="s">
        <v>107</v>
      </c>
      <c r="P123" s="214" t="s">
        <v>109</v>
      </c>
    </row>
    <row r="124" spans="1:29" s="212" customFormat="1">
      <c r="I124" s="221"/>
      <c r="J124" s="221"/>
      <c r="U124" s="222"/>
      <c r="V124" s="223"/>
      <c r="W124" s="224"/>
      <c r="X124" s="225"/>
      <c r="Y124" s="225"/>
      <c r="Z124" s="226"/>
      <c r="AA124" s="225"/>
      <c r="AB124" s="227"/>
      <c r="AC124" s="225"/>
    </row>
    <row r="125" spans="1:29" s="212" customFormat="1">
      <c r="A125" s="212" t="s">
        <v>89</v>
      </c>
      <c r="B125" s="212" t="s">
        <v>90</v>
      </c>
      <c r="C125" s="212" t="s">
        <v>91</v>
      </c>
      <c r="D125" s="212" t="s">
        <v>92</v>
      </c>
      <c r="E125" s="212" t="s">
        <v>93</v>
      </c>
      <c r="F125" s="212" t="s">
        <v>94</v>
      </c>
      <c r="G125" s="212" t="s">
        <v>95</v>
      </c>
      <c r="H125" s="212" t="s">
        <v>96</v>
      </c>
      <c r="I125" s="212" t="s">
        <v>97</v>
      </c>
      <c r="J125" s="212" t="s">
        <v>98</v>
      </c>
      <c r="K125" s="212" t="s">
        <v>99</v>
      </c>
      <c r="L125" s="212" t="s">
        <v>100</v>
      </c>
      <c r="M125" s="212" t="s">
        <v>101</v>
      </c>
      <c r="N125" s="212" t="s">
        <v>102</v>
      </c>
      <c r="O125" s="212" t="s">
        <v>103</v>
      </c>
      <c r="P125" s="212" t="s">
        <v>104</v>
      </c>
      <c r="U125" s="213"/>
      <c r="V125" s="216"/>
      <c r="W125" s="217"/>
      <c r="X125" s="218"/>
      <c r="Y125" s="218"/>
      <c r="Z125" s="219"/>
      <c r="AA125" s="218"/>
      <c r="AB125" s="220"/>
      <c r="AC125" s="218"/>
    </row>
    <row r="126" spans="1:29">
      <c r="A126" s="214" t="s">
        <v>133</v>
      </c>
      <c r="B126" s="214" t="s">
        <v>106</v>
      </c>
      <c r="C126" s="214" t="s">
        <v>134</v>
      </c>
      <c r="D126" s="214" t="s">
        <v>175</v>
      </c>
      <c r="E126" s="228">
        <f>10+15</f>
        <v>25</v>
      </c>
      <c r="G126" s="214" t="s">
        <v>176</v>
      </c>
      <c r="H126" s="214">
        <v>1</v>
      </c>
      <c r="I126" s="215"/>
      <c r="J126" s="215"/>
      <c r="L126" s="214" t="s">
        <v>110</v>
      </c>
      <c r="P126" s="214" t="s">
        <v>138</v>
      </c>
      <c r="R126" s="214" t="s">
        <v>177</v>
      </c>
      <c r="U126" s="213"/>
      <c r="V126" s="216"/>
      <c r="W126" s="217"/>
      <c r="X126" s="218"/>
      <c r="Y126" s="218"/>
      <c r="Z126" s="219"/>
      <c r="AA126" s="218"/>
      <c r="AB126" s="220"/>
      <c r="AC126" s="218"/>
    </row>
    <row r="127" spans="1:29">
      <c r="A127" s="214" t="s">
        <v>133</v>
      </c>
      <c r="B127" s="214" t="s">
        <v>106</v>
      </c>
      <c r="C127" s="214" t="s">
        <v>139</v>
      </c>
      <c r="D127" s="214" t="s">
        <v>175</v>
      </c>
      <c r="E127" s="228">
        <f t="shared" ref="E127:E135" si="0">10+15</f>
        <v>25</v>
      </c>
      <c r="G127" s="214" t="s">
        <v>176</v>
      </c>
      <c r="H127" s="214">
        <v>1</v>
      </c>
      <c r="L127" s="214" t="s">
        <v>110</v>
      </c>
      <c r="P127" s="214" t="s">
        <v>138</v>
      </c>
      <c r="R127" s="214" t="s">
        <v>177</v>
      </c>
      <c r="U127" s="213"/>
      <c r="V127" s="216"/>
      <c r="W127" s="217"/>
      <c r="X127" s="218"/>
      <c r="Y127" s="218"/>
      <c r="Z127" s="219"/>
      <c r="AA127" s="218"/>
      <c r="AB127" s="220"/>
      <c r="AC127" s="218"/>
    </row>
    <row r="128" spans="1:29">
      <c r="A128" s="214" t="s">
        <v>133</v>
      </c>
      <c r="B128" s="214" t="s">
        <v>106</v>
      </c>
      <c r="C128" s="214" t="s">
        <v>140</v>
      </c>
      <c r="D128" s="214" t="s">
        <v>175</v>
      </c>
      <c r="E128" s="228">
        <f t="shared" si="0"/>
        <v>25</v>
      </c>
      <c r="G128" s="214" t="s">
        <v>176</v>
      </c>
      <c r="H128" s="214">
        <v>1</v>
      </c>
      <c r="I128" s="215"/>
      <c r="J128" s="215"/>
      <c r="L128" s="214" t="s">
        <v>110</v>
      </c>
      <c r="P128" s="214" t="s">
        <v>138</v>
      </c>
      <c r="R128" s="214" t="s">
        <v>177</v>
      </c>
      <c r="U128" s="213"/>
      <c r="V128" s="216"/>
      <c r="W128" s="217"/>
      <c r="X128" s="218"/>
      <c r="Y128" s="218"/>
      <c r="Z128" s="219"/>
      <c r="AA128" s="218"/>
      <c r="AB128" s="220"/>
      <c r="AC128" s="218"/>
    </row>
    <row r="129" spans="1:29">
      <c r="A129" s="214" t="s">
        <v>133</v>
      </c>
      <c r="B129" s="214" t="s">
        <v>106</v>
      </c>
      <c r="C129" s="214" t="s">
        <v>141</v>
      </c>
      <c r="D129" s="214" t="s">
        <v>175</v>
      </c>
      <c r="E129" s="228">
        <f t="shared" si="0"/>
        <v>25</v>
      </c>
      <c r="G129" s="214" t="s">
        <v>176</v>
      </c>
      <c r="H129" s="214">
        <v>1</v>
      </c>
      <c r="I129" s="215"/>
      <c r="J129" s="215"/>
      <c r="L129" s="214" t="s">
        <v>110</v>
      </c>
      <c r="P129" s="214" t="s">
        <v>138</v>
      </c>
      <c r="R129" s="214" t="s">
        <v>177</v>
      </c>
      <c r="U129" s="213"/>
      <c r="V129" s="216"/>
      <c r="W129" s="217"/>
      <c r="X129" s="218"/>
      <c r="Y129" s="218"/>
      <c r="Z129" s="219"/>
      <c r="AA129" s="218"/>
      <c r="AB129" s="220"/>
      <c r="AC129" s="218"/>
    </row>
    <row r="130" spans="1:29">
      <c r="A130" s="214" t="s">
        <v>133</v>
      </c>
      <c r="B130" s="214" t="s">
        <v>106</v>
      </c>
      <c r="C130" s="214" t="s">
        <v>142</v>
      </c>
      <c r="D130" s="214" t="s">
        <v>175</v>
      </c>
      <c r="E130" s="228">
        <f t="shared" si="0"/>
        <v>25</v>
      </c>
      <c r="G130" s="214" t="s">
        <v>176</v>
      </c>
      <c r="H130" s="214">
        <v>1</v>
      </c>
      <c r="I130" s="215"/>
      <c r="J130" s="215"/>
      <c r="L130" s="214" t="s">
        <v>110</v>
      </c>
      <c r="P130" s="214" t="s">
        <v>138</v>
      </c>
      <c r="R130" s="214" t="s">
        <v>177</v>
      </c>
      <c r="U130" s="213"/>
      <c r="V130" s="216"/>
      <c r="W130" s="217"/>
      <c r="X130" s="218"/>
      <c r="Y130" s="218"/>
      <c r="Z130" s="219"/>
      <c r="AA130" s="218"/>
      <c r="AB130" s="220"/>
      <c r="AC130" s="218"/>
    </row>
    <row r="131" spans="1:29">
      <c r="A131" s="214" t="s">
        <v>133</v>
      </c>
      <c r="B131" s="214" t="s">
        <v>106</v>
      </c>
      <c r="C131" s="214" t="s">
        <v>186</v>
      </c>
      <c r="D131" s="214" t="s">
        <v>175</v>
      </c>
      <c r="E131" s="228">
        <f t="shared" si="0"/>
        <v>25</v>
      </c>
      <c r="G131" s="214" t="s">
        <v>176</v>
      </c>
      <c r="H131" s="214">
        <v>1</v>
      </c>
      <c r="I131" s="215"/>
      <c r="J131" s="215"/>
      <c r="L131" s="214" t="s">
        <v>110</v>
      </c>
      <c r="P131" s="214" t="s">
        <v>138</v>
      </c>
      <c r="R131" s="214" t="s">
        <v>177</v>
      </c>
      <c r="U131" s="213"/>
      <c r="V131" s="216"/>
      <c r="W131" s="217"/>
      <c r="X131" s="218"/>
      <c r="Y131" s="218"/>
      <c r="Z131" s="219"/>
      <c r="AA131" s="218"/>
      <c r="AB131" s="220"/>
      <c r="AC131" s="218"/>
    </row>
    <row r="132" spans="1:29">
      <c r="A132" s="214" t="s">
        <v>133</v>
      </c>
      <c r="B132" s="214" t="s">
        <v>106</v>
      </c>
      <c r="C132" s="214" t="s">
        <v>143</v>
      </c>
      <c r="D132" s="214" t="s">
        <v>175</v>
      </c>
      <c r="E132" s="228">
        <f t="shared" si="0"/>
        <v>25</v>
      </c>
      <c r="G132" s="214" t="s">
        <v>176</v>
      </c>
      <c r="H132" s="214">
        <v>1</v>
      </c>
      <c r="I132" s="215"/>
      <c r="J132" s="215"/>
      <c r="L132" s="214" t="s">
        <v>110</v>
      </c>
      <c r="P132" s="214" t="s">
        <v>138</v>
      </c>
      <c r="R132" s="214" t="s">
        <v>177</v>
      </c>
      <c r="U132" s="213"/>
      <c r="V132" s="216"/>
      <c r="W132" s="217"/>
      <c r="X132" s="218"/>
      <c r="Y132" s="218"/>
      <c r="Z132" s="219"/>
      <c r="AA132" s="218"/>
      <c r="AB132" s="220"/>
      <c r="AC132" s="218"/>
    </row>
    <row r="133" spans="1:29">
      <c r="A133" s="214" t="s">
        <v>133</v>
      </c>
      <c r="B133" s="214" t="s">
        <v>106</v>
      </c>
      <c r="C133" s="214" t="s">
        <v>242</v>
      </c>
      <c r="D133" s="214" t="s">
        <v>175</v>
      </c>
      <c r="E133" s="228">
        <f t="shared" si="0"/>
        <v>25</v>
      </c>
      <c r="G133" s="214" t="s">
        <v>176</v>
      </c>
      <c r="H133" s="214">
        <v>1</v>
      </c>
      <c r="I133" s="215"/>
      <c r="J133" s="215"/>
      <c r="L133" s="214" t="s">
        <v>110</v>
      </c>
      <c r="P133" s="214" t="s">
        <v>138</v>
      </c>
      <c r="R133" s="214" t="s">
        <v>177</v>
      </c>
      <c r="U133" s="213"/>
      <c r="V133" s="216"/>
      <c r="W133" s="217"/>
      <c r="X133" s="218"/>
      <c r="Y133" s="218"/>
      <c r="Z133" s="219"/>
      <c r="AA133" s="218"/>
      <c r="AB133" s="220"/>
      <c r="AC133" s="218"/>
    </row>
    <row r="134" spans="1:29">
      <c r="A134" s="214" t="s">
        <v>133</v>
      </c>
      <c r="B134" s="214" t="s">
        <v>106</v>
      </c>
      <c r="C134" s="214" t="s">
        <v>249</v>
      </c>
      <c r="D134" s="214" t="s">
        <v>175</v>
      </c>
      <c r="E134" s="228">
        <f t="shared" si="0"/>
        <v>25</v>
      </c>
      <c r="G134" s="214" t="s">
        <v>176</v>
      </c>
      <c r="H134" s="214">
        <v>1</v>
      </c>
      <c r="I134" s="215"/>
      <c r="J134" s="215"/>
      <c r="L134" s="214" t="s">
        <v>110</v>
      </c>
      <c r="P134" s="214" t="s">
        <v>138</v>
      </c>
      <c r="R134" s="214" t="s">
        <v>177</v>
      </c>
      <c r="U134" s="213"/>
      <c r="V134" s="216"/>
      <c r="W134" s="217"/>
      <c r="X134" s="218"/>
      <c r="Y134" s="218"/>
      <c r="Z134" s="219"/>
      <c r="AA134" s="218"/>
      <c r="AB134" s="220"/>
      <c r="AC134" s="218"/>
    </row>
    <row r="135" spans="1:29">
      <c r="A135" s="214" t="s">
        <v>133</v>
      </c>
      <c r="B135" s="214" t="s">
        <v>106</v>
      </c>
      <c r="C135" s="214" t="s">
        <v>250</v>
      </c>
      <c r="D135" s="214" t="s">
        <v>175</v>
      </c>
      <c r="E135" s="228">
        <f t="shared" si="0"/>
        <v>25</v>
      </c>
      <c r="G135" s="214" t="s">
        <v>176</v>
      </c>
      <c r="H135" s="214">
        <v>1</v>
      </c>
      <c r="I135" s="215"/>
      <c r="J135" s="215"/>
      <c r="L135" s="214" t="s">
        <v>110</v>
      </c>
      <c r="P135" s="214" t="s">
        <v>138</v>
      </c>
      <c r="R135" s="214" t="s">
        <v>177</v>
      </c>
      <c r="U135" s="213"/>
      <c r="V135" s="216"/>
      <c r="W135" s="217"/>
      <c r="X135" s="218"/>
      <c r="Y135" s="218"/>
      <c r="Z135" s="219"/>
      <c r="AA135" s="218"/>
      <c r="AB135" s="220"/>
      <c r="AC135" s="218"/>
    </row>
    <row r="136" spans="1:29">
      <c r="A136" s="214" t="s">
        <v>133</v>
      </c>
      <c r="B136" s="214" t="s">
        <v>106</v>
      </c>
      <c r="C136" s="214" t="s">
        <v>144</v>
      </c>
      <c r="D136" s="214" t="s">
        <v>175</v>
      </c>
      <c r="E136" s="229">
        <f t="shared" ref="E136:E141" si="1">10+20</f>
        <v>30</v>
      </c>
      <c r="G136" s="214" t="s">
        <v>176</v>
      </c>
      <c r="H136" s="214">
        <v>1</v>
      </c>
      <c r="I136" s="215"/>
      <c r="J136" s="215"/>
      <c r="L136" s="214" t="s">
        <v>110</v>
      </c>
      <c r="P136" s="214" t="s">
        <v>146</v>
      </c>
      <c r="R136" s="214" t="s">
        <v>177</v>
      </c>
      <c r="U136" s="213"/>
      <c r="V136" s="216"/>
      <c r="W136" s="217"/>
      <c r="X136" s="218"/>
      <c r="Y136" s="218"/>
      <c r="Z136" s="219"/>
      <c r="AA136" s="218"/>
      <c r="AB136" s="220"/>
      <c r="AC136" s="218"/>
    </row>
    <row r="137" spans="1:29">
      <c r="A137" s="214" t="s">
        <v>133</v>
      </c>
      <c r="B137" s="214" t="s">
        <v>106</v>
      </c>
      <c r="C137" s="214" t="s">
        <v>147</v>
      </c>
      <c r="D137" s="214" t="s">
        <v>175</v>
      </c>
      <c r="E137" s="229">
        <f t="shared" si="1"/>
        <v>30</v>
      </c>
      <c r="G137" s="214" t="s">
        <v>176</v>
      </c>
      <c r="H137" s="214">
        <v>1</v>
      </c>
      <c r="I137" s="215"/>
      <c r="J137" s="215"/>
      <c r="L137" s="214" t="s">
        <v>110</v>
      </c>
      <c r="P137" s="214" t="s">
        <v>146</v>
      </c>
      <c r="R137" s="214" t="s">
        <v>177</v>
      </c>
      <c r="U137" s="213"/>
      <c r="V137" s="216"/>
      <c r="W137" s="217"/>
      <c r="X137" s="218"/>
      <c r="Y137" s="218"/>
      <c r="Z137" s="219"/>
      <c r="AA137" s="218"/>
      <c r="AB137" s="220"/>
      <c r="AC137" s="218"/>
    </row>
    <row r="138" spans="1:29">
      <c r="A138" s="214" t="s">
        <v>133</v>
      </c>
      <c r="B138" s="214" t="s">
        <v>106</v>
      </c>
      <c r="C138" s="214" t="s">
        <v>148</v>
      </c>
      <c r="D138" s="214" t="s">
        <v>175</v>
      </c>
      <c r="E138" s="229">
        <f t="shared" si="1"/>
        <v>30</v>
      </c>
      <c r="G138" s="214" t="s">
        <v>176</v>
      </c>
      <c r="H138" s="214">
        <v>1</v>
      </c>
      <c r="I138" s="215"/>
      <c r="J138" s="215"/>
      <c r="L138" s="214" t="s">
        <v>110</v>
      </c>
      <c r="P138" s="214" t="s">
        <v>146</v>
      </c>
      <c r="R138" s="214" t="s">
        <v>177</v>
      </c>
      <c r="U138" s="213"/>
      <c r="V138" s="216"/>
      <c r="W138" s="217"/>
      <c r="X138" s="218"/>
      <c r="Y138" s="218"/>
      <c r="Z138" s="219"/>
      <c r="AA138" s="218"/>
      <c r="AB138" s="220"/>
      <c r="AC138" s="218"/>
    </row>
    <row r="139" spans="1:29">
      <c r="A139" s="214" t="s">
        <v>133</v>
      </c>
      <c r="B139" s="214" t="s">
        <v>106</v>
      </c>
      <c r="C139" s="214" t="s">
        <v>149</v>
      </c>
      <c r="D139" s="214" t="s">
        <v>175</v>
      </c>
      <c r="E139" s="229">
        <f t="shared" si="1"/>
        <v>30</v>
      </c>
      <c r="G139" s="214" t="s">
        <v>176</v>
      </c>
      <c r="H139" s="214">
        <v>1</v>
      </c>
      <c r="I139" s="215"/>
      <c r="J139" s="215"/>
      <c r="L139" s="214" t="s">
        <v>110</v>
      </c>
      <c r="P139" s="214" t="s">
        <v>146</v>
      </c>
      <c r="R139" s="214" t="s">
        <v>177</v>
      </c>
      <c r="U139" s="213"/>
      <c r="V139" s="216"/>
      <c r="W139" s="217"/>
      <c r="X139" s="218"/>
      <c r="Y139" s="218"/>
      <c r="Z139" s="219"/>
      <c r="AA139" s="218"/>
      <c r="AB139" s="220"/>
      <c r="AC139" s="218"/>
    </row>
    <row r="140" spans="1:29">
      <c r="A140" s="214" t="s">
        <v>133</v>
      </c>
      <c r="B140" s="214" t="s">
        <v>106</v>
      </c>
      <c r="C140" s="214" t="s">
        <v>151</v>
      </c>
      <c r="D140" s="214" t="s">
        <v>175</v>
      </c>
      <c r="E140" s="229">
        <f t="shared" si="1"/>
        <v>30</v>
      </c>
      <c r="G140" s="214" t="s">
        <v>176</v>
      </c>
      <c r="H140" s="214">
        <v>1</v>
      </c>
      <c r="I140" s="215"/>
      <c r="J140" s="215"/>
      <c r="L140" s="214" t="s">
        <v>110</v>
      </c>
      <c r="P140" s="214" t="s">
        <v>146</v>
      </c>
      <c r="R140" s="214" t="s">
        <v>177</v>
      </c>
      <c r="U140" s="213"/>
      <c r="V140" s="216"/>
      <c r="W140" s="217"/>
      <c r="X140" s="218"/>
      <c r="Y140" s="218"/>
      <c r="Z140" s="219"/>
      <c r="AA140" s="218"/>
      <c r="AB140" s="220"/>
      <c r="AC140" s="218"/>
    </row>
    <row r="141" spans="1:29">
      <c r="A141" s="214" t="s">
        <v>133</v>
      </c>
      <c r="B141" s="214" t="s">
        <v>106</v>
      </c>
      <c r="C141" s="214" t="s">
        <v>152</v>
      </c>
      <c r="D141" s="214" t="s">
        <v>175</v>
      </c>
      <c r="E141" s="229">
        <f t="shared" si="1"/>
        <v>30</v>
      </c>
      <c r="G141" s="214" t="s">
        <v>176</v>
      </c>
      <c r="H141" s="214">
        <v>1</v>
      </c>
      <c r="I141" s="215"/>
      <c r="J141" s="215"/>
      <c r="L141" s="214" t="s">
        <v>110</v>
      </c>
      <c r="P141" s="214" t="s">
        <v>146</v>
      </c>
      <c r="R141" s="214" t="s">
        <v>177</v>
      </c>
      <c r="U141" s="213"/>
      <c r="V141" s="216"/>
      <c r="W141" s="217"/>
      <c r="X141" s="218"/>
      <c r="Y141" s="218"/>
      <c r="Z141" s="219"/>
      <c r="AA141" s="218"/>
      <c r="AB141" s="220"/>
      <c r="AC141" s="218"/>
    </row>
    <row r="142" spans="1:29">
      <c r="A142" s="214" t="s">
        <v>153</v>
      </c>
      <c r="B142" s="214" t="s">
        <v>106</v>
      </c>
      <c r="C142" s="214" t="s">
        <v>157</v>
      </c>
      <c r="D142" s="214" t="s">
        <v>175</v>
      </c>
      <c r="E142" s="214">
        <v>20</v>
      </c>
      <c r="G142" s="214" t="s">
        <v>176</v>
      </c>
      <c r="H142" s="214">
        <v>1</v>
      </c>
      <c r="I142" s="215"/>
      <c r="J142" s="215"/>
      <c r="L142" s="214" t="s">
        <v>110</v>
      </c>
      <c r="P142" s="214" t="s">
        <v>156</v>
      </c>
      <c r="U142" s="213"/>
      <c r="V142" s="216"/>
      <c r="W142" s="217"/>
      <c r="X142" s="218"/>
      <c r="Y142" s="218"/>
      <c r="Z142" s="219"/>
      <c r="AA142" s="218"/>
      <c r="AB142" s="220"/>
      <c r="AC142" s="218"/>
    </row>
    <row r="143" spans="1:29">
      <c r="A143" s="214" t="s">
        <v>153</v>
      </c>
      <c r="B143" s="214" t="s">
        <v>106</v>
      </c>
      <c r="C143" s="214" t="s">
        <v>158</v>
      </c>
      <c r="D143" s="214" t="s">
        <v>175</v>
      </c>
      <c r="E143" s="214">
        <v>20</v>
      </c>
      <c r="G143" s="214" t="s">
        <v>176</v>
      </c>
      <c r="H143" s="214">
        <v>1</v>
      </c>
      <c r="I143" s="215"/>
      <c r="J143" s="215"/>
      <c r="L143" s="214" t="s">
        <v>110</v>
      </c>
      <c r="P143" s="214" t="s">
        <v>156</v>
      </c>
      <c r="U143" s="213"/>
      <c r="V143" s="216"/>
      <c r="W143" s="217"/>
      <c r="X143" s="218"/>
      <c r="Y143" s="218"/>
      <c r="Z143" s="219"/>
      <c r="AA143" s="218"/>
      <c r="AB143" s="220"/>
      <c r="AC143" s="218"/>
    </row>
    <row r="144" spans="1:29">
      <c r="A144" s="214" t="s">
        <v>153</v>
      </c>
      <c r="B144" s="214" t="s">
        <v>106</v>
      </c>
      <c r="C144" s="214" t="s">
        <v>159</v>
      </c>
      <c r="D144" s="214" t="s">
        <v>175</v>
      </c>
      <c r="E144" s="214">
        <v>20</v>
      </c>
      <c r="G144" s="214" t="s">
        <v>176</v>
      </c>
      <c r="H144" s="214">
        <v>1</v>
      </c>
      <c r="I144" s="215"/>
      <c r="J144" s="215"/>
      <c r="L144" s="214" t="s">
        <v>110</v>
      </c>
      <c r="P144" s="214" t="s">
        <v>156</v>
      </c>
      <c r="U144" s="213"/>
      <c r="V144" s="216"/>
      <c r="W144" s="217"/>
      <c r="X144" s="218"/>
      <c r="Y144" s="218"/>
      <c r="Z144" s="219"/>
      <c r="AA144" s="218"/>
      <c r="AB144" s="220"/>
      <c r="AC144" s="218"/>
    </row>
    <row r="145" spans="1:29">
      <c r="A145" s="214" t="s">
        <v>153</v>
      </c>
      <c r="B145" s="214" t="s">
        <v>106</v>
      </c>
      <c r="C145" s="214" t="s">
        <v>160</v>
      </c>
      <c r="D145" s="214" t="s">
        <v>175</v>
      </c>
      <c r="E145" s="214">
        <v>20</v>
      </c>
      <c r="G145" s="214" t="s">
        <v>176</v>
      </c>
      <c r="H145" s="214">
        <v>1</v>
      </c>
      <c r="I145" s="215"/>
      <c r="J145" s="215"/>
      <c r="L145" s="214" t="s">
        <v>110</v>
      </c>
      <c r="P145" s="214" t="s">
        <v>156</v>
      </c>
      <c r="U145" s="213"/>
      <c r="V145" s="216"/>
      <c r="W145" s="217"/>
      <c r="X145" s="218"/>
      <c r="Y145" s="218"/>
      <c r="Z145" s="219"/>
      <c r="AA145" s="218"/>
      <c r="AB145" s="220"/>
      <c r="AC145" s="218"/>
    </row>
    <row r="146" spans="1:29">
      <c r="A146" s="214" t="s">
        <v>153</v>
      </c>
      <c r="B146" s="214" t="s">
        <v>106</v>
      </c>
      <c r="C146" s="214" t="s">
        <v>161</v>
      </c>
      <c r="D146" s="214" t="s">
        <v>175</v>
      </c>
      <c r="E146" s="214">
        <v>20</v>
      </c>
      <c r="G146" s="214" t="s">
        <v>176</v>
      </c>
      <c r="H146" s="214">
        <v>1</v>
      </c>
      <c r="I146" s="215"/>
      <c r="J146" s="215"/>
      <c r="L146" s="214" t="s">
        <v>110</v>
      </c>
      <c r="P146" s="214" t="s">
        <v>156</v>
      </c>
      <c r="U146" s="213"/>
      <c r="V146" s="216"/>
      <c r="W146" s="217"/>
      <c r="X146" s="218"/>
      <c r="Y146" s="218"/>
      <c r="Z146" s="219"/>
      <c r="AA146" s="218"/>
      <c r="AB146" s="220"/>
      <c r="AC146" s="218"/>
    </row>
    <row r="147" spans="1:29">
      <c r="A147" s="214" t="s">
        <v>153</v>
      </c>
      <c r="B147" s="214" t="s">
        <v>106</v>
      </c>
      <c r="C147" s="214" t="s">
        <v>162</v>
      </c>
      <c r="D147" s="214" t="s">
        <v>175</v>
      </c>
      <c r="E147" s="214">
        <v>20</v>
      </c>
      <c r="G147" s="214" t="s">
        <v>176</v>
      </c>
      <c r="H147" s="214">
        <v>1</v>
      </c>
      <c r="I147" s="215"/>
      <c r="J147" s="215"/>
      <c r="L147" s="214" t="s">
        <v>110</v>
      </c>
      <c r="P147" s="214" t="s">
        <v>156</v>
      </c>
      <c r="U147" s="213"/>
      <c r="V147" s="216"/>
      <c r="W147" s="217"/>
      <c r="X147" s="218"/>
      <c r="Y147" s="218"/>
      <c r="Z147" s="219"/>
      <c r="AA147" s="218"/>
      <c r="AB147" s="220"/>
      <c r="AC147" s="218"/>
    </row>
    <row r="148" spans="1:29">
      <c r="A148" s="214" t="s">
        <v>153</v>
      </c>
      <c r="B148" s="214" t="s">
        <v>106</v>
      </c>
      <c r="C148" s="214" t="s">
        <v>154</v>
      </c>
      <c r="D148" s="214" t="s">
        <v>175</v>
      </c>
      <c r="E148" s="214">
        <v>20</v>
      </c>
      <c r="G148" s="214" t="s">
        <v>176</v>
      </c>
      <c r="H148" s="214">
        <v>1</v>
      </c>
      <c r="I148" s="215"/>
      <c r="J148" s="215"/>
      <c r="L148" s="214" t="s">
        <v>110</v>
      </c>
      <c r="P148" s="214" t="s">
        <v>156</v>
      </c>
      <c r="U148" s="213"/>
      <c r="V148" s="216"/>
      <c r="W148" s="217"/>
      <c r="X148" s="218"/>
      <c r="Y148" s="218"/>
      <c r="Z148" s="219"/>
      <c r="AA148" s="218"/>
      <c r="AB148" s="220"/>
      <c r="AC148" s="218"/>
    </row>
    <row r="149" spans="1:29">
      <c r="A149" s="214" t="s">
        <v>153</v>
      </c>
      <c r="B149" s="214" t="s">
        <v>106</v>
      </c>
      <c r="C149" s="214" t="s">
        <v>163</v>
      </c>
      <c r="D149" s="214" t="s">
        <v>175</v>
      </c>
      <c r="E149" s="214">
        <v>20</v>
      </c>
      <c r="G149" s="214" t="s">
        <v>176</v>
      </c>
      <c r="H149" s="214">
        <v>1</v>
      </c>
      <c r="I149" s="215"/>
      <c r="J149" s="215"/>
      <c r="L149" s="214" t="s">
        <v>110</v>
      </c>
      <c r="P149" s="214" t="s">
        <v>156</v>
      </c>
      <c r="U149" s="213"/>
      <c r="V149" s="216"/>
      <c r="W149" s="217"/>
      <c r="X149" s="218"/>
      <c r="Y149" s="218"/>
      <c r="Z149" s="219"/>
      <c r="AA149" s="218"/>
      <c r="AB149" s="220"/>
      <c r="AC149" s="218"/>
    </row>
    <row r="150" spans="1:29">
      <c r="A150" s="214" t="s">
        <v>153</v>
      </c>
      <c r="B150" s="214" t="s">
        <v>106</v>
      </c>
      <c r="C150" s="214" t="s">
        <v>164</v>
      </c>
      <c r="D150" s="214" t="s">
        <v>175</v>
      </c>
      <c r="E150" s="214">
        <v>20</v>
      </c>
      <c r="G150" s="214" t="s">
        <v>176</v>
      </c>
      <c r="H150" s="214">
        <v>1</v>
      </c>
      <c r="I150" s="215"/>
      <c r="J150" s="215"/>
      <c r="L150" s="214" t="s">
        <v>110</v>
      </c>
      <c r="P150" s="214" t="s">
        <v>156</v>
      </c>
      <c r="U150" s="213"/>
      <c r="V150" s="216"/>
      <c r="W150" s="217"/>
      <c r="X150" s="218"/>
      <c r="Y150" s="218"/>
      <c r="Z150" s="219"/>
      <c r="AA150" s="218"/>
      <c r="AB150" s="220"/>
      <c r="AC150" s="218"/>
    </row>
    <row r="151" spans="1:29">
      <c r="A151" s="214" t="s">
        <v>153</v>
      </c>
      <c r="B151" s="214" t="s">
        <v>106</v>
      </c>
      <c r="C151" s="214" t="s">
        <v>165</v>
      </c>
      <c r="D151" s="214" t="s">
        <v>175</v>
      </c>
      <c r="E151" s="214">
        <v>20</v>
      </c>
      <c r="G151" s="214" t="s">
        <v>176</v>
      </c>
      <c r="H151" s="214">
        <v>1</v>
      </c>
      <c r="I151" s="215"/>
      <c r="J151" s="215"/>
      <c r="L151" s="214" t="s">
        <v>110</v>
      </c>
      <c r="P151" s="214" t="s">
        <v>156</v>
      </c>
      <c r="U151" s="213"/>
      <c r="V151" s="216"/>
      <c r="W151" s="217"/>
      <c r="X151" s="218"/>
      <c r="Y151" s="218"/>
      <c r="Z151" s="219"/>
      <c r="AA151" s="218"/>
      <c r="AB151" s="220"/>
      <c r="AC151" s="218"/>
    </row>
    <row r="152" spans="1:29">
      <c r="A152" s="214" t="s">
        <v>153</v>
      </c>
      <c r="B152" s="214" t="s">
        <v>106</v>
      </c>
      <c r="C152" s="214" t="s">
        <v>166</v>
      </c>
      <c r="D152" s="214" t="s">
        <v>175</v>
      </c>
      <c r="E152" s="214">
        <v>20</v>
      </c>
      <c r="G152" s="214" t="s">
        <v>176</v>
      </c>
      <c r="H152" s="214">
        <v>1</v>
      </c>
      <c r="I152" s="215"/>
      <c r="J152" s="215"/>
      <c r="L152" s="214" t="s">
        <v>110</v>
      </c>
      <c r="P152" s="214" t="s">
        <v>156</v>
      </c>
      <c r="U152" s="213"/>
      <c r="V152" s="216"/>
      <c r="W152" s="217"/>
      <c r="X152" s="218"/>
      <c r="Y152" s="218"/>
      <c r="Z152" s="219"/>
      <c r="AA152" s="218"/>
      <c r="AB152" s="220"/>
      <c r="AC152" s="218"/>
    </row>
    <row r="153" spans="1:29">
      <c r="A153" s="214" t="s">
        <v>153</v>
      </c>
      <c r="B153" s="214" t="s">
        <v>106</v>
      </c>
      <c r="C153" s="214" t="s">
        <v>167</v>
      </c>
      <c r="D153" s="214" t="s">
        <v>175</v>
      </c>
      <c r="E153" s="214">
        <v>20</v>
      </c>
      <c r="G153" s="214" t="s">
        <v>176</v>
      </c>
      <c r="H153" s="214">
        <v>1</v>
      </c>
      <c r="I153" s="215"/>
      <c r="J153" s="215"/>
      <c r="L153" s="214" t="s">
        <v>110</v>
      </c>
      <c r="P153" s="214" t="s">
        <v>156</v>
      </c>
      <c r="U153" s="213"/>
      <c r="V153" s="216"/>
      <c r="W153" s="217"/>
      <c r="X153" s="218"/>
      <c r="Y153" s="218"/>
      <c r="Z153" s="219"/>
      <c r="AA153" s="218"/>
      <c r="AB153" s="220"/>
      <c r="AC153" s="218"/>
    </row>
    <row r="154" spans="1:29">
      <c r="A154" s="214" t="s">
        <v>153</v>
      </c>
      <c r="B154" s="214" t="s">
        <v>106</v>
      </c>
      <c r="C154" s="214" t="s">
        <v>168</v>
      </c>
      <c r="D154" s="214" t="s">
        <v>175</v>
      </c>
      <c r="E154" s="214">
        <v>20</v>
      </c>
      <c r="G154" s="214" t="s">
        <v>176</v>
      </c>
      <c r="H154" s="214">
        <v>1</v>
      </c>
      <c r="L154" s="214" t="s">
        <v>110</v>
      </c>
      <c r="P154" s="214" t="s">
        <v>169</v>
      </c>
      <c r="U154" s="213"/>
      <c r="V154" s="216"/>
      <c r="W154" s="217"/>
      <c r="X154" s="218"/>
      <c r="Y154" s="218"/>
      <c r="Z154" s="219"/>
      <c r="AA154" s="218"/>
      <c r="AB154" s="220"/>
      <c r="AC154" s="218"/>
    </row>
    <row r="155" spans="1:29">
      <c r="A155" s="214" t="s">
        <v>153</v>
      </c>
      <c r="B155" s="214" t="s">
        <v>106</v>
      </c>
      <c r="C155" s="214" t="s">
        <v>170</v>
      </c>
      <c r="D155" s="214" t="s">
        <v>175</v>
      </c>
      <c r="E155" s="214">
        <v>20</v>
      </c>
      <c r="G155" s="214" t="s">
        <v>176</v>
      </c>
      <c r="H155" s="214">
        <v>1</v>
      </c>
      <c r="L155" s="214" t="s">
        <v>110</v>
      </c>
      <c r="P155" s="214" t="s">
        <v>169</v>
      </c>
      <c r="U155" s="213"/>
      <c r="V155" s="216"/>
      <c r="W155" s="217"/>
      <c r="X155" s="218"/>
      <c r="Y155" s="218"/>
      <c r="Z155" s="219"/>
      <c r="AA155" s="218"/>
      <c r="AB155" s="220"/>
      <c r="AC155" s="218"/>
    </row>
    <row r="156" spans="1:29" customFormat="1" ht="12.75">
      <c r="A156" t="s">
        <v>133</v>
      </c>
      <c r="B156" t="s">
        <v>106</v>
      </c>
      <c r="C156" t="s">
        <v>198</v>
      </c>
      <c r="D156" t="s">
        <v>175</v>
      </c>
      <c r="E156">
        <v>40</v>
      </c>
      <c r="G156" t="s">
        <v>176</v>
      </c>
      <c r="H156">
        <v>1</v>
      </c>
      <c r="I156" s="249"/>
      <c r="J156" s="249"/>
      <c r="L156" t="s">
        <v>110</v>
      </c>
      <c r="O156" t="s">
        <v>226</v>
      </c>
      <c r="P156" t="s">
        <v>199</v>
      </c>
      <c r="Q156" t="b">
        <v>0</v>
      </c>
    </row>
    <row r="157" spans="1:29">
      <c r="U157" s="213"/>
      <c r="V157" s="216"/>
      <c r="W157" s="217"/>
      <c r="X157" s="218"/>
      <c r="Y157" s="218"/>
      <c r="Z157" s="219"/>
      <c r="AA157" s="218"/>
      <c r="AB157" s="220"/>
      <c r="AC157" s="218"/>
    </row>
    <row r="158" spans="1:29">
      <c r="A158" s="212" t="s">
        <v>89</v>
      </c>
      <c r="B158" s="212" t="s">
        <v>90</v>
      </c>
      <c r="C158" s="212" t="s">
        <v>91</v>
      </c>
      <c r="D158" s="212" t="s">
        <v>92</v>
      </c>
      <c r="E158" s="212" t="s">
        <v>93</v>
      </c>
      <c r="F158" s="212" t="s">
        <v>94</v>
      </c>
      <c r="G158" s="212" t="s">
        <v>95</v>
      </c>
      <c r="H158" s="212" t="s">
        <v>96</v>
      </c>
      <c r="I158" s="212" t="s">
        <v>97</v>
      </c>
      <c r="J158" s="212" t="s">
        <v>98</v>
      </c>
      <c r="K158" s="212" t="s">
        <v>99</v>
      </c>
      <c r="L158" s="212" t="s">
        <v>100</v>
      </c>
      <c r="M158" s="212" t="s">
        <v>101</v>
      </c>
      <c r="N158" s="212" t="s">
        <v>102</v>
      </c>
      <c r="O158" s="212" t="s">
        <v>103</v>
      </c>
      <c r="P158" s="212" t="s">
        <v>104</v>
      </c>
      <c r="U158" s="213"/>
      <c r="V158" s="216"/>
      <c r="W158" s="217"/>
      <c r="X158" s="218"/>
      <c r="Y158" s="218"/>
      <c r="Z158" s="219"/>
      <c r="AA158" s="218"/>
      <c r="AB158" s="220"/>
      <c r="AC158" s="218"/>
    </row>
    <row r="159" spans="1:29">
      <c r="A159" s="214" t="s">
        <v>133</v>
      </c>
      <c r="B159" s="214" t="s">
        <v>106</v>
      </c>
      <c r="C159" s="214" t="s">
        <v>134</v>
      </c>
      <c r="D159" s="214" t="s">
        <v>116</v>
      </c>
      <c r="E159" s="214">
        <v>8.5890000000000004</v>
      </c>
      <c r="G159" s="214" t="s">
        <v>178</v>
      </c>
      <c r="H159" s="214">
        <v>1</v>
      </c>
      <c r="L159" s="214" t="s">
        <v>110</v>
      </c>
      <c r="P159" s="214" t="s">
        <v>138</v>
      </c>
      <c r="U159" s="213"/>
      <c r="V159" s="216"/>
      <c r="W159" s="217"/>
      <c r="X159" s="218"/>
      <c r="Y159" s="218"/>
      <c r="Z159" s="219"/>
      <c r="AA159" s="218"/>
      <c r="AB159" s="220"/>
      <c r="AC159" s="218"/>
    </row>
    <row r="160" spans="1:29">
      <c r="A160" s="214" t="s">
        <v>133</v>
      </c>
      <c r="B160" s="214" t="s">
        <v>106</v>
      </c>
      <c r="C160" s="214" t="s">
        <v>139</v>
      </c>
      <c r="D160" s="214" t="s">
        <v>116</v>
      </c>
      <c r="E160" s="214">
        <v>8.5890000000000004</v>
      </c>
      <c r="G160" s="214" t="s">
        <v>178</v>
      </c>
      <c r="H160" s="214">
        <v>1</v>
      </c>
      <c r="L160" s="214" t="s">
        <v>110</v>
      </c>
      <c r="P160" s="214" t="s">
        <v>138</v>
      </c>
      <c r="U160" s="213"/>
      <c r="V160" s="216"/>
      <c r="W160" s="217"/>
      <c r="X160" s="218"/>
      <c r="Y160" s="218"/>
      <c r="Z160" s="219"/>
      <c r="AA160" s="218"/>
      <c r="AB160" s="220"/>
      <c r="AC160" s="218"/>
    </row>
    <row r="161" spans="1:29">
      <c r="A161" s="214" t="s">
        <v>133</v>
      </c>
      <c r="B161" s="214" t="s">
        <v>106</v>
      </c>
      <c r="C161" s="214" t="s">
        <v>140</v>
      </c>
      <c r="D161" s="214" t="s">
        <v>116</v>
      </c>
      <c r="E161" s="214">
        <v>8.5890000000000004</v>
      </c>
      <c r="G161" s="214" t="s">
        <v>178</v>
      </c>
      <c r="H161" s="214">
        <v>1</v>
      </c>
      <c r="L161" s="214" t="s">
        <v>110</v>
      </c>
      <c r="P161" s="214" t="s">
        <v>138</v>
      </c>
      <c r="U161" s="213"/>
      <c r="V161" s="216"/>
      <c r="W161" s="217"/>
      <c r="X161" s="218"/>
      <c r="Y161" s="218"/>
      <c r="Z161" s="219"/>
      <c r="AA161" s="218"/>
      <c r="AB161" s="220"/>
      <c r="AC161" s="218"/>
    </row>
    <row r="162" spans="1:29">
      <c r="A162" s="214" t="s">
        <v>133</v>
      </c>
      <c r="B162" s="214" t="s">
        <v>106</v>
      </c>
      <c r="C162" s="214" t="s">
        <v>141</v>
      </c>
      <c r="D162" s="214" t="s">
        <v>116</v>
      </c>
      <c r="E162" s="214">
        <v>8.5890000000000004</v>
      </c>
      <c r="G162" s="214" t="s">
        <v>178</v>
      </c>
      <c r="H162" s="214">
        <v>1</v>
      </c>
      <c r="L162" s="214" t="s">
        <v>110</v>
      </c>
      <c r="P162" s="214" t="s">
        <v>138</v>
      </c>
      <c r="U162" s="213"/>
      <c r="V162" s="216"/>
      <c r="W162" s="217"/>
      <c r="X162" s="218"/>
      <c r="Y162" s="218"/>
      <c r="Z162" s="219"/>
      <c r="AA162" s="218"/>
      <c r="AB162" s="220"/>
      <c r="AC162" s="218"/>
    </row>
    <row r="163" spans="1:29">
      <c r="A163" s="214" t="s">
        <v>133</v>
      </c>
      <c r="B163" s="214" t="s">
        <v>106</v>
      </c>
      <c r="C163" s="214" t="s">
        <v>142</v>
      </c>
      <c r="D163" s="214" t="s">
        <v>116</v>
      </c>
      <c r="E163" s="214">
        <v>8.5890000000000004</v>
      </c>
      <c r="G163" s="214" t="s">
        <v>178</v>
      </c>
      <c r="H163" s="214">
        <v>1</v>
      </c>
      <c r="L163" s="214" t="s">
        <v>110</v>
      </c>
      <c r="P163" s="214" t="s">
        <v>138</v>
      </c>
      <c r="U163" s="213"/>
      <c r="V163" s="216"/>
      <c r="W163" s="217"/>
      <c r="X163" s="218"/>
      <c r="Y163" s="218"/>
      <c r="Z163" s="219"/>
      <c r="AA163" s="218"/>
      <c r="AB163" s="220"/>
      <c r="AC163" s="218"/>
    </row>
    <row r="164" spans="1:29">
      <c r="A164" s="214" t="s">
        <v>133</v>
      </c>
      <c r="B164" s="214" t="s">
        <v>106</v>
      </c>
      <c r="C164" s="214" t="s">
        <v>186</v>
      </c>
      <c r="D164" s="214" t="s">
        <v>116</v>
      </c>
      <c r="E164" s="214">
        <v>8.5890000000000004</v>
      </c>
      <c r="G164" s="214" t="s">
        <v>178</v>
      </c>
      <c r="H164" s="214">
        <v>1</v>
      </c>
      <c r="L164" s="214" t="s">
        <v>110</v>
      </c>
      <c r="P164" s="214" t="s">
        <v>138</v>
      </c>
      <c r="U164" s="213"/>
      <c r="V164" s="216"/>
      <c r="W164" s="217"/>
      <c r="X164" s="218"/>
      <c r="Y164" s="218"/>
      <c r="Z164" s="219"/>
      <c r="AA164" s="218"/>
      <c r="AB164" s="220"/>
      <c r="AC164" s="218"/>
    </row>
    <row r="165" spans="1:29">
      <c r="A165" s="214" t="s">
        <v>133</v>
      </c>
      <c r="B165" s="214" t="s">
        <v>106</v>
      </c>
      <c r="C165" s="214" t="s">
        <v>143</v>
      </c>
      <c r="D165" s="214" t="s">
        <v>116</v>
      </c>
      <c r="E165" s="214">
        <v>8.5890000000000004</v>
      </c>
      <c r="G165" s="214" t="s">
        <v>178</v>
      </c>
      <c r="H165" s="214">
        <v>1</v>
      </c>
      <c r="L165" s="214" t="s">
        <v>110</v>
      </c>
      <c r="P165" s="214" t="s">
        <v>138</v>
      </c>
      <c r="U165" s="213"/>
      <c r="V165" s="216"/>
      <c r="W165" s="217"/>
      <c r="X165" s="218"/>
      <c r="Y165" s="218"/>
      <c r="Z165" s="219"/>
      <c r="AA165" s="218"/>
      <c r="AB165" s="220"/>
      <c r="AC165" s="218"/>
    </row>
    <row r="166" spans="1:29">
      <c r="A166" s="214" t="s">
        <v>133</v>
      </c>
      <c r="B166" s="214" t="s">
        <v>106</v>
      </c>
      <c r="C166" s="214" t="s">
        <v>144</v>
      </c>
      <c r="D166" s="214" t="s">
        <v>116</v>
      </c>
      <c r="E166" s="214">
        <v>8.15</v>
      </c>
      <c r="G166" s="214" t="s">
        <v>178</v>
      </c>
      <c r="H166" s="214">
        <v>1</v>
      </c>
      <c r="L166" s="214" t="s">
        <v>110</v>
      </c>
      <c r="P166" s="214" t="s">
        <v>146</v>
      </c>
      <c r="U166" s="213"/>
      <c r="V166" s="216"/>
      <c r="W166" s="217"/>
      <c r="X166" s="218"/>
      <c r="Y166" s="218"/>
      <c r="Z166" s="219"/>
      <c r="AA166" s="218"/>
      <c r="AB166" s="220"/>
      <c r="AC166" s="218"/>
    </row>
    <row r="167" spans="1:29">
      <c r="A167" s="214" t="s">
        <v>133</v>
      </c>
      <c r="B167" s="214" t="s">
        <v>106</v>
      </c>
      <c r="C167" s="214" t="s">
        <v>147</v>
      </c>
      <c r="D167" s="214" t="s">
        <v>116</v>
      </c>
      <c r="E167" s="214">
        <v>8.15</v>
      </c>
      <c r="G167" s="214" t="s">
        <v>178</v>
      </c>
      <c r="H167" s="214">
        <v>1</v>
      </c>
      <c r="L167" s="214" t="s">
        <v>110</v>
      </c>
      <c r="P167" s="214" t="s">
        <v>146</v>
      </c>
      <c r="U167" s="213"/>
      <c r="V167" s="216"/>
      <c r="W167" s="217"/>
      <c r="X167" s="218"/>
      <c r="Y167" s="218"/>
      <c r="Z167" s="219"/>
      <c r="AA167" s="218"/>
      <c r="AB167" s="220"/>
      <c r="AC167" s="218"/>
    </row>
    <row r="168" spans="1:29">
      <c r="A168" s="214" t="s">
        <v>133</v>
      </c>
      <c r="B168" s="214" t="s">
        <v>106</v>
      </c>
      <c r="C168" s="214" t="s">
        <v>148</v>
      </c>
      <c r="D168" s="214" t="s">
        <v>116</v>
      </c>
      <c r="E168" s="214">
        <v>8.15</v>
      </c>
      <c r="G168" s="214" t="s">
        <v>178</v>
      </c>
      <c r="H168" s="214">
        <v>1</v>
      </c>
      <c r="L168" s="214" t="s">
        <v>110</v>
      </c>
      <c r="P168" s="214" t="s">
        <v>146</v>
      </c>
      <c r="U168" s="213"/>
      <c r="V168" s="216"/>
      <c r="W168" s="217"/>
      <c r="X168" s="218"/>
      <c r="Y168" s="218"/>
      <c r="Z168" s="219"/>
      <c r="AA168" s="218"/>
      <c r="AB168" s="220"/>
      <c r="AC168" s="218"/>
    </row>
    <row r="169" spans="1:29">
      <c r="A169" s="214" t="s">
        <v>133</v>
      </c>
      <c r="B169" s="214" t="s">
        <v>106</v>
      </c>
      <c r="C169" s="214" t="s">
        <v>149</v>
      </c>
      <c r="D169" s="214" t="s">
        <v>116</v>
      </c>
      <c r="E169" s="214">
        <v>8.15</v>
      </c>
      <c r="G169" s="214" t="s">
        <v>178</v>
      </c>
      <c r="H169" s="214">
        <v>1</v>
      </c>
      <c r="L169" s="214" t="s">
        <v>110</v>
      </c>
      <c r="P169" s="214" t="s">
        <v>146</v>
      </c>
      <c r="U169" s="213"/>
      <c r="V169" s="216"/>
      <c r="W169" s="217"/>
      <c r="X169" s="218"/>
      <c r="Y169" s="218"/>
      <c r="Z169" s="219"/>
      <c r="AA169" s="218"/>
      <c r="AB169" s="220"/>
      <c r="AC169" s="218"/>
    </row>
    <row r="170" spans="1:29">
      <c r="A170" s="214" t="s">
        <v>133</v>
      </c>
      <c r="B170" s="214" t="s">
        <v>106</v>
      </c>
      <c r="C170" s="214" t="s">
        <v>151</v>
      </c>
      <c r="D170" s="214" t="s">
        <v>116</v>
      </c>
      <c r="E170" s="214">
        <v>8.1189999999999998</v>
      </c>
      <c r="G170" s="214" t="s">
        <v>178</v>
      </c>
      <c r="H170" s="214">
        <v>1</v>
      </c>
      <c r="L170" s="214" t="s">
        <v>110</v>
      </c>
      <c r="P170" s="214" t="s">
        <v>146</v>
      </c>
      <c r="U170" s="213"/>
      <c r="V170" s="216"/>
      <c r="W170" s="217"/>
      <c r="X170" s="218"/>
      <c r="Y170" s="218"/>
      <c r="Z170" s="219"/>
      <c r="AA170" s="218"/>
      <c r="AB170" s="220"/>
      <c r="AC170" s="218"/>
    </row>
    <row r="171" spans="1:29">
      <c r="A171" s="214" t="s">
        <v>133</v>
      </c>
      <c r="B171" s="214" t="s">
        <v>106</v>
      </c>
      <c r="C171" s="214" t="s">
        <v>152</v>
      </c>
      <c r="D171" s="214" t="s">
        <v>116</v>
      </c>
      <c r="E171" s="214">
        <v>8.15</v>
      </c>
      <c r="G171" s="214" t="s">
        <v>178</v>
      </c>
      <c r="H171" s="214">
        <v>1</v>
      </c>
      <c r="L171" s="214" t="s">
        <v>110</v>
      </c>
      <c r="P171" s="214" t="s">
        <v>146</v>
      </c>
      <c r="U171" s="213"/>
      <c r="V171" s="216"/>
      <c r="W171" s="217"/>
      <c r="X171" s="218"/>
      <c r="Y171" s="218"/>
      <c r="Z171" s="219"/>
      <c r="AA171" s="218"/>
      <c r="AB171" s="220"/>
      <c r="AC171" s="218"/>
    </row>
    <row r="172" spans="1:29">
      <c r="A172" s="214" t="s">
        <v>153</v>
      </c>
      <c r="B172" s="214" t="s">
        <v>106</v>
      </c>
      <c r="C172" s="214" t="s">
        <v>157</v>
      </c>
      <c r="D172" s="214" t="s">
        <v>116</v>
      </c>
      <c r="E172" s="214">
        <v>6.4779999999999998</v>
      </c>
      <c r="G172" s="214" t="s">
        <v>178</v>
      </c>
      <c r="H172" s="214">
        <v>1</v>
      </c>
      <c r="L172" s="214" t="s">
        <v>110</v>
      </c>
      <c r="P172" s="214" t="s">
        <v>156</v>
      </c>
      <c r="U172" s="213"/>
      <c r="V172" s="216"/>
      <c r="W172" s="217"/>
      <c r="X172" s="218"/>
      <c r="Y172" s="218"/>
      <c r="Z172" s="219"/>
      <c r="AA172" s="218"/>
      <c r="AB172" s="220"/>
      <c r="AC172" s="218"/>
    </row>
    <row r="173" spans="1:29">
      <c r="A173" s="214" t="s">
        <v>153</v>
      </c>
      <c r="B173" s="214" t="s">
        <v>106</v>
      </c>
      <c r="C173" s="214" t="s">
        <v>158</v>
      </c>
      <c r="D173" s="214" t="s">
        <v>116</v>
      </c>
      <c r="E173" s="214">
        <v>6.4779999999999998</v>
      </c>
      <c r="G173" s="214" t="s">
        <v>178</v>
      </c>
      <c r="H173" s="214">
        <v>1</v>
      </c>
      <c r="L173" s="214" t="s">
        <v>110</v>
      </c>
      <c r="P173" s="214" t="s">
        <v>156</v>
      </c>
      <c r="U173" s="213"/>
      <c r="V173" s="216"/>
      <c r="W173" s="217"/>
      <c r="X173" s="218"/>
      <c r="Y173" s="218"/>
      <c r="Z173" s="219"/>
      <c r="AA173" s="218"/>
      <c r="AB173" s="220"/>
      <c r="AC173" s="218"/>
    </row>
    <row r="174" spans="1:29">
      <c r="A174" s="214" t="s">
        <v>153</v>
      </c>
      <c r="B174" s="214" t="s">
        <v>106</v>
      </c>
      <c r="C174" s="214" t="s">
        <v>159</v>
      </c>
      <c r="D174" s="214" t="s">
        <v>116</v>
      </c>
      <c r="E174" s="214">
        <v>6.4779999999999998</v>
      </c>
      <c r="G174" s="214" t="s">
        <v>178</v>
      </c>
      <c r="H174" s="214">
        <v>1</v>
      </c>
      <c r="L174" s="214" t="s">
        <v>110</v>
      </c>
      <c r="P174" s="214" t="s">
        <v>156</v>
      </c>
      <c r="U174" s="213"/>
      <c r="V174" s="216"/>
      <c r="W174" s="217"/>
      <c r="X174" s="218"/>
      <c r="Y174" s="218"/>
      <c r="Z174" s="219"/>
      <c r="AA174" s="218"/>
      <c r="AB174" s="220"/>
      <c r="AC174" s="218"/>
    </row>
    <row r="175" spans="1:29">
      <c r="A175" s="214" t="s">
        <v>153</v>
      </c>
      <c r="B175" s="214" t="s">
        <v>106</v>
      </c>
      <c r="C175" s="214" t="s">
        <v>160</v>
      </c>
      <c r="D175" s="214" t="s">
        <v>116</v>
      </c>
      <c r="E175" s="214">
        <v>5.3860000000000001</v>
      </c>
      <c r="G175" s="214" t="s">
        <v>178</v>
      </c>
      <c r="H175" s="214">
        <v>1</v>
      </c>
      <c r="L175" s="214" t="s">
        <v>110</v>
      </c>
      <c r="P175" s="214" t="s">
        <v>156</v>
      </c>
      <c r="U175" s="213"/>
      <c r="V175" s="216"/>
      <c r="W175" s="217"/>
      <c r="X175" s="218"/>
      <c r="Y175" s="218"/>
      <c r="Z175" s="219"/>
      <c r="AA175" s="218"/>
      <c r="AB175" s="220"/>
      <c r="AC175" s="218"/>
    </row>
    <row r="176" spans="1:29">
      <c r="A176" s="214" t="s">
        <v>153</v>
      </c>
      <c r="B176" s="214" t="s">
        <v>106</v>
      </c>
      <c r="C176" s="214" t="s">
        <v>161</v>
      </c>
      <c r="D176" s="214" t="s">
        <v>116</v>
      </c>
      <c r="E176" s="214">
        <v>6.4779999999999998</v>
      </c>
      <c r="G176" s="214" t="s">
        <v>178</v>
      </c>
      <c r="H176" s="214">
        <v>1</v>
      </c>
      <c r="L176" s="214" t="s">
        <v>110</v>
      </c>
      <c r="P176" s="214" t="s">
        <v>156</v>
      </c>
      <c r="U176" s="213"/>
      <c r="V176" s="216"/>
      <c r="W176" s="217"/>
      <c r="X176" s="218"/>
      <c r="Y176" s="218"/>
      <c r="Z176" s="219"/>
      <c r="AA176" s="218"/>
      <c r="AB176" s="220"/>
      <c r="AC176" s="218"/>
    </row>
    <row r="177" spans="1:29">
      <c r="A177" s="214" t="s">
        <v>153</v>
      </c>
      <c r="B177" s="214" t="s">
        <v>106</v>
      </c>
      <c r="C177" s="214" t="s">
        <v>162</v>
      </c>
      <c r="D177" s="214" t="s">
        <v>116</v>
      </c>
      <c r="E177" s="214">
        <v>6.4779999999999998</v>
      </c>
      <c r="G177" s="214" t="s">
        <v>178</v>
      </c>
      <c r="H177" s="214">
        <v>1</v>
      </c>
      <c r="L177" s="214" t="s">
        <v>110</v>
      </c>
      <c r="P177" s="214" t="s">
        <v>156</v>
      </c>
      <c r="U177" s="213"/>
      <c r="V177" s="216"/>
      <c r="W177" s="217"/>
      <c r="X177" s="218"/>
      <c r="Y177" s="218"/>
      <c r="Z177" s="219"/>
      <c r="AA177" s="218"/>
      <c r="AB177" s="220"/>
      <c r="AC177" s="218"/>
    </row>
    <row r="178" spans="1:29">
      <c r="A178" s="214" t="s">
        <v>153</v>
      </c>
      <c r="B178" s="214" t="s">
        <v>106</v>
      </c>
      <c r="C178" s="214" t="s">
        <v>154</v>
      </c>
      <c r="D178" s="214" t="s">
        <v>116</v>
      </c>
      <c r="E178" s="214">
        <v>5.3860000000000001</v>
      </c>
      <c r="G178" s="214" t="s">
        <v>178</v>
      </c>
      <c r="H178" s="214">
        <v>1</v>
      </c>
      <c r="L178" s="214" t="s">
        <v>110</v>
      </c>
      <c r="P178" s="214" t="s">
        <v>156</v>
      </c>
      <c r="U178" s="213"/>
      <c r="V178" s="216"/>
      <c r="W178" s="217"/>
      <c r="X178" s="218"/>
      <c r="Y178" s="218"/>
      <c r="Z178" s="219"/>
      <c r="AA178" s="218"/>
      <c r="AB178" s="220"/>
      <c r="AC178" s="218"/>
    </row>
    <row r="179" spans="1:29">
      <c r="A179" s="214" t="s">
        <v>153</v>
      </c>
      <c r="B179" s="214" t="s">
        <v>106</v>
      </c>
      <c r="C179" s="214" t="s">
        <v>163</v>
      </c>
      <c r="D179" s="214" t="s">
        <v>116</v>
      </c>
      <c r="E179" s="214">
        <v>6.4779999999999998</v>
      </c>
      <c r="G179" s="214" t="s">
        <v>178</v>
      </c>
      <c r="H179" s="214">
        <v>1</v>
      </c>
      <c r="L179" s="214" t="s">
        <v>110</v>
      </c>
      <c r="P179" s="214" t="s">
        <v>156</v>
      </c>
      <c r="U179" s="213"/>
      <c r="V179" s="216"/>
      <c r="W179" s="217"/>
      <c r="X179" s="218"/>
      <c r="Y179" s="218"/>
      <c r="Z179" s="219"/>
      <c r="AA179" s="218"/>
      <c r="AB179" s="220"/>
      <c r="AC179" s="218"/>
    </row>
    <row r="180" spans="1:29">
      <c r="A180" s="214" t="s">
        <v>153</v>
      </c>
      <c r="B180" s="214" t="s">
        <v>106</v>
      </c>
      <c r="C180" s="214" t="s">
        <v>164</v>
      </c>
      <c r="D180" s="214" t="s">
        <v>116</v>
      </c>
      <c r="E180" s="214">
        <v>6.4779999999999998</v>
      </c>
      <c r="G180" s="214" t="s">
        <v>178</v>
      </c>
      <c r="H180" s="214">
        <v>1</v>
      </c>
      <c r="L180" s="214" t="s">
        <v>110</v>
      </c>
      <c r="P180" s="214" t="s">
        <v>156</v>
      </c>
      <c r="U180" s="213"/>
      <c r="V180" s="216"/>
      <c r="W180" s="217"/>
      <c r="X180" s="218"/>
      <c r="Y180" s="218"/>
      <c r="Z180" s="219"/>
      <c r="AA180" s="218"/>
      <c r="AB180" s="220"/>
      <c r="AC180" s="218"/>
    </row>
    <row r="181" spans="1:29">
      <c r="A181" s="214" t="s">
        <v>153</v>
      </c>
      <c r="B181" s="214" t="s">
        <v>106</v>
      </c>
      <c r="C181" s="214" t="s">
        <v>165</v>
      </c>
      <c r="D181" s="214" t="s">
        <v>116</v>
      </c>
      <c r="E181" s="214">
        <v>6.4779999999999998</v>
      </c>
      <c r="G181" s="214" t="s">
        <v>178</v>
      </c>
      <c r="H181" s="214">
        <v>1</v>
      </c>
      <c r="L181" s="214" t="s">
        <v>110</v>
      </c>
      <c r="P181" s="214" t="s">
        <v>156</v>
      </c>
      <c r="U181" s="213"/>
      <c r="V181" s="216"/>
      <c r="W181" s="217"/>
      <c r="X181" s="218"/>
      <c r="Y181" s="218"/>
      <c r="Z181" s="219"/>
      <c r="AA181" s="218"/>
      <c r="AB181" s="220"/>
      <c r="AC181" s="218"/>
    </row>
    <row r="182" spans="1:29">
      <c r="A182" s="214" t="s">
        <v>153</v>
      </c>
      <c r="B182" s="214" t="s">
        <v>106</v>
      </c>
      <c r="C182" s="214" t="s">
        <v>166</v>
      </c>
      <c r="D182" s="214" t="s">
        <v>116</v>
      </c>
      <c r="E182" s="214">
        <v>6.4779999999999998</v>
      </c>
      <c r="G182" s="214" t="s">
        <v>178</v>
      </c>
      <c r="H182" s="214">
        <v>1</v>
      </c>
      <c r="L182" s="214" t="s">
        <v>110</v>
      </c>
      <c r="P182" s="214" t="s">
        <v>156</v>
      </c>
      <c r="U182" s="213"/>
      <c r="V182" s="216"/>
      <c r="W182" s="217"/>
      <c r="X182" s="218"/>
      <c r="Y182" s="218"/>
      <c r="Z182" s="219"/>
      <c r="AA182" s="218"/>
      <c r="AB182" s="220"/>
      <c r="AC182" s="218"/>
    </row>
    <row r="183" spans="1:29">
      <c r="A183" s="214" t="s">
        <v>153</v>
      </c>
      <c r="B183" s="214" t="s">
        <v>106</v>
      </c>
      <c r="C183" s="214" t="s">
        <v>167</v>
      </c>
      <c r="D183" s="214" t="s">
        <v>116</v>
      </c>
      <c r="E183" s="214">
        <v>6.4779999999999998</v>
      </c>
      <c r="G183" s="214" t="s">
        <v>178</v>
      </c>
      <c r="H183" s="214">
        <v>1</v>
      </c>
      <c r="L183" s="214" t="s">
        <v>110</v>
      </c>
      <c r="P183" s="214" t="s">
        <v>156</v>
      </c>
      <c r="U183" s="213"/>
      <c r="V183" s="216"/>
      <c r="W183" s="217"/>
      <c r="X183" s="218"/>
      <c r="Y183" s="218"/>
      <c r="Z183" s="219"/>
      <c r="AA183" s="218"/>
      <c r="AB183" s="220"/>
      <c r="AC183" s="218"/>
    </row>
    <row r="184" spans="1:29">
      <c r="A184" s="214" t="s">
        <v>153</v>
      </c>
      <c r="B184" s="214" t="s">
        <v>106</v>
      </c>
      <c r="C184" s="214" t="s">
        <v>168</v>
      </c>
      <c r="D184" s="214" t="s">
        <v>116</v>
      </c>
      <c r="E184" s="214">
        <v>5.3869999999999996</v>
      </c>
      <c r="G184" s="214" t="s">
        <v>178</v>
      </c>
      <c r="H184" s="214">
        <v>1</v>
      </c>
      <c r="L184" s="214" t="s">
        <v>110</v>
      </c>
      <c r="P184" s="214" t="s">
        <v>169</v>
      </c>
      <c r="U184" s="213"/>
      <c r="V184" s="216"/>
      <c r="W184" s="217"/>
      <c r="X184" s="218"/>
      <c r="Y184" s="218"/>
      <c r="Z184" s="219"/>
      <c r="AA184" s="218"/>
      <c r="AB184" s="220"/>
      <c r="AC184" s="218"/>
    </row>
    <row r="185" spans="1:29">
      <c r="A185" s="214" t="s">
        <v>153</v>
      </c>
      <c r="B185" s="214" t="s">
        <v>106</v>
      </c>
      <c r="C185" s="214" t="s">
        <v>170</v>
      </c>
      <c r="D185" s="214" t="s">
        <v>116</v>
      </c>
      <c r="E185" s="214">
        <v>5.5430000000000001</v>
      </c>
      <c r="G185" s="214" t="s">
        <v>178</v>
      </c>
      <c r="H185" s="214">
        <v>1</v>
      </c>
      <c r="L185" s="214" t="s">
        <v>110</v>
      </c>
      <c r="P185" s="214" t="s">
        <v>169</v>
      </c>
      <c r="U185" s="213"/>
      <c r="V185" s="216"/>
      <c r="W185" s="217"/>
      <c r="X185" s="218"/>
      <c r="Y185" s="218"/>
      <c r="Z185" s="219"/>
      <c r="AA185" s="218"/>
      <c r="AB185" s="220"/>
      <c r="AC185" s="218"/>
    </row>
    <row r="186" spans="1:29" customFormat="1" ht="12.75">
      <c r="A186" t="s">
        <v>133</v>
      </c>
      <c r="B186" t="s">
        <v>106</v>
      </c>
      <c r="C186" t="s">
        <v>198</v>
      </c>
      <c r="D186" t="s">
        <v>116</v>
      </c>
      <c r="E186" s="159">
        <v>8.2750000000000004</v>
      </c>
      <c r="G186" t="s">
        <v>178</v>
      </c>
      <c r="H186">
        <v>1</v>
      </c>
      <c r="I186" s="249"/>
      <c r="J186" s="249"/>
      <c r="L186" t="s">
        <v>110</v>
      </c>
      <c r="P186" t="s">
        <v>199</v>
      </c>
      <c r="Q186" t="b">
        <v>0</v>
      </c>
    </row>
    <row r="187" spans="1:29">
      <c r="U187" s="213"/>
      <c r="V187" s="216"/>
      <c r="W187" s="217"/>
      <c r="X187" s="218"/>
      <c r="Y187" s="218"/>
      <c r="Z187" s="219"/>
      <c r="AA187" s="218"/>
      <c r="AB187" s="220"/>
      <c r="AC187" s="218"/>
    </row>
    <row r="188" spans="1:29">
      <c r="U188" s="213"/>
      <c r="V188" s="216"/>
      <c r="W188" s="217"/>
      <c r="X188" s="218"/>
      <c r="Y188" s="218"/>
      <c r="Z188" s="219"/>
      <c r="AA188" s="218"/>
      <c r="AB188" s="220"/>
      <c r="AC188" s="218"/>
    </row>
    <row r="189" spans="1:29" s="212" customFormat="1">
      <c r="A189" s="212" t="s">
        <v>89</v>
      </c>
      <c r="B189" s="212" t="s">
        <v>90</v>
      </c>
      <c r="C189" s="212" t="s">
        <v>91</v>
      </c>
      <c r="D189" s="212" t="s">
        <v>92</v>
      </c>
      <c r="E189" s="212" t="s">
        <v>93</v>
      </c>
      <c r="F189" s="212" t="s">
        <v>94</v>
      </c>
      <c r="G189" s="212" t="s">
        <v>95</v>
      </c>
      <c r="H189" s="212" t="s">
        <v>96</v>
      </c>
      <c r="I189" s="212" t="s">
        <v>97</v>
      </c>
      <c r="J189" s="212" t="s">
        <v>98</v>
      </c>
      <c r="K189" s="212" t="s">
        <v>99</v>
      </c>
      <c r="L189" s="212" t="s">
        <v>100</v>
      </c>
      <c r="M189" s="212" t="s">
        <v>101</v>
      </c>
      <c r="N189" s="212" t="s">
        <v>102</v>
      </c>
      <c r="O189" s="212" t="s">
        <v>103</v>
      </c>
      <c r="P189" s="212" t="s">
        <v>104</v>
      </c>
      <c r="S189" s="212" t="s">
        <v>0</v>
      </c>
      <c r="U189" s="213"/>
      <c r="V189" s="216"/>
      <c r="W189" s="217"/>
      <c r="X189" s="218"/>
      <c r="Y189" s="218"/>
      <c r="Z189" s="219"/>
      <c r="AA189" s="218"/>
      <c r="AB189" s="220"/>
      <c r="AC189" s="218"/>
    </row>
    <row r="190" spans="1:29">
      <c r="A190" s="214" t="s">
        <v>105</v>
      </c>
      <c r="B190" s="214" t="s">
        <v>106</v>
      </c>
      <c r="C190" s="214" t="s">
        <v>137</v>
      </c>
      <c r="D190" s="214" t="s">
        <v>108</v>
      </c>
      <c r="E190" s="214">
        <v>1.065089773</v>
      </c>
      <c r="G190" s="214" t="s">
        <v>109</v>
      </c>
      <c r="H190" s="214">
        <v>1</v>
      </c>
      <c r="I190" s="215">
        <v>45658</v>
      </c>
      <c r="J190" s="215"/>
      <c r="L190" s="214" t="s">
        <v>110</v>
      </c>
      <c r="N190" s="214" t="s">
        <v>287</v>
      </c>
      <c r="O190" s="214" t="s">
        <v>288</v>
      </c>
      <c r="P190" s="214" t="s">
        <v>179</v>
      </c>
      <c r="S190" s="214">
        <f>YEAR(I190)</f>
        <v>2025</v>
      </c>
      <c r="U190" s="213"/>
      <c r="V190" s="216"/>
      <c r="W190" s="217"/>
      <c r="X190" s="218"/>
      <c r="Y190" s="218"/>
      <c r="Z190" s="219"/>
      <c r="AA190" s="218"/>
      <c r="AB190" s="220"/>
      <c r="AC190" s="218"/>
    </row>
    <row r="191" spans="1:29">
      <c r="A191" s="214" t="s">
        <v>105</v>
      </c>
      <c r="B191" s="214" t="s">
        <v>106</v>
      </c>
      <c r="C191" s="214" t="s">
        <v>137</v>
      </c>
      <c r="D191" s="214" t="s">
        <v>108</v>
      </c>
      <c r="E191" s="214">
        <v>1.0448009469999999</v>
      </c>
      <c r="G191" s="214" t="s">
        <v>109</v>
      </c>
      <c r="H191" s="214">
        <v>1</v>
      </c>
      <c r="I191" s="215">
        <v>46023</v>
      </c>
      <c r="J191" s="215"/>
      <c r="L191" s="214" t="s">
        <v>110</v>
      </c>
      <c r="N191" s="214" t="s">
        <v>287</v>
      </c>
      <c r="O191" s="214" t="s">
        <v>288</v>
      </c>
      <c r="P191" s="214" t="s">
        <v>179</v>
      </c>
      <c r="S191" s="214">
        <f t="shared" ref="S191:S210" si="2">YEAR(I191)</f>
        <v>2026</v>
      </c>
      <c r="U191" s="213"/>
      <c r="V191" s="216"/>
      <c r="W191" s="217"/>
      <c r="X191" s="218"/>
      <c r="Y191" s="218"/>
      <c r="Z191" s="219"/>
      <c r="AA191" s="218"/>
      <c r="AB191" s="220"/>
      <c r="AC191" s="218"/>
    </row>
    <row r="192" spans="1:29">
      <c r="A192" s="214" t="s">
        <v>105</v>
      </c>
      <c r="B192" s="214" t="s">
        <v>106</v>
      </c>
      <c r="C192" s="214" t="s">
        <v>137</v>
      </c>
      <c r="D192" s="214" t="s">
        <v>108</v>
      </c>
      <c r="E192" s="214">
        <v>1.0231213539999999</v>
      </c>
      <c r="G192" s="214" t="s">
        <v>109</v>
      </c>
      <c r="H192" s="214">
        <v>1</v>
      </c>
      <c r="I192" s="215">
        <v>46388</v>
      </c>
      <c r="J192" s="215"/>
      <c r="L192" s="214" t="s">
        <v>110</v>
      </c>
      <c r="N192" s="214" t="s">
        <v>287</v>
      </c>
      <c r="O192" s="214" t="s">
        <v>288</v>
      </c>
      <c r="P192" s="214" t="s">
        <v>179</v>
      </c>
      <c r="S192" s="214">
        <f t="shared" si="2"/>
        <v>2027</v>
      </c>
      <c r="U192" s="213"/>
      <c r="V192" s="216"/>
      <c r="W192" s="217"/>
      <c r="X192" s="218"/>
      <c r="Y192" s="218"/>
      <c r="Z192" s="219"/>
      <c r="AA192" s="218"/>
      <c r="AB192" s="220"/>
      <c r="AC192" s="218"/>
    </row>
    <row r="193" spans="1:29">
      <c r="A193" s="214" t="s">
        <v>105</v>
      </c>
      <c r="B193" s="214" t="s">
        <v>106</v>
      </c>
      <c r="C193" s="214" t="s">
        <v>137</v>
      </c>
      <c r="D193" s="214" t="s">
        <v>108</v>
      </c>
      <c r="E193" s="214">
        <v>1</v>
      </c>
      <c r="G193" s="214" t="s">
        <v>109</v>
      </c>
      <c r="H193" s="214">
        <v>1</v>
      </c>
      <c r="I193" s="215">
        <v>46753</v>
      </c>
      <c r="J193" s="215"/>
      <c r="L193" s="214" t="s">
        <v>110</v>
      </c>
      <c r="N193" s="214" t="s">
        <v>287</v>
      </c>
      <c r="O193" s="214" t="s">
        <v>288</v>
      </c>
      <c r="P193" s="214" t="s">
        <v>179</v>
      </c>
      <c r="S193" s="214">
        <f t="shared" si="2"/>
        <v>2028</v>
      </c>
      <c r="U193" s="213"/>
      <c r="V193" s="216"/>
      <c r="W193" s="219"/>
      <c r="X193" s="218"/>
      <c r="Y193" s="218"/>
      <c r="Z193" s="219"/>
      <c r="AA193" s="218"/>
      <c r="AB193" s="220"/>
      <c r="AC193" s="218"/>
    </row>
    <row r="194" spans="1:29">
      <c r="A194" s="214" t="s">
        <v>105</v>
      </c>
      <c r="B194" s="214" t="s">
        <v>106</v>
      </c>
      <c r="C194" s="214" t="s">
        <v>137</v>
      </c>
      <c r="D194" s="214" t="s">
        <v>108</v>
      </c>
      <c r="E194" s="214">
        <v>0.975384327</v>
      </c>
      <c r="G194" s="214" t="s">
        <v>109</v>
      </c>
      <c r="H194" s="214">
        <v>1</v>
      </c>
      <c r="I194" s="215">
        <v>47119</v>
      </c>
      <c r="J194" s="215"/>
      <c r="L194" s="214" t="s">
        <v>110</v>
      </c>
      <c r="N194" s="214" t="s">
        <v>287</v>
      </c>
      <c r="O194" s="214" t="s">
        <v>288</v>
      </c>
      <c r="P194" s="214" t="s">
        <v>179</v>
      </c>
      <c r="S194" s="214">
        <f t="shared" si="2"/>
        <v>2029</v>
      </c>
      <c r="U194" s="213"/>
      <c r="V194" s="216"/>
      <c r="W194" s="219"/>
      <c r="X194" s="218"/>
      <c r="Y194" s="218"/>
      <c r="Z194" s="219"/>
      <c r="AA194" s="218"/>
      <c r="AB194" s="220"/>
      <c r="AC194" s="218"/>
    </row>
    <row r="195" spans="1:29">
      <c r="A195" s="214" t="s">
        <v>105</v>
      </c>
      <c r="B195" s="214" t="s">
        <v>106</v>
      </c>
      <c r="C195" s="214" t="s">
        <v>137</v>
      </c>
      <c r="D195" s="214" t="s">
        <v>108</v>
      </c>
      <c r="E195" s="214">
        <v>0.94922017000000003</v>
      </c>
      <c r="G195" s="214" t="s">
        <v>109</v>
      </c>
      <c r="H195" s="214">
        <v>1</v>
      </c>
      <c r="I195" s="215">
        <v>47484</v>
      </c>
      <c r="J195" s="215"/>
      <c r="L195" s="214" t="s">
        <v>110</v>
      </c>
      <c r="N195" s="214" t="s">
        <v>287</v>
      </c>
      <c r="O195" s="214" t="s">
        <v>288</v>
      </c>
      <c r="P195" s="214" t="s">
        <v>179</v>
      </c>
      <c r="S195" s="214">
        <f t="shared" si="2"/>
        <v>2030</v>
      </c>
      <c r="U195" s="213"/>
      <c r="V195" s="216"/>
      <c r="W195" s="219"/>
      <c r="X195" s="218"/>
      <c r="Y195" s="218"/>
      <c r="Z195" s="219"/>
      <c r="AA195" s="218"/>
      <c r="AB195" s="220"/>
      <c r="AC195" s="218"/>
    </row>
    <row r="196" spans="1:29">
      <c r="A196" s="214" t="s">
        <v>105</v>
      </c>
      <c r="B196" s="214" t="s">
        <v>106</v>
      </c>
      <c r="C196" s="214" t="s">
        <v>137</v>
      </c>
      <c r="D196" s="214" t="s">
        <v>108</v>
      </c>
      <c r="E196" s="214">
        <v>0.92145171400000003</v>
      </c>
      <c r="G196" s="214" t="s">
        <v>109</v>
      </c>
      <c r="H196" s="214">
        <v>1</v>
      </c>
      <c r="I196" s="215">
        <v>47849</v>
      </c>
      <c r="J196" s="215"/>
      <c r="L196" s="214" t="s">
        <v>110</v>
      </c>
      <c r="N196" s="214" t="s">
        <v>287</v>
      </c>
      <c r="O196" s="214" t="s">
        <v>288</v>
      </c>
      <c r="P196" s="214" t="s">
        <v>179</v>
      </c>
      <c r="S196" s="214">
        <f t="shared" si="2"/>
        <v>2031</v>
      </c>
      <c r="U196" s="213"/>
      <c r="V196" s="216"/>
      <c r="W196" s="219"/>
      <c r="X196" s="218"/>
      <c r="Y196" s="218"/>
      <c r="Z196" s="219"/>
      <c r="AA196" s="218"/>
      <c r="AB196" s="218"/>
      <c r="AC196" s="218"/>
    </row>
    <row r="197" spans="1:29">
      <c r="A197" s="214" t="s">
        <v>105</v>
      </c>
      <c r="B197" s="214" t="s">
        <v>106</v>
      </c>
      <c r="C197" s="214" t="s">
        <v>137</v>
      </c>
      <c r="D197" s="214" t="s">
        <v>108</v>
      </c>
      <c r="E197" s="214">
        <v>0.89202144699999997</v>
      </c>
      <c r="G197" s="214" t="s">
        <v>109</v>
      </c>
      <c r="H197" s="214">
        <v>1</v>
      </c>
      <c r="I197" s="215">
        <v>48214</v>
      </c>
      <c r="J197" s="215"/>
      <c r="L197" s="214" t="s">
        <v>110</v>
      </c>
      <c r="N197" s="214" t="s">
        <v>287</v>
      </c>
      <c r="O197" s="214" t="s">
        <v>288</v>
      </c>
      <c r="P197" s="214" t="s">
        <v>179</v>
      </c>
      <c r="S197" s="214">
        <f t="shared" si="2"/>
        <v>2032</v>
      </c>
      <c r="U197" s="213"/>
      <c r="V197" s="216"/>
      <c r="W197" s="219"/>
      <c r="X197" s="218"/>
      <c r="Y197" s="218"/>
      <c r="Z197" s="219"/>
      <c r="AA197" s="218"/>
      <c r="AB197" s="218"/>
      <c r="AC197" s="218"/>
    </row>
    <row r="198" spans="1:29">
      <c r="A198" s="214" t="s">
        <v>105</v>
      </c>
      <c r="B198" s="214" t="s">
        <v>106</v>
      </c>
      <c r="C198" s="214" t="s">
        <v>137</v>
      </c>
      <c r="D198" s="214" t="s">
        <v>108</v>
      </c>
      <c r="E198" s="214">
        <v>0.86087010900000005</v>
      </c>
      <c r="G198" s="214" t="s">
        <v>109</v>
      </c>
      <c r="H198" s="214">
        <v>1</v>
      </c>
      <c r="I198" s="215">
        <v>48580</v>
      </c>
      <c r="J198" s="215"/>
      <c r="L198" s="214" t="s">
        <v>110</v>
      </c>
      <c r="N198" s="214" t="s">
        <v>287</v>
      </c>
      <c r="O198" s="214" t="s">
        <v>288</v>
      </c>
      <c r="P198" s="214" t="s">
        <v>179</v>
      </c>
      <c r="S198" s="214">
        <f t="shared" si="2"/>
        <v>2033</v>
      </c>
      <c r="U198" s="213"/>
      <c r="V198" s="216"/>
      <c r="W198" s="219"/>
      <c r="X198" s="218"/>
      <c r="Y198" s="218"/>
      <c r="Z198" s="219"/>
      <c r="AA198" s="218"/>
      <c r="AB198" s="218"/>
      <c r="AC198" s="218"/>
    </row>
    <row r="199" spans="1:29">
      <c r="A199" s="214" t="s">
        <v>105</v>
      </c>
      <c r="B199" s="214" t="s">
        <v>106</v>
      </c>
      <c r="C199" s="214" t="s">
        <v>137</v>
      </c>
      <c r="D199" s="214" t="s">
        <v>108</v>
      </c>
      <c r="E199" s="214">
        <v>0.827936648</v>
      </c>
      <c r="G199" s="214" t="s">
        <v>109</v>
      </c>
      <c r="H199" s="214">
        <v>1</v>
      </c>
      <c r="I199" s="215">
        <v>48945</v>
      </c>
      <c r="J199" s="215"/>
      <c r="L199" s="214" t="s">
        <v>110</v>
      </c>
      <c r="N199" s="214" t="s">
        <v>287</v>
      </c>
      <c r="O199" s="214" t="s">
        <v>288</v>
      </c>
      <c r="P199" s="214" t="s">
        <v>179</v>
      </c>
      <c r="S199" s="214">
        <f t="shared" si="2"/>
        <v>2034</v>
      </c>
      <c r="U199" s="213"/>
      <c r="V199" s="216"/>
      <c r="W199" s="219"/>
      <c r="X199" s="218"/>
      <c r="Y199" s="218"/>
      <c r="Z199" s="219"/>
      <c r="AA199" s="218"/>
      <c r="AB199" s="218"/>
      <c r="AC199" s="218"/>
    </row>
    <row r="200" spans="1:29">
      <c r="A200" s="214" t="s">
        <v>105</v>
      </c>
      <c r="B200" s="214" t="s">
        <v>106</v>
      </c>
      <c r="C200" s="214" t="s">
        <v>137</v>
      </c>
      <c r="D200" s="214" t="s">
        <v>108</v>
      </c>
      <c r="E200" s="214">
        <v>0.79315816900000002</v>
      </c>
      <c r="G200" s="214" t="s">
        <v>109</v>
      </c>
      <c r="H200" s="214">
        <v>1</v>
      </c>
      <c r="I200" s="215">
        <v>49310</v>
      </c>
      <c r="J200" s="215"/>
      <c r="L200" s="214" t="s">
        <v>110</v>
      </c>
      <c r="N200" s="214" t="s">
        <v>287</v>
      </c>
      <c r="O200" s="214" t="s">
        <v>288</v>
      </c>
      <c r="P200" s="214" t="s">
        <v>179</v>
      </c>
      <c r="S200" s="214">
        <f t="shared" si="2"/>
        <v>2035</v>
      </c>
      <c r="U200" s="213"/>
      <c r="V200" s="216"/>
      <c r="W200" s="219"/>
      <c r="X200" s="218"/>
      <c r="Y200" s="218"/>
      <c r="Z200" s="219"/>
      <c r="AA200" s="218"/>
      <c r="AB200" s="218"/>
      <c r="AC200" s="218"/>
    </row>
    <row r="201" spans="1:29">
      <c r="A201" s="214" t="s">
        <v>105</v>
      </c>
      <c r="B201" s="214" t="s">
        <v>106</v>
      </c>
      <c r="C201" s="214" t="s">
        <v>137</v>
      </c>
      <c r="D201" s="214" t="s">
        <v>108</v>
      </c>
      <c r="E201" s="214">
        <v>0.79762982100000002</v>
      </c>
      <c r="G201" s="214" t="s">
        <v>109</v>
      </c>
      <c r="H201" s="214">
        <v>1</v>
      </c>
      <c r="I201" s="215">
        <v>49675</v>
      </c>
      <c r="J201" s="215"/>
      <c r="L201" s="214" t="s">
        <v>110</v>
      </c>
      <c r="N201" s="214" t="s">
        <v>287</v>
      </c>
      <c r="O201" s="214" t="s">
        <v>288</v>
      </c>
      <c r="P201" s="214" t="s">
        <v>179</v>
      </c>
      <c r="S201" s="214">
        <f t="shared" si="2"/>
        <v>2036</v>
      </c>
      <c r="Z201" s="213"/>
      <c r="AA201" s="213"/>
      <c r="AB201" s="213"/>
      <c r="AC201" s="213"/>
    </row>
    <row r="202" spans="1:29">
      <c r="A202" s="214" t="s">
        <v>105</v>
      </c>
      <c r="B202" s="214" t="s">
        <v>106</v>
      </c>
      <c r="C202" s="214" t="s">
        <v>137</v>
      </c>
      <c r="D202" s="214" t="s">
        <v>108</v>
      </c>
      <c r="E202" s="214">
        <v>0.80191949600000001</v>
      </c>
      <c r="G202" s="214" t="s">
        <v>109</v>
      </c>
      <c r="H202" s="214">
        <v>1</v>
      </c>
      <c r="I202" s="215">
        <v>50041</v>
      </c>
      <c r="J202" s="215"/>
      <c r="L202" s="214" t="s">
        <v>110</v>
      </c>
      <c r="N202" s="214" t="s">
        <v>287</v>
      </c>
      <c r="O202" s="214" t="s">
        <v>288</v>
      </c>
      <c r="P202" s="214" t="s">
        <v>179</v>
      </c>
      <c r="S202" s="214">
        <f t="shared" si="2"/>
        <v>2037</v>
      </c>
      <c r="Z202" s="213"/>
      <c r="AA202" s="213"/>
      <c r="AB202" s="213"/>
      <c r="AC202" s="213"/>
    </row>
    <row r="203" spans="1:29">
      <c r="A203" s="214" t="s">
        <v>105</v>
      </c>
      <c r="B203" s="214" t="s">
        <v>106</v>
      </c>
      <c r="C203" s="214" t="s">
        <v>137</v>
      </c>
      <c r="D203" s="214" t="s">
        <v>108</v>
      </c>
      <c r="E203" s="214">
        <v>0.80601713600000002</v>
      </c>
      <c r="G203" s="214" t="s">
        <v>109</v>
      </c>
      <c r="H203" s="214">
        <v>1</v>
      </c>
      <c r="I203" s="215">
        <v>50406</v>
      </c>
      <c r="J203" s="215"/>
      <c r="L203" s="214" t="s">
        <v>110</v>
      </c>
      <c r="N203" s="214" t="s">
        <v>287</v>
      </c>
      <c r="O203" s="214" t="s">
        <v>288</v>
      </c>
      <c r="P203" s="214" t="s">
        <v>179</v>
      </c>
      <c r="S203" s="214">
        <f t="shared" si="2"/>
        <v>2038</v>
      </c>
      <c r="Z203" s="213"/>
      <c r="AA203" s="213"/>
      <c r="AB203" s="213"/>
      <c r="AC203" s="213"/>
    </row>
    <row r="204" spans="1:29">
      <c r="A204" s="214" t="s">
        <v>105</v>
      </c>
      <c r="B204" s="214" t="s">
        <v>106</v>
      </c>
      <c r="C204" s="214" t="s">
        <v>137</v>
      </c>
      <c r="D204" s="214" t="s">
        <v>108</v>
      </c>
      <c r="E204" s="214">
        <v>0.80991232800000001</v>
      </c>
      <c r="G204" s="214" t="s">
        <v>109</v>
      </c>
      <c r="H204" s="214">
        <v>1</v>
      </c>
      <c r="I204" s="215">
        <v>50771</v>
      </c>
      <c r="J204" s="215"/>
      <c r="L204" s="214" t="s">
        <v>110</v>
      </c>
      <c r="N204" s="214" t="s">
        <v>287</v>
      </c>
      <c r="O204" s="214" t="s">
        <v>288</v>
      </c>
      <c r="P204" s="214" t="s">
        <v>179</v>
      </c>
      <c r="S204" s="214">
        <f t="shared" si="2"/>
        <v>2039</v>
      </c>
      <c r="Z204" s="213"/>
      <c r="AA204" s="213"/>
      <c r="AB204" s="213"/>
      <c r="AC204" s="213"/>
    </row>
    <row r="205" spans="1:29">
      <c r="A205" s="214" t="s">
        <v>105</v>
      </c>
      <c r="B205" s="214" t="s">
        <v>106</v>
      </c>
      <c r="C205" s="214" t="s">
        <v>137</v>
      </c>
      <c r="D205" s="214" t="s">
        <v>108</v>
      </c>
      <c r="E205" s="214">
        <v>0.81359429999999999</v>
      </c>
      <c r="G205" s="214" t="s">
        <v>109</v>
      </c>
      <c r="H205" s="214">
        <v>1</v>
      </c>
      <c r="I205" s="215">
        <v>51136</v>
      </c>
      <c r="J205" s="215"/>
      <c r="L205" s="214" t="s">
        <v>110</v>
      </c>
      <c r="N205" s="214" t="s">
        <v>287</v>
      </c>
      <c r="O205" s="214" t="s">
        <v>288</v>
      </c>
      <c r="P205" s="214" t="s">
        <v>179</v>
      </c>
      <c r="S205" s="214">
        <f t="shared" si="2"/>
        <v>2040</v>
      </c>
      <c r="Z205" s="213"/>
      <c r="AA205" s="213"/>
      <c r="AB205" s="213"/>
      <c r="AC205" s="213"/>
    </row>
    <row r="206" spans="1:29">
      <c r="A206" s="214" t="s">
        <v>105</v>
      </c>
      <c r="B206" s="214" t="s">
        <v>106</v>
      </c>
      <c r="C206" s="214" t="s">
        <v>137</v>
      </c>
      <c r="D206" s="214" t="s">
        <v>108</v>
      </c>
      <c r="E206" s="214">
        <v>0.817051902</v>
      </c>
      <c r="G206" s="214" t="s">
        <v>109</v>
      </c>
      <c r="H206" s="214">
        <v>1</v>
      </c>
      <c r="I206" s="215">
        <v>51502</v>
      </c>
      <c r="J206" s="215"/>
      <c r="L206" s="214" t="s">
        <v>110</v>
      </c>
      <c r="N206" s="214" t="s">
        <v>287</v>
      </c>
      <c r="O206" s="214" t="s">
        <v>288</v>
      </c>
      <c r="P206" s="214" t="s">
        <v>179</v>
      </c>
      <c r="S206" s="214">
        <f t="shared" si="2"/>
        <v>2041</v>
      </c>
      <c r="Z206" s="213"/>
      <c r="AA206" s="213"/>
      <c r="AB206" s="213"/>
      <c r="AC206" s="213"/>
    </row>
    <row r="207" spans="1:29">
      <c r="A207" s="214" t="s">
        <v>105</v>
      </c>
      <c r="B207" s="214" t="s">
        <v>106</v>
      </c>
      <c r="C207" s="214" t="s">
        <v>137</v>
      </c>
      <c r="D207" s="214" t="s">
        <v>108</v>
      </c>
      <c r="E207" s="214">
        <v>0.82027360400000005</v>
      </c>
      <c r="G207" s="214" t="s">
        <v>109</v>
      </c>
      <c r="H207" s="214">
        <v>1</v>
      </c>
      <c r="I207" s="215">
        <v>51867</v>
      </c>
      <c r="J207" s="215"/>
      <c r="L207" s="214" t="s">
        <v>110</v>
      </c>
      <c r="N207" s="214" t="s">
        <v>287</v>
      </c>
      <c r="O207" s="214" t="s">
        <v>288</v>
      </c>
      <c r="P207" s="214" t="s">
        <v>179</v>
      </c>
      <c r="S207" s="214">
        <f t="shared" si="2"/>
        <v>2042</v>
      </c>
      <c r="Z207" s="213"/>
      <c r="AA207" s="213"/>
      <c r="AB207" s="213"/>
      <c r="AC207" s="213"/>
    </row>
    <row r="208" spans="1:29">
      <c r="A208" s="214" t="s">
        <v>105</v>
      </c>
      <c r="B208" s="214" t="s">
        <v>106</v>
      </c>
      <c r="C208" s="214" t="s">
        <v>137</v>
      </c>
      <c r="D208" s="214" t="s">
        <v>108</v>
      </c>
      <c r="E208" s="214">
        <v>0.82324747600000003</v>
      </c>
      <c r="G208" s="214" t="s">
        <v>109</v>
      </c>
      <c r="H208" s="214">
        <v>1</v>
      </c>
      <c r="I208" s="215">
        <v>52232</v>
      </c>
      <c r="J208" s="215"/>
      <c r="L208" s="214" t="s">
        <v>110</v>
      </c>
      <c r="N208" s="214" t="s">
        <v>287</v>
      </c>
      <c r="O208" s="214" t="s">
        <v>288</v>
      </c>
      <c r="P208" s="214" t="s">
        <v>179</v>
      </c>
      <c r="S208" s="214">
        <f t="shared" si="2"/>
        <v>2043</v>
      </c>
      <c r="Z208" s="213"/>
      <c r="AA208" s="213"/>
      <c r="AB208" s="213"/>
      <c r="AC208" s="213"/>
    </row>
    <row r="209" spans="1:29">
      <c r="A209" s="214" t="s">
        <v>105</v>
      </c>
      <c r="B209" s="214" t="s">
        <v>106</v>
      </c>
      <c r="C209" s="214" t="s">
        <v>137</v>
      </c>
      <c r="D209" s="214" t="s">
        <v>108</v>
      </c>
      <c r="E209" s="214">
        <v>0.82596118200000002</v>
      </c>
      <c r="G209" s="214" t="s">
        <v>109</v>
      </c>
      <c r="H209" s="214">
        <v>1</v>
      </c>
      <c r="I209" s="215">
        <v>52597</v>
      </c>
      <c r="J209" s="215"/>
      <c r="L209" s="214" t="s">
        <v>110</v>
      </c>
      <c r="N209" s="214" t="s">
        <v>287</v>
      </c>
      <c r="O209" s="214" t="s">
        <v>288</v>
      </c>
      <c r="P209" s="214" t="s">
        <v>179</v>
      </c>
      <c r="S209" s="214">
        <f t="shared" si="2"/>
        <v>2044</v>
      </c>
      <c r="Z209" s="213"/>
      <c r="AA209" s="213"/>
      <c r="AB209" s="213"/>
      <c r="AC209" s="213"/>
    </row>
    <row r="210" spans="1:29">
      <c r="A210" s="214" t="s">
        <v>105</v>
      </c>
      <c r="B210" s="214" t="s">
        <v>106</v>
      </c>
      <c r="C210" s="214" t="s">
        <v>137</v>
      </c>
      <c r="D210" s="214" t="s">
        <v>108</v>
      </c>
      <c r="E210" s="214">
        <v>0.82840196499999996</v>
      </c>
      <c r="G210" s="214" t="s">
        <v>109</v>
      </c>
      <c r="H210" s="214">
        <v>1</v>
      </c>
      <c r="I210" s="215">
        <v>52963</v>
      </c>
      <c r="J210" s="215"/>
      <c r="L210" s="214" t="s">
        <v>110</v>
      </c>
      <c r="N210" s="214" t="s">
        <v>287</v>
      </c>
      <c r="O210" s="214" t="s">
        <v>288</v>
      </c>
      <c r="P210" s="214" t="s">
        <v>179</v>
      </c>
      <c r="S210" s="214">
        <f t="shared" si="2"/>
        <v>2045</v>
      </c>
      <c r="Z210" s="213"/>
      <c r="AA210" s="213"/>
      <c r="AB210" s="213"/>
      <c r="AC210" s="213"/>
    </row>
    <row r="211" spans="1:29">
      <c r="Z211" s="213"/>
      <c r="AA211" s="213"/>
      <c r="AB211" s="213"/>
      <c r="AC211" s="213"/>
    </row>
    <row r="212" spans="1:29" s="212" customFormat="1">
      <c r="A212" s="212" t="s">
        <v>89</v>
      </c>
      <c r="B212" s="212" t="s">
        <v>90</v>
      </c>
      <c r="C212" s="212" t="s">
        <v>91</v>
      </c>
      <c r="D212" s="212" t="s">
        <v>92</v>
      </c>
      <c r="E212" s="212" t="s">
        <v>93</v>
      </c>
      <c r="F212" s="212" t="s">
        <v>94</v>
      </c>
      <c r="G212" s="212" t="s">
        <v>95</v>
      </c>
      <c r="H212" s="212" t="s">
        <v>96</v>
      </c>
      <c r="I212" s="212" t="s">
        <v>97</v>
      </c>
      <c r="J212" s="212" t="s">
        <v>98</v>
      </c>
      <c r="K212" s="212" t="s">
        <v>99</v>
      </c>
      <c r="L212" s="212" t="s">
        <v>100</v>
      </c>
      <c r="M212" s="212" t="s">
        <v>101</v>
      </c>
      <c r="N212" s="212" t="s">
        <v>102</v>
      </c>
      <c r="O212" s="212" t="s">
        <v>103</v>
      </c>
      <c r="P212" s="212" t="s">
        <v>104</v>
      </c>
      <c r="S212" s="212" t="s">
        <v>0</v>
      </c>
      <c r="Z212" s="213"/>
      <c r="AA212" s="213"/>
      <c r="AB212" s="213"/>
      <c r="AC212" s="213"/>
    </row>
    <row r="213" spans="1:29">
      <c r="A213" s="214" t="s">
        <v>105</v>
      </c>
      <c r="B213" s="214" t="s">
        <v>106</v>
      </c>
      <c r="C213" s="214" t="s">
        <v>155</v>
      </c>
      <c r="D213" s="214" t="s">
        <v>108</v>
      </c>
      <c r="E213" s="214">
        <v>1.0197683399999999</v>
      </c>
      <c r="G213" s="214" t="s">
        <v>109</v>
      </c>
      <c r="H213" s="214">
        <v>1</v>
      </c>
      <c r="I213" s="215">
        <v>45658</v>
      </c>
      <c r="J213" s="215"/>
      <c r="L213" s="214" t="s">
        <v>110</v>
      </c>
      <c r="N213" s="214" t="s">
        <v>287</v>
      </c>
      <c r="O213" s="214" t="s">
        <v>288</v>
      </c>
      <c r="P213" s="214" t="s">
        <v>179</v>
      </c>
      <c r="S213" s="214">
        <f>YEAR(I213)</f>
        <v>2025</v>
      </c>
      <c r="Z213" s="213"/>
      <c r="AA213" s="213"/>
      <c r="AB213" s="213"/>
      <c r="AC213" s="213"/>
    </row>
    <row r="214" spans="1:29">
      <c r="A214" s="214" t="s">
        <v>105</v>
      </c>
      <c r="B214" s="214" t="s">
        <v>106</v>
      </c>
      <c r="C214" s="214" t="s">
        <v>155</v>
      </c>
      <c r="D214" s="214" t="s">
        <v>108</v>
      </c>
      <c r="E214" s="214">
        <v>1.0103333569999999</v>
      </c>
      <c r="G214" s="214" t="s">
        <v>109</v>
      </c>
      <c r="H214" s="214">
        <v>1</v>
      </c>
      <c r="I214" s="215">
        <v>46023</v>
      </c>
      <c r="J214" s="215"/>
      <c r="L214" s="214" t="s">
        <v>110</v>
      </c>
      <c r="N214" s="214" t="s">
        <v>287</v>
      </c>
      <c r="O214" s="214" t="s">
        <v>288</v>
      </c>
      <c r="P214" s="214" t="s">
        <v>179</v>
      </c>
      <c r="S214" s="214">
        <f t="shared" ref="S214:S233" si="3">YEAR(I214)</f>
        <v>2026</v>
      </c>
      <c r="Z214" s="213"/>
      <c r="AA214" s="213"/>
      <c r="AB214" s="213"/>
      <c r="AC214" s="213"/>
    </row>
    <row r="215" spans="1:29">
      <c r="A215" s="214" t="s">
        <v>105</v>
      </c>
      <c r="B215" s="214" t="s">
        <v>106</v>
      </c>
      <c r="C215" s="214" t="s">
        <v>155</v>
      </c>
      <c r="D215" s="214" t="s">
        <v>108</v>
      </c>
      <c r="E215" s="214">
        <v>1</v>
      </c>
      <c r="G215" s="214" t="s">
        <v>109</v>
      </c>
      <c r="H215" s="214">
        <v>1</v>
      </c>
      <c r="I215" s="215">
        <v>46388</v>
      </c>
      <c r="J215" s="215"/>
      <c r="L215" s="214" t="s">
        <v>110</v>
      </c>
      <c r="N215" s="214" t="s">
        <v>287</v>
      </c>
      <c r="O215" s="214" t="s">
        <v>288</v>
      </c>
      <c r="P215" s="214" t="s">
        <v>179</v>
      </c>
      <c r="S215" s="214">
        <f t="shared" si="3"/>
        <v>2027</v>
      </c>
      <c r="Z215" s="213"/>
      <c r="AA215" s="213"/>
      <c r="AB215" s="213"/>
      <c r="AC215" s="213"/>
    </row>
    <row r="216" spans="1:29">
      <c r="A216" s="214" t="s">
        <v>105</v>
      </c>
      <c r="B216" s="214" t="s">
        <v>106</v>
      </c>
      <c r="C216" s="214" t="s">
        <v>155</v>
      </c>
      <c r="D216" s="214" t="s">
        <v>108</v>
      </c>
      <c r="E216" s="214">
        <v>0.98873323999999996</v>
      </c>
      <c r="G216" s="214" t="s">
        <v>109</v>
      </c>
      <c r="H216" s="214">
        <v>1</v>
      </c>
      <c r="I216" s="215">
        <v>46753</v>
      </c>
      <c r="J216" s="215"/>
      <c r="L216" s="214" t="s">
        <v>110</v>
      </c>
      <c r="N216" s="214" t="s">
        <v>287</v>
      </c>
      <c r="O216" s="214" t="s">
        <v>288</v>
      </c>
      <c r="P216" s="214" t="s">
        <v>179</v>
      </c>
      <c r="S216" s="214">
        <f t="shared" si="3"/>
        <v>2028</v>
      </c>
    </row>
    <row r="217" spans="1:29">
      <c r="A217" s="214" t="s">
        <v>105</v>
      </c>
      <c r="B217" s="214" t="s">
        <v>106</v>
      </c>
      <c r="C217" s="214" t="s">
        <v>155</v>
      </c>
      <c r="D217" s="214" t="s">
        <v>108</v>
      </c>
      <c r="E217" s="214">
        <v>0.97649688099999998</v>
      </c>
      <c r="G217" s="214" t="s">
        <v>109</v>
      </c>
      <c r="H217" s="214">
        <v>1</v>
      </c>
      <c r="I217" s="215">
        <v>47119</v>
      </c>
      <c r="J217" s="215"/>
      <c r="L217" s="214" t="s">
        <v>110</v>
      </c>
      <c r="N217" s="214" t="s">
        <v>287</v>
      </c>
      <c r="O217" s="214" t="s">
        <v>288</v>
      </c>
      <c r="P217" s="214" t="s">
        <v>179</v>
      </c>
      <c r="S217" s="214">
        <f t="shared" si="3"/>
        <v>2029</v>
      </c>
    </row>
    <row r="218" spans="1:29">
      <c r="A218" s="214" t="s">
        <v>105</v>
      </c>
      <c r="B218" s="214" t="s">
        <v>106</v>
      </c>
      <c r="C218" s="214" t="s">
        <v>155</v>
      </c>
      <c r="D218" s="214" t="s">
        <v>108</v>
      </c>
      <c r="E218" s="214">
        <v>0.96325351599999998</v>
      </c>
      <c r="G218" s="214" t="s">
        <v>109</v>
      </c>
      <c r="H218" s="214">
        <v>1</v>
      </c>
      <c r="I218" s="215">
        <v>47484</v>
      </c>
      <c r="J218" s="215"/>
      <c r="L218" s="214" t="s">
        <v>110</v>
      </c>
      <c r="N218" s="214" t="s">
        <v>287</v>
      </c>
      <c r="O218" s="214" t="s">
        <v>288</v>
      </c>
      <c r="P218" s="214" t="s">
        <v>179</v>
      </c>
      <c r="S218" s="214">
        <f t="shared" si="3"/>
        <v>2030</v>
      </c>
    </row>
    <row r="219" spans="1:29">
      <c r="A219" s="214" t="s">
        <v>105</v>
      </c>
      <c r="B219" s="214" t="s">
        <v>106</v>
      </c>
      <c r="C219" s="214" t="s">
        <v>155</v>
      </c>
      <c r="D219" s="214" t="s">
        <v>108</v>
      </c>
      <c r="E219" s="214">
        <v>0.970156354</v>
      </c>
      <c r="G219" s="214" t="s">
        <v>109</v>
      </c>
      <c r="H219" s="214">
        <v>1</v>
      </c>
      <c r="I219" s="215">
        <v>47849</v>
      </c>
      <c r="J219" s="215"/>
      <c r="L219" s="214" t="s">
        <v>110</v>
      </c>
      <c r="N219" s="214" t="s">
        <v>287</v>
      </c>
      <c r="O219" s="214" t="s">
        <v>288</v>
      </c>
      <c r="P219" s="214" t="s">
        <v>179</v>
      </c>
      <c r="S219" s="214">
        <f t="shared" si="3"/>
        <v>2031</v>
      </c>
    </row>
    <row r="220" spans="1:29">
      <c r="A220" s="214" t="s">
        <v>105</v>
      </c>
      <c r="B220" s="214" t="s">
        <v>106</v>
      </c>
      <c r="C220" s="214" t="s">
        <v>155</v>
      </c>
      <c r="D220" s="214" t="s">
        <v>108</v>
      </c>
      <c r="E220" s="214">
        <v>0.97690282699999997</v>
      </c>
      <c r="G220" s="214" t="s">
        <v>109</v>
      </c>
      <c r="H220" s="214">
        <v>1</v>
      </c>
      <c r="I220" s="215">
        <v>48214</v>
      </c>
      <c r="J220" s="215"/>
      <c r="L220" s="214" t="s">
        <v>110</v>
      </c>
      <c r="N220" s="214" t="s">
        <v>287</v>
      </c>
      <c r="O220" s="214" t="s">
        <v>288</v>
      </c>
      <c r="P220" s="214" t="s">
        <v>179</v>
      </c>
      <c r="S220" s="214">
        <f t="shared" si="3"/>
        <v>2032</v>
      </c>
    </row>
    <row r="221" spans="1:29">
      <c r="A221" s="214" t="s">
        <v>105</v>
      </c>
      <c r="B221" s="214" t="s">
        <v>106</v>
      </c>
      <c r="C221" s="214" t="s">
        <v>155</v>
      </c>
      <c r="D221" s="214" t="s">
        <v>108</v>
      </c>
      <c r="E221" s="214">
        <v>0.98348286600000001</v>
      </c>
      <c r="G221" s="214" t="s">
        <v>109</v>
      </c>
      <c r="H221" s="214">
        <v>1</v>
      </c>
      <c r="I221" s="215">
        <v>48580</v>
      </c>
      <c r="J221" s="215"/>
      <c r="L221" s="214" t="s">
        <v>110</v>
      </c>
      <c r="N221" s="214" t="s">
        <v>287</v>
      </c>
      <c r="O221" s="214" t="s">
        <v>288</v>
      </c>
      <c r="P221" s="214" t="s">
        <v>179</v>
      </c>
      <c r="S221" s="214">
        <f t="shared" si="3"/>
        <v>2033</v>
      </c>
    </row>
    <row r="222" spans="1:29">
      <c r="A222" s="214" t="s">
        <v>105</v>
      </c>
      <c r="B222" s="214" t="s">
        <v>106</v>
      </c>
      <c r="C222" s="214" t="s">
        <v>155</v>
      </c>
      <c r="D222" s="214" t="s">
        <v>108</v>
      </c>
      <c r="E222" s="214">
        <v>0.98988603799999997</v>
      </c>
      <c r="G222" s="214" t="s">
        <v>109</v>
      </c>
      <c r="H222" s="214">
        <v>1</v>
      </c>
      <c r="I222" s="215">
        <v>48945</v>
      </c>
      <c r="J222" s="215"/>
      <c r="L222" s="214" t="s">
        <v>110</v>
      </c>
      <c r="N222" s="214" t="s">
        <v>287</v>
      </c>
      <c r="O222" s="214" t="s">
        <v>288</v>
      </c>
      <c r="P222" s="214" t="s">
        <v>179</v>
      </c>
      <c r="S222" s="214">
        <f t="shared" si="3"/>
        <v>2034</v>
      </c>
    </row>
    <row r="223" spans="1:29">
      <c r="A223" s="214" t="s">
        <v>105</v>
      </c>
      <c r="B223" s="214" t="s">
        <v>106</v>
      </c>
      <c r="C223" s="214" t="s">
        <v>155</v>
      </c>
      <c r="D223" s="214" t="s">
        <v>108</v>
      </c>
      <c r="E223" s="214">
        <v>0.99610153400000001</v>
      </c>
      <c r="G223" s="214" t="s">
        <v>109</v>
      </c>
      <c r="H223" s="214">
        <v>1</v>
      </c>
      <c r="I223" s="215">
        <v>49310</v>
      </c>
      <c r="J223" s="215"/>
      <c r="L223" s="214" t="s">
        <v>110</v>
      </c>
      <c r="N223" s="214" t="s">
        <v>287</v>
      </c>
      <c r="O223" s="214" t="s">
        <v>288</v>
      </c>
      <c r="P223" s="214" t="s">
        <v>179</v>
      </c>
      <c r="S223" s="214">
        <f t="shared" si="3"/>
        <v>2035</v>
      </c>
    </row>
    <row r="224" spans="1:29">
      <c r="A224" s="214" t="s">
        <v>105</v>
      </c>
      <c r="B224" s="214" t="s">
        <v>106</v>
      </c>
      <c r="C224" s="214" t="s">
        <v>155</v>
      </c>
      <c r="D224" s="214" t="s">
        <v>108</v>
      </c>
      <c r="E224" s="214">
        <v>1.0021181649999999</v>
      </c>
      <c r="G224" s="214" t="s">
        <v>109</v>
      </c>
      <c r="H224" s="214">
        <v>1</v>
      </c>
      <c r="I224" s="215">
        <v>49675</v>
      </c>
      <c r="J224" s="215"/>
      <c r="L224" s="214" t="s">
        <v>110</v>
      </c>
      <c r="N224" s="214" t="s">
        <v>287</v>
      </c>
      <c r="O224" s="214" t="s">
        <v>288</v>
      </c>
      <c r="P224" s="214" t="s">
        <v>179</v>
      </c>
      <c r="S224" s="214">
        <f t="shared" si="3"/>
        <v>2036</v>
      </c>
    </row>
    <row r="225" spans="1:19">
      <c r="A225" s="214" t="s">
        <v>105</v>
      </c>
      <c r="B225" s="214" t="s">
        <v>106</v>
      </c>
      <c r="C225" s="214" t="s">
        <v>155</v>
      </c>
      <c r="D225" s="214" t="s">
        <v>108</v>
      </c>
      <c r="E225" s="214">
        <v>1.0079243410000001</v>
      </c>
      <c r="G225" s="214" t="s">
        <v>109</v>
      </c>
      <c r="H225" s="214">
        <v>1</v>
      </c>
      <c r="I225" s="215">
        <v>50041</v>
      </c>
      <c r="J225" s="215"/>
      <c r="L225" s="214" t="s">
        <v>110</v>
      </c>
      <c r="N225" s="214" t="s">
        <v>287</v>
      </c>
      <c r="O225" s="214" t="s">
        <v>288</v>
      </c>
      <c r="P225" s="214" t="s">
        <v>179</v>
      </c>
      <c r="S225" s="214">
        <f t="shared" si="3"/>
        <v>2037</v>
      </c>
    </row>
    <row r="226" spans="1:19">
      <c r="A226" s="214" t="s">
        <v>105</v>
      </c>
      <c r="B226" s="214" t="s">
        <v>106</v>
      </c>
      <c r="C226" s="214" t="s">
        <v>155</v>
      </c>
      <c r="D226" s="214" t="s">
        <v>108</v>
      </c>
      <c r="E226" s="214">
        <v>1.0135080670000001</v>
      </c>
      <c r="G226" s="214" t="s">
        <v>109</v>
      </c>
      <c r="H226" s="214">
        <v>1</v>
      </c>
      <c r="I226" s="215">
        <v>50406</v>
      </c>
      <c r="J226" s="215"/>
      <c r="L226" s="214" t="s">
        <v>110</v>
      </c>
      <c r="N226" s="214" t="s">
        <v>287</v>
      </c>
      <c r="O226" s="214" t="s">
        <v>288</v>
      </c>
      <c r="P226" s="214" t="s">
        <v>179</v>
      </c>
      <c r="S226" s="214">
        <f t="shared" si="3"/>
        <v>2038</v>
      </c>
    </row>
    <row r="227" spans="1:19">
      <c r="A227" s="214" t="s">
        <v>105</v>
      </c>
      <c r="B227" s="214" t="s">
        <v>106</v>
      </c>
      <c r="C227" s="214" t="s">
        <v>155</v>
      </c>
      <c r="D227" s="214" t="s">
        <v>108</v>
      </c>
      <c r="E227" s="214">
        <v>1.0188569270000001</v>
      </c>
      <c r="G227" s="214" t="s">
        <v>109</v>
      </c>
      <c r="H227" s="214">
        <v>1</v>
      </c>
      <c r="I227" s="215">
        <v>50771</v>
      </c>
      <c r="J227" s="215"/>
      <c r="L227" s="214" t="s">
        <v>110</v>
      </c>
      <c r="N227" s="214" t="s">
        <v>287</v>
      </c>
      <c r="O227" s="214" t="s">
        <v>288</v>
      </c>
      <c r="P227" s="214" t="s">
        <v>179</v>
      </c>
      <c r="S227" s="214">
        <f t="shared" si="3"/>
        <v>2039</v>
      </c>
    </row>
    <row r="228" spans="1:19">
      <c r="A228" s="214" t="s">
        <v>105</v>
      </c>
      <c r="B228" s="214" t="s">
        <v>106</v>
      </c>
      <c r="C228" s="214" t="s">
        <v>155</v>
      </c>
      <c r="D228" s="214" t="s">
        <v>108</v>
      </c>
      <c r="E228" s="214">
        <v>1.0239580720000001</v>
      </c>
      <c r="G228" s="214" t="s">
        <v>109</v>
      </c>
      <c r="H228" s="214">
        <v>1</v>
      </c>
      <c r="I228" s="215">
        <v>51136</v>
      </c>
      <c r="J228" s="215"/>
      <c r="L228" s="214" t="s">
        <v>110</v>
      </c>
      <c r="N228" s="214" t="s">
        <v>287</v>
      </c>
      <c r="O228" s="214" t="s">
        <v>288</v>
      </c>
      <c r="P228" s="214" t="s">
        <v>179</v>
      </c>
      <c r="S228" s="214">
        <f t="shared" si="3"/>
        <v>2040</v>
      </c>
    </row>
    <row r="229" spans="1:19">
      <c r="A229" s="214" t="s">
        <v>105</v>
      </c>
      <c r="B229" s="214" t="s">
        <v>106</v>
      </c>
      <c r="C229" s="214" t="s">
        <v>155</v>
      </c>
      <c r="D229" s="214" t="s">
        <v>108</v>
      </c>
      <c r="E229" s="214">
        <v>1.028798208</v>
      </c>
      <c r="G229" s="214" t="s">
        <v>109</v>
      </c>
      <c r="H229" s="214">
        <v>1</v>
      </c>
      <c r="I229" s="215">
        <v>51502</v>
      </c>
      <c r="J229" s="215"/>
      <c r="L229" s="214" t="s">
        <v>110</v>
      </c>
      <c r="N229" s="214" t="s">
        <v>287</v>
      </c>
      <c r="O229" s="214" t="s">
        <v>288</v>
      </c>
      <c r="P229" s="214" t="s">
        <v>179</v>
      </c>
      <c r="S229" s="214">
        <f t="shared" si="3"/>
        <v>2041</v>
      </c>
    </row>
    <row r="230" spans="1:19">
      <c r="A230" s="214" t="s">
        <v>105</v>
      </c>
      <c r="B230" s="214" t="s">
        <v>106</v>
      </c>
      <c r="C230" s="214" t="s">
        <v>155</v>
      </c>
      <c r="D230" s="214" t="s">
        <v>108</v>
      </c>
      <c r="E230" s="214">
        <v>1.0333635839999999</v>
      </c>
      <c r="G230" s="214" t="s">
        <v>109</v>
      </c>
      <c r="H230" s="214">
        <v>1</v>
      </c>
      <c r="I230" s="215">
        <v>51867</v>
      </c>
      <c r="J230" s="215"/>
      <c r="L230" s="214" t="s">
        <v>110</v>
      </c>
      <c r="N230" s="214" t="s">
        <v>287</v>
      </c>
      <c r="O230" s="214" t="s">
        <v>288</v>
      </c>
      <c r="P230" s="214" t="s">
        <v>179</v>
      </c>
      <c r="S230" s="214">
        <f t="shared" si="3"/>
        <v>2042</v>
      </c>
    </row>
    <row r="231" spans="1:19">
      <c r="A231" s="214" t="s">
        <v>105</v>
      </c>
      <c r="B231" s="214" t="s">
        <v>106</v>
      </c>
      <c r="C231" s="214" t="s">
        <v>155</v>
      </c>
      <c r="D231" s="214" t="s">
        <v>108</v>
      </c>
      <c r="E231" s="214">
        <v>1.037639977</v>
      </c>
      <c r="G231" s="214" t="s">
        <v>109</v>
      </c>
      <c r="H231" s="214">
        <v>1</v>
      </c>
      <c r="I231" s="215">
        <v>52232</v>
      </c>
      <c r="J231" s="215"/>
      <c r="L231" s="214" t="s">
        <v>110</v>
      </c>
      <c r="N231" s="214" t="s">
        <v>287</v>
      </c>
      <c r="O231" s="214" t="s">
        <v>288</v>
      </c>
      <c r="P231" s="214" t="s">
        <v>179</v>
      </c>
      <c r="S231" s="214">
        <f t="shared" si="3"/>
        <v>2043</v>
      </c>
    </row>
    <row r="232" spans="1:19">
      <c r="A232" s="214" t="s">
        <v>105</v>
      </c>
      <c r="B232" s="214" t="s">
        <v>106</v>
      </c>
      <c r="C232" s="214" t="s">
        <v>155</v>
      </c>
      <c r="D232" s="214" t="s">
        <v>108</v>
      </c>
      <c r="E232" s="214">
        <v>1.041612677</v>
      </c>
      <c r="G232" s="214" t="s">
        <v>109</v>
      </c>
      <c r="H232" s="214">
        <v>1</v>
      </c>
      <c r="I232" s="215">
        <v>52597</v>
      </c>
      <c r="J232" s="215"/>
      <c r="L232" s="214" t="s">
        <v>110</v>
      </c>
      <c r="N232" s="214" t="s">
        <v>287</v>
      </c>
      <c r="O232" s="214" t="s">
        <v>288</v>
      </c>
      <c r="P232" s="214" t="s">
        <v>179</v>
      </c>
      <c r="S232" s="214">
        <f t="shared" si="3"/>
        <v>2044</v>
      </c>
    </row>
    <row r="233" spans="1:19">
      <c r="A233" s="214" t="s">
        <v>105</v>
      </c>
      <c r="B233" s="214" t="s">
        <v>106</v>
      </c>
      <c r="C233" s="214" t="s">
        <v>155</v>
      </c>
      <c r="D233" s="214" t="s">
        <v>108</v>
      </c>
      <c r="E233" s="214">
        <v>1.045266477</v>
      </c>
      <c r="G233" s="214" t="s">
        <v>109</v>
      </c>
      <c r="H233" s="214">
        <v>1</v>
      </c>
      <c r="I233" s="215">
        <v>52963</v>
      </c>
      <c r="J233" s="215"/>
      <c r="L233" s="214" t="s">
        <v>110</v>
      </c>
      <c r="N233" s="214" t="s">
        <v>287</v>
      </c>
      <c r="O233" s="214" t="s">
        <v>288</v>
      </c>
      <c r="P233" s="214" t="s">
        <v>179</v>
      </c>
      <c r="S233" s="214">
        <f t="shared" si="3"/>
        <v>2045</v>
      </c>
    </row>
    <row r="235" spans="1:19" s="212" customFormat="1">
      <c r="A235" s="212" t="s">
        <v>89</v>
      </c>
      <c r="B235" s="212" t="s">
        <v>90</v>
      </c>
      <c r="C235" s="212" t="s">
        <v>91</v>
      </c>
      <c r="D235" s="212" t="s">
        <v>92</v>
      </c>
      <c r="E235" s="212" t="s">
        <v>93</v>
      </c>
      <c r="F235" s="212" t="s">
        <v>94</v>
      </c>
      <c r="G235" s="212" t="s">
        <v>95</v>
      </c>
      <c r="H235" s="212" t="s">
        <v>96</v>
      </c>
      <c r="I235" s="212" t="s">
        <v>97</v>
      </c>
      <c r="J235" s="212" t="s">
        <v>98</v>
      </c>
      <c r="K235" s="212" t="s">
        <v>99</v>
      </c>
      <c r="L235" s="212" t="s">
        <v>100</v>
      </c>
      <c r="M235" s="212" t="s">
        <v>101</v>
      </c>
      <c r="N235" s="212" t="s">
        <v>102</v>
      </c>
      <c r="O235" s="212" t="s">
        <v>103</v>
      </c>
      <c r="P235" s="212" t="s">
        <v>104</v>
      </c>
      <c r="S235" s="212" t="s">
        <v>0</v>
      </c>
    </row>
    <row r="236" spans="1:19">
      <c r="A236" s="214" t="s">
        <v>105</v>
      </c>
      <c r="B236" s="214" t="s">
        <v>106</v>
      </c>
      <c r="C236" s="214" t="s">
        <v>145</v>
      </c>
      <c r="D236" s="214" t="s">
        <v>108</v>
      </c>
      <c r="E236" s="214">
        <v>1.000535835</v>
      </c>
      <c r="G236" s="214" t="s">
        <v>109</v>
      </c>
      <c r="H236" s="214">
        <v>1</v>
      </c>
      <c r="I236" s="215">
        <v>45658</v>
      </c>
      <c r="J236" s="215"/>
      <c r="L236" s="214" t="s">
        <v>110</v>
      </c>
      <c r="N236" s="214" t="s">
        <v>287</v>
      </c>
      <c r="O236" s="214" t="s">
        <v>288</v>
      </c>
      <c r="P236" s="214" t="s">
        <v>179</v>
      </c>
      <c r="S236" s="214">
        <f>YEAR(I236)</f>
        <v>2025</v>
      </c>
    </row>
    <row r="237" spans="1:19">
      <c r="A237" s="214" t="s">
        <v>105</v>
      </c>
      <c r="B237" s="214" t="s">
        <v>106</v>
      </c>
      <c r="C237" s="214" t="s">
        <v>145</v>
      </c>
      <c r="D237" s="214" t="s">
        <v>108</v>
      </c>
      <c r="E237" s="214">
        <v>1.0013485790000001</v>
      </c>
      <c r="G237" s="214" t="s">
        <v>109</v>
      </c>
      <c r="H237" s="214">
        <v>1</v>
      </c>
      <c r="I237" s="215">
        <v>46023</v>
      </c>
      <c r="J237" s="215"/>
      <c r="L237" s="214" t="s">
        <v>110</v>
      </c>
      <c r="N237" s="214" t="s">
        <v>287</v>
      </c>
      <c r="O237" s="214" t="s">
        <v>288</v>
      </c>
      <c r="P237" s="214" t="s">
        <v>179</v>
      </c>
      <c r="S237" s="214">
        <f t="shared" ref="S237:S256" si="4">YEAR(I237)</f>
        <v>2026</v>
      </c>
    </row>
    <row r="238" spans="1:19">
      <c r="A238" s="214" t="s">
        <v>105</v>
      </c>
      <c r="B238" s="214" t="s">
        <v>106</v>
      </c>
      <c r="C238" s="214" t="s">
        <v>145</v>
      </c>
      <c r="D238" s="214" t="s">
        <v>108</v>
      </c>
      <c r="E238" s="214">
        <v>1.001721265</v>
      </c>
      <c r="G238" s="214" t="s">
        <v>109</v>
      </c>
      <c r="H238" s="214">
        <v>1</v>
      </c>
      <c r="I238" s="215">
        <v>46388</v>
      </c>
      <c r="J238" s="215"/>
      <c r="L238" s="214" t="s">
        <v>110</v>
      </c>
      <c r="N238" s="214" t="s">
        <v>287</v>
      </c>
      <c r="O238" s="214" t="s">
        <v>288</v>
      </c>
      <c r="P238" s="214" t="s">
        <v>179</v>
      </c>
      <c r="S238" s="214">
        <f t="shared" si="4"/>
        <v>2027</v>
      </c>
    </row>
    <row r="239" spans="1:19">
      <c r="A239" s="214" t="s">
        <v>105</v>
      </c>
      <c r="B239" s="214" t="s">
        <v>106</v>
      </c>
      <c r="C239" s="214" t="s">
        <v>145</v>
      </c>
      <c r="D239" s="214" t="s">
        <v>108</v>
      </c>
      <c r="E239" s="214">
        <v>1.0016343190000001</v>
      </c>
      <c r="G239" s="214" t="s">
        <v>109</v>
      </c>
      <c r="H239" s="214">
        <v>1</v>
      </c>
      <c r="I239" s="215">
        <v>46753</v>
      </c>
      <c r="J239" s="215"/>
      <c r="L239" s="214" t="s">
        <v>110</v>
      </c>
      <c r="N239" s="214" t="s">
        <v>287</v>
      </c>
      <c r="O239" s="214" t="s">
        <v>288</v>
      </c>
      <c r="P239" s="214" t="s">
        <v>179</v>
      </c>
      <c r="S239" s="214">
        <f t="shared" si="4"/>
        <v>2028</v>
      </c>
    </row>
    <row r="240" spans="1:19">
      <c r="A240" s="214" t="s">
        <v>105</v>
      </c>
      <c r="B240" s="214" t="s">
        <v>106</v>
      </c>
      <c r="C240" s="214" t="s">
        <v>145</v>
      </c>
      <c r="D240" s="214" t="s">
        <v>108</v>
      </c>
      <c r="E240" s="214">
        <v>1.001067524</v>
      </c>
      <c r="G240" s="214" t="s">
        <v>109</v>
      </c>
      <c r="H240" s="214">
        <v>1</v>
      </c>
      <c r="I240" s="215">
        <v>47119</v>
      </c>
      <c r="J240" s="215"/>
      <c r="L240" s="214" t="s">
        <v>110</v>
      </c>
      <c r="N240" s="214" t="s">
        <v>287</v>
      </c>
      <c r="O240" s="214" t="s">
        <v>288</v>
      </c>
      <c r="P240" s="214" t="s">
        <v>179</v>
      </c>
      <c r="S240" s="214">
        <f t="shared" si="4"/>
        <v>2029</v>
      </c>
    </row>
    <row r="241" spans="1:19">
      <c r="A241" s="214" t="s">
        <v>105</v>
      </c>
      <c r="B241" s="214" t="s">
        <v>106</v>
      </c>
      <c r="C241" s="214" t="s">
        <v>145</v>
      </c>
      <c r="D241" s="214" t="s">
        <v>108</v>
      </c>
      <c r="E241" s="214">
        <v>1</v>
      </c>
      <c r="G241" s="214" t="s">
        <v>109</v>
      </c>
      <c r="H241" s="214">
        <v>1</v>
      </c>
      <c r="I241" s="215">
        <v>47484</v>
      </c>
      <c r="J241" s="215"/>
      <c r="L241" s="214" t="s">
        <v>110</v>
      </c>
      <c r="N241" s="214" t="s">
        <v>287</v>
      </c>
      <c r="O241" s="214" t="s">
        <v>288</v>
      </c>
      <c r="P241" s="214" t="s">
        <v>179</v>
      </c>
      <c r="S241" s="214">
        <f t="shared" si="4"/>
        <v>2030</v>
      </c>
    </row>
    <row r="242" spans="1:19">
      <c r="A242" s="214" t="s">
        <v>105</v>
      </c>
      <c r="B242" s="214" t="s">
        <v>106</v>
      </c>
      <c r="C242" s="214" t="s">
        <v>145</v>
      </c>
      <c r="D242" s="214" t="s">
        <v>108</v>
      </c>
      <c r="E242" s="214">
        <v>1.0111663580000001</v>
      </c>
      <c r="G242" s="214" t="s">
        <v>109</v>
      </c>
      <c r="H242" s="214">
        <v>1</v>
      </c>
      <c r="I242" s="215">
        <v>47849</v>
      </c>
      <c r="J242" s="215"/>
      <c r="L242" s="214" t="s">
        <v>110</v>
      </c>
      <c r="N242" s="214" t="s">
        <v>287</v>
      </c>
      <c r="O242" s="214" t="s">
        <v>288</v>
      </c>
      <c r="P242" s="214" t="s">
        <v>179</v>
      </c>
      <c r="S242" s="214">
        <f t="shared" si="4"/>
        <v>2031</v>
      </c>
    </row>
    <row r="243" spans="1:19">
      <c r="A243" s="214" t="s">
        <v>105</v>
      </c>
      <c r="B243" s="214" t="s">
        <v>106</v>
      </c>
      <c r="C243" s="214" t="s">
        <v>145</v>
      </c>
      <c r="D243" s="214" t="s">
        <v>108</v>
      </c>
      <c r="E243" s="214">
        <v>1.0223443299999999</v>
      </c>
      <c r="G243" s="214" t="s">
        <v>109</v>
      </c>
      <c r="H243" s="214">
        <v>1</v>
      </c>
      <c r="I243" s="215">
        <v>48214</v>
      </c>
      <c r="J243" s="215"/>
      <c r="L243" s="214" t="s">
        <v>110</v>
      </c>
      <c r="N243" s="214" t="s">
        <v>287</v>
      </c>
      <c r="O243" s="214" t="s">
        <v>288</v>
      </c>
      <c r="P243" s="214" t="s">
        <v>179</v>
      </c>
      <c r="S243" s="214">
        <f t="shared" si="4"/>
        <v>2032</v>
      </c>
    </row>
    <row r="244" spans="1:19">
      <c r="A244" s="214" t="s">
        <v>105</v>
      </c>
      <c r="B244" s="214" t="s">
        <v>106</v>
      </c>
      <c r="C244" s="214" t="s">
        <v>145</v>
      </c>
      <c r="D244" s="214" t="s">
        <v>108</v>
      </c>
      <c r="E244" s="214">
        <v>1.033529114</v>
      </c>
      <c r="G244" s="214" t="s">
        <v>109</v>
      </c>
      <c r="H244" s="214">
        <v>1</v>
      </c>
      <c r="I244" s="215">
        <v>48580</v>
      </c>
      <c r="J244" s="215"/>
      <c r="L244" s="214" t="s">
        <v>110</v>
      </c>
      <c r="N244" s="214" t="s">
        <v>287</v>
      </c>
      <c r="O244" s="214" t="s">
        <v>288</v>
      </c>
      <c r="P244" s="214" t="s">
        <v>179</v>
      </c>
      <c r="S244" s="214">
        <f t="shared" si="4"/>
        <v>2033</v>
      </c>
    </row>
    <row r="245" spans="1:19">
      <c r="A245" s="214" t="s">
        <v>105</v>
      </c>
      <c r="B245" s="214" t="s">
        <v>106</v>
      </c>
      <c r="C245" s="214" t="s">
        <v>145</v>
      </c>
      <c r="D245" s="214" t="s">
        <v>108</v>
      </c>
      <c r="E245" s="214">
        <v>1.0447156959999999</v>
      </c>
      <c r="G245" s="214" t="s">
        <v>109</v>
      </c>
      <c r="H245" s="214">
        <v>1</v>
      </c>
      <c r="I245" s="215">
        <v>48945</v>
      </c>
      <c r="J245" s="215"/>
      <c r="L245" s="214" t="s">
        <v>110</v>
      </c>
      <c r="N245" s="214" t="s">
        <v>287</v>
      </c>
      <c r="O245" s="214" t="s">
        <v>288</v>
      </c>
      <c r="P245" s="214" t="s">
        <v>179</v>
      </c>
      <c r="S245" s="214">
        <f t="shared" si="4"/>
        <v>2034</v>
      </c>
    </row>
    <row r="246" spans="1:19">
      <c r="A246" s="214" t="s">
        <v>105</v>
      </c>
      <c r="B246" s="214" t="s">
        <v>106</v>
      </c>
      <c r="C246" s="214" t="s">
        <v>145</v>
      </c>
      <c r="D246" s="214" t="s">
        <v>108</v>
      </c>
      <c r="E246" s="214">
        <v>1.0558988380000001</v>
      </c>
      <c r="G246" s="214" t="s">
        <v>109</v>
      </c>
      <c r="H246" s="214">
        <v>1</v>
      </c>
      <c r="I246" s="215">
        <v>49310</v>
      </c>
      <c r="J246" s="215"/>
      <c r="L246" s="214" t="s">
        <v>110</v>
      </c>
      <c r="N246" s="214" t="s">
        <v>287</v>
      </c>
      <c r="O246" s="214" t="s">
        <v>288</v>
      </c>
      <c r="P246" s="214" t="s">
        <v>179</v>
      </c>
      <c r="S246" s="214">
        <f t="shared" si="4"/>
        <v>2035</v>
      </c>
    </row>
    <row r="247" spans="1:19">
      <c r="A247" s="214" t="s">
        <v>105</v>
      </c>
      <c r="B247" s="214" t="s">
        <v>106</v>
      </c>
      <c r="C247" s="214" t="s">
        <v>145</v>
      </c>
      <c r="D247" s="214" t="s">
        <v>108</v>
      </c>
      <c r="E247" s="214">
        <v>1.0670730749999999</v>
      </c>
      <c r="G247" s="214" t="s">
        <v>109</v>
      </c>
      <c r="H247" s="214">
        <v>1</v>
      </c>
      <c r="I247" s="215">
        <v>49675</v>
      </c>
      <c r="J247" s="215"/>
      <c r="L247" s="214" t="s">
        <v>110</v>
      </c>
      <c r="N247" s="214" t="s">
        <v>287</v>
      </c>
      <c r="O247" s="214" t="s">
        <v>288</v>
      </c>
      <c r="P247" s="214" t="s">
        <v>179</v>
      </c>
      <c r="S247" s="214">
        <f t="shared" si="4"/>
        <v>2036</v>
      </c>
    </row>
    <row r="248" spans="1:19">
      <c r="A248" s="214" t="s">
        <v>105</v>
      </c>
      <c r="B248" s="214" t="s">
        <v>106</v>
      </c>
      <c r="C248" s="214" t="s">
        <v>145</v>
      </c>
      <c r="D248" s="214" t="s">
        <v>108</v>
      </c>
      <c r="E248" s="214">
        <v>1.0782327039999999</v>
      </c>
      <c r="G248" s="214" t="s">
        <v>109</v>
      </c>
      <c r="H248" s="214">
        <v>1</v>
      </c>
      <c r="I248" s="215">
        <v>50041</v>
      </c>
      <c r="J248" s="215"/>
      <c r="L248" s="214" t="s">
        <v>110</v>
      </c>
      <c r="N248" s="214" t="s">
        <v>287</v>
      </c>
      <c r="O248" s="214" t="s">
        <v>288</v>
      </c>
      <c r="P248" s="214" t="s">
        <v>179</v>
      </c>
      <c r="S248" s="214">
        <f t="shared" si="4"/>
        <v>2037</v>
      </c>
    </row>
    <row r="249" spans="1:19">
      <c r="A249" s="214" t="s">
        <v>105</v>
      </c>
      <c r="B249" s="214" t="s">
        <v>106</v>
      </c>
      <c r="C249" s="214" t="s">
        <v>145</v>
      </c>
      <c r="D249" s="214" t="s">
        <v>108</v>
      </c>
      <c r="E249" s="214">
        <v>1.0893717759999999</v>
      </c>
      <c r="G249" s="214" t="s">
        <v>109</v>
      </c>
      <c r="H249" s="214">
        <v>1</v>
      </c>
      <c r="I249" s="215">
        <v>50406</v>
      </c>
      <c r="J249" s="215"/>
      <c r="L249" s="214" t="s">
        <v>110</v>
      </c>
      <c r="N249" s="214" t="s">
        <v>287</v>
      </c>
      <c r="O249" s="214" t="s">
        <v>288</v>
      </c>
      <c r="P249" s="214" t="s">
        <v>179</v>
      </c>
      <c r="S249" s="214">
        <f t="shared" si="4"/>
        <v>2038</v>
      </c>
    </row>
    <row r="250" spans="1:19">
      <c r="A250" s="214" t="s">
        <v>105</v>
      </c>
      <c r="B250" s="214" t="s">
        <v>106</v>
      </c>
      <c r="C250" s="214" t="s">
        <v>145</v>
      </c>
      <c r="D250" s="214" t="s">
        <v>108</v>
      </c>
      <c r="E250" s="214">
        <v>1.1004840920000001</v>
      </c>
      <c r="G250" s="214" t="s">
        <v>109</v>
      </c>
      <c r="H250" s="214">
        <v>1</v>
      </c>
      <c r="I250" s="215">
        <v>50771</v>
      </c>
      <c r="J250" s="215"/>
      <c r="L250" s="214" t="s">
        <v>110</v>
      </c>
      <c r="N250" s="214" t="s">
        <v>287</v>
      </c>
      <c r="O250" s="214" t="s">
        <v>288</v>
      </c>
      <c r="P250" s="214" t="s">
        <v>179</v>
      </c>
      <c r="S250" s="214">
        <f t="shared" si="4"/>
        <v>2039</v>
      </c>
    </row>
    <row r="251" spans="1:19">
      <c r="A251" s="214" t="s">
        <v>105</v>
      </c>
      <c r="B251" s="214" t="s">
        <v>106</v>
      </c>
      <c r="C251" s="214" t="s">
        <v>145</v>
      </c>
      <c r="D251" s="214" t="s">
        <v>108</v>
      </c>
      <c r="E251" s="214">
        <v>1.1115631930000001</v>
      </c>
      <c r="G251" s="214" t="s">
        <v>109</v>
      </c>
      <c r="H251" s="214">
        <v>1</v>
      </c>
      <c r="I251" s="215">
        <v>51136</v>
      </c>
      <c r="J251" s="215"/>
      <c r="L251" s="214" t="s">
        <v>110</v>
      </c>
      <c r="N251" s="214" t="s">
        <v>287</v>
      </c>
      <c r="O251" s="214" t="s">
        <v>288</v>
      </c>
      <c r="P251" s="214" t="s">
        <v>179</v>
      </c>
      <c r="S251" s="214">
        <f t="shared" si="4"/>
        <v>2040</v>
      </c>
    </row>
    <row r="252" spans="1:19">
      <c r="A252" s="214" t="s">
        <v>105</v>
      </c>
      <c r="B252" s="214" t="s">
        <v>106</v>
      </c>
      <c r="C252" s="214" t="s">
        <v>145</v>
      </c>
      <c r="D252" s="214" t="s">
        <v>108</v>
      </c>
      <c r="E252" s="214">
        <v>1.122602348</v>
      </c>
      <c r="G252" s="214" t="s">
        <v>109</v>
      </c>
      <c r="H252" s="214">
        <v>1</v>
      </c>
      <c r="I252" s="215">
        <v>51502</v>
      </c>
      <c r="J252" s="215"/>
      <c r="L252" s="214" t="s">
        <v>110</v>
      </c>
      <c r="N252" s="214" t="s">
        <v>287</v>
      </c>
      <c r="O252" s="214" t="s">
        <v>288</v>
      </c>
      <c r="P252" s="214" t="s">
        <v>179</v>
      </c>
      <c r="S252" s="214">
        <f t="shared" si="4"/>
        <v>2041</v>
      </c>
    </row>
    <row r="253" spans="1:19">
      <c r="A253" s="214" t="s">
        <v>105</v>
      </c>
      <c r="B253" s="214" t="s">
        <v>106</v>
      </c>
      <c r="C253" s="214" t="s">
        <v>145</v>
      </c>
      <c r="D253" s="214" t="s">
        <v>108</v>
      </c>
      <c r="E253" s="214">
        <v>1.1335945510000001</v>
      </c>
      <c r="G253" s="214" t="s">
        <v>109</v>
      </c>
      <c r="H253" s="214">
        <v>1</v>
      </c>
      <c r="I253" s="215">
        <v>51867</v>
      </c>
      <c r="J253" s="215"/>
      <c r="L253" s="214" t="s">
        <v>110</v>
      </c>
      <c r="N253" s="214" t="s">
        <v>287</v>
      </c>
      <c r="O253" s="214" t="s">
        <v>288</v>
      </c>
      <c r="P253" s="214" t="s">
        <v>179</v>
      </c>
      <c r="S253" s="214">
        <f t="shared" si="4"/>
        <v>2042</v>
      </c>
    </row>
    <row r="254" spans="1:19">
      <c r="A254" s="214" t="s">
        <v>105</v>
      </c>
      <c r="B254" s="214" t="s">
        <v>106</v>
      </c>
      <c r="C254" s="214" t="s">
        <v>145</v>
      </c>
      <c r="D254" s="214" t="s">
        <v>108</v>
      </c>
      <c r="E254" s="214">
        <v>1.1445325079999999</v>
      </c>
      <c r="G254" s="214" t="s">
        <v>109</v>
      </c>
      <c r="H254" s="214">
        <v>1</v>
      </c>
      <c r="I254" s="215">
        <v>52232</v>
      </c>
      <c r="J254" s="215"/>
      <c r="L254" s="214" t="s">
        <v>110</v>
      </c>
      <c r="N254" s="214" t="s">
        <v>287</v>
      </c>
      <c r="O254" s="214" t="s">
        <v>288</v>
      </c>
      <c r="P254" s="214" t="s">
        <v>179</v>
      </c>
      <c r="S254" s="214">
        <f t="shared" si="4"/>
        <v>2043</v>
      </c>
    </row>
    <row r="255" spans="1:19">
      <c r="A255" s="214" t="s">
        <v>105</v>
      </c>
      <c r="B255" s="214" t="s">
        <v>106</v>
      </c>
      <c r="C255" s="214" t="s">
        <v>145</v>
      </c>
      <c r="D255" s="214" t="s">
        <v>108</v>
      </c>
      <c r="E255" s="214">
        <v>1.155408631</v>
      </c>
      <c r="G255" s="214" t="s">
        <v>109</v>
      </c>
      <c r="H255" s="214">
        <v>1</v>
      </c>
      <c r="I255" s="215">
        <v>52597</v>
      </c>
      <c r="J255" s="215"/>
      <c r="L255" s="214" t="s">
        <v>110</v>
      </c>
      <c r="N255" s="214" t="s">
        <v>287</v>
      </c>
      <c r="O255" s="214" t="s">
        <v>288</v>
      </c>
      <c r="P255" s="214" t="s">
        <v>179</v>
      </c>
      <c r="S255" s="214">
        <f t="shared" si="4"/>
        <v>2044</v>
      </c>
    </row>
    <row r="256" spans="1:19">
      <c r="A256" s="214" t="s">
        <v>105</v>
      </c>
      <c r="B256" s="214" t="s">
        <v>106</v>
      </c>
      <c r="C256" s="214" t="s">
        <v>145</v>
      </c>
      <c r="D256" s="214" t="s">
        <v>108</v>
      </c>
      <c r="E256" s="214">
        <v>1.1662150259999999</v>
      </c>
      <c r="G256" s="214" t="s">
        <v>109</v>
      </c>
      <c r="H256" s="214">
        <v>1</v>
      </c>
      <c r="I256" s="215">
        <v>52963</v>
      </c>
      <c r="J256" s="215"/>
      <c r="L256" s="214" t="s">
        <v>110</v>
      </c>
      <c r="N256" s="214" t="s">
        <v>287</v>
      </c>
      <c r="O256" s="214" t="s">
        <v>288</v>
      </c>
      <c r="P256" s="214" t="s">
        <v>179</v>
      </c>
      <c r="S256" s="214">
        <f t="shared" si="4"/>
        <v>2045</v>
      </c>
    </row>
    <row r="258" spans="1:19" s="212" customFormat="1">
      <c r="A258" s="212" t="s">
        <v>89</v>
      </c>
      <c r="B258" s="212" t="s">
        <v>90</v>
      </c>
      <c r="C258" s="212" t="s">
        <v>91</v>
      </c>
      <c r="D258" s="212" t="s">
        <v>92</v>
      </c>
      <c r="E258" s="212" t="s">
        <v>93</v>
      </c>
      <c r="F258" s="212" t="s">
        <v>94</v>
      </c>
      <c r="G258" s="212" t="s">
        <v>95</v>
      </c>
      <c r="H258" s="212" t="s">
        <v>96</v>
      </c>
      <c r="I258" s="212" t="s">
        <v>97</v>
      </c>
      <c r="J258" s="212" t="s">
        <v>98</v>
      </c>
      <c r="K258" s="212" t="s">
        <v>99</v>
      </c>
      <c r="L258" s="212" t="s">
        <v>100</v>
      </c>
      <c r="M258" s="212" t="s">
        <v>101</v>
      </c>
      <c r="N258" s="212" t="s">
        <v>102</v>
      </c>
      <c r="O258" s="212" t="s">
        <v>103</v>
      </c>
      <c r="P258" s="212" t="s">
        <v>104</v>
      </c>
      <c r="S258" s="212" t="s">
        <v>0</v>
      </c>
    </row>
    <row r="259" spans="1:19">
      <c r="A259" s="214" t="s">
        <v>105</v>
      </c>
      <c r="B259" s="214" t="s">
        <v>106</v>
      </c>
      <c r="C259" s="214" t="s">
        <v>181</v>
      </c>
      <c r="D259" s="214" t="s">
        <v>108</v>
      </c>
      <c r="E259" s="214">
        <v>1.02648937</v>
      </c>
      <c r="G259" s="214" t="s">
        <v>109</v>
      </c>
      <c r="H259" s="214">
        <v>1</v>
      </c>
      <c r="I259" s="215">
        <v>45658</v>
      </c>
      <c r="J259" s="215"/>
      <c r="L259" s="214" t="s">
        <v>110</v>
      </c>
      <c r="N259" s="214" t="s">
        <v>287</v>
      </c>
      <c r="O259" s="214" t="s">
        <v>288</v>
      </c>
      <c r="P259" s="214" t="s">
        <v>179</v>
      </c>
      <c r="S259" s="214">
        <f>YEAR(I259)</f>
        <v>2025</v>
      </c>
    </row>
    <row r="260" spans="1:19">
      <c r="A260" s="214" t="s">
        <v>105</v>
      </c>
      <c r="B260" s="214" t="s">
        <v>106</v>
      </c>
      <c r="C260" s="214" t="s">
        <v>181</v>
      </c>
      <c r="D260" s="214" t="s">
        <v>108</v>
      </c>
      <c r="E260" s="214">
        <v>1.0185063519999999</v>
      </c>
      <c r="G260" s="214" t="s">
        <v>109</v>
      </c>
      <c r="H260" s="214">
        <v>1</v>
      </c>
      <c r="I260" s="215">
        <v>46023</v>
      </c>
      <c r="J260" s="215"/>
      <c r="L260" s="214" t="s">
        <v>110</v>
      </c>
      <c r="N260" s="214" t="s">
        <v>287</v>
      </c>
      <c r="O260" s="214" t="s">
        <v>288</v>
      </c>
      <c r="P260" s="214" t="s">
        <v>179</v>
      </c>
      <c r="S260" s="214">
        <f t="shared" ref="S260:S279" si="5">YEAR(I260)</f>
        <v>2026</v>
      </c>
    </row>
    <row r="261" spans="1:19">
      <c r="A261" s="214" t="s">
        <v>105</v>
      </c>
      <c r="B261" s="214" t="s">
        <v>106</v>
      </c>
      <c r="C261" s="214" t="s">
        <v>181</v>
      </c>
      <c r="D261" s="214" t="s">
        <v>108</v>
      </c>
      <c r="E261" s="214">
        <v>1.009687446</v>
      </c>
      <c r="G261" s="214" t="s">
        <v>109</v>
      </c>
      <c r="H261" s="214">
        <v>1</v>
      </c>
      <c r="I261" s="215">
        <v>46388</v>
      </c>
      <c r="J261" s="215"/>
      <c r="L261" s="214" t="s">
        <v>110</v>
      </c>
      <c r="N261" s="214" t="s">
        <v>287</v>
      </c>
      <c r="O261" s="214" t="s">
        <v>288</v>
      </c>
      <c r="P261" s="214" t="s">
        <v>179</v>
      </c>
      <c r="S261" s="214">
        <f t="shared" si="5"/>
        <v>2027</v>
      </c>
    </row>
    <row r="262" spans="1:19">
      <c r="A262" s="214" t="s">
        <v>105</v>
      </c>
      <c r="B262" s="214" t="s">
        <v>106</v>
      </c>
      <c r="C262" s="214" t="s">
        <v>181</v>
      </c>
      <c r="D262" s="214" t="s">
        <v>108</v>
      </c>
      <c r="E262" s="214">
        <v>1</v>
      </c>
      <c r="G262" s="214" t="s">
        <v>109</v>
      </c>
      <c r="H262" s="214">
        <v>1</v>
      </c>
      <c r="I262" s="215">
        <v>46753</v>
      </c>
      <c r="J262" s="215"/>
      <c r="L262" s="214" t="s">
        <v>110</v>
      </c>
      <c r="N262" s="214" t="s">
        <v>287</v>
      </c>
      <c r="O262" s="214" t="s">
        <v>288</v>
      </c>
      <c r="P262" s="214" t="s">
        <v>179</v>
      </c>
      <c r="S262" s="214">
        <f t="shared" si="5"/>
        <v>2028</v>
      </c>
    </row>
    <row r="263" spans="1:19">
      <c r="A263" s="214" t="s">
        <v>105</v>
      </c>
      <c r="B263" s="214" t="s">
        <v>106</v>
      </c>
      <c r="C263" s="214" t="s">
        <v>181</v>
      </c>
      <c r="D263" s="214" t="s">
        <v>108</v>
      </c>
      <c r="E263" s="214">
        <v>0.989410338</v>
      </c>
      <c r="G263" s="214" t="s">
        <v>109</v>
      </c>
      <c r="H263" s="214">
        <v>1</v>
      </c>
      <c r="I263" s="215">
        <v>47119</v>
      </c>
      <c r="J263" s="215"/>
      <c r="L263" s="214" t="s">
        <v>110</v>
      </c>
      <c r="N263" s="214" t="s">
        <v>287</v>
      </c>
      <c r="O263" s="214" t="s">
        <v>288</v>
      </c>
      <c r="P263" s="214" t="s">
        <v>179</v>
      </c>
      <c r="S263" s="214">
        <f t="shared" si="5"/>
        <v>2029</v>
      </c>
    </row>
    <row r="264" spans="1:19">
      <c r="A264" s="214" t="s">
        <v>105</v>
      </c>
      <c r="B264" s="214" t="s">
        <v>106</v>
      </c>
      <c r="C264" s="214" t="s">
        <v>181</v>
      </c>
      <c r="D264" s="214" t="s">
        <v>108</v>
      </c>
      <c r="E264" s="214">
        <v>0.97788372599999995</v>
      </c>
      <c r="G264" s="214" t="s">
        <v>109</v>
      </c>
      <c r="H264" s="214">
        <v>1</v>
      </c>
      <c r="I264" s="215">
        <v>47484</v>
      </c>
      <c r="J264" s="215"/>
      <c r="L264" s="214" t="s">
        <v>110</v>
      </c>
      <c r="N264" s="214" t="s">
        <v>287</v>
      </c>
      <c r="O264" s="214" t="s">
        <v>288</v>
      </c>
      <c r="P264" s="214" t="s">
        <v>179</v>
      </c>
      <c r="S264" s="214">
        <f t="shared" si="5"/>
        <v>2030</v>
      </c>
    </row>
    <row r="265" spans="1:19">
      <c r="A265" s="214" t="s">
        <v>105</v>
      </c>
      <c r="B265" s="214" t="s">
        <v>106</v>
      </c>
      <c r="C265" s="214" t="s">
        <v>181</v>
      </c>
      <c r="D265" s="214" t="s">
        <v>108</v>
      </c>
      <c r="E265" s="214">
        <v>0.96538434699999998</v>
      </c>
      <c r="G265" s="214" t="s">
        <v>109</v>
      </c>
      <c r="H265" s="214">
        <v>1</v>
      </c>
      <c r="I265" s="215">
        <v>47849</v>
      </c>
      <c r="J265" s="215"/>
      <c r="L265" s="214" t="s">
        <v>110</v>
      </c>
      <c r="N265" s="214" t="s">
        <v>287</v>
      </c>
      <c r="O265" s="214" t="s">
        <v>288</v>
      </c>
      <c r="P265" s="214" t="s">
        <v>179</v>
      </c>
      <c r="S265" s="214">
        <f t="shared" si="5"/>
        <v>2031</v>
      </c>
    </row>
    <row r="266" spans="1:19">
      <c r="A266" s="214" t="s">
        <v>105</v>
      </c>
      <c r="B266" s="214" t="s">
        <v>106</v>
      </c>
      <c r="C266" s="214" t="s">
        <v>181</v>
      </c>
      <c r="D266" s="214" t="s">
        <v>108</v>
      </c>
      <c r="E266" s="214">
        <v>0.95187526600000005</v>
      </c>
      <c r="G266" s="214" t="s">
        <v>109</v>
      </c>
      <c r="H266" s="214">
        <v>1</v>
      </c>
      <c r="I266" s="215">
        <v>48214</v>
      </c>
      <c r="J266" s="215"/>
      <c r="L266" s="214" t="s">
        <v>110</v>
      </c>
      <c r="N266" s="214" t="s">
        <v>287</v>
      </c>
      <c r="O266" s="214" t="s">
        <v>288</v>
      </c>
      <c r="P266" s="214" t="s">
        <v>179</v>
      </c>
      <c r="S266" s="214">
        <f t="shared" si="5"/>
        <v>2032</v>
      </c>
    </row>
    <row r="267" spans="1:19">
      <c r="A267" s="214" t="s">
        <v>105</v>
      </c>
      <c r="B267" s="214" t="s">
        <v>106</v>
      </c>
      <c r="C267" s="214" t="s">
        <v>181</v>
      </c>
      <c r="D267" s="214" t="s">
        <v>108</v>
      </c>
      <c r="E267" s="214">
        <v>0.93731839900000002</v>
      </c>
      <c r="G267" s="214" t="s">
        <v>109</v>
      </c>
      <c r="H267" s="214">
        <v>1</v>
      </c>
      <c r="I267" s="215">
        <v>48580</v>
      </c>
      <c r="J267" s="215"/>
      <c r="L267" s="214" t="s">
        <v>110</v>
      </c>
      <c r="N267" s="214" t="s">
        <v>287</v>
      </c>
      <c r="O267" s="214" t="s">
        <v>288</v>
      </c>
      <c r="P267" s="214" t="s">
        <v>179</v>
      </c>
      <c r="S267" s="214">
        <f t="shared" si="5"/>
        <v>2033</v>
      </c>
    </row>
    <row r="268" spans="1:19">
      <c r="A268" s="214" t="s">
        <v>105</v>
      </c>
      <c r="B268" s="214" t="s">
        <v>106</v>
      </c>
      <c r="C268" s="214" t="s">
        <v>181</v>
      </c>
      <c r="D268" s="214" t="s">
        <v>108</v>
      </c>
      <c r="E268" s="214">
        <v>0.92167448399999996</v>
      </c>
      <c r="G268" s="214" t="s">
        <v>109</v>
      </c>
      <c r="H268" s="214">
        <v>1</v>
      </c>
      <c r="I268" s="215">
        <v>48945</v>
      </c>
      <c r="J268" s="215"/>
      <c r="L268" s="214" t="s">
        <v>110</v>
      </c>
      <c r="N268" s="214" t="s">
        <v>287</v>
      </c>
      <c r="O268" s="214" t="s">
        <v>288</v>
      </c>
      <c r="P268" s="214" t="s">
        <v>179</v>
      </c>
      <c r="S268" s="214">
        <f t="shared" si="5"/>
        <v>2034</v>
      </c>
    </row>
    <row r="269" spans="1:19">
      <c r="A269" s="214" t="s">
        <v>105</v>
      </c>
      <c r="B269" s="214" t="s">
        <v>106</v>
      </c>
      <c r="C269" s="214" t="s">
        <v>181</v>
      </c>
      <c r="D269" s="214" t="s">
        <v>108</v>
      </c>
      <c r="E269" s="214">
        <v>0.90490304300000002</v>
      </c>
      <c r="G269" s="214" t="s">
        <v>109</v>
      </c>
      <c r="H269" s="214">
        <v>1</v>
      </c>
      <c r="I269" s="215">
        <v>49310</v>
      </c>
      <c r="J269" s="215"/>
      <c r="L269" s="214" t="s">
        <v>110</v>
      </c>
      <c r="N269" s="214" t="s">
        <v>287</v>
      </c>
      <c r="O269" s="214" t="s">
        <v>288</v>
      </c>
      <c r="P269" s="214" t="s">
        <v>179</v>
      </c>
      <c r="S269" s="214">
        <f t="shared" si="5"/>
        <v>2035</v>
      </c>
    </row>
    <row r="270" spans="1:19">
      <c r="A270" s="214" t="s">
        <v>105</v>
      </c>
      <c r="B270" s="214" t="s">
        <v>106</v>
      </c>
      <c r="C270" s="214" t="s">
        <v>181</v>
      </c>
      <c r="D270" s="214" t="s">
        <v>108</v>
      </c>
      <c r="E270" s="214">
        <v>0.90920414299999996</v>
      </c>
      <c r="G270" s="214" t="s">
        <v>109</v>
      </c>
      <c r="H270" s="214">
        <v>1</v>
      </c>
      <c r="I270" s="215">
        <v>49675</v>
      </c>
      <c r="J270" s="215"/>
      <c r="L270" s="214" t="s">
        <v>110</v>
      </c>
      <c r="N270" s="214" t="s">
        <v>287</v>
      </c>
      <c r="O270" s="214" t="s">
        <v>288</v>
      </c>
      <c r="P270" s="214" t="s">
        <v>179</v>
      </c>
      <c r="S270" s="214">
        <f t="shared" si="5"/>
        <v>2036</v>
      </c>
    </row>
    <row r="271" spans="1:19">
      <c r="A271" s="214" t="s">
        <v>105</v>
      </c>
      <c r="B271" s="214" t="s">
        <v>106</v>
      </c>
      <c r="C271" s="214" t="s">
        <v>181</v>
      </c>
      <c r="D271" s="214" t="s">
        <v>108</v>
      </c>
      <c r="E271" s="214">
        <v>0.91326272500000005</v>
      </c>
      <c r="G271" s="214" t="s">
        <v>109</v>
      </c>
      <c r="H271" s="214">
        <v>1</v>
      </c>
      <c r="I271" s="215">
        <v>50041</v>
      </c>
      <c r="J271" s="215"/>
      <c r="L271" s="214" t="s">
        <v>110</v>
      </c>
      <c r="N271" s="214" t="s">
        <v>287</v>
      </c>
      <c r="O271" s="214" t="s">
        <v>288</v>
      </c>
      <c r="P271" s="214" t="s">
        <v>179</v>
      </c>
      <c r="S271" s="214">
        <f t="shared" si="5"/>
        <v>2037</v>
      </c>
    </row>
    <row r="272" spans="1:19">
      <c r="A272" s="214" t="s">
        <v>105</v>
      </c>
      <c r="B272" s="214" t="s">
        <v>106</v>
      </c>
      <c r="C272" s="214" t="s">
        <v>181</v>
      </c>
      <c r="D272" s="214" t="s">
        <v>108</v>
      </c>
      <c r="E272" s="214">
        <v>0.91706617099999999</v>
      </c>
      <c r="G272" s="214" t="s">
        <v>109</v>
      </c>
      <c r="H272" s="214">
        <v>1</v>
      </c>
      <c r="I272" s="215">
        <v>50406</v>
      </c>
      <c r="J272" s="215"/>
      <c r="L272" s="214" t="s">
        <v>110</v>
      </c>
      <c r="N272" s="214" t="s">
        <v>287</v>
      </c>
      <c r="O272" s="214" t="s">
        <v>288</v>
      </c>
      <c r="P272" s="214" t="s">
        <v>179</v>
      </c>
      <c r="S272" s="214">
        <f t="shared" si="5"/>
        <v>2038</v>
      </c>
    </row>
    <row r="273" spans="1:19">
      <c r="A273" s="214" t="s">
        <v>105</v>
      </c>
      <c r="B273" s="214" t="s">
        <v>106</v>
      </c>
      <c r="C273" s="214" t="s">
        <v>181</v>
      </c>
      <c r="D273" s="214" t="s">
        <v>108</v>
      </c>
      <c r="E273" s="214">
        <v>0.920601428</v>
      </c>
      <c r="G273" s="214" t="s">
        <v>109</v>
      </c>
      <c r="H273" s="214">
        <v>1</v>
      </c>
      <c r="I273" s="215">
        <v>50771</v>
      </c>
      <c r="J273" s="215"/>
      <c r="L273" s="214" t="s">
        <v>110</v>
      </c>
      <c r="N273" s="214" t="s">
        <v>287</v>
      </c>
      <c r="O273" s="214" t="s">
        <v>288</v>
      </c>
      <c r="P273" s="214" t="s">
        <v>179</v>
      </c>
      <c r="S273" s="214">
        <f t="shared" si="5"/>
        <v>2039</v>
      </c>
    </row>
    <row r="274" spans="1:19">
      <c r="A274" s="214" t="s">
        <v>105</v>
      </c>
      <c r="B274" s="214" t="s">
        <v>106</v>
      </c>
      <c r="C274" s="214" t="s">
        <v>181</v>
      </c>
      <c r="D274" s="214" t="s">
        <v>108</v>
      </c>
      <c r="E274" s="214">
        <v>0.92385499500000001</v>
      </c>
      <c r="G274" s="214" t="s">
        <v>109</v>
      </c>
      <c r="H274" s="214">
        <v>1</v>
      </c>
      <c r="I274" s="215">
        <v>51136</v>
      </c>
      <c r="J274" s="215"/>
      <c r="L274" s="214" t="s">
        <v>110</v>
      </c>
      <c r="N274" s="214" t="s">
        <v>287</v>
      </c>
      <c r="O274" s="214" t="s">
        <v>288</v>
      </c>
      <c r="P274" s="214" t="s">
        <v>179</v>
      </c>
      <c r="S274" s="214">
        <f t="shared" si="5"/>
        <v>2040</v>
      </c>
    </row>
    <row r="275" spans="1:19">
      <c r="A275" s="214" t="s">
        <v>105</v>
      </c>
      <c r="B275" s="214" t="s">
        <v>106</v>
      </c>
      <c r="C275" s="214" t="s">
        <v>181</v>
      </c>
      <c r="D275" s="214" t="s">
        <v>108</v>
      </c>
      <c r="E275" s="214">
        <v>0.92681291200000004</v>
      </c>
      <c r="G275" s="214" t="s">
        <v>109</v>
      </c>
      <c r="H275" s="214">
        <v>1</v>
      </c>
      <c r="I275" s="215">
        <v>51502</v>
      </c>
      <c r="J275" s="215"/>
      <c r="L275" s="214" t="s">
        <v>110</v>
      </c>
      <c r="N275" s="214" t="s">
        <v>287</v>
      </c>
      <c r="O275" s="214" t="s">
        <v>288</v>
      </c>
      <c r="P275" s="214" t="s">
        <v>179</v>
      </c>
      <c r="S275" s="214">
        <f t="shared" si="5"/>
        <v>2041</v>
      </c>
    </row>
    <row r="276" spans="1:19">
      <c r="A276" s="214" t="s">
        <v>105</v>
      </c>
      <c r="B276" s="214" t="s">
        <v>106</v>
      </c>
      <c r="C276" s="214" t="s">
        <v>181</v>
      </c>
      <c r="D276" s="214" t="s">
        <v>108</v>
      </c>
      <c r="E276" s="214">
        <v>0.92946074099999998</v>
      </c>
      <c r="G276" s="214" t="s">
        <v>109</v>
      </c>
      <c r="H276" s="214">
        <v>1</v>
      </c>
      <c r="I276" s="215">
        <v>51867</v>
      </c>
      <c r="J276" s="215"/>
      <c r="L276" s="214" t="s">
        <v>110</v>
      </c>
      <c r="N276" s="214" t="s">
        <v>287</v>
      </c>
      <c r="O276" s="214" t="s">
        <v>288</v>
      </c>
      <c r="P276" s="214" t="s">
        <v>179</v>
      </c>
      <c r="S276" s="214">
        <f t="shared" si="5"/>
        <v>2042</v>
      </c>
    </row>
    <row r="277" spans="1:19">
      <c r="A277" s="214" t="s">
        <v>105</v>
      </c>
      <c r="B277" s="214" t="s">
        <v>106</v>
      </c>
      <c r="C277" s="214" t="s">
        <v>181</v>
      </c>
      <c r="D277" s="214" t="s">
        <v>108</v>
      </c>
      <c r="E277" s="214">
        <v>0.93178355700000004</v>
      </c>
      <c r="G277" s="214" t="s">
        <v>109</v>
      </c>
      <c r="H277" s="214">
        <v>1</v>
      </c>
      <c r="I277" s="215">
        <v>52232</v>
      </c>
      <c r="J277" s="215"/>
      <c r="L277" s="214" t="s">
        <v>110</v>
      </c>
      <c r="N277" s="214" t="s">
        <v>287</v>
      </c>
      <c r="O277" s="214" t="s">
        <v>288</v>
      </c>
      <c r="P277" s="214" t="s">
        <v>179</v>
      </c>
      <c r="S277" s="214">
        <f t="shared" si="5"/>
        <v>2043</v>
      </c>
    </row>
    <row r="278" spans="1:19">
      <c r="A278" s="214" t="s">
        <v>105</v>
      </c>
      <c r="B278" s="214" t="s">
        <v>106</v>
      </c>
      <c r="C278" s="214" t="s">
        <v>181</v>
      </c>
      <c r="D278" s="214" t="s">
        <v>108</v>
      </c>
      <c r="E278" s="214">
        <v>0.93376592999999997</v>
      </c>
      <c r="G278" s="214" t="s">
        <v>109</v>
      </c>
      <c r="H278" s="214">
        <v>1</v>
      </c>
      <c r="I278" s="215">
        <v>52597</v>
      </c>
      <c r="J278" s="215"/>
      <c r="L278" s="214" t="s">
        <v>110</v>
      </c>
      <c r="N278" s="214" t="s">
        <v>287</v>
      </c>
      <c r="O278" s="214" t="s">
        <v>288</v>
      </c>
      <c r="P278" s="214" t="s">
        <v>179</v>
      </c>
      <c r="S278" s="214">
        <f t="shared" si="5"/>
        <v>2044</v>
      </c>
    </row>
    <row r="279" spans="1:19">
      <c r="A279" s="214" t="s">
        <v>105</v>
      </c>
      <c r="B279" s="214" t="s">
        <v>106</v>
      </c>
      <c r="C279" s="214" t="s">
        <v>181</v>
      </c>
      <c r="D279" s="214" t="s">
        <v>108</v>
      </c>
      <c r="E279" s="214">
        <v>0.93539191499999996</v>
      </c>
      <c r="G279" s="214" t="s">
        <v>109</v>
      </c>
      <c r="H279" s="214">
        <v>1</v>
      </c>
      <c r="I279" s="215">
        <v>52963</v>
      </c>
      <c r="J279" s="215"/>
      <c r="L279" s="214" t="s">
        <v>110</v>
      </c>
      <c r="N279" s="214" t="s">
        <v>287</v>
      </c>
      <c r="O279" s="214" t="s">
        <v>288</v>
      </c>
      <c r="P279" s="214" t="s">
        <v>179</v>
      </c>
      <c r="S279" s="214">
        <f t="shared" si="5"/>
        <v>2045</v>
      </c>
    </row>
    <row r="281" spans="1:19">
      <c r="A281" s="214" t="s">
        <v>182</v>
      </c>
      <c r="C281" s="230">
        <v>6.3799999999999996E-2</v>
      </c>
    </row>
    <row r="283" spans="1:19" s="212" customFormat="1">
      <c r="A283" s="212" t="s">
        <v>89</v>
      </c>
      <c r="B283" s="212" t="s">
        <v>90</v>
      </c>
      <c r="C283" s="212" t="s">
        <v>91</v>
      </c>
      <c r="D283" s="212" t="s">
        <v>92</v>
      </c>
      <c r="E283" s="212" t="s">
        <v>93</v>
      </c>
      <c r="F283" s="212" t="s">
        <v>94</v>
      </c>
      <c r="G283" s="212" t="s">
        <v>95</v>
      </c>
      <c r="H283" s="212" t="s">
        <v>96</v>
      </c>
      <c r="I283" s="212" t="s">
        <v>97</v>
      </c>
      <c r="J283" s="212" t="s">
        <v>98</v>
      </c>
      <c r="K283" s="212" t="s">
        <v>99</v>
      </c>
      <c r="L283" s="212" t="s">
        <v>100</v>
      </c>
      <c r="M283" s="212" t="s">
        <v>101</v>
      </c>
      <c r="N283" s="212" t="s">
        <v>102</v>
      </c>
      <c r="O283" s="212" t="s">
        <v>103</v>
      </c>
      <c r="P283" s="212" t="s">
        <v>104</v>
      </c>
      <c r="S283" s="212" t="s">
        <v>0</v>
      </c>
    </row>
    <row r="284" spans="1:19">
      <c r="A284" s="214" t="s">
        <v>105</v>
      </c>
      <c r="B284" s="214" t="s">
        <v>106</v>
      </c>
      <c r="C284" s="214" t="s">
        <v>150</v>
      </c>
      <c r="D284" s="214" t="s">
        <v>108</v>
      </c>
      <c r="E284" s="214">
        <v>1.015349032</v>
      </c>
      <c r="G284" s="214" t="s">
        <v>109</v>
      </c>
      <c r="H284" s="214">
        <v>1</v>
      </c>
      <c r="I284" s="215">
        <v>45658</v>
      </c>
      <c r="J284" s="215"/>
      <c r="L284" s="214" t="s">
        <v>110</v>
      </c>
      <c r="N284" s="214" t="s">
        <v>287</v>
      </c>
      <c r="O284" s="214" t="s">
        <v>288</v>
      </c>
      <c r="P284" s="214" t="s">
        <v>179</v>
      </c>
      <c r="S284" s="214">
        <f>YEAR(I284)</f>
        <v>2025</v>
      </c>
    </row>
    <row r="285" spans="1:19">
      <c r="A285" s="214" t="s">
        <v>105</v>
      </c>
      <c r="B285" s="214" t="s">
        <v>106</v>
      </c>
      <c r="C285" s="214" t="s">
        <v>150</v>
      </c>
      <c r="D285" s="214" t="s">
        <v>108</v>
      </c>
      <c r="E285" s="214">
        <v>1.0134574789999999</v>
      </c>
      <c r="G285" s="214" t="s">
        <v>109</v>
      </c>
      <c r="H285" s="214">
        <v>1</v>
      </c>
      <c r="I285" s="215">
        <v>46023</v>
      </c>
      <c r="J285" s="215"/>
      <c r="L285" s="214" t="s">
        <v>110</v>
      </c>
      <c r="N285" s="214" t="s">
        <v>287</v>
      </c>
      <c r="O285" s="214" t="s">
        <v>288</v>
      </c>
      <c r="P285" s="214" t="s">
        <v>179</v>
      </c>
      <c r="S285" s="214">
        <f t="shared" ref="S285:S304" si="6">YEAR(I285)</f>
        <v>2026</v>
      </c>
    </row>
    <row r="286" spans="1:19">
      <c r="A286" s="214" t="s">
        <v>105</v>
      </c>
      <c r="B286" s="214" t="s">
        <v>106</v>
      </c>
      <c r="C286" s="214" t="s">
        <v>150</v>
      </c>
      <c r="D286" s="214" t="s">
        <v>108</v>
      </c>
      <c r="E286" s="214">
        <v>1.0110009200000001</v>
      </c>
      <c r="G286" s="214" t="s">
        <v>109</v>
      </c>
      <c r="H286" s="214">
        <v>1</v>
      </c>
      <c r="I286" s="215">
        <v>46388</v>
      </c>
      <c r="J286" s="215"/>
      <c r="L286" s="214" t="s">
        <v>110</v>
      </c>
      <c r="N286" s="214" t="s">
        <v>287</v>
      </c>
      <c r="O286" s="214" t="s">
        <v>288</v>
      </c>
      <c r="P286" s="214" t="s">
        <v>179</v>
      </c>
      <c r="S286" s="214">
        <f t="shared" si="6"/>
        <v>2027</v>
      </c>
    </row>
    <row r="287" spans="1:19">
      <c r="A287" s="214" t="s">
        <v>105</v>
      </c>
      <c r="B287" s="214" t="s">
        <v>106</v>
      </c>
      <c r="C287" s="214" t="s">
        <v>150</v>
      </c>
      <c r="D287" s="214" t="s">
        <v>108</v>
      </c>
      <c r="E287" s="214">
        <v>1.0079556199999999</v>
      </c>
      <c r="G287" s="214" t="s">
        <v>109</v>
      </c>
      <c r="H287" s="214">
        <v>1</v>
      </c>
      <c r="I287" s="215">
        <v>46753</v>
      </c>
      <c r="J287" s="215"/>
      <c r="L287" s="214" t="s">
        <v>110</v>
      </c>
      <c r="N287" s="214" t="s">
        <v>287</v>
      </c>
      <c r="O287" s="214" t="s">
        <v>288</v>
      </c>
      <c r="P287" s="214" t="s">
        <v>179</v>
      </c>
      <c r="S287" s="214">
        <f t="shared" si="6"/>
        <v>2028</v>
      </c>
    </row>
    <row r="288" spans="1:19">
      <c r="A288" s="214" t="s">
        <v>105</v>
      </c>
      <c r="B288" s="214" t="s">
        <v>106</v>
      </c>
      <c r="C288" s="214" t="s">
        <v>150</v>
      </c>
      <c r="D288" s="214" t="s">
        <v>108</v>
      </c>
      <c r="E288" s="214">
        <v>1.0042970769999999</v>
      </c>
      <c r="G288" s="214" t="s">
        <v>109</v>
      </c>
      <c r="H288" s="214">
        <v>1</v>
      </c>
      <c r="I288" s="215">
        <v>47119</v>
      </c>
      <c r="J288" s="215"/>
      <c r="L288" s="214" t="s">
        <v>110</v>
      </c>
      <c r="N288" s="214" t="s">
        <v>287</v>
      </c>
      <c r="O288" s="214" t="s">
        <v>288</v>
      </c>
      <c r="P288" s="214" t="s">
        <v>179</v>
      </c>
      <c r="S288" s="214">
        <f t="shared" si="6"/>
        <v>2029</v>
      </c>
    </row>
    <row r="289" spans="1:19">
      <c r="A289" s="214" t="s">
        <v>105</v>
      </c>
      <c r="B289" s="214" t="s">
        <v>106</v>
      </c>
      <c r="C289" s="214" t="s">
        <v>150</v>
      </c>
      <c r="D289" s="214" t="s">
        <v>108</v>
      </c>
      <c r="E289" s="214">
        <v>1</v>
      </c>
      <c r="G289" s="214" t="s">
        <v>109</v>
      </c>
      <c r="H289" s="214">
        <v>1</v>
      </c>
      <c r="I289" s="215">
        <v>47484</v>
      </c>
      <c r="J289" s="215"/>
      <c r="L289" s="214" t="s">
        <v>110</v>
      </c>
      <c r="N289" s="214" t="s">
        <v>287</v>
      </c>
      <c r="O289" s="214" t="s">
        <v>288</v>
      </c>
      <c r="P289" s="214" t="s">
        <v>179</v>
      </c>
      <c r="S289" s="214">
        <f t="shared" si="6"/>
        <v>2030</v>
      </c>
    </row>
    <row r="290" spans="1:19">
      <c r="A290" s="214" t="s">
        <v>105</v>
      </c>
      <c r="B290" s="214" t="s">
        <v>106</v>
      </c>
      <c r="C290" s="214" t="s">
        <v>150</v>
      </c>
      <c r="D290" s="214" t="s">
        <v>108</v>
      </c>
      <c r="E290" s="214">
        <v>0.99503828900000002</v>
      </c>
      <c r="G290" s="214" t="s">
        <v>109</v>
      </c>
      <c r="H290" s="214">
        <v>1</v>
      </c>
      <c r="I290" s="215">
        <v>47849</v>
      </c>
      <c r="J290" s="215"/>
      <c r="L290" s="214" t="s">
        <v>110</v>
      </c>
      <c r="N290" s="214" t="s">
        <v>287</v>
      </c>
      <c r="O290" s="214" t="s">
        <v>288</v>
      </c>
      <c r="P290" s="214" t="s">
        <v>179</v>
      </c>
      <c r="S290" s="214">
        <f t="shared" si="6"/>
        <v>2031</v>
      </c>
    </row>
    <row r="291" spans="1:19">
      <c r="A291" s="214" t="s">
        <v>105</v>
      </c>
      <c r="B291" s="214" t="s">
        <v>106</v>
      </c>
      <c r="C291" s="214" t="s">
        <v>150</v>
      </c>
      <c r="D291" s="214" t="s">
        <v>108</v>
      </c>
      <c r="E291" s="214">
        <v>1.006562822</v>
      </c>
      <c r="G291" s="214" t="s">
        <v>109</v>
      </c>
      <c r="H291" s="214">
        <v>1</v>
      </c>
      <c r="I291" s="215">
        <v>48214</v>
      </c>
      <c r="J291" s="215"/>
      <c r="L291" s="214" t="s">
        <v>110</v>
      </c>
      <c r="N291" s="214" t="s">
        <v>287</v>
      </c>
      <c r="O291" s="214" t="s">
        <v>288</v>
      </c>
      <c r="P291" s="214" t="s">
        <v>179</v>
      </c>
      <c r="S291" s="214">
        <f t="shared" si="6"/>
        <v>2032</v>
      </c>
    </row>
    <row r="292" spans="1:19">
      <c r="A292" s="214" t="s">
        <v>105</v>
      </c>
      <c r="B292" s="214" t="s">
        <v>106</v>
      </c>
      <c r="C292" s="214" t="s">
        <v>150</v>
      </c>
      <c r="D292" s="214" t="s">
        <v>108</v>
      </c>
      <c r="E292" s="214">
        <v>1.0181169430000001</v>
      </c>
      <c r="G292" s="214" t="s">
        <v>109</v>
      </c>
      <c r="H292" s="214">
        <v>1</v>
      </c>
      <c r="I292" s="215">
        <v>48580</v>
      </c>
      <c r="J292" s="215"/>
      <c r="L292" s="214" t="s">
        <v>110</v>
      </c>
      <c r="N292" s="214" t="s">
        <v>287</v>
      </c>
      <c r="O292" s="214" t="s">
        <v>288</v>
      </c>
      <c r="P292" s="214" t="s">
        <v>179</v>
      </c>
      <c r="S292" s="214">
        <f t="shared" si="6"/>
        <v>2033</v>
      </c>
    </row>
    <row r="293" spans="1:19">
      <c r="A293" s="214" t="s">
        <v>105</v>
      </c>
      <c r="B293" s="214" t="s">
        <v>106</v>
      </c>
      <c r="C293" s="214" t="s">
        <v>150</v>
      </c>
      <c r="D293" s="214" t="s">
        <v>108</v>
      </c>
      <c r="E293" s="214">
        <v>1.029696465</v>
      </c>
      <c r="G293" s="214" t="s">
        <v>109</v>
      </c>
      <c r="H293" s="214">
        <v>1</v>
      </c>
      <c r="I293" s="215">
        <v>48945</v>
      </c>
      <c r="J293" s="215"/>
      <c r="L293" s="214" t="s">
        <v>110</v>
      </c>
      <c r="N293" s="214" t="s">
        <v>287</v>
      </c>
      <c r="O293" s="214" t="s">
        <v>288</v>
      </c>
      <c r="P293" s="214" t="s">
        <v>179</v>
      </c>
      <c r="S293" s="214">
        <f t="shared" si="6"/>
        <v>2034</v>
      </c>
    </row>
    <row r="294" spans="1:19">
      <c r="A294" s="214" t="s">
        <v>105</v>
      </c>
      <c r="B294" s="214" t="s">
        <v>106</v>
      </c>
      <c r="C294" s="214" t="s">
        <v>150</v>
      </c>
      <c r="D294" s="214" t="s">
        <v>108</v>
      </c>
      <c r="E294" s="214">
        <v>1.041297004</v>
      </c>
      <c r="G294" s="214" t="s">
        <v>109</v>
      </c>
      <c r="H294" s="214">
        <v>1</v>
      </c>
      <c r="I294" s="215">
        <v>49310</v>
      </c>
      <c r="J294" s="215"/>
      <c r="L294" s="214" t="s">
        <v>110</v>
      </c>
      <c r="N294" s="214" t="s">
        <v>287</v>
      </c>
      <c r="O294" s="214" t="s">
        <v>288</v>
      </c>
      <c r="P294" s="214" t="s">
        <v>179</v>
      </c>
      <c r="S294" s="214">
        <f t="shared" si="6"/>
        <v>2035</v>
      </c>
    </row>
    <row r="295" spans="1:19">
      <c r="A295" s="214" t="s">
        <v>105</v>
      </c>
      <c r="B295" s="214" t="s">
        <v>106</v>
      </c>
      <c r="C295" s="214" t="s">
        <v>150</v>
      </c>
      <c r="D295" s="214" t="s">
        <v>108</v>
      </c>
      <c r="E295" s="214">
        <v>1.052913974</v>
      </c>
      <c r="G295" s="214" t="s">
        <v>109</v>
      </c>
      <c r="H295" s="214">
        <v>1</v>
      </c>
      <c r="I295" s="215">
        <v>49675</v>
      </c>
      <c r="J295" s="215"/>
      <c r="L295" s="214" t="s">
        <v>110</v>
      </c>
      <c r="N295" s="214" t="s">
        <v>287</v>
      </c>
      <c r="O295" s="214" t="s">
        <v>288</v>
      </c>
      <c r="P295" s="214" t="s">
        <v>179</v>
      </c>
      <c r="S295" s="214">
        <f t="shared" si="6"/>
        <v>2036</v>
      </c>
    </row>
    <row r="296" spans="1:19">
      <c r="A296" s="214" t="s">
        <v>105</v>
      </c>
      <c r="B296" s="214" t="s">
        <v>106</v>
      </c>
      <c r="C296" s="214" t="s">
        <v>150</v>
      </c>
      <c r="D296" s="214" t="s">
        <v>108</v>
      </c>
      <c r="E296" s="214">
        <v>1.064542578</v>
      </c>
      <c r="G296" s="214" t="s">
        <v>109</v>
      </c>
      <c r="H296" s="214">
        <v>1</v>
      </c>
      <c r="I296" s="215">
        <v>50041</v>
      </c>
      <c r="J296" s="215"/>
      <c r="L296" s="214" t="s">
        <v>110</v>
      </c>
      <c r="N296" s="214" t="s">
        <v>287</v>
      </c>
      <c r="O296" s="214" t="s">
        <v>288</v>
      </c>
      <c r="P296" s="214" t="s">
        <v>179</v>
      </c>
      <c r="S296" s="214">
        <f t="shared" si="6"/>
        <v>2037</v>
      </c>
    </row>
    <row r="297" spans="1:19">
      <c r="A297" s="214" t="s">
        <v>105</v>
      </c>
      <c r="B297" s="214" t="s">
        <v>106</v>
      </c>
      <c r="C297" s="214" t="s">
        <v>150</v>
      </c>
      <c r="D297" s="214" t="s">
        <v>108</v>
      </c>
      <c r="E297" s="214">
        <v>1.076177801</v>
      </c>
      <c r="G297" s="214" t="s">
        <v>109</v>
      </c>
      <c r="H297" s="214">
        <v>1</v>
      </c>
      <c r="I297" s="215">
        <v>50406</v>
      </c>
      <c r="J297" s="215"/>
      <c r="L297" s="214" t="s">
        <v>110</v>
      </c>
      <c r="N297" s="214" t="s">
        <v>287</v>
      </c>
      <c r="O297" s="214" t="s">
        <v>288</v>
      </c>
      <c r="P297" s="214" t="s">
        <v>179</v>
      </c>
      <c r="S297" s="214">
        <f t="shared" si="6"/>
        <v>2038</v>
      </c>
    </row>
    <row r="298" spans="1:19">
      <c r="A298" s="214" t="s">
        <v>105</v>
      </c>
      <c r="B298" s="214" t="s">
        <v>106</v>
      </c>
      <c r="C298" s="214" t="s">
        <v>150</v>
      </c>
      <c r="D298" s="214" t="s">
        <v>108</v>
      </c>
      <c r="E298" s="214">
        <v>1.0878144080000001</v>
      </c>
      <c r="G298" s="214" t="s">
        <v>109</v>
      </c>
      <c r="H298" s="214">
        <v>1</v>
      </c>
      <c r="I298" s="215">
        <v>50771</v>
      </c>
      <c r="J298" s="215"/>
      <c r="L298" s="214" t="s">
        <v>110</v>
      </c>
      <c r="N298" s="214" t="s">
        <v>287</v>
      </c>
      <c r="O298" s="214" t="s">
        <v>288</v>
      </c>
      <c r="P298" s="214" t="s">
        <v>179</v>
      </c>
      <c r="S298" s="214">
        <f t="shared" si="6"/>
        <v>2039</v>
      </c>
    </row>
    <row r="299" spans="1:19">
      <c r="A299" s="214" t="s">
        <v>105</v>
      </c>
      <c r="B299" s="214" t="s">
        <v>106</v>
      </c>
      <c r="C299" s="214" t="s">
        <v>150</v>
      </c>
      <c r="D299" s="214" t="s">
        <v>108</v>
      </c>
      <c r="E299" s="214">
        <v>1.0994469280000001</v>
      </c>
      <c r="G299" s="214" t="s">
        <v>109</v>
      </c>
      <c r="H299" s="214">
        <v>1</v>
      </c>
      <c r="I299" s="215">
        <v>51136</v>
      </c>
      <c r="J299" s="215"/>
      <c r="L299" s="214" t="s">
        <v>110</v>
      </c>
      <c r="N299" s="214" t="s">
        <v>287</v>
      </c>
      <c r="O299" s="214" t="s">
        <v>288</v>
      </c>
      <c r="P299" s="214" t="s">
        <v>179</v>
      </c>
      <c r="S299" s="214">
        <f t="shared" si="6"/>
        <v>2040</v>
      </c>
    </row>
    <row r="300" spans="1:19">
      <c r="A300" s="214" t="s">
        <v>105</v>
      </c>
      <c r="B300" s="214" t="s">
        <v>106</v>
      </c>
      <c r="C300" s="214" t="s">
        <v>150</v>
      </c>
      <c r="D300" s="214" t="s">
        <v>108</v>
      </c>
      <c r="E300" s="214">
        <v>1.1110696520000001</v>
      </c>
      <c r="G300" s="214" t="s">
        <v>109</v>
      </c>
      <c r="H300" s="214">
        <v>1</v>
      </c>
      <c r="I300" s="215">
        <v>51502</v>
      </c>
      <c r="J300" s="215"/>
      <c r="L300" s="214" t="s">
        <v>110</v>
      </c>
      <c r="N300" s="214" t="s">
        <v>287</v>
      </c>
      <c r="O300" s="214" t="s">
        <v>288</v>
      </c>
      <c r="P300" s="214" t="s">
        <v>179</v>
      </c>
      <c r="S300" s="214">
        <f t="shared" si="6"/>
        <v>2041</v>
      </c>
    </row>
    <row r="301" spans="1:19">
      <c r="A301" s="214" t="s">
        <v>105</v>
      </c>
      <c r="B301" s="214" t="s">
        <v>106</v>
      </c>
      <c r="C301" s="214" t="s">
        <v>150</v>
      </c>
      <c r="D301" s="214" t="s">
        <v>108</v>
      </c>
      <c r="E301" s="214">
        <v>1.1226766260000001</v>
      </c>
      <c r="G301" s="214" t="s">
        <v>109</v>
      </c>
      <c r="H301" s="214">
        <v>1</v>
      </c>
      <c r="I301" s="215">
        <v>51867</v>
      </c>
      <c r="J301" s="215"/>
      <c r="L301" s="214" t="s">
        <v>110</v>
      </c>
      <c r="N301" s="214" t="s">
        <v>287</v>
      </c>
      <c r="O301" s="214" t="s">
        <v>288</v>
      </c>
      <c r="P301" s="214" t="s">
        <v>179</v>
      </c>
      <c r="S301" s="214">
        <f t="shared" si="6"/>
        <v>2042</v>
      </c>
    </row>
    <row r="302" spans="1:19">
      <c r="A302" s="214" t="s">
        <v>105</v>
      </c>
      <c r="B302" s="214" t="s">
        <v>106</v>
      </c>
      <c r="C302" s="214" t="s">
        <v>150</v>
      </c>
      <c r="D302" s="214" t="s">
        <v>108</v>
      </c>
      <c r="E302" s="214">
        <v>1.1342616400000001</v>
      </c>
      <c r="G302" s="214" t="s">
        <v>109</v>
      </c>
      <c r="H302" s="214">
        <v>1</v>
      </c>
      <c r="I302" s="215">
        <v>52232</v>
      </c>
      <c r="J302" s="215"/>
      <c r="L302" s="214" t="s">
        <v>110</v>
      </c>
      <c r="N302" s="214" t="s">
        <v>287</v>
      </c>
      <c r="O302" s="214" t="s">
        <v>288</v>
      </c>
      <c r="P302" s="214" t="s">
        <v>179</v>
      </c>
      <c r="S302" s="214">
        <f t="shared" si="6"/>
        <v>2043</v>
      </c>
    </row>
    <row r="303" spans="1:19">
      <c r="A303" s="214" t="s">
        <v>105</v>
      </c>
      <c r="B303" s="214" t="s">
        <v>106</v>
      </c>
      <c r="C303" s="214" t="s">
        <v>150</v>
      </c>
      <c r="D303" s="214" t="s">
        <v>108</v>
      </c>
      <c r="E303" s="214">
        <v>1.14581822</v>
      </c>
      <c r="G303" s="214" t="s">
        <v>109</v>
      </c>
      <c r="H303" s="214">
        <v>1</v>
      </c>
      <c r="I303" s="215">
        <v>52597</v>
      </c>
      <c r="J303" s="215"/>
      <c r="L303" s="214" t="s">
        <v>110</v>
      </c>
      <c r="N303" s="214" t="s">
        <v>287</v>
      </c>
      <c r="O303" s="214" t="s">
        <v>288</v>
      </c>
      <c r="P303" s="214" t="s">
        <v>179</v>
      </c>
      <c r="S303" s="214">
        <f t="shared" si="6"/>
        <v>2044</v>
      </c>
    </row>
    <row r="304" spans="1:19">
      <c r="A304" s="214" t="s">
        <v>105</v>
      </c>
      <c r="B304" s="214" t="s">
        <v>106</v>
      </c>
      <c r="C304" s="214" t="s">
        <v>150</v>
      </c>
      <c r="D304" s="214" t="s">
        <v>108</v>
      </c>
      <c r="E304" s="214">
        <v>1.157339619</v>
      </c>
      <c r="G304" s="214" t="s">
        <v>109</v>
      </c>
      <c r="H304" s="214">
        <v>1</v>
      </c>
      <c r="I304" s="215">
        <v>52963</v>
      </c>
      <c r="J304" s="215"/>
      <c r="L304" s="214" t="s">
        <v>110</v>
      </c>
      <c r="N304" s="214" t="s">
        <v>287</v>
      </c>
      <c r="O304" s="214" t="s">
        <v>288</v>
      </c>
      <c r="P304" s="214" t="s">
        <v>179</v>
      </c>
      <c r="S304" s="214">
        <f t="shared" si="6"/>
        <v>2045</v>
      </c>
    </row>
    <row r="306" spans="1:19">
      <c r="A306" s="212" t="s">
        <v>89</v>
      </c>
      <c r="B306" s="212" t="s">
        <v>90</v>
      </c>
      <c r="C306" s="212" t="s">
        <v>91</v>
      </c>
      <c r="D306" s="212" t="s">
        <v>92</v>
      </c>
      <c r="E306" s="212" t="s">
        <v>93</v>
      </c>
      <c r="F306" s="212" t="s">
        <v>94</v>
      </c>
      <c r="G306" s="212" t="s">
        <v>95</v>
      </c>
      <c r="H306" s="212" t="s">
        <v>96</v>
      </c>
      <c r="I306" s="212" t="s">
        <v>97</v>
      </c>
      <c r="J306" s="212" t="s">
        <v>98</v>
      </c>
      <c r="K306" s="212" t="s">
        <v>99</v>
      </c>
      <c r="L306" s="212" t="s">
        <v>100</v>
      </c>
      <c r="M306" s="212" t="s">
        <v>101</v>
      </c>
      <c r="N306" s="212" t="s">
        <v>102</v>
      </c>
      <c r="O306" s="212" t="s">
        <v>103</v>
      </c>
      <c r="P306" s="212" t="s">
        <v>104</v>
      </c>
      <c r="S306" s="212" t="s">
        <v>0</v>
      </c>
    </row>
    <row r="307" spans="1:19">
      <c r="A307" s="214" t="s">
        <v>105</v>
      </c>
      <c r="B307" s="214" t="s">
        <v>106</v>
      </c>
      <c r="C307" s="214" t="s">
        <v>112</v>
      </c>
      <c r="D307" s="214" t="s">
        <v>108</v>
      </c>
      <c r="E307" s="214">
        <v>39.78</v>
      </c>
      <c r="G307" s="214" t="s">
        <v>109</v>
      </c>
      <c r="H307" s="214">
        <v>1</v>
      </c>
      <c r="I307" s="215">
        <v>45658</v>
      </c>
      <c r="J307" s="215"/>
      <c r="L307" s="214" t="s">
        <v>110</v>
      </c>
      <c r="P307" s="214" t="s">
        <v>130</v>
      </c>
      <c r="S307" s="214">
        <f>YEAR(I307)</f>
        <v>2025</v>
      </c>
    </row>
    <row r="308" spans="1:19">
      <c r="A308" s="214" t="s">
        <v>105</v>
      </c>
      <c r="B308" s="214" t="s">
        <v>106</v>
      </c>
      <c r="C308" s="214" t="s">
        <v>112</v>
      </c>
      <c r="D308" s="214" t="s">
        <v>108</v>
      </c>
      <c r="E308" s="214">
        <v>39.78</v>
      </c>
      <c r="G308" s="214" t="s">
        <v>109</v>
      </c>
      <c r="H308" s="214">
        <v>1</v>
      </c>
      <c r="I308" s="215">
        <v>46023</v>
      </c>
      <c r="J308" s="215"/>
      <c r="L308" s="214" t="s">
        <v>110</v>
      </c>
      <c r="P308" s="214" t="s">
        <v>130</v>
      </c>
      <c r="S308" s="214">
        <f t="shared" ref="S308:S336" si="7">YEAR(I308)</f>
        <v>2026</v>
      </c>
    </row>
    <row r="309" spans="1:19">
      <c r="A309" s="214" t="s">
        <v>105</v>
      </c>
      <c r="B309" s="214" t="s">
        <v>106</v>
      </c>
      <c r="C309" s="214" t="s">
        <v>112</v>
      </c>
      <c r="D309" s="214" t="s">
        <v>108</v>
      </c>
      <c r="E309" s="214">
        <v>41.11</v>
      </c>
      <c r="G309" s="214" t="s">
        <v>109</v>
      </c>
      <c r="H309" s="214">
        <v>1</v>
      </c>
      <c r="I309" s="215">
        <v>46388</v>
      </c>
      <c r="J309" s="215"/>
      <c r="L309" s="214" t="s">
        <v>110</v>
      </c>
      <c r="P309" s="214" t="s">
        <v>130</v>
      </c>
      <c r="S309" s="214">
        <f t="shared" si="7"/>
        <v>2027</v>
      </c>
    </row>
    <row r="310" spans="1:19">
      <c r="A310" s="214" t="s">
        <v>105</v>
      </c>
      <c r="B310" s="214" t="s">
        <v>106</v>
      </c>
      <c r="C310" s="214" t="s">
        <v>112</v>
      </c>
      <c r="D310" s="214" t="s">
        <v>108</v>
      </c>
      <c r="E310" s="214">
        <v>42.43</v>
      </c>
      <c r="G310" s="214" t="s">
        <v>109</v>
      </c>
      <c r="H310" s="214">
        <v>1</v>
      </c>
      <c r="I310" s="215">
        <v>46753</v>
      </c>
      <c r="J310" s="215"/>
      <c r="L310" s="214" t="s">
        <v>110</v>
      </c>
      <c r="P310" s="214" t="s">
        <v>130</v>
      </c>
      <c r="S310" s="214">
        <f t="shared" si="7"/>
        <v>2028</v>
      </c>
    </row>
    <row r="311" spans="1:19">
      <c r="A311" s="214" t="s">
        <v>105</v>
      </c>
      <c r="B311" s="214" t="s">
        <v>106</v>
      </c>
      <c r="C311" s="214" t="s">
        <v>112</v>
      </c>
      <c r="D311" s="214" t="s">
        <v>108</v>
      </c>
      <c r="E311" s="214">
        <v>42.43</v>
      </c>
      <c r="G311" s="214" t="s">
        <v>109</v>
      </c>
      <c r="H311" s="214">
        <v>1</v>
      </c>
      <c r="I311" s="215">
        <v>47119</v>
      </c>
      <c r="J311" s="215"/>
      <c r="L311" s="214" t="s">
        <v>110</v>
      </c>
      <c r="P311" s="214" t="s">
        <v>130</v>
      </c>
      <c r="S311" s="214">
        <f t="shared" si="7"/>
        <v>2029</v>
      </c>
    </row>
    <row r="312" spans="1:19">
      <c r="A312" s="214" t="s">
        <v>105</v>
      </c>
      <c r="B312" s="214" t="s">
        <v>106</v>
      </c>
      <c r="C312" s="214" t="s">
        <v>112</v>
      </c>
      <c r="D312" s="214" t="s">
        <v>108</v>
      </c>
      <c r="E312" s="214">
        <v>43.76</v>
      </c>
      <c r="G312" s="214" t="s">
        <v>109</v>
      </c>
      <c r="H312" s="214">
        <v>1</v>
      </c>
      <c r="I312" s="215">
        <v>47484</v>
      </c>
      <c r="J312" s="215"/>
      <c r="L312" s="214" t="s">
        <v>110</v>
      </c>
      <c r="P312" s="214" t="s">
        <v>130</v>
      </c>
      <c r="S312" s="214">
        <f t="shared" si="7"/>
        <v>2030</v>
      </c>
    </row>
    <row r="313" spans="1:19">
      <c r="A313" s="214" t="s">
        <v>105</v>
      </c>
      <c r="B313" s="214" t="s">
        <v>106</v>
      </c>
      <c r="C313" s="214" t="s">
        <v>112</v>
      </c>
      <c r="D313" s="214" t="s">
        <v>108</v>
      </c>
      <c r="E313" s="214">
        <v>45.08</v>
      </c>
      <c r="G313" s="214" t="s">
        <v>109</v>
      </c>
      <c r="H313" s="214">
        <v>1</v>
      </c>
      <c r="I313" s="215">
        <v>47849</v>
      </c>
      <c r="J313" s="215"/>
      <c r="L313" s="214" t="s">
        <v>110</v>
      </c>
      <c r="P313" s="214" t="s">
        <v>130</v>
      </c>
      <c r="S313" s="214">
        <f t="shared" si="7"/>
        <v>2031</v>
      </c>
    </row>
    <row r="314" spans="1:19">
      <c r="A314" s="214" t="s">
        <v>105</v>
      </c>
      <c r="B314" s="214" t="s">
        <v>106</v>
      </c>
      <c r="C314" s="214" t="s">
        <v>112</v>
      </c>
      <c r="D314" s="214" t="s">
        <v>108</v>
      </c>
      <c r="E314" s="214">
        <v>45.08</v>
      </c>
      <c r="G314" s="214" t="s">
        <v>109</v>
      </c>
      <c r="H314" s="214">
        <v>1</v>
      </c>
      <c r="I314" s="215">
        <v>48214</v>
      </c>
      <c r="J314" s="215"/>
      <c r="L314" s="214" t="s">
        <v>110</v>
      </c>
      <c r="P314" s="214" t="s">
        <v>130</v>
      </c>
      <c r="S314" s="214">
        <f t="shared" si="7"/>
        <v>2032</v>
      </c>
    </row>
    <row r="315" spans="1:19">
      <c r="A315" s="214" t="s">
        <v>105</v>
      </c>
      <c r="B315" s="214" t="s">
        <v>106</v>
      </c>
      <c r="C315" s="214" t="s">
        <v>112</v>
      </c>
      <c r="D315" s="214" t="s">
        <v>108</v>
      </c>
      <c r="E315" s="214">
        <v>46.41</v>
      </c>
      <c r="G315" s="214" t="s">
        <v>109</v>
      </c>
      <c r="H315" s="214">
        <v>1</v>
      </c>
      <c r="I315" s="215">
        <v>48580</v>
      </c>
      <c r="J315" s="215"/>
      <c r="L315" s="214" t="s">
        <v>110</v>
      </c>
      <c r="P315" s="214" t="s">
        <v>130</v>
      </c>
      <c r="S315" s="214">
        <f t="shared" si="7"/>
        <v>2033</v>
      </c>
    </row>
    <row r="316" spans="1:19">
      <c r="A316" s="214" t="s">
        <v>105</v>
      </c>
      <c r="B316" s="214" t="s">
        <v>106</v>
      </c>
      <c r="C316" s="214" t="s">
        <v>112</v>
      </c>
      <c r="D316" s="214" t="s">
        <v>108</v>
      </c>
      <c r="E316" s="214">
        <v>47.74</v>
      </c>
      <c r="G316" s="214" t="s">
        <v>109</v>
      </c>
      <c r="H316" s="214">
        <v>1</v>
      </c>
      <c r="I316" s="215">
        <v>48945</v>
      </c>
      <c r="J316" s="215"/>
      <c r="L316" s="214" t="s">
        <v>110</v>
      </c>
      <c r="P316" s="214" t="s">
        <v>130</v>
      </c>
      <c r="S316" s="214">
        <f t="shared" si="7"/>
        <v>2034</v>
      </c>
    </row>
    <row r="317" spans="1:19">
      <c r="A317" s="214" t="s">
        <v>105</v>
      </c>
      <c r="B317" s="214" t="s">
        <v>106</v>
      </c>
      <c r="C317" s="214" t="s">
        <v>112</v>
      </c>
      <c r="D317" s="214" t="s">
        <v>108</v>
      </c>
      <c r="E317" s="214">
        <v>47.74</v>
      </c>
      <c r="G317" s="214" t="s">
        <v>109</v>
      </c>
      <c r="H317" s="214">
        <v>1</v>
      </c>
      <c r="I317" s="215">
        <v>49310</v>
      </c>
      <c r="J317" s="215"/>
      <c r="L317" s="214" t="s">
        <v>110</v>
      </c>
      <c r="P317" s="214" t="s">
        <v>130</v>
      </c>
      <c r="S317" s="214">
        <f t="shared" si="7"/>
        <v>2035</v>
      </c>
    </row>
    <row r="318" spans="1:19">
      <c r="A318" s="214" t="s">
        <v>105</v>
      </c>
      <c r="B318" s="214" t="s">
        <v>106</v>
      </c>
      <c r="C318" s="214" t="s">
        <v>112</v>
      </c>
      <c r="D318" s="214" t="s">
        <v>108</v>
      </c>
      <c r="E318" s="214">
        <v>49.06</v>
      </c>
      <c r="G318" s="214" t="s">
        <v>109</v>
      </c>
      <c r="H318" s="214">
        <v>1</v>
      </c>
      <c r="I318" s="215">
        <v>49675</v>
      </c>
      <c r="J318" s="215"/>
      <c r="L318" s="214" t="s">
        <v>110</v>
      </c>
      <c r="P318" s="214" t="s">
        <v>130</v>
      </c>
      <c r="S318" s="214">
        <f t="shared" si="7"/>
        <v>2036</v>
      </c>
    </row>
    <row r="319" spans="1:19">
      <c r="A319" s="214" t="s">
        <v>105</v>
      </c>
      <c r="B319" s="214" t="s">
        <v>106</v>
      </c>
      <c r="C319" s="214" t="s">
        <v>112</v>
      </c>
      <c r="D319" s="214" t="s">
        <v>108</v>
      </c>
      <c r="E319" s="214">
        <v>50.39</v>
      </c>
      <c r="G319" s="214" t="s">
        <v>109</v>
      </c>
      <c r="H319" s="214">
        <v>1</v>
      </c>
      <c r="I319" s="215">
        <v>50041</v>
      </c>
      <c r="J319" s="215"/>
      <c r="L319" s="214" t="s">
        <v>110</v>
      </c>
      <c r="P319" s="214" t="s">
        <v>130</v>
      </c>
      <c r="S319" s="214">
        <f t="shared" si="7"/>
        <v>2037</v>
      </c>
    </row>
    <row r="320" spans="1:19">
      <c r="A320" s="214" t="s">
        <v>105</v>
      </c>
      <c r="B320" s="214" t="s">
        <v>106</v>
      </c>
      <c r="C320" s="214" t="s">
        <v>112</v>
      </c>
      <c r="D320" s="214" t="s">
        <v>108</v>
      </c>
      <c r="E320" s="214">
        <v>51.71</v>
      </c>
      <c r="G320" s="214" t="s">
        <v>109</v>
      </c>
      <c r="H320" s="214">
        <v>1</v>
      </c>
      <c r="I320" s="215">
        <v>50406</v>
      </c>
      <c r="J320" s="215"/>
      <c r="L320" s="214" t="s">
        <v>110</v>
      </c>
      <c r="P320" s="214" t="s">
        <v>130</v>
      </c>
      <c r="S320" s="214">
        <f t="shared" si="7"/>
        <v>2038</v>
      </c>
    </row>
    <row r="321" spans="1:19">
      <c r="A321" s="214" t="s">
        <v>105</v>
      </c>
      <c r="B321" s="214" t="s">
        <v>106</v>
      </c>
      <c r="C321" s="214" t="s">
        <v>112</v>
      </c>
      <c r="D321" s="214" t="s">
        <v>108</v>
      </c>
      <c r="E321" s="214">
        <v>51.71</v>
      </c>
      <c r="G321" s="214" t="s">
        <v>109</v>
      </c>
      <c r="H321" s="214">
        <v>1</v>
      </c>
      <c r="I321" s="215">
        <v>50771</v>
      </c>
      <c r="J321" s="215"/>
      <c r="L321" s="214" t="s">
        <v>110</v>
      </c>
      <c r="P321" s="214" t="s">
        <v>130</v>
      </c>
      <c r="S321" s="214">
        <f t="shared" si="7"/>
        <v>2039</v>
      </c>
    </row>
    <row r="322" spans="1:19">
      <c r="A322" s="214" t="s">
        <v>105</v>
      </c>
      <c r="B322" s="214" t="s">
        <v>106</v>
      </c>
      <c r="C322" s="214" t="s">
        <v>112</v>
      </c>
      <c r="D322" s="214" t="s">
        <v>108</v>
      </c>
      <c r="E322" s="214">
        <v>53.04</v>
      </c>
      <c r="G322" s="214" t="s">
        <v>109</v>
      </c>
      <c r="H322" s="214">
        <v>1</v>
      </c>
      <c r="I322" s="215">
        <v>51136</v>
      </c>
      <c r="J322" s="215"/>
      <c r="L322" s="214" t="s">
        <v>110</v>
      </c>
      <c r="P322" s="214" t="s">
        <v>130</v>
      </c>
      <c r="S322" s="214">
        <f t="shared" si="7"/>
        <v>2040</v>
      </c>
    </row>
    <row r="323" spans="1:19">
      <c r="A323" s="214" t="s">
        <v>105</v>
      </c>
      <c r="B323" s="214" t="s">
        <v>106</v>
      </c>
      <c r="C323" s="214" t="s">
        <v>112</v>
      </c>
      <c r="D323" s="214" t="s">
        <v>108</v>
      </c>
      <c r="E323" s="214">
        <v>54.37</v>
      </c>
      <c r="G323" s="214" t="s">
        <v>109</v>
      </c>
      <c r="H323" s="214">
        <v>1</v>
      </c>
      <c r="I323" s="215">
        <v>51502</v>
      </c>
      <c r="J323" s="215"/>
      <c r="L323" s="214" t="s">
        <v>110</v>
      </c>
      <c r="P323" s="214" t="s">
        <v>130</v>
      </c>
      <c r="S323" s="214">
        <f t="shared" si="7"/>
        <v>2041</v>
      </c>
    </row>
    <row r="324" spans="1:19">
      <c r="A324" s="214" t="s">
        <v>105</v>
      </c>
      <c r="B324" s="214" t="s">
        <v>106</v>
      </c>
      <c r="C324" s="214" t="s">
        <v>112</v>
      </c>
      <c r="D324" s="214" t="s">
        <v>108</v>
      </c>
      <c r="E324" s="214">
        <v>55.69</v>
      </c>
      <c r="G324" s="214" t="s">
        <v>109</v>
      </c>
      <c r="H324" s="214">
        <v>1</v>
      </c>
      <c r="I324" s="215">
        <v>51867</v>
      </c>
      <c r="J324" s="215"/>
      <c r="L324" s="214" t="s">
        <v>110</v>
      </c>
      <c r="P324" s="214" t="s">
        <v>130</v>
      </c>
      <c r="S324" s="214">
        <f t="shared" si="7"/>
        <v>2042</v>
      </c>
    </row>
    <row r="325" spans="1:19">
      <c r="A325" s="214" t="s">
        <v>105</v>
      </c>
      <c r="B325" s="214" t="s">
        <v>106</v>
      </c>
      <c r="C325" s="214" t="s">
        <v>112</v>
      </c>
      <c r="D325" s="214" t="s">
        <v>108</v>
      </c>
      <c r="E325" s="214">
        <v>57.02</v>
      </c>
      <c r="G325" s="214" t="s">
        <v>109</v>
      </c>
      <c r="H325" s="214">
        <v>1</v>
      </c>
      <c r="I325" s="215">
        <v>52232</v>
      </c>
      <c r="J325" s="215"/>
      <c r="L325" s="214" t="s">
        <v>110</v>
      </c>
      <c r="P325" s="214" t="s">
        <v>130</v>
      </c>
      <c r="S325" s="214">
        <f t="shared" si="7"/>
        <v>2043</v>
      </c>
    </row>
    <row r="326" spans="1:19">
      <c r="A326" s="214" t="s">
        <v>105</v>
      </c>
      <c r="B326" s="214" t="s">
        <v>106</v>
      </c>
      <c r="C326" s="214" t="s">
        <v>112</v>
      </c>
      <c r="D326" s="214" t="s">
        <v>108</v>
      </c>
      <c r="E326" s="214">
        <v>57.02</v>
      </c>
      <c r="G326" s="214" t="s">
        <v>109</v>
      </c>
      <c r="H326" s="214">
        <v>1</v>
      </c>
      <c r="I326" s="215">
        <v>52597</v>
      </c>
      <c r="J326" s="215"/>
      <c r="L326" s="214" t="s">
        <v>110</v>
      </c>
      <c r="P326" s="214" t="s">
        <v>130</v>
      </c>
      <c r="S326" s="214">
        <f t="shared" si="7"/>
        <v>2044</v>
      </c>
    </row>
    <row r="327" spans="1:19">
      <c r="A327" s="214" t="s">
        <v>105</v>
      </c>
      <c r="B327" s="214" t="s">
        <v>106</v>
      </c>
      <c r="C327" s="214" t="s">
        <v>112</v>
      </c>
      <c r="D327" s="214" t="s">
        <v>108</v>
      </c>
      <c r="E327" s="214">
        <v>58.35</v>
      </c>
      <c r="G327" s="214" t="s">
        <v>109</v>
      </c>
      <c r="H327" s="214">
        <v>1</v>
      </c>
      <c r="I327" s="215">
        <v>52963</v>
      </c>
      <c r="J327" s="215"/>
      <c r="L327" s="214" t="s">
        <v>110</v>
      </c>
      <c r="P327" s="214" t="s">
        <v>130</v>
      </c>
      <c r="S327" s="214">
        <f t="shared" si="7"/>
        <v>2045</v>
      </c>
    </row>
    <row r="328" spans="1:19">
      <c r="A328" s="214" t="s">
        <v>105</v>
      </c>
      <c r="B328" s="214" t="s">
        <v>106</v>
      </c>
      <c r="C328" s="214" t="s">
        <v>112</v>
      </c>
      <c r="D328" s="214" t="s">
        <v>108</v>
      </c>
      <c r="E328" s="214">
        <v>59.67</v>
      </c>
      <c r="G328" s="214" t="s">
        <v>109</v>
      </c>
      <c r="H328" s="214">
        <v>1</v>
      </c>
      <c r="I328" s="215">
        <v>53328</v>
      </c>
      <c r="J328" s="215"/>
      <c r="L328" s="214" t="s">
        <v>110</v>
      </c>
      <c r="P328" s="214" t="s">
        <v>130</v>
      </c>
      <c r="S328" s="214">
        <f t="shared" si="7"/>
        <v>2046</v>
      </c>
    </row>
    <row r="329" spans="1:19">
      <c r="A329" s="214" t="s">
        <v>105</v>
      </c>
      <c r="B329" s="214" t="s">
        <v>106</v>
      </c>
      <c r="C329" s="214" t="s">
        <v>112</v>
      </c>
      <c r="D329" s="214" t="s">
        <v>108</v>
      </c>
      <c r="E329" s="214">
        <v>61</v>
      </c>
      <c r="G329" s="214" t="s">
        <v>109</v>
      </c>
      <c r="H329" s="214">
        <v>1</v>
      </c>
      <c r="I329" s="215">
        <v>53693</v>
      </c>
      <c r="J329" s="215"/>
      <c r="L329" s="214" t="s">
        <v>110</v>
      </c>
      <c r="P329" s="214" t="s">
        <v>130</v>
      </c>
      <c r="S329" s="214">
        <f t="shared" si="7"/>
        <v>2047</v>
      </c>
    </row>
    <row r="330" spans="1:19">
      <c r="A330" s="214" t="s">
        <v>105</v>
      </c>
      <c r="B330" s="214" t="s">
        <v>106</v>
      </c>
      <c r="C330" s="214" t="s">
        <v>112</v>
      </c>
      <c r="D330" s="214" t="s">
        <v>108</v>
      </c>
      <c r="E330" s="214">
        <v>61</v>
      </c>
      <c r="G330" s="214" t="s">
        <v>109</v>
      </c>
      <c r="H330" s="214">
        <v>1</v>
      </c>
      <c r="I330" s="215">
        <v>54058</v>
      </c>
      <c r="J330" s="215"/>
      <c r="L330" s="214" t="s">
        <v>110</v>
      </c>
      <c r="P330" s="214" t="s">
        <v>130</v>
      </c>
      <c r="S330" s="214">
        <f t="shared" si="7"/>
        <v>2048</v>
      </c>
    </row>
    <row r="331" spans="1:19">
      <c r="A331" s="214" t="s">
        <v>105</v>
      </c>
      <c r="B331" s="214" t="s">
        <v>106</v>
      </c>
      <c r="C331" s="214" t="s">
        <v>112</v>
      </c>
      <c r="D331" s="214" t="s">
        <v>108</v>
      </c>
      <c r="E331" s="214">
        <v>62.32</v>
      </c>
      <c r="G331" s="214" t="s">
        <v>109</v>
      </c>
      <c r="H331" s="214">
        <v>1</v>
      </c>
      <c r="I331" s="215">
        <v>54424</v>
      </c>
      <c r="J331" s="215"/>
      <c r="L331" s="214" t="s">
        <v>110</v>
      </c>
      <c r="P331" s="214" t="s">
        <v>130</v>
      </c>
      <c r="S331" s="214">
        <f t="shared" si="7"/>
        <v>2049</v>
      </c>
    </row>
    <row r="332" spans="1:19">
      <c r="A332" s="214" t="s">
        <v>105</v>
      </c>
      <c r="B332" s="214" t="s">
        <v>106</v>
      </c>
      <c r="C332" s="214" t="s">
        <v>112</v>
      </c>
      <c r="D332" s="214" t="s">
        <v>108</v>
      </c>
      <c r="E332" s="214">
        <v>63.65</v>
      </c>
      <c r="G332" s="214" t="s">
        <v>109</v>
      </c>
      <c r="H332" s="214">
        <v>1</v>
      </c>
      <c r="I332" s="215">
        <v>54789</v>
      </c>
      <c r="J332" s="215"/>
      <c r="L332" s="214" t="s">
        <v>110</v>
      </c>
      <c r="P332" s="214" t="s">
        <v>130</v>
      </c>
      <c r="S332" s="214">
        <f t="shared" si="7"/>
        <v>2050</v>
      </c>
    </row>
    <row r="333" spans="1:19">
      <c r="A333" s="214" t="s">
        <v>105</v>
      </c>
      <c r="B333" s="214" t="s">
        <v>106</v>
      </c>
      <c r="C333" s="214" t="s">
        <v>112</v>
      </c>
      <c r="D333" s="214" t="s">
        <v>108</v>
      </c>
      <c r="E333" s="214">
        <v>63.65</v>
      </c>
      <c r="G333" s="214" t="s">
        <v>109</v>
      </c>
      <c r="H333" s="214">
        <v>1</v>
      </c>
      <c r="I333" s="215">
        <v>55154</v>
      </c>
      <c r="J333" s="215"/>
      <c r="L333" s="214" t="s">
        <v>110</v>
      </c>
      <c r="P333" s="214" t="s">
        <v>130</v>
      </c>
      <c r="S333" s="214">
        <f t="shared" si="7"/>
        <v>2051</v>
      </c>
    </row>
    <row r="334" spans="1:19">
      <c r="A334" s="214" t="s">
        <v>105</v>
      </c>
      <c r="B334" s="214" t="s">
        <v>106</v>
      </c>
      <c r="C334" s="214" t="s">
        <v>112</v>
      </c>
      <c r="D334" s="214" t="s">
        <v>108</v>
      </c>
      <c r="E334" s="214">
        <v>64.98</v>
      </c>
      <c r="G334" s="214" t="s">
        <v>109</v>
      </c>
      <c r="H334" s="214">
        <v>1</v>
      </c>
      <c r="I334" s="215">
        <v>55519</v>
      </c>
      <c r="J334" s="215"/>
      <c r="L334" s="214" t="s">
        <v>110</v>
      </c>
      <c r="P334" s="214" t="s">
        <v>130</v>
      </c>
      <c r="S334" s="214">
        <f t="shared" si="7"/>
        <v>2052</v>
      </c>
    </row>
    <row r="335" spans="1:19">
      <c r="A335" s="214" t="s">
        <v>105</v>
      </c>
      <c r="B335" s="214" t="s">
        <v>106</v>
      </c>
      <c r="C335" s="214" t="s">
        <v>112</v>
      </c>
      <c r="D335" s="214" t="s">
        <v>108</v>
      </c>
      <c r="E335" s="214">
        <v>66.3</v>
      </c>
      <c r="G335" s="214" t="s">
        <v>109</v>
      </c>
      <c r="H335" s="214">
        <v>1</v>
      </c>
      <c r="I335" s="215">
        <v>55885</v>
      </c>
      <c r="J335" s="215"/>
      <c r="L335" s="214" t="s">
        <v>110</v>
      </c>
      <c r="P335" s="214" t="s">
        <v>130</v>
      </c>
      <c r="S335" s="214">
        <f t="shared" si="7"/>
        <v>2053</v>
      </c>
    </row>
    <row r="336" spans="1:19">
      <c r="A336" s="214" t="s">
        <v>105</v>
      </c>
      <c r="B336" s="214" t="s">
        <v>106</v>
      </c>
      <c r="C336" s="214" t="s">
        <v>112</v>
      </c>
      <c r="D336" s="214" t="s">
        <v>108</v>
      </c>
      <c r="E336" s="214">
        <v>67.63</v>
      </c>
      <c r="G336" s="214" t="s">
        <v>109</v>
      </c>
      <c r="H336" s="214">
        <v>1</v>
      </c>
      <c r="I336" s="215">
        <v>56250</v>
      </c>
      <c r="J336" s="215"/>
      <c r="L336" s="214" t="s">
        <v>110</v>
      </c>
      <c r="P336" s="214" t="s">
        <v>130</v>
      </c>
      <c r="S336" s="214">
        <f t="shared" si="7"/>
        <v>2054</v>
      </c>
    </row>
    <row r="338" spans="1:19">
      <c r="A338" s="212" t="s">
        <v>89</v>
      </c>
      <c r="B338" s="212" t="s">
        <v>90</v>
      </c>
      <c r="C338" s="212" t="s">
        <v>91</v>
      </c>
      <c r="D338" s="212" t="s">
        <v>92</v>
      </c>
      <c r="E338" s="212" t="s">
        <v>93</v>
      </c>
      <c r="F338" s="212" t="s">
        <v>94</v>
      </c>
      <c r="G338" s="212" t="s">
        <v>95</v>
      </c>
      <c r="H338" s="212" t="s">
        <v>96</v>
      </c>
      <c r="I338" s="212" t="s">
        <v>97</v>
      </c>
      <c r="J338" s="212" t="s">
        <v>98</v>
      </c>
      <c r="K338" s="212" t="s">
        <v>99</v>
      </c>
      <c r="L338" s="212" t="s">
        <v>100</v>
      </c>
      <c r="M338" s="212" t="s">
        <v>101</v>
      </c>
      <c r="N338" s="212" t="s">
        <v>102</v>
      </c>
      <c r="O338" s="212" t="s">
        <v>103</v>
      </c>
      <c r="P338" s="212" t="s">
        <v>104</v>
      </c>
      <c r="S338" s="212" t="s">
        <v>0</v>
      </c>
    </row>
    <row r="339" spans="1:19">
      <c r="B339" s="214" t="s">
        <v>106</v>
      </c>
      <c r="C339" s="214" t="s">
        <v>113</v>
      </c>
      <c r="D339" s="214" t="s">
        <v>108</v>
      </c>
      <c r="E339" s="214">
        <v>43.76</v>
      </c>
      <c r="G339" s="214" t="s">
        <v>109</v>
      </c>
      <c r="H339" s="214">
        <v>1</v>
      </c>
      <c r="I339" s="215">
        <v>45658</v>
      </c>
      <c r="J339" s="215"/>
      <c r="L339" s="214" t="s">
        <v>110</v>
      </c>
      <c r="P339" s="214" t="s">
        <v>130</v>
      </c>
      <c r="S339" s="214">
        <f t="shared" ref="S339:S359" si="8">YEAR(I339)</f>
        <v>2025</v>
      </c>
    </row>
    <row r="340" spans="1:19">
      <c r="B340" s="214" t="s">
        <v>106</v>
      </c>
      <c r="C340" s="214" t="s">
        <v>113</v>
      </c>
      <c r="D340" s="214" t="s">
        <v>108</v>
      </c>
      <c r="E340" s="214">
        <v>43.76</v>
      </c>
      <c r="G340" s="214" t="s">
        <v>109</v>
      </c>
      <c r="H340" s="214">
        <v>1</v>
      </c>
      <c r="I340" s="215">
        <v>46023</v>
      </c>
      <c r="J340" s="215"/>
      <c r="L340" s="214" t="s">
        <v>110</v>
      </c>
      <c r="P340" s="214" t="s">
        <v>130</v>
      </c>
      <c r="S340" s="214">
        <f t="shared" si="8"/>
        <v>2026</v>
      </c>
    </row>
    <row r="341" spans="1:19">
      <c r="B341" s="214" t="s">
        <v>106</v>
      </c>
      <c r="C341" s="214" t="s">
        <v>113</v>
      </c>
      <c r="D341" s="214" t="s">
        <v>108</v>
      </c>
      <c r="E341" s="214">
        <v>45.08</v>
      </c>
      <c r="G341" s="214" t="s">
        <v>109</v>
      </c>
      <c r="H341" s="214">
        <v>1</v>
      </c>
      <c r="I341" s="215">
        <v>46388</v>
      </c>
      <c r="J341" s="215"/>
      <c r="L341" s="214" t="s">
        <v>110</v>
      </c>
      <c r="P341" s="214" t="s">
        <v>130</v>
      </c>
      <c r="S341" s="214">
        <f t="shared" si="8"/>
        <v>2027</v>
      </c>
    </row>
    <row r="342" spans="1:19">
      <c r="B342" s="214" t="s">
        <v>106</v>
      </c>
      <c r="C342" s="214" t="s">
        <v>113</v>
      </c>
      <c r="D342" s="214" t="s">
        <v>108</v>
      </c>
      <c r="E342" s="214">
        <v>46.41</v>
      </c>
      <c r="G342" s="214" t="s">
        <v>109</v>
      </c>
      <c r="H342" s="214">
        <v>1</v>
      </c>
      <c r="I342" s="215">
        <v>46753</v>
      </c>
      <c r="J342" s="215"/>
      <c r="L342" s="214" t="s">
        <v>110</v>
      </c>
      <c r="P342" s="214" t="s">
        <v>130</v>
      </c>
      <c r="S342" s="214">
        <f t="shared" si="8"/>
        <v>2028</v>
      </c>
    </row>
    <row r="343" spans="1:19">
      <c r="B343" s="214" t="s">
        <v>106</v>
      </c>
      <c r="C343" s="214" t="s">
        <v>113</v>
      </c>
      <c r="D343" s="214" t="s">
        <v>108</v>
      </c>
      <c r="E343" s="214">
        <v>47.74</v>
      </c>
      <c r="G343" s="214" t="s">
        <v>109</v>
      </c>
      <c r="H343" s="214">
        <v>1</v>
      </c>
      <c r="I343" s="215">
        <v>47119</v>
      </c>
      <c r="J343" s="215"/>
      <c r="L343" s="214" t="s">
        <v>110</v>
      </c>
      <c r="P343" s="214" t="s">
        <v>130</v>
      </c>
      <c r="S343" s="214">
        <f t="shared" si="8"/>
        <v>2029</v>
      </c>
    </row>
    <row r="344" spans="1:19">
      <c r="B344" s="214" t="s">
        <v>106</v>
      </c>
      <c r="C344" s="214" t="s">
        <v>113</v>
      </c>
      <c r="D344" s="214" t="s">
        <v>108</v>
      </c>
      <c r="E344" s="214">
        <v>47.74</v>
      </c>
      <c r="G344" s="214" t="s">
        <v>109</v>
      </c>
      <c r="H344" s="214">
        <v>1</v>
      </c>
      <c r="I344" s="215">
        <v>47484</v>
      </c>
      <c r="J344" s="215"/>
      <c r="L344" s="214" t="s">
        <v>110</v>
      </c>
      <c r="P344" s="214" t="s">
        <v>130</v>
      </c>
      <c r="S344" s="214">
        <f t="shared" si="8"/>
        <v>2030</v>
      </c>
    </row>
    <row r="345" spans="1:19">
      <c r="B345" s="214" t="s">
        <v>106</v>
      </c>
      <c r="C345" s="214" t="s">
        <v>113</v>
      </c>
      <c r="D345" s="214" t="s">
        <v>108</v>
      </c>
      <c r="E345" s="214">
        <v>49.06</v>
      </c>
      <c r="G345" s="214" t="s">
        <v>109</v>
      </c>
      <c r="H345" s="214">
        <v>1</v>
      </c>
      <c r="I345" s="215">
        <v>47849</v>
      </c>
      <c r="J345" s="215"/>
      <c r="L345" s="214" t="s">
        <v>110</v>
      </c>
      <c r="P345" s="214" t="s">
        <v>130</v>
      </c>
      <c r="S345" s="214">
        <f t="shared" si="8"/>
        <v>2031</v>
      </c>
    </row>
    <row r="346" spans="1:19">
      <c r="B346" s="214" t="s">
        <v>106</v>
      </c>
      <c r="C346" s="214" t="s">
        <v>113</v>
      </c>
      <c r="D346" s="214" t="s">
        <v>108</v>
      </c>
      <c r="E346" s="214">
        <v>50.39</v>
      </c>
      <c r="G346" s="214" t="s">
        <v>109</v>
      </c>
      <c r="H346" s="214">
        <v>1</v>
      </c>
      <c r="I346" s="215">
        <v>48214</v>
      </c>
      <c r="J346" s="215"/>
      <c r="L346" s="214" t="s">
        <v>110</v>
      </c>
      <c r="P346" s="214" t="s">
        <v>130</v>
      </c>
      <c r="S346" s="214">
        <f t="shared" si="8"/>
        <v>2032</v>
      </c>
    </row>
    <row r="347" spans="1:19">
      <c r="B347" s="214" t="s">
        <v>106</v>
      </c>
      <c r="C347" s="214" t="s">
        <v>113</v>
      </c>
      <c r="D347" s="214" t="s">
        <v>108</v>
      </c>
      <c r="E347" s="214">
        <v>50.39</v>
      </c>
      <c r="G347" s="214" t="s">
        <v>109</v>
      </c>
      <c r="H347" s="214">
        <v>1</v>
      </c>
      <c r="I347" s="215">
        <v>48580</v>
      </c>
      <c r="J347" s="215"/>
      <c r="L347" s="214" t="s">
        <v>110</v>
      </c>
      <c r="P347" s="214" t="s">
        <v>130</v>
      </c>
      <c r="S347" s="214">
        <f t="shared" si="8"/>
        <v>2033</v>
      </c>
    </row>
    <row r="348" spans="1:19">
      <c r="B348" s="214" t="s">
        <v>106</v>
      </c>
      <c r="C348" s="214" t="s">
        <v>113</v>
      </c>
      <c r="D348" s="214" t="s">
        <v>108</v>
      </c>
      <c r="E348" s="214">
        <v>51.71</v>
      </c>
      <c r="G348" s="214" t="s">
        <v>109</v>
      </c>
      <c r="H348" s="214">
        <v>1</v>
      </c>
      <c r="I348" s="215">
        <v>48945</v>
      </c>
      <c r="J348" s="215"/>
      <c r="L348" s="214" t="s">
        <v>110</v>
      </c>
      <c r="P348" s="214" t="s">
        <v>130</v>
      </c>
      <c r="S348" s="214">
        <f t="shared" si="8"/>
        <v>2034</v>
      </c>
    </row>
    <row r="349" spans="1:19">
      <c r="B349" s="214" t="s">
        <v>106</v>
      </c>
      <c r="C349" s="214" t="s">
        <v>113</v>
      </c>
      <c r="D349" s="214" t="s">
        <v>108</v>
      </c>
      <c r="E349" s="214">
        <v>53.04</v>
      </c>
      <c r="G349" s="214" t="s">
        <v>109</v>
      </c>
      <c r="H349" s="214">
        <v>1</v>
      </c>
      <c r="I349" s="215">
        <v>49310</v>
      </c>
      <c r="J349" s="215"/>
      <c r="L349" s="214" t="s">
        <v>110</v>
      </c>
      <c r="P349" s="214" t="s">
        <v>130</v>
      </c>
      <c r="S349" s="214">
        <f t="shared" si="8"/>
        <v>2035</v>
      </c>
    </row>
    <row r="350" spans="1:19">
      <c r="B350" s="214" t="s">
        <v>106</v>
      </c>
      <c r="C350" s="214" t="s">
        <v>113</v>
      </c>
      <c r="D350" s="214" t="s">
        <v>108</v>
      </c>
      <c r="E350" s="214">
        <v>54.37</v>
      </c>
      <c r="G350" s="214" t="s">
        <v>109</v>
      </c>
      <c r="H350" s="214">
        <v>1</v>
      </c>
      <c r="I350" s="215">
        <v>49675</v>
      </c>
      <c r="J350" s="215"/>
      <c r="L350" s="214" t="s">
        <v>110</v>
      </c>
      <c r="P350" s="214" t="s">
        <v>130</v>
      </c>
      <c r="S350" s="214">
        <f t="shared" si="8"/>
        <v>2036</v>
      </c>
    </row>
    <row r="351" spans="1:19">
      <c r="B351" s="214" t="s">
        <v>106</v>
      </c>
      <c r="C351" s="214" t="s">
        <v>113</v>
      </c>
      <c r="D351" s="214" t="s">
        <v>108</v>
      </c>
      <c r="E351" s="214">
        <v>55.69</v>
      </c>
      <c r="G351" s="214" t="s">
        <v>109</v>
      </c>
      <c r="H351" s="214">
        <v>1</v>
      </c>
      <c r="I351" s="215">
        <v>50041</v>
      </c>
      <c r="J351" s="215"/>
      <c r="L351" s="214" t="s">
        <v>110</v>
      </c>
      <c r="P351" s="214" t="s">
        <v>130</v>
      </c>
      <c r="S351" s="214">
        <f t="shared" si="8"/>
        <v>2037</v>
      </c>
    </row>
    <row r="352" spans="1:19">
      <c r="B352" s="214" t="s">
        <v>106</v>
      </c>
      <c r="C352" s="214" t="s">
        <v>113</v>
      </c>
      <c r="D352" s="214" t="s">
        <v>108</v>
      </c>
      <c r="E352" s="214">
        <v>55.69</v>
      </c>
      <c r="G352" s="214" t="s">
        <v>109</v>
      </c>
      <c r="H352" s="214">
        <v>1</v>
      </c>
      <c r="I352" s="215">
        <v>50406</v>
      </c>
      <c r="J352" s="215"/>
      <c r="L352" s="214" t="s">
        <v>110</v>
      </c>
      <c r="P352" s="214" t="s">
        <v>130</v>
      </c>
      <c r="S352" s="214">
        <f t="shared" si="8"/>
        <v>2038</v>
      </c>
    </row>
    <row r="353" spans="2:19">
      <c r="B353" s="214" t="s">
        <v>106</v>
      </c>
      <c r="C353" s="214" t="s">
        <v>113</v>
      </c>
      <c r="D353" s="214" t="s">
        <v>108</v>
      </c>
      <c r="E353" s="214">
        <v>57.02</v>
      </c>
      <c r="G353" s="214" t="s">
        <v>109</v>
      </c>
      <c r="H353" s="214">
        <v>1</v>
      </c>
      <c r="I353" s="215">
        <v>50771</v>
      </c>
      <c r="J353" s="215"/>
      <c r="L353" s="214" t="s">
        <v>110</v>
      </c>
      <c r="P353" s="214" t="s">
        <v>130</v>
      </c>
      <c r="S353" s="214">
        <f t="shared" si="8"/>
        <v>2039</v>
      </c>
    </row>
    <row r="354" spans="2:19">
      <c r="B354" s="214" t="s">
        <v>106</v>
      </c>
      <c r="C354" s="214" t="s">
        <v>113</v>
      </c>
      <c r="D354" s="214" t="s">
        <v>108</v>
      </c>
      <c r="E354" s="214">
        <v>58.35</v>
      </c>
      <c r="G354" s="214" t="s">
        <v>109</v>
      </c>
      <c r="H354" s="214">
        <v>1</v>
      </c>
      <c r="I354" s="215">
        <v>51136</v>
      </c>
      <c r="J354" s="215"/>
      <c r="L354" s="214" t="s">
        <v>110</v>
      </c>
      <c r="P354" s="214" t="s">
        <v>130</v>
      </c>
      <c r="S354" s="214">
        <f t="shared" si="8"/>
        <v>2040</v>
      </c>
    </row>
    <row r="355" spans="2:19">
      <c r="B355" s="214" t="s">
        <v>106</v>
      </c>
      <c r="C355" s="214" t="s">
        <v>113</v>
      </c>
      <c r="D355" s="214" t="s">
        <v>108</v>
      </c>
      <c r="E355" s="214">
        <v>46.68</v>
      </c>
      <c r="G355" s="214" t="s">
        <v>109</v>
      </c>
      <c r="H355" s="214">
        <v>1</v>
      </c>
      <c r="I355" s="215">
        <v>51502</v>
      </c>
      <c r="J355" s="215"/>
      <c r="L355" s="214" t="s">
        <v>110</v>
      </c>
      <c r="P355" s="214" t="s">
        <v>130</v>
      </c>
      <c r="S355" s="214">
        <f t="shared" si="8"/>
        <v>2041</v>
      </c>
    </row>
    <row r="356" spans="2:19">
      <c r="B356" s="214" t="s">
        <v>106</v>
      </c>
      <c r="C356" s="214" t="s">
        <v>113</v>
      </c>
      <c r="D356" s="214" t="s">
        <v>108</v>
      </c>
      <c r="E356" s="214">
        <v>35.01</v>
      </c>
      <c r="G356" s="214" t="s">
        <v>109</v>
      </c>
      <c r="H356" s="214">
        <v>1</v>
      </c>
      <c r="I356" s="215">
        <v>51867</v>
      </c>
      <c r="J356" s="215"/>
      <c r="L356" s="214" t="s">
        <v>110</v>
      </c>
      <c r="P356" s="214" t="s">
        <v>130</v>
      </c>
      <c r="S356" s="214">
        <f t="shared" si="8"/>
        <v>2042</v>
      </c>
    </row>
    <row r="357" spans="2:19">
      <c r="B357" s="214" t="s">
        <v>106</v>
      </c>
      <c r="C357" s="214" t="s">
        <v>113</v>
      </c>
      <c r="D357" s="214" t="s">
        <v>108</v>
      </c>
      <c r="E357" s="214">
        <v>23.34</v>
      </c>
      <c r="G357" s="214" t="s">
        <v>109</v>
      </c>
      <c r="H357" s="214">
        <v>1</v>
      </c>
      <c r="I357" s="215">
        <v>52232</v>
      </c>
      <c r="J357" s="215"/>
      <c r="L357" s="214" t="s">
        <v>110</v>
      </c>
      <c r="P357" s="214" t="s">
        <v>130</v>
      </c>
      <c r="S357" s="214">
        <f t="shared" si="8"/>
        <v>2043</v>
      </c>
    </row>
    <row r="358" spans="2:19">
      <c r="B358" s="214" t="s">
        <v>106</v>
      </c>
      <c r="C358" s="214" t="s">
        <v>113</v>
      </c>
      <c r="D358" s="214" t="s">
        <v>108</v>
      </c>
      <c r="E358" s="214">
        <v>11.67</v>
      </c>
      <c r="G358" s="214" t="s">
        <v>109</v>
      </c>
      <c r="H358" s="214">
        <v>1</v>
      </c>
      <c r="I358" s="215">
        <v>52597</v>
      </c>
      <c r="J358" s="215"/>
      <c r="L358" s="214" t="s">
        <v>110</v>
      </c>
      <c r="P358" s="214" t="s">
        <v>130</v>
      </c>
      <c r="S358" s="214">
        <f t="shared" si="8"/>
        <v>2044</v>
      </c>
    </row>
    <row r="359" spans="2:19">
      <c r="B359" s="214" t="s">
        <v>106</v>
      </c>
      <c r="C359" s="214" t="s">
        <v>113</v>
      </c>
      <c r="D359" s="214" t="s">
        <v>108</v>
      </c>
      <c r="E359" s="214">
        <v>0</v>
      </c>
      <c r="G359" s="214" t="s">
        <v>109</v>
      </c>
      <c r="H359" s="214">
        <v>1</v>
      </c>
      <c r="I359" s="215">
        <v>52963</v>
      </c>
      <c r="J359" s="215"/>
      <c r="L359" s="214" t="s">
        <v>110</v>
      </c>
      <c r="P359" s="214" t="s">
        <v>130</v>
      </c>
      <c r="S359" s="214">
        <f t="shared" si="8"/>
        <v>2045</v>
      </c>
    </row>
    <row r="360" spans="2:19">
      <c r="I360" s="215"/>
      <c r="J360" s="215"/>
    </row>
    <row r="361" spans="2:19">
      <c r="I361" s="215"/>
      <c r="J361" s="215"/>
    </row>
    <row r="362" spans="2:19">
      <c r="I362" s="215"/>
      <c r="J362" s="215"/>
    </row>
    <row r="363" spans="2:19">
      <c r="I363" s="215"/>
      <c r="J363" s="215"/>
    </row>
    <row r="364" spans="2:19">
      <c r="I364" s="215"/>
      <c r="J364" s="215"/>
    </row>
    <row r="365" spans="2:19">
      <c r="I365" s="215"/>
      <c r="J365" s="215"/>
    </row>
    <row r="366" spans="2:19">
      <c r="I366" s="215"/>
      <c r="J366" s="215"/>
    </row>
    <row r="367" spans="2:19">
      <c r="I367" s="215"/>
      <c r="J367" s="215"/>
    </row>
    <row r="368" spans="2:19">
      <c r="I368" s="215"/>
      <c r="J368" s="215"/>
    </row>
    <row r="369" spans="1:22">
      <c r="I369" s="215"/>
      <c r="J369" s="215"/>
    </row>
    <row r="370" spans="1:22" s="212" customFormat="1">
      <c r="A370" s="212" t="s">
        <v>89</v>
      </c>
      <c r="B370" s="212" t="s">
        <v>90</v>
      </c>
      <c r="C370" s="212" t="s">
        <v>91</v>
      </c>
      <c r="D370" s="212" t="s">
        <v>92</v>
      </c>
      <c r="E370" s="212" t="s">
        <v>93</v>
      </c>
      <c r="F370" s="212" t="s">
        <v>94</v>
      </c>
      <c r="G370" s="212" t="s">
        <v>95</v>
      </c>
      <c r="H370" s="212" t="s">
        <v>96</v>
      </c>
      <c r="I370" s="212" t="s">
        <v>97</v>
      </c>
      <c r="J370" s="212" t="s">
        <v>98</v>
      </c>
      <c r="K370" s="212" t="s">
        <v>99</v>
      </c>
      <c r="L370" s="212" t="s">
        <v>100</v>
      </c>
      <c r="M370" s="212" t="s">
        <v>101</v>
      </c>
      <c r="N370" s="212" t="s">
        <v>102</v>
      </c>
      <c r="O370" s="212" t="s">
        <v>103</v>
      </c>
      <c r="P370" s="212" t="s">
        <v>104</v>
      </c>
      <c r="S370" s="212" t="s">
        <v>0</v>
      </c>
    </row>
    <row r="371" spans="1:22">
      <c r="A371" s="214" t="s">
        <v>105</v>
      </c>
      <c r="B371" s="214" t="s">
        <v>106</v>
      </c>
      <c r="C371" s="214" t="s">
        <v>107</v>
      </c>
      <c r="D371" s="214" t="s">
        <v>108</v>
      </c>
      <c r="E371" s="319">
        <v>1</v>
      </c>
      <c r="G371" s="214" t="s">
        <v>109</v>
      </c>
      <c r="H371" s="214">
        <v>1</v>
      </c>
      <c r="I371" s="215">
        <v>45292</v>
      </c>
      <c r="J371" s="215"/>
      <c r="L371" s="214" t="s">
        <v>110</v>
      </c>
      <c r="O371" s="214" t="s">
        <v>180</v>
      </c>
      <c r="P371" s="214" t="s">
        <v>109</v>
      </c>
      <c r="S371" s="214">
        <f>YEAR(I371)</f>
        <v>2024</v>
      </c>
    </row>
    <row r="372" spans="1:22">
      <c r="A372" s="214" t="s">
        <v>105</v>
      </c>
      <c r="B372" s="214" t="s">
        <v>106</v>
      </c>
      <c r="C372" s="214" t="s">
        <v>107</v>
      </c>
      <c r="D372" s="214" t="s">
        <v>108</v>
      </c>
      <c r="E372" s="214">
        <v>1.0218</v>
      </c>
      <c r="G372" s="214" t="s">
        <v>109</v>
      </c>
      <c r="H372" s="214">
        <v>1</v>
      </c>
      <c r="I372" s="215">
        <v>45658</v>
      </c>
      <c r="J372" s="215"/>
      <c r="L372" s="214" t="s">
        <v>110</v>
      </c>
      <c r="O372" s="214" t="s">
        <v>180</v>
      </c>
      <c r="P372" s="214" t="s">
        <v>109</v>
      </c>
      <c r="S372" s="214">
        <f t="shared" ref="S372:S394" si="9">YEAR(I372)</f>
        <v>2025</v>
      </c>
      <c r="V372" s="214">
        <f>E372/E371-1</f>
        <v>2.1800000000000042E-2</v>
      </c>
    </row>
    <row r="373" spans="1:22">
      <c r="A373" s="214" t="s">
        <v>105</v>
      </c>
      <c r="B373" s="214" t="s">
        <v>106</v>
      </c>
      <c r="C373" s="214" t="s">
        <v>107</v>
      </c>
      <c r="D373" s="214" t="s">
        <v>108</v>
      </c>
      <c r="E373" s="214">
        <v>1.04407524</v>
      </c>
      <c r="G373" s="214" t="s">
        <v>109</v>
      </c>
      <c r="H373" s="214">
        <v>1</v>
      </c>
      <c r="I373" s="215">
        <v>46023</v>
      </c>
      <c r="J373" s="215"/>
      <c r="L373" s="214" t="s">
        <v>110</v>
      </c>
      <c r="O373" s="214" t="s">
        <v>180</v>
      </c>
      <c r="P373" s="214" t="s">
        <v>109</v>
      </c>
      <c r="S373" s="214">
        <f t="shared" si="9"/>
        <v>2026</v>
      </c>
      <c r="V373" s="214">
        <f>E373/E372-1</f>
        <v>2.179999999999982E-2</v>
      </c>
    </row>
    <row r="374" spans="1:22">
      <c r="A374" s="214" t="s">
        <v>105</v>
      </c>
      <c r="B374" s="214" t="s">
        <v>106</v>
      </c>
      <c r="C374" s="214" t="s">
        <v>107</v>
      </c>
      <c r="D374" s="214" t="s">
        <v>108</v>
      </c>
      <c r="E374" s="214">
        <v>1.0668360800000001</v>
      </c>
      <c r="G374" s="214" t="s">
        <v>109</v>
      </c>
      <c r="H374" s="214">
        <v>1</v>
      </c>
      <c r="I374" s="215">
        <v>46388</v>
      </c>
      <c r="J374" s="215"/>
      <c r="L374" s="214" t="s">
        <v>110</v>
      </c>
      <c r="O374" s="214" t="s">
        <v>180</v>
      </c>
      <c r="P374" s="214" t="s">
        <v>109</v>
      </c>
      <c r="S374" s="214">
        <f t="shared" si="9"/>
        <v>2027</v>
      </c>
      <c r="V374" s="214">
        <f t="shared" ref="V374:V394" si="10">E374/E373-1</f>
        <v>2.179999977779401E-2</v>
      </c>
    </row>
    <row r="375" spans="1:22">
      <c r="A375" s="214" t="s">
        <v>105</v>
      </c>
      <c r="B375" s="214" t="s">
        <v>106</v>
      </c>
      <c r="C375" s="214" t="s">
        <v>107</v>
      </c>
      <c r="D375" s="214" t="s">
        <v>108</v>
      </c>
      <c r="E375" s="214">
        <v>1.090093107</v>
      </c>
      <c r="G375" s="214" t="s">
        <v>109</v>
      </c>
      <c r="H375" s="214">
        <v>1</v>
      </c>
      <c r="I375" s="215">
        <v>46753</v>
      </c>
      <c r="J375" s="215"/>
      <c r="L375" s="214" t="s">
        <v>110</v>
      </c>
      <c r="O375" s="214" t="s">
        <v>180</v>
      </c>
      <c r="P375" s="214" t="s">
        <v>109</v>
      </c>
      <c r="S375" s="214">
        <f t="shared" si="9"/>
        <v>2028</v>
      </c>
      <c r="V375" s="214">
        <f t="shared" si="10"/>
        <v>2.1800000427431909E-2</v>
      </c>
    </row>
    <row r="376" spans="1:22">
      <c r="A376" s="214" t="s">
        <v>105</v>
      </c>
      <c r="B376" s="214" t="s">
        <v>106</v>
      </c>
      <c r="C376" s="214" t="s">
        <v>107</v>
      </c>
      <c r="D376" s="214" t="s">
        <v>108</v>
      </c>
      <c r="E376" s="214">
        <v>1.1138571370000001</v>
      </c>
      <c r="G376" s="214" t="s">
        <v>109</v>
      </c>
      <c r="H376" s="214">
        <v>1</v>
      </c>
      <c r="I376" s="215">
        <v>47119</v>
      </c>
      <c r="J376" s="215"/>
      <c r="L376" s="214" t="s">
        <v>110</v>
      </c>
      <c r="O376" s="214" t="s">
        <v>180</v>
      </c>
      <c r="P376" s="214" t="s">
        <v>109</v>
      </c>
      <c r="S376" s="214">
        <f t="shared" si="9"/>
        <v>2029</v>
      </c>
      <c r="V376" s="214">
        <f t="shared" si="10"/>
        <v>2.1800000245300266E-2</v>
      </c>
    </row>
    <row r="377" spans="1:22">
      <c r="A377" s="214" t="s">
        <v>105</v>
      </c>
      <c r="B377" s="214" t="s">
        <v>106</v>
      </c>
      <c r="C377" s="214" t="s">
        <v>107</v>
      </c>
      <c r="D377" s="214" t="s">
        <v>108</v>
      </c>
      <c r="E377" s="214">
        <v>1.138139222</v>
      </c>
      <c r="G377" s="214" t="s">
        <v>109</v>
      </c>
      <c r="H377" s="214">
        <v>1</v>
      </c>
      <c r="I377" s="215">
        <v>47484</v>
      </c>
      <c r="J377" s="215"/>
      <c r="L377" s="214" t="s">
        <v>110</v>
      </c>
      <c r="O377" s="214" t="s">
        <v>180</v>
      </c>
      <c r="P377" s="214" t="s">
        <v>109</v>
      </c>
      <c r="S377" s="214">
        <f t="shared" si="9"/>
        <v>2030</v>
      </c>
      <c r="V377" s="214">
        <f t="shared" si="10"/>
        <v>2.1799999473361309E-2</v>
      </c>
    </row>
    <row r="378" spans="1:22">
      <c r="A378" s="214" t="s">
        <v>105</v>
      </c>
      <c r="B378" s="214" t="s">
        <v>106</v>
      </c>
      <c r="C378" s="214" t="s">
        <v>107</v>
      </c>
      <c r="D378" s="214" t="s">
        <v>108</v>
      </c>
      <c r="E378" s="214">
        <v>1.1629506570000001</v>
      </c>
      <c r="G378" s="214" t="s">
        <v>109</v>
      </c>
      <c r="H378" s="214">
        <v>1</v>
      </c>
      <c r="I378" s="215">
        <v>47849</v>
      </c>
      <c r="J378" s="215"/>
      <c r="L378" s="214" t="s">
        <v>110</v>
      </c>
      <c r="O378" s="214" t="s">
        <v>180</v>
      </c>
      <c r="P378" s="214" t="s">
        <v>109</v>
      </c>
      <c r="S378" s="214">
        <f t="shared" si="9"/>
        <v>2031</v>
      </c>
      <c r="V378" s="214">
        <f t="shared" si="10"/>
        <v>2.179999996520654E-2</v>
      </c>
    </row>
    <row r="379" spans="1:22">
      <c r="A379" s="214" t="s">
        <v>105</v>
      </c>
      <c r="B379" s="214" t="s">
        <v>106</v>
      </c>
      <c r="C379" s="214" t="s">
        <v>107</v>
      </c>
      <c r="D379" s="214" t="s">
        <v>108</v>
      </c>
      <c r="E379" s="214">
        <v>1.1883029810000001</v>
      </c>
      <c r="G379" s="214" t="s">
        <v>109</v>
      </c>
      <c r="H379" s="214">
        <v>1</v>
      </c>
      <c r="I379" s="215">
        <v>48214</v>
      </c>
      <c r="J379" s="215"/>
      <c r="L379" s="214" t="s">
        <v>110</v>
      </c>
      <c r="O379" s="214" t="s">
        <v>180</v>
      </c>
      <c r="P379" s="214" t="s">
        <v>109</v>
      </c>
      <c r="S379" s="214">
        <f t="shared" si="9"/>
        <v>2032</v>
      </c>
      <c r="V379" s="214">
        <f t="shared" si="10"/>
        <v>2.1799999722602159E-2</v>
      </c>
    </row>
    <row r="380" spans="1:22">
      <c r="A380" s="214" t="s">
        <v>105</v>
      </c>
      <c r="B380" s="214" t="s">
        <v>106</v>
      </c>
      <c r="C380" s="214" t="s">
        <v>107</v>
      </c>
      <c r="D380" s="214" t="s">
        <v>108</v>
      </c>
      <c r="E380" s="214">
        <v>1.2142079859999999</v>
      </c>
      <c r="G380" s="214" t="s">
        <v>109</v>
      </c>
      <c r="H380" s="214">
        <v>1</v>
      </c>
      <c r="I380" s="215">
        <v>48580</v>
      </c>
      <c r="J380" s="215"/>
      <c r="L380" s="214" t="s">
        <v>110</v>
      </c>
      <c r="O380" s="214" t="s">
        <v>180</v>
      </c>
      <c r="P380" s="214" t="s">
        <v>109</v>
      </c>
      <c r="S380" s="214">
        <f t="shared" si="9"/>
        <v>2033</v>
      </c>
      <c r="V380" s="214">
        <f t="shared" si="10"/>
        <v>2.1800000011949594E-2</v>
      </c>
    </row>
    <row r="381" spans="1:22">
      <c r="A381" s="214" t="s">
        <v>105</v>
      </c>
      <c r="B381" s="214" t="s">
        <v>106</v>
      </c>
      <c r="C381" s="214" t="s">
        <v>107</v>
      </c>
      <c r="D381" s="214" t="s">
        <v>108</v>
      </c>
      <c r="E381" s="214">
        <v>1.240677721</v>
      </c>
      <c r="G381" s="214" t="s">
        <v>109</v>
      </c>
      <c r="H381" s="214">
        <v>1</v>
      </c>
      <c r="I381" s="215">
        <v>48945</v>
      </c>
      <c r="J381" s="215"/>
      <c r="L381" s="214" t="s">
        <v>110</v>
      </c>
      <c r="O381" s="214" t="s">
        <v>180</v>
      </c>
      <c r="P381" s="214" t="s">
        <v>109</v>
      </c>
      <c r="S381" s="214">
        <f t="shared" si="9"/>
        <v>2034</v>
      </c>
      <c r="V381" s="214">
        <f t="shared" si="10"/>
        <v>2.1800000745506587E-2</v>
      </c>
    </row>
    <row r="382" spans="1:22">
      <c r="A382" s="214" t="s">
        <v>105</v>
      </c>
      <c r="B382" s="214" t="s">
        <v>106</v>
      </c>
      <c r="C382" s="214" t="s">
        <v>107</v>
      </c>
      <c r="D382" s="214" t="s">
        <v>108</v>
      </c>
      <c r="E382" s="214">
        <v>1.267724495</v>
      </c>
      <c r="G382" s="214" t="s">
        <v>109</v>
      </c>
      <c r="H382" s="214">
        <v>1</v>
      </c>
      <c r="I382" s="215">
        <v>49310</v>
      </c>
      <c r="J382" s="215"/>
      <c r="L382" s="214" t="s">
        <v>110</v>
      </c>
      <c r="O382" s="214" t="s">
        <v>180</v>
      </c>
      <c r="P382" s="214" t="s">
        <v>109</v>
      </c>
      <c r="S382" s="214">
        <f t="shared" si="9"/>
        <v>2035</v>
      </c>
      <c r="V382" s="214">
        <f t="shared" si="10"/>
        <v>2.1799999743849607E-2</v>
      </c>
    </row>
    <row r="383" spans="1:22">
      <c r="A383" s="214" t="s">
        <v>105</v>
      </c>
      <c r="B383" s="214" t="s">
        <v>106</v>
      </c>
      <c r="C383" s="214" t="s">
        <v>107</v>
      </c>
      <c r="D383" s="214" t="s">
        <v>108</v>
      </c>
      <c r="E383" s="214">
        <v>1.2953608889999999</v>
      </c>
      <c r="G383" s="214" t="s">
        <v>109</v>
      </c>
      <c r="H383" s="214">
        <v>1</v>
      </c>
      <c r="I383" s="215">
        <v>49675</v>
      </c>
      <c r="J383" s="215"/>
      <c r="L383" s="214" t="s">
        <v>110</v>
      </c>
      <c r="O383" s="214" t="s">
        <v>180</v>
      </c>
      <c r="P383" s="214" t="s">
        <v>109</v>
      </c>
      <c r="S383" s="214">
        <f t="shared" si="9"/>
        <v>2036</v>
      </c>
      <c r="V383" s="214">
        <f t="shared" si="10"/>
        <v>2.1800000007099252E-2</v>
      </c>
    </row>
    <row r="384" spans="1:22">
      <c r="A384" s="214" t="s">
        <v>105</v>
      </c>
      <c r="B384" s="214" t="s">
        <v>106</v>
      </c>
      <c r="C384" s="214" t="s">
        <v>107</v>
      </c>
      <c r="D384" s="214" t="s">
        <v>108</v>
      </c>
      <c r="E384" s="214">
        <v>1.3235997559999999</v>
      </c>
      <c r="G384" s="214" t="s">
        <v>109</v>
      </c>
      <c r="H384" s="214">
        <v>1</v>
      </c>
      <c r="I384" s="215">
        <v>50041</v>
      </c>
      <c r="J384" s="215"/>
      <c r="L384" s="214" t="s">
        <v>110</v>
      </c>
      <c r="O384" s="214" t="s">
        <v>180</v>
      </c>
      <c r="P384" s="214" t="s">
        <v>109</v>
      </c>
      <c r="S384" s="214">
        <f t="shared" si="9"/>
        <v>2037</v>
      </c>
      <c r="V384" s="214">
        <f t="shared" si="10"/>
        <v>2.1799999706491047E-2</v>
      </c>
    </row>
    <row r="385" spans="1:22">
      <c r="A385" s="214" t="s">
        <v>105</v>
      </c>
      <c r="B385" s="214" t="s">
        <v>106</v>
      </c>
      <c r="C385" s="214" t="s">
        <v>107</v>
      </c>
      <c r="D385" s="214" t="s">
        <v>108</v>
      </c>
      <c r="E385" s="214">
        <v>1.3524542310000001</v>
      </c>
      <c r="G385" s="214" t="s">
        <v>109</v>
      </c>
      <c r="H385" s="214">
        <v>1</v>
      </c>
      <c r="I385" s="215">
        <v>50406</v>
      </c>
      <c r="J385" s="215"/>
      <c r="L385" s="214" t="s">
        <v>110</v>
      </c>
      <c r="O385" s="214" t="s">
        <v>180</v>
      </c>
      <c r="P385" s="214" t="s">
        <v>109</v>
      </c>
      <c r="S385" s="214">
        <f t="shared" si="9"/>
        <v>2038</v>
      </c>
      <c r="V385" s="214">
        <f t="shared" si="10"/>
        <v>2.1800000241160689E-2</v>
      </c>
    </row>
    <row r="386" spans="1:22">
      <c r="A386" s="214" t="s">
        <v>105</v>
      </c>
      <c r="B386" s="214" t="s">
        <v>106</v>
      </c>
      <c r="C386" s="214" t="s">
        <v>107</v>
      </c>
      <c r="D386" s="214" t="s">
        <v>108</v>
      </c>
      <c r="E386" s="214">
        <v>1.381937733</v>
      </c>
      <c r="G386" s="214" t="s">
        <v>109</v>
      </c>
      <c r="H386" s="214">
        <v>1</v>
      </c>
      <c r="I386" s="215">
        <v>50771</v>
      </c>
      <c r="J386" s="215"/>
      <c r="L386" s="214" t="s">
        <v>110</v>
      </c>
      <c r="O386" s="214" t="s">
        <v>180</v>
      </c>
      <c r="P386" s="214" t="s">
        <v>109</v>
      </c>
      <c r="S386" s="214">
        <f t="shared" si="9"/>
        <v>2039</v>
      </c>
      <c r="V386" s="214">
        <f t="shared" si="10"/>
        <v>2.1799999825650174E-2</v>
      </c>
    </row>
    <row r="387" spans="1:22">
      <c r="A387" s="214" t="s">
        <v>105</v>
      </c>
      <c r="B387" s="214" t="s">
        <v>106</v>
      </c>
      <c r="C387" s="214" t="s">
        <v>107</v>
      </c>
      <c r="D387" s="214" t="s">
        <v>108</v>
      </c>
      <c r="E387" s="214">
        <v>1.412063976</v>
      </c>
      <c r="G387" s="214" t="s">
        <v>109</v>
      </c>
      <c r="H387" s="214">
        <v>1</v>
      </c>
      <c r="I387" s="215">
        <v>51136</v>
      </c>
      <c r="J387" s="215"/>
      <c r="L387" s="214" t="s">
        <v>110</v>
      </c>
      <c r="O387" s="214" t="s">
        <v>180</v>
      </c>
      <c r="P387" s="214" t="s">
        <v>109</v>
      </c>
      <c r="S387" s="214">
        <f t="shared" si="9"/>
        <v>2040</v>
      </c>
      <c r="V387" s="214">
        <f t="shared" si="10"/>
        <v>2.1800000304355249E-2</v>
      </c>
    </row>
    <row r="388" spans="1:22">
      <c r="A388" s="214" t="s">
        <v>105</v>
      </c>
      <c r="B388" s="214" t="s">
        <v>106</v>
      </c>
      <c r="C388" s="214" t="s">
        <v>107</v>
      </c>
      <c r="D388" s="214" t="s">
        <v>108</v>
      </c>
      <c r="E388" s="214">
        <v>1.44284697</v>
      </c>
      <c r="G388" s="214" t="s">
        <v>109</v>
      </c>
      <c r="H388" s="214">
        <v>1</v>
      </c>
      <c r="I388" s="215">
        <v>51502</v>
      </c>
      <c r="J388" s="215"/>
      <c r="L388" s="214" t="s">
        <v>110</v>
      </c>
      <c r="O388" s="214" t="s">
        <v>180</v>
      </c>
      <c r="P388" s="214" t="s">
        <v>109</v>
      </c>
      <c r="S388" s="214">
        <f t="shared" si="9"/>
        <v>2041</v>
      </c>
      <c r="V388" s="214">
        <f t="shared" si="10"/>
        <v>2.1799999520701663E-2</v>
      </c>
    </row>
    <row r="389" spans="1:22">
      <c r="A389" s="214" t="s">
        <v>105</v>
      </c>
      <c r="B389" s="214" t="s">
        <v>106</v>
      </c>
      <c r="C389" s="214" t="s">
        <v>107</v>
      </c>
      <c r="D389" s="214" t="s">
        <v>108</v>
      </c>
      <c r="E389" s="214">
        <v>1.474301034</v>
      </c>
      <c r="G389" s="214" t="s">
        <v>109</v>
      </c>
      <c r="H389" s="214">
        <v>1</v>
      </c>
      <c r="I389" s="215">
        <v>51867</v>
      </c>
      <c r="J389" s="215"/>
      <c r="L389" s="214" t="s">
        <v>110</v>
      </c>
      <c r="O389" s="214" t="s">
        <v>180</v>
      </c>
      <c r="P389" s="214" t="s">
        <v>109</v>
      </c>
      <c r="S389" s="214">
        <f t="shared" si="9"/>
        <v>2042</v>
      </c>
      <c r="V389" s="214">
        <f t="shared" si="10"/>
        <v>2.1800000037426104E-2</v>
      </c>
    </row>
    <row r="390" spans="1:22">
      <c r="A390" s="214" t="s">
        <v>105</v>
      </c>
      <c r="B390" s="214" t="s">
        <v>106</v>
      </c>
      <c r="C390" s="214" t="s">
        <v>107</v>
      </c>
      <c r="D390" s="214" t="s">
        <v>108</v>
      </c>
      <c r="E390" s="214">
        <v>1.506440797</v>
      </c>
      <c r="G390" s="214" t="s">
        <v>109</v>
      </c>
      <c r="H390" s="214">
        <v>1</v>
      </c>
      <c r="I390" s="215">
        <v>52232</v>
      </c>
      <c r="J390" s="215"/>
      <c r="L390" s="214" t="s">
        <v>110</v>
      </c>
      <c r="O390" s="214" t="s">
        <v>180</v>
      </c>
      <c r="P390" s="214" t="s">
        <v>109</v>
      </c>
      <c r="S390" s="214">
        <f t="shared" si="9"/>
        <v>2043</v>
      </c>
      <c r="V390" s="214">
        <f t="shared" si="10"/>
        <v>2.180000031119822E-2</v>
      </c>
    </row>
    <row r="391" spans="1:22">
      <c r="A391" s="214" t="s">
        <v>105</v>
      </c>
      <c r="B391" s="214" t="s">
        <v>106</v>
      </c>
      <c r="C391" s="214" t="s">
        <v>107</v>
      </c>
      <c r="D391" s="214" t="s">
        <v>108</v>
      </c>
      <c r="E391" s="214">
        <v>1.5392812060000001</v>
      </c>
      <c r="G391" s="214" t="s">
        <v>109</v>
      </c>
      <c r="H391" s="214">
        <v>1</v>
      </c>
      <c r="I391" s="215">
        <v>52597</v>
      </c>
      <c r="J391" s="215"/>
      <c r="L391" s="214" t="s">
        <v>110</v>
      </c>
      <c r="O391" s="214" t="s">
        <v>180</v>
      </c>
      <c r="P391" s="214" t="s">
        <v>109</v>
      </c>
      <c r="S391" s="214">
        <f t="shared" si="9"/>
        <v>2044</v>
      </c>
      <c r="V391" s="214">
        <f t="shared" si="10"/>
        <v>2.1799999751334509E-2</v>
      </c>
    </row>
    <row r="392" spans="1:22">
      <c r="A392" s="214" t="s">
        <v>105</v>
      </c>
      <c r="B392" s="214" t="s">
        <v>106</v>
      </c>
      <c r="C392" s="214" t="s">
        <v>107</v>
      </c>
      <c r="D392" s="214" t="s">
        <v>108</v>
      </c>
      <c r="E392" s="214">
        <v>1.5728375370000001</v>
      </c>
      <c r="G392" s="214" t="s">
        <v>109</v>
      </c>
      <c r="H392" s="214">
        <v>1</v>
      </c>
      <c r="I392" s="215">
        <v>52963</v>
      </c>
      <c r="J392" s="215"/>
      <c r="L392" s="214" t="s">
        <v>110</v>
      </c>
      <c r="O392" s="214" t="s">
        <v>180</v>
      </c>
      <c r="P392" s="214" t="s">
        <v>109</v>
      </c>
      <c r="S392" s="214">
        <f t="shared" si="9"/>
        <v>2045</v>
      </c>
      <c r="V392" s="214">
        <f t="shared" si="10"/>
        <v>2.1800000460734603E-2</v>
      </c>
    </row>
    <row r="393" spans="1:22">
      <c r="A393" s="214" t="s">
        <v>105</v>
      </c>
      <c r="B393" s="214" t="s">
        <v>106</v>
      </c>
      <c r="C393" s="214" t="s">
        <v>107</v>
      </c>
      <c r="D393" s="214" t="s">
        <v>108</v>
      </c>
      <c r="E393" s="214">
        <v>1.607125395</v>
      </c>
      <c r="G393" s="214" t="s">
        <v>109</v>
      </c>
      <c r="H393" s="214">
        <v>1</v>
      </c>
      <c r="I393" s="215">
        <v>53328</v>
      </c>
      <c r="J393" s="215"/>
      <c r="L393" s="214" t="s">
        <v>110</v>
      </c>
      <c r="O393" s="214" t="s">
        <v>180</v>
      </c>
      <c r="P393" s="214" t="s">
        <v>109</v>
      </c>
      <c r="S393" s="214">
        <f t="shared" si="9"/>
        <v>2046</v>
      </c>
      <c r="V393" s="214">
        <f t="shared" si="10"/>
        <v>2.1799999805065529E-2</v>
      </c>
    </row>
    <row r="394" spans="1:22">
      <c r="A394" s="214" t="s">
        <v>105</v>
      </c>
      <c r="B394" s="214" t="s">
        <v>106</v>
      </c>
      <c r="C394" s="214" t="s">
        <v>107</v>
      </c>
      <c r="D394" s="214" t="s">
        <v>108</v>
      </c>
      <c r="E394" s="214">
        <v>1.6421607279999999</v>
      </c>
      <c r="G394" s="214" t="s">
        <v>109</v>
      </c>
      <c r="H394" s="214">
        <v>1</v>
      </c>
      <c r="I394" s="215">
        <v>53693</v>
      </c>
      <c r="J394" s="215"/>
      <c r="L394" s="214" t="s">
        <v>110</v>
      </c>
      <c r="O394" s="214" t="s">
        <v>180</v>
      </c>
      <c r="P394" s="214" t="s">
        <v>109</v>
      </c>
      <c r="S394" s="214">
        <f t="shared" si="9"/>
        <v>2047</v>
      </c>
      <c r="V394" s="214">
        <f t="shared" si="10"/>
        <v>2.1799999619818156E-2</v>
      </c>
    </row>
    <row r="397" spans="1:22">
      <c r="A397" t="s">
        <v>182</v>
      </c>
      <c r="B397"/>
      <c r="C397" s="235">
        <v>6.3799999999999996E-2</v>
      </c>
    </row>
    <row r="399" spans="1:22" s="212" customFormat="1">
      <c r="A399" s="212" t="s">
        <v>89</v>
      </c>
      <c r="B399" s="212" t="s">
        <v>90</v>
      </c>
      <c r="C399" s="212" t="s">
        <v>91</v>
      </c>
      <c r="D399" s="212" t="s">
        <v>92</v>
      </c>
      <c r="E399" s="212" t="s">
        <v>93</v>
      </c>
      <c r="F399" s="212" t="s">
        <v>94</v>
      </c>
      <c r="G399" s="212" t="s">
        <v>95</v>
      </c>
      <c r="H399" s="212" t="s">
        <v>96</v>
      </c>
      <c r="I399" s="212" t="s">
        <v>97</v>
      </c>
      <c r="J399" s="212" t="s">
        <v>98</v>
      </c>
      <c r="K399" s="212" t="s">
        <v>99</v>
      </c>
      <c r="L399" s="212" t="s">
        <v>100</v>
      </c>
      <c r="M399" s="212" t="s">
        <v>101</v>
      </c>
      <c r="N399" s="212" t="s">
        <v>102</v>
      </c>
      <c r="O399" s="212" t="s">
        <v>103</v>
      </c>
      <c r="P399" s="212" t="s">
        <v>104</v>
      </c>
    </row>
    <row r="400" spans="1:22">
      <c r="A400" s="214" t="s">
        <v>133</v>
      </c>
      <c r="B400" s="214" t="s">
        <v>106</v>
      </c>
      <c r="C400" s="214" t="s">
        <v>242</v>
      </c>
      <c r="D400" s="214" t="s">
        <v>185</v>
      </c>
      <c r="E400" s="214">
        <v>0</v>
      </c>
      <c r="G400" s="214" t="s">
        <v>31</v>
      </c>
      <c r="H400" s="214">
        <v>1</v>
      </c>
      <c r="L400" s="214" t="s">
        <v>109</v>
      </c>
      <c r="M400" s="214" t="s">
        <v>113</v>
      </c>
      <c r="P400" s="214" t="s">
        <v>138</v>
      </c>
    </row>
    <row r="401" spans="1:16">
      <c r="A401" s="214" t="s">
        <v>133</v>
      </c>
      <c r="B401" s="214" t="s">
        <v>106</v>
      </c>
      <c r="C401" s="214" t="s">
        <v>243</v>
      </c>
      <c r="D401" s="214" t="s">
        <v>185</v>
      </c>
      <c r="E401" s="214">
        <v>0</v>
      </c>
      <c r="G401" s="214" t="s">
        <v>31</v>
      </c>
      <c r="H401" s="214">
        <v>1</v>
      </c>
      <c r="L401" s="214" t="s">
        <v>109</v>
      </c>
      <c r="M401" s="214" t="s">
        <v>112</v>
      </c>
      <c r="P401" s="214" t="s">
        <v>138</v>
      </c>
    </row>
    <row r="402" spans="1:16">
      <c r="A402" s="214" t="s">
        <v>133</v>
      </c>
      <c r="B402" s="214" t="s">
        <v>106</v>
      </c>
      <c r="C402" s="214" t="s">
        <v>244</v>
      </c>
      <c r="D402" s="214" t="s">
        <v>185</v>
      </c>
      <c r="E402" s="214">
        <v>0</v>
      </c>
      <c r="G402" s="214" t="s">
        <v>31</v>
      </c>
      <c r="H402" s="214">
        <v>1</v>
      </c>
      <c r="L402" s="214" t="s">
        <v>109</v>
      </c>
      <c r="M402" s="214" t="s">
        <v>113</v>
      </c>
      <c r="P402" s="214" t="s">
        <v>138</v>
      </c>
    </row>
    <row r="403" spans="1:16">
      <c r="A403" s="214" t="s">
        <v>133</v>
      </c>
      <c r="B403" s="214" t="s">
        <v>106</v>
      </c>
      <c r="C403" s="214" t="s">
        <v>245</v>
      </c>
      <c r="D403" s="214" t="s">
        <v>185</v>
      </c>
      <c r="E403" s="214">
        <v>0</v>
      </c>
      <c r="G403" s="214" t="s">
        <v>31</v>
      </c>
      <c r="H403" s="214">
        <v>1</v>
      </c>
      <c r="L403" s="214" t="s">
        <v>109</v>
      </c>
      <c r="M403" s="214" t="s">
        <v>112</v>
      </c>
      <c r="P403" s="214" t="s">
        <v>138</v>
      </c>
    </row>
    <row r="404" spans="1:16">
      <c r="A404" s="214" t="s">
        <v>133</v>
      </c>
      <c r="B404" s="214" t="s">
        <v>106</v>
      </c>
      <c r="C404" s="214" t="s">
        <v>134</v>
      </c>
      <c r="D404" s="214" t="s">
        <v>185</v>
      </c>
      <c r="E404" s="214">
        <v>0</v>
      </c>
      <c r="G404" s="214" t="s">
        <v>31</v>
      </c>
      <c r="H404" s="214">
        <v>1</v>
      </c>
      <c r="L404" s="214" t="s">
        <v>109</v>
      </c>
      <c r="M404" s="214" t="s">
        <v>112</v>
      </c>
      <c r="P404" s="214" t="s">
        <v>138</v>
      </c>
    </row>
    <row r="405" spans="1:16">
      <c r="A405" s="214" t="s">
        <v>133</v>
      </c>
      <c r="B405" s="214" t="s">
        <v>106</v>
      </c>
      <c r="C405" s="214" t="s">
        <v>246</v>
      </c>
      <c r="D405" s="214" t="s">
        <v>185</v>
      </c>
      <c r="E405" s="214">
        <v>0</v>
      </c>
      <c r="G405" s="214" t="s">
        <v>31</v>
      </c>
      <c r="H405" s="214">
        <v>1</v>
      </c>
      <c r="L405" s="214" t="s">
        <v>109</v>
      </c>
      <c r="M405" s="214" t="s">
        <v>113</v>
      </c>
      <c r="P405" s="214" t="s">
        <v>138</v>
      </c>
    </row>
    <row r="406" spans="1:16">
      <c r="A406" s="214" t="s">
        <v>133</v>
      </c>
      <c r="B406" s="214" t="s">
        <v>106</v>
      </c>
      <c r="C406" s="214" t="s">
        <v>247</v>
      </c>
      <c r="D406" s="214" t="s">
        <v>185</v>
      </c>
      <c r="E406" s="214">
        <v>0</v>
      </c>
      <c r="G406" s="214" t="s">
        <v>31</v>
      </c>
      <c r="H406" s="214">
        <v>1</v>
      </c>
      <c r="L406" s="214" t="s">
        <v>109</v>
      </c>
      <c r="M406" s="214" t="s">
        <v>112</v>
      </c>
      <c r="P406" s="214" t="s">
        <v>138</v>
      </c>
    </row>
    <row r="407" spans="1:16">
      <c r="A407" s="214" t="s">
        <v>133</v>
      </c>
      <c r="B407" s="214" t="s">
        <v>106</v>
      </c>
      <c r="C407" s="214" t="s">
        <v>248</v>
      </c>
      <c r="D407" s="214" t="s">
        <v>185</v>
      </c>
      <c r="E407" s="214">
        <v>0</v>
      </c>
      <c r="G407" s="214" t="s">
        <v>31</v>
      </c>
      <c r="H407" s="214">
        <v>1</v>
      </c>
      <c r="L407" s="214" t="s">
        <v>109</v>
      </c>
      <c r="M407" s="214" t="s">
        <v>112</v>
      </c>
      <c r="P407" s="214" t="s">
        <v>138</v>
      </c>
    </row>
    <row r="408" spans="1:16">
      <c r="A408" s="214" t="s">
        <v>133</v>
      </c>
      <c r="B408" s="214" t="s">
        <v>106</v>
      </c>
      <c r="C408" s="214" t="s">
        <v>249</v>
      </c>
      <c r="D408" s="214" t="s">
        <v>185</v>
      </c>
      <c r="E408" s="214">
        <v>0</v>
      </c>
      <c r="G408" s="214" t="s">
        <v>31</v>
      </c>
      <c r="H408" s="214">
        <v>1</v>
      </c>
      <c r="L408" s="214" t="s">
        <v>109</v>
      </c>
      <c r="M408" s="214" t="s">
        <v>113</v>
      </c>
      <c r="P408" s="214" t="s">
        <v>138</v>
      </c>
    </row>
    <row r="409" spans="1:16">
      <c r="A409" s="214" t="s">
        <v>133</v>
      </c>
      <c r="B409" s="214" t="s">
        <v>106</v>
      </c>
      <c r="C409" s="214" t="s">
        <v>250</v>
      </c>
      <c r="D409" s="214" t="s">
        <v>185</v>
      </c>
      <c r="E409" s="214">
        <v>0</v>
      </c>
      <c r="G409" s="214" t="s">
        <v>31</v>
      </c>
      <c r="H409" s="214">
        <v>1</v>
      </c>
      <c r="L409" s="214" t="s">
        <v>109</v>
      </c>
      <c r="M409" s="214" t="s">
        <v>113</v>
      </c>
      <c r="P409" s="214" t="s">
        <v>138</v>
      </c>
    </row>
    <row r="410" spans="1:16">
      <c r="A410" s="214" t="s">
        <v>133</v>
      </c>
      <c r="B410" s="214" t="s">
        <v>106</v>
      </c>
      <c r="C410" s="214" t="s">
        <v>251</v>
      </c>
      <c r="D410" s="214" t="s">
        <v>185</v>
      </c>
      <c r="E410" s="214">
        <v>0</v>
      </c>
      <c r="G410" s="214" t="s">
        <v>31</v>
      </c>
      <c r="H410" s="214">
        <v>1</v>
      </c>
      <c r="L410" s="214" t="s">
        <v>109</v>
      </c>
      <c r="M410" s="214" t="s">
        <v>112</v>
      </c>
      <c r="P410" s="214" t="s">
        <v>138</v>
      </c>
    </row>
    <row r="411" spans="1:16">
      <c r="A411" s="214" t="s">
        <v>133</v>
      </c>
      <c r="B411" s="214" t="s">
        <v>106</v>
      </c>
      <c r="C411" s="214" t="s">
        <v>252</v>
      </c>
      <c r="D411" s="214" t="s">
        <v>185</v>
      </c>
      <c r="E411" s="214">
        <v>0</v>
      </c>
      <c r="G411" s="214" t="s">
        <v>31</v>
      </c>
      <c r="H411" s="214">
        <v>1</v>
      </c>
      <c r="L411" s="214" t="s">
        <v>109</v>
      </c>
      <c r="M411" s="214" t="s">
        <v>112</v>
      </c>
      <c r="P411" s="214" t="s">
        <v>138</v>
      </c>
    </row>
    <row r="412" spans="1:16">
      <c r="A412" s="214" t="s">
        <v>133</v>
      </c>
      <c r="B412" s="214" t="s">
        <v>106</v>
      </c>
      <c r="C412" s="214" t="s">
        <v>253</v>
      </c>
      <c r="D412" s="214" t="s">
        <v>185</v>
      </c>
      <c r="E412" s="214">
        <v>0</v>
      </c>
      <c r="G412" s="214" t="s">
        <v>31</v>
      </c>
      <c r="H412" s="214">
        <v>1</v>
      </c>
      <c r="L412" s="214" t="s">
        <v>109</v>
      </c>
      <c r="M412" s="214" t="s">
        <v>112</v>
      </c>
      <c r="P412" s="214" t="s">
        <v>138</v>
      </c>
    </row>
    <row r="413" spans="1:16">
      <c r="A413" s="214" t="s">
        <v>133</v>
      </c>
      <c r="B413" s="214" t="s">
        <v>106</v>
      </c>
      <c r="C413" s="214" t="s">
        <v>139</v>
      </c>
      <c r="D413" s="214" t="s">
        <v>185</v>
      </c>
      <c r="E413" s="214">
        <v>0</v>
      </c>
      <c r="G413" s="214" t="s">
        <v>31</v>
      </c>
      <c r="H413" s="214">
        <v>1</v>
      </c>
      <c r="L413" s="214" t="s">
        <v>109</v>
      </c>
      <c r="M413" s="214" t="s">
        <v>112</v>
      </c>
      <c r="P413" s="214" t="s">
        <v>138</v>
      </c>
    </row>
    <row r="414" spans="1:16">
      <c r="A414" s="214" t="s">
        <v>133</v>
      </c>
      <c r="B414" s="214" t="s">
        <v>106</v>
      </c>
      <c r="C414" s="214" t="s">
        <v>140</v>
      </c>
      <c r="D414" s="214" t="s">
        <v>185</v>
      </c>
      <c r="E414" s="214">
        <v>0</v>
      </c>
      <c r="G414" s="214" t="s">
        <v>31</v>
      </c>
      <c r="H414" s="214">
        <v>1</v>
      </c>
      <c r="L414" s="214" t="s">
        <v>109</v>
      </c>
      <c r="M414" s="214" t="s">
        <v>112</v>
      </c>
      <c r="P414" s="214" t="s">
        <v>138</v>
      </c>
    </row>
    <row r="415" spans="1:16">
      <c r="A415" s="214" t="s">
        <v>133</v>
      </c>
      <c r="B415" s="214" t="s">
        <v>106</v>
      </c>
      <c r="C415" s="214" t="s">
        <v>254</v>
      </c>
      <c r="D415" s="214" t="s">
        <v>185</v>
      </c>
      <c r="E415" s="214">
        <v>0</v>
      </c>
      <c r="G415" s="214" t="s">
        <v>31</v>
      </c>
      <c r="H415" s="214">
        <v>1</v>
      </c>
      <c r="L415" s="214" t="s">
        <v>109</v>
      </c>
      <c r="M415" s="214" t="s">
        <v>113</v>
      </c>
      <c r="P415" s="214" t="s">
        <v>138</v>
      </c>
    </row>
    <row r="416" spans="1:16">
      <c r="A416" s="214" t="s">
        <v>133</v>
      </c>
      <c r="B416" s="214" t="s">
        <v>106</v>
      </c>
      <c r="C416" s="214" t="s">
        <v>141</v>
      </c>
      <c r="D416" s="214" t="s">
        <v>185</v>
      </c>
      <c r="E416" s="214">
        <v>0</v>
      </c>
      <c r="G416" s="214" t="s">
        <v>31</v>
      </c>
      <c r="H416" s="214">
        <v>1</v>
      </c>
      <c r="L416" s="214" t="s">
        <v>109</v>
      </c>
      <c r="M416" s="214" t="s">
        <v>113</v>
      </c>
      <c r="P416" s="214" t="s">
        <v>138</v>
      </c>
    </row>
    <row r="417" spans="1:16">
      <c r="A417" s="214" t="s">
        <v>133</v>
      </c>
      <c r="B417" s="214" t="s">
        <v>106</v>
      </c>
      <c r="C417" s="214" t="s">
        <v>255</v>
      </c>
      <c r="D417" s="214" t="s">
        <v>185</v>
      </c>
      <c r="E417" s="214">
        <v>0</v>
      </c>
      <c r="G417" s="214" t="s">
        <v>31</v>
      </c>
      <c r="H417" s="214">
        <v>1</v>
      </c>
      <c r="L417" s="214" t="s">
        <v>109</v>
      </c>
      <c r="M417" s="214" t="s">
        <v>112</v>
      </c>
      <c r="P417" s="214" t="s">
        <v>138</v>
      </c>
    </row>
    <row r="418" spans="1:16">
      <c r="A418" s="214" t="s">
        <v>133</v>
      </c>
      <c r="B418" s="214" t="s">
        <v>106</v>
      </c>
      <c r="C418" s="214" t="s">
        <v>142</v>
      </c>
      <c r="D418" s="214" t="s">
        <v>185</v>
      </c>
      <c r="E418" s="214">
        <v>0</v>
      </c>
      <c r="G418" s="214" t="s">
        <v>31</v>
      </c>
      <c r="H418" s="214">
        <v>1</v>
      </c>
      <c r="L418" s="214" t="s">
        <v>109</v>
      </c>
      <c r="M418" s="214" t="s">
        <v>112</v>
      </c>
      <c r="P418" s="214" t="s">
        <v>138</v>
      </c>
    </row>
    <row r="419" spans="1:16">
      <c r="A419" s="214" t="s">
        <v>133</v>
      </c>
      <c r="B419" s="214" t="s">
        <v>106</v>
      </c>
      <c r="C419" s="214" t="s">
        <v>256</v>
      </c>
      <c r="D419" s="214" t="s">
        <v>185</v>
      </c>
      <c r="E419" s="214">
        <v>0</v>
      </c>
      <c r="G419" s="214" t="s">
        <v>31</v>
      </c>
      <c r="H419" s="214">
        <v>1</v>
      </c>
      <c r="L419" s="214" t="s">
        <v>109</v>
      </c>
      <c r="M419" s="214" t="s">
        <v>113</v>
      </c>
      <c r="P419" s="214" t="s">
        <v>138</v>
      </c>
    </row>
    <row r="420" spans="1:16">
      <c r="A420" s="214" t="s">
        <v>133</v>
      </c>
      <c r="B420" s="214" t="s">
        <v>106</v>
      </c>
      <c r="C420" s="214" t="s">
        <v>257</v>
      </c>
      <c r="D420" s="214" t="s">
        <v>185</v>
      </c>
      <c r="E420" s="214">
        <v>0</v>
      </c>
      <c r="G420" s="214" t="s">
        <v>31</v>
      </c>
      <c r="H420" s="214">
        <v>1</v>
      </c>
      <c r="L420" s="214" t="s">
        <v>109</v>
      </c>
      <c r="M420" s="214" t="s">
        <v>112</v>
      </c>
      <c r="P420" s="214" t="s">
        <v>138</v>
      </c>
    </row>
    <row r="421" spans="1:16">
      <c r="A421" s="214" t="s">
        <v>133</v>
      </c>
      <c r="B421" s="214" t="s">
        <v>106</v>
      </c>
      <c r="C421" s="214" t="s">
        <v>186</v>
      </c>
      <c r="D421" s="214" t="s">
        <v>185</v>
      </c>
      <c r="E421" s="214">
        <v>0</v>
      </c>
      <c r="G421" s="214" t="s">
        <v>31</v>
      </c>
      <c r="H421" s="214">
        <v>1</v>
      </c>
      <c r="L421" s="214" t="s">
        <v>109</v>
      </c>
      <c r="M421" s="214" t="s">
        <v>112</v>
      </c>
      <c r="P421" s="214" t="s">
        <v>138</v>
      </c>
    </row>
    <row r="422" spans="1:16">
      <c r="A422" s="214" t="s">
        <v>133</v>
      </c>
      <c r="B422" s="214" t="s">
        <v>106</v>
      </c>
      <c r="C422" s="214" t="s">
        <v>258</v>
      </c>
      <c r="D422" s="214" t="s">
        <v>185</v>
      </c>
      <c r="E422" s="214">
        <v>0</v>
      </c>
      <c r="G422" s="214" t="s">
        <v>31</v>
      </c>
      <c r="H422" s="214">
        <v>1</v>
      </c>
      <c r="L422" s="214" t="s">
        <v>109</v>
      </c>
      <c r="M422" s="214" t="s">
        <v>113</v>
      </c>
      <c r="P422" s="214" t="s">
        <v>138</v>
      </c>
    </row>
    <row r="423" spans="1:16">
      <c r="A423" s="214" t="s">
        <v>133</v>
      </c>
      <c r="B423" s="214" t="s">
        <v>106</v>
      </c>
      <c r="C423" s="214" t="s">
        <v>259</v>
      </c>
      <c r="D423" s="214" t="s">
        <v>185</v>
      </c>
      <c r="E423" s="214">
        <v>0</v>
      </c>
      <c r="G423" s="214" t="s">
        <v>31</v>
      </c>
      <c r="H423" s="214">
        <v>1</v>
      </c>
      <c r="L423" s="214" t="s">
        <v>109</v>
      </c>
      <c r="M423" s="214" t="s">
        <v>113</v>
      </c>
      <c r="P423" s="214" t="s">
        <v>138</v>
      </c>
    </row>
    <row r="424" spans="1:16">
      <c r="A424" s="214" t="s">
        <v>133</v>
      </c>
      <c r="B424" s="214" t="s">
        <v>106</v>
      </c>
      <c r="C424" s="214" t="s">
        <v>260</v>
      </c>
      <c r="D424" s="214" t="s">
        <v>185</v>
      </c>
      <c r="E424" s="214">
        <v>0</v>
      </c>
      <c r="G424" s="214" t="s">
        <v>31</v>
      </c>
      <c r="H424" s="214">
        <v>1</v>
      </c>
      <c r="L424" s="214" t="s">
        <v>109</v>
      </c>
      <c r="M424" s="214" t="s">
        <v>113</v>
      </c>
      <c r="P424" s="214" t="s">
        <v>138</v>
      </c>
    </row>
    <row r="425" spans="1:16">
      <c r="A425" s="214" t="s">
        <v>133</v>
      </c>
      <c r="B425" s="214" t="s">
        <v>106</v>
      </c>
      <c r="C425" s="214" t="s">
        <v>261</v>
      </c>
      <c r="D425" s="214" t="s">
        <v>185</v>
      </c>
      <c r="E425" s="214">
        <v>0</v>
      </c>
      <c r="G425" s="214" t="s">
        <v>31</v>
      </c>
      <c r="H425" s="214">
        <v>1</v>
      </c>
      <c r="L425" s="214" t="s">
        <v>109</v>
      </c>
      <c r="M425" s="214" t="s">
        <v>113</v>
      </c>
      <c r="P425" s="214" t="s">
        <v>138</v>
      </c>
    </row>
    <row r="426" spans="1:16">
      <c r="A426" s="214" t="s">
        <v>133</v>
      </c>
      <c r="B426" s="214" t="s">
        <v>106</v>
      </c>
      <c r="C426" s="214" t="s">
        <v>262</v>
      </c>
      <c r="D426" s="214" t="s">
        <v>185</v>
      </c>
      <c r="E426" s="214">
        <v>0</v>
      </c>
      <c r="G426" s="214" t="s">
        <v>31</v>
      </c>
      <c r="H426" s="214">
        <v>1</v>
      </c>
      <c r="L426" s="214" t="s">
        <v>109</v>
      </c>
      <c r="M426" s="214" t="s">
        <v>112</v>
      </c>
      <c r="P426" s="214" t="s">
        <v>138</v>
      </c>
    </row>
    <row r="427" spans="1:16">
      <c r="A427" s="214" t="s">
        <v>133</v>
      </c>
      <c r="B427" s="214" t="s">
        <v>106</v>
      </c>
      <c r="C427" s="214" t="s">
        <v>143</v>
      </c>
      <c r="D427" s="214" t="s">
        <v>185</v>
      </c>
      <c r="E427" s="214">
        <v>0</v>
      </c>
      <c r="G427" s="214" t="s">
        <v>31</v>
      </c>
      <c r="H427" s="214">
        <v>1</v>
      </c>
      <c r="L427" s="214" t="s">
        <v>109</v>
      </c>
      <c r="M427" s="214" t="s">
        <v>112</v>
      </c>
      <c r="P427" s="214" t="s">
        <v>138</v>
      </c>
    </row>
    <row r="428" spans="1:16">
      <c r="A428" s="214" t="s">
        <v>133</v>
      </c>
      <c r="B428" s="214" t="s">
        <v>106</v>
      </c>
      <c r="C428" s="214" t="s">
        <v>144</v>
      </c>
      <c r="D428" s="214" t="s">
        <v>185</v>
      </c>
      <c r="E428" s="214">
        <v>1</v>
      </c>
      <c r="G428" s="214" t="s">
        <v>31</v>
      </c>
      <c r="H428" s="214">
        <v>1</v>
      </c>
      <c r="L428" s="214" t="s">
        <v>109</v>
      </c>
      <c r="M428" s="214" t="s">
        <v>113</v>
      </c>
      <c r="P428" s="214" t="s">
        <v>146</v>
      </c>
    </row>
    <row r="429" spans="1:16">
      <c r="A429" s="214" t="s">
        <v>133</v>
      </c>
      <c r="B429" s="214" t="s">
        <v>106</v>
      </c>
      <c r="C429" s="214" t="s">
        <v>263</v>
      </c>
      <c r="D429" s="214" t="s">
        <v>185</v>
      </c>
      <c r="E429" s="214">
        <v>0</v>
      </c>
      <c r="G429" s="214" t="s">
        <v>31</v>
      </c>
      <c r="H429" s="214">
        <v>1</v>
      </c>
      <c r="L429" s="214" t="s">
        <v>109</v>
      </c>
      <c r="M429" s="214" t="s">
        <v>112</v>
      </c>
      <c r="P429" s="214" t="s">
        <v>146</v>
      </c>
    </row>
    <row r="430" spans="1:16">
      <c r="A430" s="214" t="s">
        <v>133</v>
      </c>
      <c r="B430" s="214" t="s">
        <v>106</v>
      </c>
      <c r="C430" s="214" t="s">
        <v>264</v>
      </c>
      <c r="D430" s="214" t="s">
        <v>185</v>
      </c>
      <c r="E430" s="214">
        <v>0</v>
      </c>
      <c r="G430" s="214" t="s">
        <v>31</v>
      </c>
      <c r="H430" s="214">
        <v>1</v>
      </c>
      <c r="L430" s="214" t="s">
        <v>109</v>
      </c>
      <c r="M430" s="214" t="s">
        <v>113</v>
      </c>
      <c r="P430" s="214" t="s">
        <v>146</v>
      </c>
    </row>
    <row r="431" spans="1:16">
      <c r="A431" s="214" t="s">
        <v>133</v>
      </c>
      <c r="B431" s="214" t="s">
        <v>106</v>
      </c>
      <c r="C431" s="214" t="s">
        <v>265</v>
      </c>
      <c r="D431" s="214" t="s">
        <v>185</v>
      </c>
      <c r="E431" s="214">
        <v>0</v>
      </c>
      <c r="G431" s="214" t="s">
        <v>31</v>
      </c>
      <c r="H431" s="214">
        <v>1</v>
      </c>
      <c r="L431" s="214" t="s">
        <v>109</v>
      </c>
      <c r="M431" s="214" t="s">
        <v>112</v>
      </c>
      <c r="P431" s="214" t="s">
        <v>146</v>
      </c>
    </row>
    <row r="432" spans="1:16">
      <c r="A432" s="214" t="s">
        <v>133</v>
      </c>
      <c r="B432" s="214" t="s">
        <v>106</v>
      </c>
      <c r="C432" s="214" t="s">
        <v>266</v>
      </c>
      <c r="D432" s="214" t="s">
        <v>185</v>
      </c>
      <c r="E432" s="214">
        <v>0</v>
      </c>
      <c r="G432" s="214" t="s">
        <v>31</v>
      </c>
      <c r="H432" s="214">
        <v>1</v>
      </c>
      <c r="L432" s="214" t="s">
        <v>109</v>
      </c>
      <c r="M432" s="214" t="s">
        <v>112</v>
      </c>
      <c r="P432" s="214" t="s">
        <v>146</v>
      </c>
    </row>
    <row r="433" spans="1:16">
      <c r="A433" s="214" t="s">
        <v>133</v>
      </c>
      <c r="B433" s="214" t="s">
        <v>106</v>
      </c>
      <c r="C433" s="214" t="s">
        <v>147</v>
      </c>
      <c r="D433" s="214" t="s">
        <v>185</v>
      </c>
      <c r="E433" s="214">
        <v>0</v>
      </c>
      <c r="G433" s="214" t="s">
        <v>31</v>
      </c>
      <c r="H433" s="214">
        <v>1</v>
      </c>
      <c r="L433" s="214" t="s">
        <v>109</v>
      </c>
      <c r="M433" s="214" t="s">
        <v>113</v>
      </c>
      <c r="P433" s="214" t="s">
        <v>146</v>
      </c>
    </row>
    <row r="434" spans="1:16">
      <c r="A434" s="214" t="s">
        <v>133</v>
      </c>
      <c r="B434" s="214" t="s">
        <v>106</v>
      </c>
      <c r="C434" s="214" t="s">
        <v>267</v>
      </c>
      <c r="D434" s="214" t="s">
        <v>185</v>
      </c>
      <c r="E434" s="214">
        <v>0</v>
      </c>
      <c r="G434" s="214" t="s">
        <v>31</v>
      </c>
      <c r="H434" s="214">
        <v>1</v>
      </c>
      <c r="L434" s="214" t="s">
        <v>109</v>
      </c>
      <c r="M434" s="214" t="s">
        <v>112</v>
      </c>
      <c r="P434" s="214" t="s">
        <v>146</v>
      </c>
    </row>
    <row r="435" spans="1:16">
      <c r="A435" s="214" t="s">
        <v>133</v>
      </c>
      <c r="B435" s="214" t="s">
        <v>106</v>
      </c>
      <c r="C435" s="214" t="s">
        <v>268</v>
      </c>
      <c r="D435" s="214" t="s">
        <v>185</v>
      </c>
      <c r="E435" s="214">
        <v>0</v>
      </c>
      <c r="G435" s="214" t="s">
        <v>31</v>
      </c>
      <c r="H435" s="214">
        <v>1</v>
      </c>
      <c r="L435" s="214" t="s">
        <v>109</v>
      </c>
      <c r="M435" s="214" t="s">
        <v>112</v>
      </c>
      <c r="P435" s="214" t="s">
        <v>146</v>
      </c>
    </row>
    <row r="436" spans="1:16">
      <c r="A436" s="214" t="s">
        <v>133</v>
      </c>
      <c r="B436" s="214" t="s">
        <v>106</v>
      </c>
      <c r="C436" s="214" t="s">
        <v>269</v>
      </c>
      <c r="D436" s="214" t="s">
        <v>185</v>
      </c>
      <c r="E436" s="214">
        <v>0</v>
      </c>
      <c r="G436" s="214" t="s">
        <v>31</v>
      </c>
      <c r="H436" s="214">
        <v>1</v>
      </c>
      <c r="L436" s="214" t="s">
        <v>109</v>
      </c>
      <c r="M436" s="214" t="s">
        <v>113</v>
      </c>
      <c r="P436" s="214" t="s">
        <v>146</v>
      </c>
    </row>
    <row r="437" spans="1:16">
      <c r="A437" s="214" t="s">
        <v>133</v>
      </c>
      <c r="B437" s="214" t="s">
        <v>106</v>
      </c>
      <c r="C437" s="214" t="s">
        <v>270</v>
      </c>
      <c r="D437" s="214" t="s">
        <v>185</v>
      </c>
      <c r="E437" s="214">
        <v>0</v>
      </c>
      <c r="G437" s="214" t="s">
        <v>31</v>
      </c>
      <c r="H437" s="214">
        <v>1</v>
      </c>
      <c r="L437" s="214" t="s">
        <v>109</v>
      </c>
      <c r="M437" s="214" t="s">
        <v>113</v>
      </c>
      <c r="P437" s="214" t="s">
        <v>146</v>
      </c>
    </row>
    <row r="438" spans="1:16">
      <c r="A438" s="214" t="s">
        <v>133</v>
      </c>
      <c r="B438" s="214" t="s">
        <v>106</v>
      </c>
      <c r="C438" s="214" t="s">
        <v>271</v>
      </c>
      <c r="D438" s="214" t="s">
        <v>185</v>
      </c>
      <c r="E438" s="214">
        <v>0</v>
      </c>
      <c r="G438" s="214" t="s">
        <v>31</v>
      </c>
      <c r="H438" s="214">
        <v>1</v>
      </c>
      <c r="L438" s="214" t="s">
        <v>109</v>
      </c>
      <c r="M438" s="214" t="s">
        <v>112</v>
      </c>
      <c r="P438" s="214" t="s">
        <v>146</v>
      </c>
    </row>
    <row r="439" spans="1:16">
      <c r="A439" s="214" t="s">
        <v>133</v>
      </c>
      <c r="B439" s="214" t="s">
        <v>106</v>
      </c>
      <c r="C439" s="214" t="s">
        <v>272</v>
      </c>
      <c r="D439" s="214" t="s">
        <v>185</v>
      </c>
      <c r="E439" s="214">
        <v>0</v>
      </c>
      <c r="G439" s="214" t="s">
        <v>31</v>
      </c>
      <c r="H439" s="214">
        <v>1</v>
      </c>
      <c r="L439" s="214" t="s">
        <v>109</v>
      </c>
      <c r="M439" s="214" t="s">
        <v>112</v>
      </c>
      <c r="P439" s="214" t="s">
        <v>146</v>
      </c>
    </row>
    <row r="440" spans="1:16">
      <c r="A440" s="214" t="s">
        <v>133</v>
      </c>
      <c r="B440" s="214" t="s">
        <v>106</v>
      </c>
      <c r="C440" s="214" t="s">
        <v>273</v>
      </c>
      <c r="D440" s="214" t="s">
        <v>185</v>
      </c>
      <c r="E440" s="214">
        <v>0</v>
      </c>
      <c r="G440" s="214" t="s">
        <v>31</v>
      </c>
      <c r="H440" s="214">
        <v>1</v>
      </c>
      <c r="L440" s="214" t="s">
        <v>110</v>
      </c>
      <c r="P440" s="214" t="s">
        <v>146</v>
      </c>
    </row>
    <row r="441" spans="1:16">
      <c r="A441" s="214" t="s">
        <v>133</v>
      </c>
      <c r="B441" s="214" t="s">
        <v>106</v>
      </c>
      <c r="C441" s="214" t="s">
        <v>275</v>
      </c>
      <c r="D441" s="214" t="s">
        <v>185</v>
      </c>
      <c r="E441" s="214">
        <v>0</v>
      </c>
      <c r="G441" s="214" t="s">
        <v>31</v>
      </c>
      <c r="H441" s="214">
        <v>1</v>
      </c>
      <c r="L441" s="214" t="s">
        <v>109</v>
      </c>
      <c r="M441" s="214" t="s">
        <v>112</v>
      </c>
      <c r="P441" s="214" t="s">
        <v>146</v>
      </c>
    </row>
    <row r="442" spans="1:16">
      <c r="A442" s="214" t="s">
        <v>133</v>
      </c>
      <c r="B442" s="214" t="s">
        <v>106</v>
      </c>
      <c r="C442" s="214" t="s">
        <v>276</v>
      </c>
      <c r="D442" s="214" t="s">
        <v>185</v>
      </c>
      <c r="E442" s="214">
        <v>0</v>
      </c>
      <c r="G442" s="214" t="s">
        <v>31</v>
      </c>
      <c r="H442" s="214">
        <v>1</v>
      </c>
      <c r="L442" s="214" t="s">
        <v>109</v>
      </c>
      <c r="M442" s="214" t="s">
        <v>112</v>
      </c>
      <c r="P442" s="214" t="s">
        <v>146</v>
      </c>
    </row>
    <row r="443" spans="1:16">
      <c r="A443" s="214" t="s">
        <v>133</v>
      </c>
      <c r="B443" s="214" t="s">
        <v>106</v>
      </c>
      <c r="C443" s="214" t="s">
        <v>277</v>
      </c>
      <c r="D443" s="214" t="s">
        <v>185</v>
      </c>
      <c r="E443" s="214">
        <v>0</v>
      </c>
      <c r="G443" s="214" t="s">
        <v>31</v>
      </c>
      <c r="H443" s="214">
        <v>1</v>
      </c>
      <c r="L443" s="214" t="s">
        <v>109</v>
      </c>
      <c r="M443" s="214" t="s">
        <v>112</v>
      </c>
      <c r="P443" s="214" t="s">
        <v>146</v>
      </c>
    </row>
    <row r="444" spans="1:16">
      <c r="A444" s="214" t="s">
        <v>133</v>
      </c>
      <c r="B444" s="214" t="s">
        <v>106</v>
      </c>
      <c r="C444" s="214" t="s">
        <v>278</v>
      </c>
      <c r="D444" s="214" t="s">
        <v>185</v>
      </c>
      <c r="E444" s="214">
        <v>0</v>
      </c>
      <c r="G444" s="214" t="s">
        <v>31</v>
      </c>
      <c r="H444" s="214">
        <v>1</v>
      </c>
      <c r="L444" s="214" t="s">
        <v>109</v>
      </c>
      <c r="M444" s="214" t="s">
        <v>113</v>
      </c>
      <c r="P444" s="214" t="s">
        <v>146</v>
      </c>
    </row>
    <row r="445" spans="1:16">
      <c r="A445" s="214" t="s">
        <v>133</v>
      </c>
      <c r="B445" s="214" t="s">
        <v>106</v>
      </c>
      <c r="C445" s="214" t="s">
        <v>279</v>
      </c>
      <c r="D445" s="214" t="s">
        <v>185</v>
      </c>
      <c r="E445" s="214">
        <v>0</v>
      </c>
      <c r="G445" s="214" t="s">
        <v>31</v>
      </c>
      <c r="H445" s="214">
        <v>1</v>
      </c>
      <c r="L445" s="214" t="s">
        <v>109</v>
      </c>
      <c r="M445" s="214" t="s">
        <v>113</v>
      </c>
      <c r="P445" s="214" t="s">
        <v>146</v>
      </c>
    </row>
    <row r="446" spans="1:16">
      <c r="A446" s="214" t="s">
        <v>133</v>
      </c>
      <c r="B446" s="214" t="s">
        <v>106</v>
      </c>
      <c r="C446" s="214" t="s">
        <v>280</v>
      </c>
      <c r="D446" s="214" t="s">
        <v>185</v>
      </c>
      <c r="E446" s="214">
        <v>0</v>
      </c>
      <c r="G446" s="214" t="s">
        <v>31</v>
      </c>
      <c r="H446" s="214">
        <v>1</v>
      </c>
      <c r="L446" s="214" t="s">
        <v>109</v>
      </c>
      <c r="M446" s="214" t="s">
        <v>112</v>
      </c>
      <c r="P446" s="214" t="s">
        <v>146</v>
      </c>
    </row>
    <row r="447" spans="1:16">
      <c r="A447" s="214" t="s">
        <v>133</v>
      </c>
      <c r="B447" s="214" t="s">
        <v>106</v>
      </c>
      <c r="C447" s="214" t="s">
        <v>148</v>
      </c>
      <c r="D447" s="214" t="s">
        <v>185</v>
      </c>
      <c r="E447" s="214">
        <v>0</v>
      </c>
      <c r="G447" s="214" t="s">
        <v>31</v>
      </c>
      <c r="H447" s="214">
        <v>1</v>
      </c>
      <c r="L447" s="214" t="s">
        <v>109</v>
      </c>
      <c r="M447" s="214" t="s">
        <v>112</v>
      </c>
      <c r="P447" s="214" t="s">
        <v>146</v>
      </c>
    </row>
    <row r="448" spans="1:16">
      <c r="A448" s="214" t="s">
        <v>133</v>
      </c>
      <c r="B448" s="214" t="s">
        <v>106</v>
      </c>
      <c r="C448" s="214" t="s">
        <v>281</v>
      </c>
      <c r="D448" s="214" t="s">
        <v>185</v>
      </c>
      <c r="E448" s="214">
        <v>0</v>
      </c>
      <c r="G448" s="214" t="s">
        <v>31</v>
      </c>
      <c r="H448" s="214">
        <v>1</v>
      </c>
      <c r="L448" s="214" t="s">
        <v>109</v>
      </c>
      <c r="M448" s="214" t="s">
        <v>113</v>
      </c>
      <c r="P448" s="214" t="s">
        <v>146</v>
      </c>
    </row>
    <row r="449" spans="1:16">
      <c r="A449" s="214" t="s">
        <v>133</v>
      </c>
      <c r="B449" s="214" t="s">
        <v>106</v>
      </c>
      <c r="C449" s="214" t="s">
        <v>282</v>
      </c>
      <c r="D449" s="214" t="s">
        <v>185</v>
      </c>
      <c r="E449" s="214">
        <v>0</v>
      </c>
      <c r="G449" s="214" t="s">
        <v>31</v>
      </c>
      <c r="H449" s="214">
        <v>1</v>
      </c>
      <c r="L449" s="214" t="s">
        <v>109</v>
      </c>
      <c r="M449" s="214" t="s">
        <v>112</v>
      </c>
      <c r="P449" s="214" t="s">
        <v>146</v>
      </c>
    </row>
    <row r="450" spans="1:16">
      <c r="A450" s="214" t="s">
        <v>133</v>
      </c>
      <c r="B450" s="214" t="s">
        <v>106</v>
      </c>
      <c r="C450" s="214" t="s">
        <v>283</v>
      </c>
      <c r="D450" s="214" t="s">
        <v>185</v>
      </c>
      <c r="E450" s="214">
        <v>0</v>
      </c>
      <c r="G450" s="214" t="s">
        <v>31</v>
      </c>
      <c r="H450" s="214">
        <v>1</v>
      </c>
      <c r="L450" s="214" t="s">
        <v>109</v>
      </c>
      <c r="M450" s="214" t="s">
        <v>112</v>
      </c>
      <c r="P450" s="214" t="s">
        <v>146</v>
      </c>
    </row>
    <row r="451" spans="1:16">
      <c r="A451" s="214" t="s">
        <v>133</v>
      </c>
      <c r="B451" s="214" t="s">
        <v>106</v>
      </c>
      <c r="C451" s="214" t="s">
        <v>149</v>
      </c>
      <c r="D451" s="214" t="s">
        <v>185</v>
      </c>
      <c r="E451" s="214">
        <v>1</v>
      </c>
      <c r="G451" s="214" t="s">
        <v>31</v>
      </c>
      <c r="H451" s="214">
        <v>1</v>
      </c>
      <c r="L451" s="214" t="s">
        <v>109</v>
      </c>
      <c r="M451" s="214" t="s">
        <v>112</v>
      </c>
      <c r="P451" s="214" t="s">
        <v>146</v>
      </c>
    </row>
    <row r="452" spans="1:16">
      <c r="A452" s="214" t="s">
        <v>133</v>
      </c>
      <c r="B452" s="214" t="s">
        <v>106</v>
      </c>
      <c r="C452" s="214" t="s">
        <v>151</v>
      </c>
      <c r="D452" s="214" t="s">
        <v>185</v>
      </c>
      <c r="E452" s="214">
        <v>1</v>
      </c>
      <c r="G452" s="214" t="s">
        <v>31</v>
      </c>
      <c r="H452" s="214">
        <v>1</v>
      </c>
      <c r="L452" s="214" t="s">
        <v>109</v>
      </c>
      <c r="M452" s="214" t="s">
        <v>113</v>
      </c>
      <c r="P452" s="214" t="s">
        <v>146</v>
      </c>
    </row>
    <row r="453" spans="1:16">
      <c r="A453" s="214" t="s">
        <v>133</v>
      </c>
      <c r="B453" s="214" t="s">
        <v>106</v>
      </c>
      <c r="C453" s="214" t="s">
        <v>152</v>
      </c>
      <c r="D453" s="214" t="s">
        <v>185</v>
      </c>
      <c r="E453" s="214">
        <v>1</v>
      </c>
      <c r="G453" s="214" t="s">
        <v>31</v>
      </c>
      <c r="H453" s="214">
        <v>1</v>
      </c>
      <c r="L453" s="214" t="s">
        <v>109</v>
      </c>
      <c r="M453" s="214" t="s">
        <v>113</v>
      </c>
      <c r="P453" s="214" t="s">
        <v>146</v>
      </c>
    </row>
    <row r="454" spans="1:16">
      <c r="A454" s="214" t="s">
        <v>133</v>
      </c>
      <c r="B454" s="214" t="s">
        <v>106</v>
      </c>
      <c r="C454" s="214" t="s">
        <v>284</v>
      </c>
      <c r="D454" s="214" t="s">
        <v>185</v>
      </c>
      <c r="E454" s="214">
        <v>1</v>
      </c>
      <c r="G454" s="214" t="s">
        <v>31</v>
      </c>
      <c r="H454" s="214">
        <v>1</v>
      </c>
      <c r="L454" s="214" t="s">
        <v>109</v>
      </c>
      <c r="M454" s="214" t="s">
        <v>113</v>
      </c>
      <c r="P454" s="214" t="s">
        <v>146</v>
      </c>
    </row>
    <row r="455" spans="1:16">
      <c r="A455" s="214" t="s">
        <v>133</v>
      </c>
      <c r="B455" s="214" t="s">
        <v>106</v>
      </c>
      <c r="C455" s="214" t="s">
        <v>285</v>
      </c>
      <c r="D455" s="214" t="s">
        <v>185</v>
      </c>
      <c r="E455" s="214">
        <v>0</v>
      </c>
      <c r="G455" s="214" t="s">
        <v>31</v>
      </c>
      <c r="H455" s="214">
        <v>1</v>
      </c>
      <c r="L455" s="214" t="s">
        <v>109</v>
      </c>
      <c r="M455" s="214" t="s">
        <v>112</v>
      </c>
      <c r="P455" s="214" t="s">
        <v>146</v>
      </c>
    </row>
    <row r="456" spans="1:16">
      <c r="A456" s="214" t="s">
        <v>133</v>
      </c>
      <c r="B456" s="214" t="s">
        <v>106</v>
      </c>
      <c r="C456" s="214" t="s">
        <v>286</v>
      </c>
      <c r="D456" s="214" t="s">
        <v>185</v>
      </c>
      <c r="E456" s="214">
        <v>0</v>
      </c>
      <c r="G456" s="214" t="s">
        <v>31</v>
      </c>
      <c r="H456" s="214">
        <v>1</v>
      </c>
      <c r="L456" s="214" t="s">
        <v>109</v>
      </c>
      <c r="M456" s="214" t="s">
        <v>112</v>
      </c>
      <c r="P456" s="214" t="s">
        <v>146</v>
      </c>
    </row>
    <row r="459" spans="1:16">
      <c r="A459"/>
      <c r="B459"/>
      <c r="C459" s="241"/>
      <c r="D459" s="241"/>
      <c r="E459" s="241"/>
      <c r="F459" s="242"/>
      <c r="G459" s="243"/>
      <c r="H459" s="173"/>
      <c r="I459" s="173"/>
    </row>
    <row r="460" spans="1:16">
      <c r="J460" s="323" t="s">
        <v>308</v>
      </c>
      <c r="K460" s="214">
        <v>5.2789999999999997E-2</v>
      </c>
    </row>
    <row r="461" spans="1:16">
      <c r="J461" s="323" t="s">
        <v>309</v>
      </c>
      <c r="K461" s="214">
        <v>0.21</v>
      </c>
    </row>
    <row r="462" spans="1:16">
      <c r="A462"/>
      <c r="B462"/>
      <c r="C462"/>
      <c r="D462"/>
      <c r="E462"/>
      <c r="F462"/>
      <c r="G462"/>
      <c r="H462" s="239"/>
      <c r="I462" s="239"/>
    </row>
    <row r="463" spans="1:16" ht="39">
      <c r="A463"/>
      <c r="B463" t="s">
        <v>338</v>
      </c>
      <c r="C463" t="s">
        <v>339</v>
      </c>
      <c r="D463" t="s">
        <v>340</v>
      </c>
      <c r="E463" s="91" t="s">
        <v>341</v>
      </c>
      <c r="F463" t="s">
        <v>342</v>
      </c>
      <c r="G463" s="240" t="s">
        <v>343</v>
      </c>
      <c r="H463" s="240" t="s">
        <v>344</v>
      </c>
      <c r="I463" s="178" t="s">
        <v>310</v>
      </c>
      <c r="J463" s="178"/>
    </row>
    <row r="464" spans="1:16">
      <c r="A464">
        <v>2026</v>
      </c>
      <c r="B464" t="s">
        <v>345</v>
      </c>
      <c r="C464">
        <v>250</v>
      </c>
      <c r="D464">
        <v>250</v>
      </c>
      <c r="E464">
        <v>29.5</v>
      </c>
      <c r="F464">
        <v>1</v>
      </c>
      <c r="G464" t="s">
        <v>346</v>
      </c>
      <c r="H464" t="s">
        <v>347</v>
      </c>
      <c r="I464" s="324">
        <f>IF(D464&lt;&gt;0,E464*1000*$K$460*(1-$K$461)/D464,0)</f>
        <v>4.921083799999999</v>
      </c>
      <c r="J464" s="324"/>
    </row>
    <row r="465" spans="1:10">
      <c r="A465">
        <v>2028</v>
      </c>
      <c r="B465" t="s">
        <v>348</v>
      </c>
      <c r="C465">
        <v>0</v>
      </c>
      <c r="D465">
        <v>199</v>
      </c>
      <c r="E465">
        <v>13.62</v>
      </c>
      <c r="F465">
        <v>1</v>
      </c>
      <c r="G465" t="s">
        <v>349</v>
      </c>
      <c r="H465" t="s">
        <v>349</v>
      </c>
      <c r="I465" s="324">
        <f t="shared" ref="I465:I478" si="11">IF(D465&lt;&gt;0,E465*1000*$K$460*(1-$K$461)/D465,0)</f>
        <v>2.8543208140703515</v>
      </c>
      <c r="J465" s="324"/>
    </row>
    <row r="466" spans="1:10">
      <c r="A466">
        <v>2028</v>
      </c>
      <c r="B466" t="s">
        <v>350</v>
      </c>
      <c r="C466">
        <v>400</v>
      </c>
      <c r="D466">
        <v>400</v>
      </c>
      <c r="E466">
        <v>110.63</v>
      </c>
      <c r="F466">
        <v>1</v>
      </c>
      <c r="G466" t="s">
        <v>351</v>
      </c>
      <c r="H466" t="s">
        <v>352</v>
      </c>
      <c r="I466" s="324">
        <f t="shared" si="11"/>
        <v>11.534311457500001</v>
      </c>
      <c r="J466" s="324"/>
    </row>
    <row r="467" spans="1:10">
      <c r="A467">
        <v>2028</v>
      </c>
      <c r="B467" t="s">
        <v>353</v>
      </c>
      <c r="C467">
        <v>0</v>
      </c>
      <c r="D467">
        <v>393</v>
      </c>
      <c r="E467">
        <v>327.88</v>
      </c>
      <c r="F467">
        <v>1</v>
      </c>
      <c r="G467" t="s">
        <v>349</v>
      </c>
      <c r="H467" t="s">
        <v>349</v>
      </c>
      <c r="I467" s="324">
        <f t="shared" si="11"/>
        <v>34.793741241730281</v>
      </c>
      <c r="J467" s="324"/>
    </row>
    <row r="468" spans="1:10">
      <c r="A468">
        <v>2028</v>
      </c>
      <c r="B468" t="s">
        <v>354</v>
      </c>
      <c r="C468">
        <v>0</v>
      </c>
      <c r="D468">
        <v>152</v>
      </c>
      <c r="E468">
        <v>3.56</v>
      </c>
      <c r="F468">
        <v>1</v>
      </c>
      <c r="G468" t="s">
        <v>349</v>
      </c>
      <c r="H468" t="s">
        <v>349</v>
      </c>
      <c r="I468" s="324">
        <f t="shared" si="11"/>
        <v>0.97675392105263159</v>
      </c>
      <c r="J468" s="324"/>
    </row>
    <row r="469" spans="1:10">
      <c r="A469">
        <v>2028</v>
      </c>
      <c r="B469" t="s">
        <v>355</v>
      </c>
      <c r="C469">
        <v>0</v>
      </c>
      <c r="D469">
        <v>628</v>
      </c>
      <c r="E469">
        <v>63.84</v>
      </c>
      <c r="F469">
        <v>1</v>
      </c>
      <c r="G469" t="s">
        <v>349</v>
      </c>
      <c r="H469" t="s">
        <v>349</v>
      </c>
      <c r="I469" s="324">
        <f t="shared" si="11"/>
        <v>4.2394741146496813</v>
      </c>
      <c r="J469" s="324"/>
    </row>
    <row r="470" spans="1:10">
      <c r="A470">
        <v>2028</v>
      </c>
      <c r="B470" t="s">
        <v>356</v>
      </c>
      <c r="C470">
        <v>200</v>
      </c>
      <c r="D470">
        <v>200</v>
      </c>
      <c r="E470">
        <v>12.08</v>
      </c>
      <c r="F470">
        <v>1</v>
      </c>
      <c r="G470" t="s">
        <v>346</v>
      </c>
      <c r="H470" t="s">
        <v>347</v>
      </c>
      <c r="I470" s="324">
        <f t="shared" si="11"/>
        <v>2.5189276399999998</v>
      </c>
      <c r="J470" s="324"/>
    </row>
    <row r="471" spans="1:10">
      <c r="A471">
        <v>2029</v>
      </c>
      <c r="B471" t="s">
        <v>357</v>
      </c>
      <c r="C471">
        <v>0</v>
      </c>
      <c r="D471">
        <v>393</v>
      </c>
      <c r="E471">
        <v>2.21</v>
      </c>
      <c r="F471">
        <v>1</v>
      </c>
      <c r="G471" t="s">
        <v>349</v>
      </c>
      <c r="H471" t="s">
        <v>349</v>
      </c>
      <c r="I471" s="324">
        <f t="shared" si="11"/>
        <v>0.23451923918575063</v>
      </c>
      <c r="J471" s="324"/>
    </row>
    <row r="472" spans="1:10">
      <c r="A472">
        <v>2030</v>
      </c>
      <c r="B472" t="s">
        <v>358</v>
      </c>
      <c r="C472">
        <v>1500</v>
      </c>
      <c r="D472">
        <v>670</v>
      </c>
      <c r="E472">
        <v>1283.43</v>
      </c>
      <c r="F472">
        <v>1</v>
      </c>
      <c r="G472" t="s">
        <v>351</v>
      </c>
      <c r="H472" t="s">
        <v>359</v>
      </c>
      <c r="I472" s="324">
        <f t="shared" si="11"/>
        <v>79.887004571641782</v>
      </c>
      <c r="J472" s="324"/>
    </row>
    <row r="473" spans="1:10">
      <c r="A473">
        <v>2030</v>
      </c>
      <c r="B473" t="s">
        <v>360</v>
      </c>
      <c r="C473">
        <v>400</v>
      </c>
      <c r="D473">
        <v>400</v>
      </c>
      <c r="E473">
        <v>141.83000000000001</v>
      </c>
      <c r="F473">
        <v>1</v>
      </c>
      <c r="G473" t="s">
        <v>361</v>
      </c>
      <c r="H473" t="s">
        <v>362</v>
      </c>
      <c r="I473" s="324">
        <f t="shared" si="11"/>
        <v>14.7872312575</v>
      </c>
      <c r="J473" s="324"/>
    </row>
    <row r="474" spans="1:10">
      <c r="A474">
        <v>2031</v>
      </c>
      <c r="B474" t="s">
        <v>363</v>
      </c>
      <c r="C474">
        <v>0</v>
      </c>
      <c r="D474">
        <v>231</v>
      </c>
      <c r="E474">
        <v>42.11</v>
      </c>
      <c r="F474">
        <v>1</v>
      </c>
      <c r="G474" t="s">
        <v>349</v>
      </c>
      <c r="H474" t="s">
        <v>349</v>
      </c>
      <c r="I474" s="324">
        <f t="shared" si="11"/>
        <v>7.602422731601731</v>
      </c>
      <c r="J474" s="324"/>
    </row>
    <row r="475" spans="1:10">
      <c r="A475">
        <v>2032</v>
      </c>
      <c r="B475" t="s">
        <v>364</v>
      </c>
      <c r="C475">
        <v>0</v>
      </c>
      <c r="D475">
        <v>300</v>
      </c>
      <c r="E475">
        <v>303.12</v>
      </c>
      <c r="F475">
        <v>1</v>
      </c>
      <c r="G475" t="s">
        <v>349</v>
      </c>
      <c r="H475" t="s">
        <v>349</v>
      </c>
      <c r="I475" s="324">
        <f t="shared" si="11"/>
        <v>42.137822640000003</v>
      </c>
      <c r="J475" s="324"/>
    </row>
    <row r="476" spans="1:10">
      <c r="A476">
        <v>2033</v>
      </c>
      <c r="B476" t="s">
        <v>365</v>
      </c>
      <c r="C476">
        <v>0</v>
      </c>
      <c r="D476">
        <v>518</v>
      </c>
      <c r="E476">
        <v>372.32</v>
      </c>
      <c r="F476">
        <v>1</v>
      </c>
      <c r="G476" t="s">
        <v>349</v>
      </c>
      <c r="H476" t="s">
        <v>349</v>
      </c>
      <c r="I476" s="324">
        <f t="shared" si="11"/>
        <v>29.975425698841697</v>
      </c>
      <c r="J476" s="324"/>
    </row>
    <row r="477" spans="1:10">
      <c r="A477">
        <v>2039</v>
      </c>
      <c r="B477" t="s">
        <v>366</v>
      </c>
      <c r="C477">
        <v>1500</v>
      </c>
      <c r="D477">
        <v>670</v>
      </c>
      <c r="E477">
        <v>1463.04</v>
      </c>
      <c r="F477">
        <v>1</v>
      </c>
      <c r="G477" t="s">
        <v>361</v>
      </c>
      <c r="H477" t="s">
        <v>359</v>
      </c>
      <c r="I477" s="324">
        <f t="shared" si="11"/>
        <v>91.06681561791045</v>
      </c>
      <c r="J477" s="324"/>
    </row>
    <row r="478" spans="1:10">
      <c r="A478" t="s">
        <v>367</v>
      </c>
      <c r="C478">
        <v>4250</v>
      </c>
      <c r="D478">
        <v>5404</v>
      </c>
      <c r="E478">
        <v>4169.17</v>
      </c>
      <c r="F478">
        <v>14</v>
      </c>
      <c r="G478" t="s">
        <v>368</v>
      </c>
      <c r="H478" t="s">
        <v>368</v>
      </c>
      <c r="I478" s="324">
        <f t="shared" si="11"/>
        <v>32.174589673760174</v>
      </c>
      <c r="J478" s="324"/>
    </row>
  </sheetData>
  <conditionalFormatting sqref="G464:H478">
    <cfRule type="notContainsBlanks" dxfId="1" priority="1">
      <formula>LEN(TRIM(G464))&gt;0</formula>
    </cfRule>
  </conditionalFormatting>
  <conditionalFormatting sqref="H459:I459">
    <cfRule type="notContainsBlanks" dxfId="0" priority="3">
      <formula>LEN(TRIM(H459))&gt;0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5448-3FE4-476F-9D17-A6A31D5A3ADD}">
  <sheetPr>
    <tabColor rgb="FFCCFFCC"/>
    <pageSetUpPr fitToPage="1"/>
  </sheetPr>
  <dimension ref="B1:AC89"/>
  <sheetViews>
    <sheetView workbookViewId="0">
      <selection activeCell="F5" sqref="F5:F8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4.33203125" style="61" customWidth="1"/>
    <col min="7" max="7" width="18.33203125" style="61" customWidth="1"/>
    <col min="8" max="8" width="9.5" style="61" bestFit="1" customWidth="1"/>
    <col min="9" max="9" width="15.164062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Assumptions'!$E$371:$E$394,'WD_.PX.BDG._.PTC.2029'!$B10-2023,1)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Assumptions'!$E$371:$E$394,'WD_.PX.BDG._.PTC.2029'!$B11-2023,1)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Assumptions'!$E$371:$E$394,'WD_.PX.BDG._.PTC.2029'!$B12-2023,1)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Assumptions'!$E$371:$E$394,'WD_.PX.BDG._.PTC.2029'!$B13-2023,1)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205">
        <f>C14*$C$60</f>
        <v>88.055569992524042</v>
      </c>
      <c r="E14" s="69" cm="1">
        <f t="array" ref="E14">$E$9*INDEX('2025 IRP Assumptions'!$E$371:$E$394,'WD_.PX.BDG._.PTC.2029'!$B14-2023,1)</f>
        <v>35.253578386050002</v>
      </c>
      <c r="F14" s="237"/>
      <c r="G14" s="70">
        <f t="shared" ref="G14:G46" si="1">(D14+E14+F14)/(8.76*$C$61)</f>
        <v>35.357864879567821</v>
      </c>
      <c r="H14" s="69"/>
      <c r="I14" s="69">
        <f t="shared" ref="I14:I23" si="2">-I64</f>
        <v>-47.74</v>
      </c>
      <c r="J14" s="70">
        <f t="shared" ref="J14:J30" si="3">(G14+H14+I14)</f>
        <v>-12.382135120432181</v>
      </c>
      <c r="K14" s="70">
        <f t="shared" ref="K14:K46" si="4">ROUND(J14*$C$61*8.76,2)</f>
        <v>-43.18</v>
      </c>
      <c r="L14" s="69">
        <f t="shared" ref="L14:L30" si="5">(D14+E14+F14)</f>
        <v>123.30914837857404</v>
      </c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/>
      <c r="D15" s="69" cm="1">
        <f t="array" ref="D15">D14*INDEX('2025 IRP Assumptions'!$E$371:$E$394,'WD_.PX.BDG._.PTC.2029'!$B15-2023,1)/INDEX('2025 IRP Assumptions'!$E$371:$E$394,'WD_.PX.BDG._.PTC.2029'!$B15-2023-1,1)</f>
        <v>89.975181371987603</v>
      </c>
      <c r="E15" s="69" cm="1">
        <f t="array" ref="E15">$E$9*INDEX('2025 IRP Assumptions'!$E$371:$E$394,'WD_.PX.BDG._.PTC.2029'!$B15-2023,1)</f>
        <v>36.022106376299995</v>
      </c>
      <c r="F15" s="237"/>
      <c r="G15" s="70">
        <f t="shared" si="1"/>
        <v>36.128666315321581</v>
      </c>
      <c r="H15" s="69"/>
      <c r="I15" s="69">
        <f t="shared" si="2"/>
        <v>-47.74</v>
      </c>
      <c r="J15" s="70">
        <f t="shared" si="3"/>
        <v>-11.611333684678421</v>
      </c>
      <c r="K15" s="70">
        <f t="shared" si="4"/>
        <v>-40.49</v>
      </c>
      <c r="L15" s="69">
        <f>(D15+E15+F15)</f>
        <v>125.99728774828759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Assumptions'!$E$371:$E$394,'WD_.PX.BDG._.PTC.2029'!$B16-2023,1)/INDEX('2025 IRP Assumptions'!$E$371:$E$394,'WD_.PX.BDG._.PTC.2029'!$B16-2023-1,1)</f>
        <v>91.93664032276638</v>
      </c>
      <c r="E16" s="69" cm="1">
        <f t="array" ref="E16">$E$9*INDEX('2025 IRP Assumptions'!$E$371:$E$394,'WD_.PX.BDG._.PTC.2029'!$B16-2023,1)</f>
        <v>36.80738829405</v>
      </c>
      <c r="F16" s="237"/>
      <c r="G16" s="70">
        <f t="shared" si="1"/>
        <v>36.916271239738549</v>
      </c>
      <c r="H16" s="69"/>
      <c r="I16" s="69">
        <f t="shared" si="2"/>
        <v>-49.06</v>
      </c>
      <c r="J16" s="70">
        <f t="shared" si="3"/>
        <v>-12.143728760261453</v>
      </c>
      <c r="K16" s="70">
        <f t="shared" si="4"/>
        <v>-42.35</v>
      </c>
      <c r="L16" s="69">
        <f t="shared" si="5"/>
        <v>128.74402861681637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Assumptions'!$E$371:$E$394,'WD_.PX.BDG._.PTC.2029'!$B17-2023,1)/INDEX('2025 IRP Assumptions'!$E$371:$E$394,'WD_.PX.BDG._.PTC.2029'!$B17-2023-1,1)</f>
        <v>93.940859056299658</v>
      </c>
      <c r="E17" s="69" cm="1">
        <f t="array" ref="E17">$E$9*INDEX('2025 IRP Assumptions'!$E$371:$E$394,'WD_.PX.BDG._.PTC.2029'!$B17-2023,1)</f>
        <v>37.609789348650004</v>
      </c>
      <c r="F17" s="237"/>
      <c r="G17" s="70">
        <f t="shared" si="1"/>
        <v>37.721045942524363</v>
      </c>
      <c r="H17" s="69"/>
      <c r="I17" s="69">
        <f t="shared" si="2"/>
        <v>-50.39</v>
      </c>
      <c r="J17" s="70">
        <f t="shared" si="3"/>
        <v>-12.668954057475638</v>
      </c>
      <c r="K17" s="70">
        <f t="shared" si="4"/>
        <v>-44.18</v>
      </c>
      <c r="L17" s="69">
        <f t="shared" si="5"/>
        <v>131.55064840494967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Assumptions'!$E$371:$E$394,'WD_.PX.BDG._.PTC.2029'!$B18-2023,1)/INDEX('2025 IRP Assumptions'!$E$371:$E$394,'WD_.PX.BDG._.PTC.2029'!$B18-2023-1,1)</f>
        <v>95.988769784849552</v>
      </c>
      <c r="E18" s="69" cm="1">
        <f t="array" ref="E18">$E$9*INDEX('2025 IRP Assumptions'!$E$371:$E$394,'WD_.PX.BDG._.PTC.2029'!$B18-2023,1)</f>
        <v>38.429682756899993</v>
      </c>
      <c r="F18" s="237"/>
      <c r="G18" s="70">
        <f t="shared" si="1"/>
        <v>38.543364744522144</v>
      </c>
      <c r="H18" s="69"/>
      <c r="I18" s="69">
        <f t="shared" si="2"/>
        <v>-50.39</v>
      </c>
      <c r="J18" s="70">
        <f t="shared" si="3"/>
        <v>-11.846635255477857</v>
      </c>
      <c r="K18" s="70">
        <f t="shared" si="4"/>
        <v>-41.31</v>
      </c>
      <c r="L18" s="69">
        <f t="shared" si="5"/>
        <v>134.41845254174956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Assumptions'!$E$371:$E$394,'WD_.PX.BDG._.PTC.2029'!$B19-2023,1)/INDEX('2025 IRP Assumptions'!$E$371:$E$394,'WD_.PX.BDG._.PTC.2029'!$B19-2023-1,1)</f>
        <v>98.081325037719537</v>
      </c>
      <c r="E19" s="69" cm="1">
        <f t="array" ref="E19">$E$9*INDEX('2025 IRP Assumptions'!$E$371:$E$394,'WD_.PX.BDG._.PTC.2029'!$B19-2023,1)</f>
        <v>39.267449869649994</v>
      </c>
      <c r="F19" s="237"/>
      <c r="G19" s="70">
        <f t="shared" si="1"/>
        <v>39.38361012468706</v>
      </c>
      <c r="H19" s="69"/>
      <c r="I19" s="69">
        <f t="shared" si="2"/>
        <v>-51.71</v>
      </c>
      <c r="J19" s="70">
        <f t="shared" si="3"/>
        <v>-12.326389875312941</v>
      </c>
      <c r="K19" s="70">
        <f t="shared" si="4"/>
        <v>-42.99</v>
      </c>
      <c r="L19" s="69">
        <f t="shared" si="5"/>
        <v>137.34877490736955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Assumptions'!$E$371:$E$394,'WD_.PX.BDG._.PTC.2029'!$B20-2023,1)/INDEX('2025 IRP Assumptions'!$E$371:$E$394,'WD_.PX.BDG._.PTC.2029'!$B20-2023-1,1)</f>
        <v>100.21949789841825</v>
      </c>
      <c r="E20" s="69" cm="1">
        <f t="array" ref="E20">$E$9*INDEX('2025 IRP Assumptions'!$E$371:$E$394,'WD_.PX.BDG._.PTC.2029'!$B20-2023,1)</f>
        <v>40.123480266749993</v>
      </c>
      <c r="F20" s="237"/>
      <c r="G20" s="70">
        <f t="shared" si="1"/>
        <v>40.242172815317105</v>
      </c>
      <c r="H20" s="69"/>
      <c r="I20" s="69">
        <f t="shared" si="2"/>
        <v>-53.04</v>
      </c>
      <c r="J20" s="70">
        <f>(G20+H20+I20)</f>
        <v>-12.797827184682895</v>
      </c>
      <c r="K20" s="70">
        <f t="shared" si="4"/>
        <v>-44.63</v>
      </c>
      <c r="L20" s="69">
        <f t="shared" si="5"/>
        <v>140.34297816516823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Assumptions'!$E$371:$E$394,'WD_.PX.BDG._.PTC.2029'!$B21-2023,1)/INDEX('2025 IRP Assumptions'!$E$371:$E$394,'WD_.PX.BDG._.PTC.2029'!$B21-2023-1,1)</f>
        <v>102.40428295331526</v>
      </c>
      <c r="E21" s="69" cm="1">
        <f t="array" ref="E21">$E$9*INDEX('2025 IRP Assumptions'!$E$371:$E$394,'WD_.PX.BDG._.PTC.2029'!$B21-2023,1)</f>
        <v>40.998172136849995</v>
      </c>
      <c r="F21" s="237"/>
      <c r="G21" s="70">
        <f t="shared" si="1"/>
        <v>41.119452182976715</v>
      </c>
      <c r="H21" s="69"/>
      <c r="I21" s="69">
        <f t="shared" si="2"/>
        <v>-54.37</v>
      </c>
      <c r="J21" s="70">
        <f t="shared" si="3"/>
        <v>-13.250547817023282</v>
      </c>
      <c r="K21" s="70">
        <f t="shared" si="4"/>
        <v>-46.21</v>
      </c>
      <c r="L21" s="69">
        <f t="shared" si="5"/>
        <v>143.40245509016526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Assumptions'!$E$371:$E$394,'WD_.PX.BDG._.PTC.2029'!$B22-2023,1)/INDEX('2025 IRP Assumptions'!$E$371:$E$394,'WD_.PX.BDG._.PTC.2029'!$B22-2023-1,1)</f>
        <v>104.63669629164096</v>
      </c>
      <c r="E22" s="69" cm="1">
        <f t="array" ref="E22">$E$9*INDEX('2025 IRP Assumptions'!$E$371:$E$394,'WD_.PX.BDG._.PTC.2029'!$B22-2023,1)</f>
        <v>41.891932277399995</v>
      </c>
      <c r="F22" s="237"/>
      <c r="G22" s="70">
        <f t="shared" si="1"/>
        <v>42.015856228496681</v>
      </c>
      <c r="H22" s="69"/>
      <c r="I22" s="69">
        <f t="shared" si="2"/>
        <v>-55.69</v>
      </c>
      <c r="J22" s="70">
        <f t="shared" si="3"/>
        <v>-13.674143771503317</v>
      </c>
      <c r="K22" s="70">
        <f t="shared" si="4"/>
        <v>-47.69</v>
      </c>
      <c r="L22" s="69">
        <f t="shared" si="5"/>
        <v>146.52862856904096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Assumptions'!$E$371:$E$394,'WD_.PX.BDG._.PTC.2029'!$B23-2023,1)/INDEX('2025 IRP Assumptions'!$E$371:$E$394,'WD_.PX.BDG._.PTC.2029'!$B23-2023-1,1)</f>
        <v>106.91777629603298</v>
      </c>
      <c r="E23" s="69" cm="1">
        <f t="array" ref="E23">$E$9*INDEX('2025 IRP Assumptions'!$E$371:$E$394,'WD_.PX.BDG._.PTC.2029'!$B23-2023,1)</f>
        <v>42.805176411150001</v>
      </c>
      <c r="F23" s="237"/>
      <c r="G23" s="70">
        <f t="shared" si="1"/>
        <v>42.93180190441047</v>
      </c>
      <c r="H23" s="69"/>
      <c r="I23" s="69">
        <f t="shared" si="2"/>
        <v>-55.69</v>
      </c>
      <c r="J23" s="70">
        <f t="shared" si="3"/>
        <v>-12.758198095589528</v>
      </c>
      <c r="K23" s="70">
        <f t="shared" si="4"/>
        <v>-44.49</v>
      </c>
      <c r="L23" s="69">
        <f t="shared" si="5"/>
        <v>149.72295270718297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Assumptions'!$E$371:$E$394,'WD_.PX.BDG._.PTC.2029'!$B24-2023,1)/INDEX('2025 IRP Assumptions'!$E$371:$E$394,'WD_.PX.BDG._.PTC.2029'!$B24-2023-1,1)</f>
        <v>109.24858380064542</v>
      </c>
      <c r="E24" s="69" cm="1">
        <f t="array" ref="E24">$E$9*INDEX('2025 IRP Assumptions'!$E$371:$E$394,'WD_.PX.BDG._.PTC.2029'!$B24-2023,1)</f>
        <v>43.738329249449997</v>
      </c>
      <c r="F24" s="237"/>
      <c r="G24" s="70">
        <f t="shared" si="1"/>
        <v>43.867715178441479</v>
      </c>
      <c r="H24" s="69"/>
      <c r="I24" s="69"/>
      <c r="J24" s="70">
        <f t="shared" si="3"/>
        <v>43.867715178441479</v>
      </c>
      <c r="K24" s="70">
        <f t="shared" si="4"/>
        <v>152.99</v>
      </c>
      <c r="L24" s="69">
        <f t="shared" si="5"/>
        <v>152.98691305009541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Assumptions'!$E$371:$E$394,'WD_.PX.BDG._.PTC.2029'!$B25-2023,1)/INDEX('2025 IRP Assumptions'!$E$371:$E$394,'WD_.PX.BDG._.PTC.2029'!$B25-2023-1,1)</f>
        <v>111.63020296074988</v>
      </c>
      <c r="E25" s="69" cm="1">
        <f t="array" ref="E25">$E$9*INDEX('2025 IRP Assumptions'!$E$371:$E$394,'WD_.PX.BDG._.PTC.2029'!$B25-2023,1)</f>
        <v>44.691824840399995</v>
      </c>
      <c r="F25" s="237"/>
      <c r="G25" s="70">
        <f t="shared" si="1"/>
        <v>44.824031382682875</v>
      </c>
      <c r="H25" s="69"/>
      <c r="I25" s="69"/>
      <c r="J25" s="70">
        <f t="shared" si="3"/>
        <v>44.824031382682875</v>
      </c>
      <c r="K25" s="70">
        <f t="shared" si="4"/>
        <v>156.32</v>
      </c>
      <c r="L25" s="69">
        <f t="shared" si="5"/>
        <v>156.32202780114989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Assumptions'!$E$371:$E$394,'WD_.PX.BDG._.PTC.2029'!$B26-2023,1)/INDEX('2025 IRP Assumptions'!$E$371:$E$394,'WD_.PX.BDG._.PTC.2029'!$B26-2023-1,1)</f>
        <v>114.06374133179006</v>
      </c>
      <c r="E26" s="69" cm="1">
        <f t="array" ref="E26">$E$9*INDEX('2025 IRP Assumptions'!$E$371:$E$394,'WD_.PX.BDG._.PTC.2029'!$B26-2023,1)</f>
        <v>45.666106600499994</v>
      </c>
      <c r="F26" s="237"/>
      <c r="G26" s="70">
        <f t="shared" si="1"/>
        <v>45.801195245341276</v>
      </c>
      <c r="H26" s="69"/>
      <c r="I26" s="69"/>
      <c r="J26" s="70">
        <f t="shared" si="3"/>
        <v>45.801195245341276</v>
      </c>
      <c r="K26" s="70">
        <f t="shared" si="4"/>
        <v>159.72999999999999</v>
      </c>
      <c r="L26" s="69">
        <f t="shared" si="5"/>
        <v>159.72984793229006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Assumptions'!$E$371:$E$394,'WD_.PX.BDG._.PTC.2029'!$B27-2023,1)/INDEX('2025 IRP Assumptions'!$E$371:$E$394,'WD_.PX.BDG._.PTC.2029'!$B27-2023-1,1)</f>
        <v>116.55033089709202</v>
      </c>
      <c r="E27" s="69" cm="1">
        <f t="array" ref="E27">$E$9*INDEX('2025 IRP Assumptions'!$E$371:$E$394,'WD_.PX.BDG._.PTC.2029'!$B27-2023,1)</f>
        <v>46.661627726100001</v>
      </c>
      <c r="F27" s="237"/>
      <c r="G27" s="70">
        <f t="shared" si="1"/>
        <v>46.799661303403873</v>
      </c>
      <c r="H27" s="69"/>
      <c r="I27" s="69"/>
      <c r="J27" s="70">
        <f t="shared" si="3"/>
        <v>46.799661303403873</v>
      </c>
      <c r="K27" s="70">
        <f t="shared" si="4"/>
        <v>163.21</v>
      </c>
      <c r="L27" s="69">
        <f t="shared" si="5"/>
        <v>163.21195862319203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Assumptions'!$E$371:$E$394,'WD_.PX.BDG._.PTC.2029'!$B28-2023,1)/INDEX('2025 IRP Assumptions'!$E$371:$E$394,'WD_.PX.BDG._.PTC.2029'!$B28-2023-1,1)</f>
        <v>119.0911281469189</v>
      </c>
      <c r="E28" s="69" cm="1">
        <f t="array" ref="E28">$E$9*INDEX('2025 IRP Assumptions'!$E$371:$E$394,'WD_.PX.BDG._.PTC.2029'!$B28-2023,1)</f>
        <v>47.678851225049996</v>
      </c>
      <c r="F28" s="237"/>
      <c r="G28" s="70">
        <f t="shared" si="1"/>
        <v>47.819893934382051</v>
      </c>
      <c r="H28" s="69"/>
      <c r="I28" s="69"/>
      <c r="J28" s="70">
        <f t="shared" si="3"/>
        <v>47.819893934382051</v>
      </c>
      <c r="K28" s="70">
        <f t="shared" si="4"/>
        <v>166.77</v>
      </c>
      <c r="L28" s="69">
        <f t="shared" si="5"/>
        <v>166.7699793719689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Assumptions'!$E$371:$E$394,'WD_.PX.BDG._.PTC.2029'!$B29-2023,1)/INDEX('2025 IRP Assumptions'!$E$371:$E$394,'WD_.PX.BDG._.PTC.2029'!$B29-2023-1,1)</f>
        <v>121.68731471090787</v>
      </c>
      <c r="E29" s="69" cm="1">
        <f t="array" ref="E29">$E$9*INDEX('2025 IRP Assumptions'!$E$371:$E$394,'WD_.PX.BDG._.PTC.2029'!$B29-2023,1)</f>
        <v>48.718250169900003</v>
      </c>
      <c r="F29" s="237"/>
      <c r="G29" s="70">
        <f t="shared" si="1"/>
        <v>48.862367610260421</v>
      </c>
      <c r="H29" s="69"/>
      <c r="I29" s="69"/>
      <c r="J29" s="70">
        <f t="shared" si="3"/>
        <v>48.862367610260421</v>
      </c>
      <c r="K29" s="70">
        <f t="shared" si="4"/>
        <v>170.41</v>
      </c>
      <c r="L29" s="69">
        <f t="shared" si="5"/>
        <v>170.40556488080787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Assumptions'!$E$371:$E$394,'WD_.PX.BDG._.PTC.2029'!$B30-2023,1)/INDEX('2025 IRP Assumptions'!$E$371:$E$394,'WD_.PX.BDG._.PTC.2029'!$B30-2023-1,1)</f>
        <v>124.34009822767121</v>
      </c>
      <c r="E30" s="69" cm="1">
        <f t="array" ref="E30">$E$9*INDEX('2025 IRP Assumptions'!$E$371:$E$394,'WD_.PX.BDG._.PTC.2029'!$B30-2023,1)</f>
        <v>49.780308046050003</v>
      </c>
      <c r="F30" s="237"/>
      <c r="G30" s="70">
        <f t="shared" si="1"/>
        <v>49.927567246676681</v>
      </c>
      <c r="H30" s="69"/>
      <c r="I30" s="69"/>
      <c r="J30" s="70">
        <f t="shared" si="3"/>
        <v>49.927567246676681</v>
      </c>
      <c r="K30" s="70">
        <f t="shared" si="4"/>
        <v>174.12</v>
      </c>
      <c r="L30" s="69">
        <f t="shared" si="5"/>
        <v>174.12040627372122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Assumptions'!$E$371:$E$394,'WD_.PX.BDG._.PTC.2029'!$B31-2023,1)/INDEX('2025 IRP Assumptions'!$E$371:$E$394,'WD_.PX.BDG._.PTC.2029'!$B31-2023-1,1)</f>
        <v>127.05071234479628</v>
      </c>
      <c r="E31" s="69" cm="1">
        <f t="array" ref="E31">$E$9*INDEX('2025 IRP Assumptions'!$E$371:$E$394,'WD_.PX.BDG._.PTC.2029'!$B31-2023,1)</f>
        <v>50.865518751749995</v>
      </c>
      <c r="F31" s="237"/>
      <c r="G31" s="70">
        <f t="shared" si="1"/>
        <v>51.015988202921633</v>
      </c>
      <c r="H31" s="69"/>
      <c r="I31" s="69"/>
      <c r="J31" s="70">
        <f>(G31+H31+I31)</f>
        <v>51.015988202921633</v>
      </c>
      <c r="K31" s="70">
        <f t="shared" si="4"/>
        <v>177.92</v>
      </c>
      <c r="L31" s="69">
        <f>(D31+E31+F31)</f>
        <v>177.91623109654628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Assumptions'!$E$371:$E$394,'WD_.PX.BDG._.PTC.2029'!$B32-2023,1)/INDEX('2025 IRP Assumptions'!$E$371:$E$394,'WD_.PX.BDG._.PTC.2029'!$B32-2023-1,1)</f>
        <v>129.82041782561046</v>
      </c>
      <c r="E32" s="69" cm="1">
        <f t="array" ref="E32">$E$9*INDEX('2025 IRP Assumptions'!$E$371:$E$394,'WD_.PX.BDG._.PTC.2029'!$B32-2023,1)</f>
        <v>51.974387041199996</v>
      </c>
      <c r="F32" s="237"/>
      <c r="G32" s="70">
        <f t="shared" si="1"/>
        <v>52.128136726349965</v>
      </c>
      <c r="H32" s="69"/>
      <c r="I32" s="69"/>
      <c r="J32" s="70">
        <f>(G32+H32+I32)</f>
        <v>52.128136726349965</v>
      </c>
      <c r="K32" s="70">
        <f t="shared" si="4"/>
        <v>181.79</v>
      </c>
      <c r="L32" s="69">
        <f>(D32+E32+F32)</f>
        <v>181.79480486681047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4" si="6">D32*D32/D31</f>
        <v>132.65050288485341</v>
      </c>
      <c r="E33" s="232">
        <f t="shared" si="6"/>
        <v>53.107428658938439</v>
      </c>
      <c r="F33" s="237"/>
      <c r="G33" s="70">
        <f t="shared" si="1"/>
        <v>53.264530087166222</v>
      </c>
      <c r="H33" s="69"/>
      <c r="I33" s="69"/>
      <c r="J33" s="70">
        <f>(G33+H33+I33)</f>
        <v>53.264530087166222</v>
      </c>
      <c r="K33" s="70">
        <f t="shared" si="4"/>
        <v>185.76</v>
      </c>
      <c r="L33" s="69">
        <f>(D33+E33+F33)</f>
        <v>185.75793154379184</v>
      </c>
      <c r="P33" s="79"/>
      <c r="Q33" s="70"/>
    </row>
    <row r="34" spans="2:17" ht="15">
      <c r="B34" s="68">
        <f t="shared" si="0"/>
        <v>2049</v>
      </c>
      <c r="C34" s="71"/>
      <c r="D34" s="232">
        <f t="shared" ref="D34" si="7">D33*D33/D32</f>
        <v>135.54228379731191</v>
      </c>
      <c r="E34" s="232">
        <f t="shared" si="6"/>
        <v>54.26517058351282</v>
      </c>
      <c r="F34" s="237"/>
      <c r="G34" s="70">
        <f t="shared" si="1"/>
        <v>54.425696822816249</v>
      </c>
      <c r="H34" s="69"/>
      <c r="I34" s="69"/>
      <c r="J34" s="70">
        <f>(G34+H34+I34)</f>
        <v>54.425696822816249</v>
      </c>
      <c r="K34" s="70">
        <f t="shared" si="4"/>
        <v>189.81</v>
      </c>
      <c r="L34" s="69">
        <f>(D34+E34+F34)</f>
        <v>189.80745438082474</v>
      </c>
      <c r="P34" s="79"/>
      <c r="Q34" s="70"/>
    </row>
    <row r="35" spans="2:17" ht="15">
      <c r="B35" s="68">
        <f t="shared" si="0"/>
        <v>2050</v>
      </c>
      <c r="C35" s="71"/>
      <c r="D35" s="232">
        <f t="shared" ref="D35" si="8">D34*D34/D33</f>
        <v>138.49710553256259</v>
      </c>
      <c r="E35" s="232">
        <f t="shared" ref="E35" si="9">E24*E24/E23</f>
        <v>44.691824819462241</v>
      </c>
      <c r="F35" s="237"/>
      <c r="G35" s="70">
        <f t="shared" si="1"/>
        <v>52.527890525476337</v>
      </c>
      <c r="H35" s="69"/>
      <c r="I35" s="69"/>
      <c r="J35" s="70">
        <f t="shared" ref="J35:J44" si="10">(G35+H35+I35)</f>
        <v>52.527890525476337</v>
      </c>
      <c r="K35" s="70">
        <f t="shared" si="4"/>
        <v>183.19</v>
      </c>
      <c r="L35" s="69">
        <f t="shared" ref="L35:L44" si="11">(D35+E35+F35)</f>
        <v>183.18893035202484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" si="12">D35*D35/D34</f>
        <v>141.51634238051835</v>
      </c>
      <c r="E36" s="232">
        <f t="shared" ref="E36" si="13">E25*E25/E24</f>
        <v>45.666106635522901</v>
      </c>
      <c r="F36" s="237"/>
      <c r="G36" s="70">
        <f t="shared" si="1"/>
        <v>53.672998533868515</v>
      </c>
      <c r="H36" s="69"/>
      <c r="I36" s="69"/>
      <c r="J36" s="70">
        <f t="shared" si="10"/>
        <v>53.672998533868515</v>
      </c>
      <c r="K36" s="70">
        <f t="shared" si="4"/>
        <v>187.18</v>
      </c>
      <c r="L36" s="69">
        <f t="shared" si="11"/>
        <v>187.18244901604126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" si="14">D36*D36/D35</f>
        <v>144.60139859061169</v>
      </c>
      <c r="E37" s="232">
        <f t="shared" ref="E37" si="15">E26*E26/E25</f>
        <v>46.661627702503196</v>
      </c>
      <c r="F37" s="237"/>
      <c r="G37" s="70">
        <f t="shared" si="1"/>
        <v>54.843069869942013</v>
      </c>
      <c r="H37" s="69"/>
      <c r="I37" s="69"/>
      <c r="J37" s="70">
        <f t="shared" si="10"/>
        <v>54.843069869942013</v>
      </c>
      <c r="K37" s="70">
        <f t="shared" si="4"/>
        <v>191.26</v>
      </c>
      <c r="L37" s="69">
        <f t="shared" si="11"/>
        <v>191.26302629311488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" si="16">D37*D37/D36</f>
        <v>147.75370902491221</v>
      </c>
      <c r="E38" s="232">
        <f t="shared" ref="E38" si="17">E27*E27/E26</f>
        <v>47.67885121227534</v>
      </c>
      <c r="F38" s="237"/>
      <c r="G38" s="70">
        <f t="shared" si="1"/>
        <v>56.038648784757626</v>
      </c>
      <c r="H38" s="69"/>
      <c r="I38" s="69"/>
      <c r="J38" s="70">
        <f t="shared" si="10"/>
        <v>56.038648784757626</v>
      </c>
      <c r="K38" s="70">
        <f t="shared" si="4"/>
        <v>195.43</v>
      </c>
      <c r="L38" s="69">
        <f t="shared" si="11"/>
        <v>195.43256023718754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" si="18">D38*D38/D37</f>
        <v>150.97473982548203</v>
      </c>
      <c r="E39" s="232">
        <f t="shared" ref="E39" si="19">E28*E28/E27</f>
        <v>48.718250196593665</v>
      </c>
      <c r="F39" s="237"/>
      <c r="G39" s="70">
        <f t="shared" si="1"/>
        <v>57.260291320155559</v>
      </c>
      <c r="H39" s="69"/>
      <c r="I39" s="69"/>
      <c r="J39" s="70">
        <f t="shared" si="10"/>
        <v>57.260291320155559</v>
      </c>
      <c r="K39" s="70">
        <f t="shared" si="4"/>
        <v>199.69</v>
      </c>
      <c r="L39" s="69">
        <f t="shared" si="11"/>
        <v>199.69299002207569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" si="20">D39*D39/D38</f>
        <v>154.2659890962797</v>
      </c>
      <c r="E40" s="232">
        <f t="shared" ref="E40" si="21">E29*E29/E28</f>
        <v>49.780308011489282</v>
      </c>
      <c r="F40" s="237"/>
      <c r="G40" s="70">
        <f t="shared" si="1"/>
        <v>58.508565643181811</v>
      </c>
      <c r="H40" s="69"/>
      <c r="I40" s="69"/>
      <c r="J40" s="70">
        <f t="shared" si="10"/>
        <v>58.508565643181811</v>
      </c>
      <c r="K40" s="70">
        <f t="shared" si="4"/>
        <v>204.05</v>
      </c>
      <c r="L40" s="69">
        <f t="shared" si="11"/>
        <v>204.04629710776896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" si="22">D40*D40/D39</f>
        <v>157.62898759992947</v>
      </c>
      <c r="E41" s="232">
        <f t="shared" ref="E41" si="23">E30*E30/E29</f>
        <v>50.865518784389401</v>
      </c>
      <c r="F41" s="237"/>
      <c r="G41" s="70">
        <f t="shared" si="1"/>
        <v>59.784052374088631</v>
      </c>
      <c r="H41" s="69"/>
      <c r="I41" s="69"/>
      <c r="J41" s="70">
        <f t="shared" si="10"/>
        <v>59.784052374088631</v>
      </c>
      <c r="K41" s="70">
        <f t="shared" si="4"/>
        <v>208.49</v>
      </c>
      <c r="L41" s="69">
        <f t="shared" si="11"/>
        <v>208.49450638431887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" si="24">D41*D41/D40</f>
        <v>161.06529946968027</v>
      </c>
      <c r="E42" s="232">
        <f t="shared" ref="E42" si="25">E31*E31/E30</f>
        <v>51.974387050622703</v>
      </c>
      <c r="F42" s="237"/>
      <c r="G42" s="70">
        <f t="shared" si="1"/>
        <v>61.087344686253743</v>
      </c>
      <c r="H42" s="69"/>
      <c r="I42" s="69"/>
      <c r="J42" s="70">
        <f t="shared" si="10"/>
        <v>61.087344686253743</v>
      </c>
      <c r="K42" s="70">
        <f t="shared" si="4"/>
        <v>213.04</v>
      </c>
      <c r="L42" s="69">
        <f t="shared" si="11"/>
        <v>213.03968652030298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" si="26">D42*D42/D41</f>
        <v>164.57652293688523</v>
      </c>
      <c r="E43" s="232">
        <f t="shared" ref="E43" si="27">E32*E32/E31</f>
        <v>53.107428658938439</v>
      </c>
      <c r="F43" s="237"/>
      <c r="G43" s="70">
        <f t="shared" si="1"/>
        <v>62.419048774428994</v>
      </c>
      <c r="H43" s="69"/>
      <c r="I43" s="69"/>
      <c r="J43" s="70">
        <f t="shared" si="10"/>
        <v>62.419048774428994</v>
      </c>
      <c r="K43" s="70">
        <f t="shared" si="4"/>
        <v>217.68</v>
      </c>
      <c r="L43" s="69">
        <f t="shared" si="11"/>
        <v>217.68395159582366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" si="28">D43*D43/D42</f>
        <v>168.16429107434033</v>
      </c>
      <c r="E44" s="232">
        <f t="shared" ref="E44" si="29">E33*E33/E32</f>
        <v>54.26517058351282</v>
      </c>
      <c r="F44" s="237"/>
      <c r="G44" s="70">
        <f t="shared" si="1"/>
        <v>63.779784013980965</v>
      </c>
      <c r="H44" s="69"/>
      <c r="I44" s="69"/>
      <c r="J44" s="70">
        <f t="shared" si="10"/>
        <v>63.779784013980965</v>
      </c>
      <c r="K44" s="70">
        <f t="shared" si="4"/>
        <v>222.43</v>
      </c>
      <c r="L44" s="69">
        <f t="shared" si="11"/>
        <v>222.42946165785315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" si="30">D44*D44/D43</f>
        <v>171.83027255582795</v>
      </c>
      <c r="E45" s="232">
        <f>E34*E34/E33</f>
        <v>55.448151281602769</v>
      </c>
      <c r="F45" s="237"/>
      <c r="G45" s="70">
        <f t="shared" si="1"/>
        <v>65.17018328123784</v>
      </c>
      <c r="H45" s="69"/>
      <c r="I45" s="69"/>
      <c r="J45" s="70">
        <f>(G45+H45+I45)</f>
        <v>65.17018328123784</v>
      </c>
      <c r="K45" s="70">
        <f t="shared" si="4"/>
        <v>227.28</v>
      </c>
      <c r="L45" s="69">
        <f>(D45+E45+F45)</f>
        <v>227.27842383743072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" si="31">D45*D45/D44</f>
        <v>175.57617243221827</v>
      </c>
      <c r="E46" s="232">
        <f>E35*E35/E34</f>
        <v>36.807388315855604</v>
      </c>
      <c r="F46" s="237"/>
      <c r="G46" s="70">
        <f t="shared" si="1"/>
        <v>60.899206119865667</v>
      </c>
      <c r="H46" s="69"/>
      <c r="I46" s="69"/>
      <c r="J46" s="70">
        <f>(G46+H46+I46)</f>
        <v>60.899206119865667</v>
      </c>
      <c r="K46" s="70">
        <f t="shared" si="4"/>
        <v>212.38</v>
      </c>
      <c r="L46" s="69">
        <f>(D46+E46+F46)</f>
        <v>212.38356074807388</v>
      </c>
      <c r="P46" s="79"/>
      <c r="Q46" s="70"/>
    </row>
    <row r="47" spans="2:17" ht="15">
      <c r="B47" s="68"/>
      <c r="C47" s="71"/>
      <c r="D47" s="232"/>
      <c r="E47" s="232"/>
      <c r="F47" s="237"/>
      <c r="G47" s="70"/>
      <c r="H47" s="69"/>
      <c r="I47" s="69"/>
      <c r="J47" s="70"/>
      <c r="K47" s="70"/>
      <c r="L47" s="69"/>
      <c r="P47" s="79"/>
      <c r="Q47" s="70"/>
    </row>
    <row r="48" spans="2:17">
      <c r="B48" s="68" t="s">
        <v>304</v>
      </c>
      <c r="F48" s="69"/>
      <c r="J48" s="70">
        <f>-PMT(Discount_Rate,COUNT(J$14:J$43),NPV(Discount_Rate,J$14:J$43))</f>
        <v>16.262279836701236</v>
      </c>
      <c r="K48" s="70">
        <f>-PMT(Discount_Rate,COUNT(K$14:K$43),NPV(Discount_Rate,K$14:K$43))</f>
        <v>56.714985529809908</v>
      </c>
      <c r="L48" s="70">
        <f>-PMT(Discount_Rate,COUNT(L$14:L$43),NPV(Discount_Rate,L$14:L$43))</f>
        <v>154.11560797061091</v>
      </c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2029</v>
      </c>
      <c r="T57" s="156" t="s">
        <v>144</v>
      </c>
    </row>
    <row r="58" spans="2:20">
      <c r="B58"/>
      <c r="C58" s="79">
        <v>0</v>
      </c>
      <c r="D58" s="61" t="s">
        <v>86</v>
      </c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47119</v>
      </c>
      <c r="H64" s="68">
        <f>YEAR(G64)</f>
        <v>2029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166.49135245140059</v>
      </c>
    </row>
    <row r="65" spans="3:10" ht="15">
      <c r="C65" s="233"/>
      <c r="D65" s="105"/>
      <c r="E65" s="214"/>
      <c r="F65" s="238"/>
      <c r="G65" s="233">
        <v>47484</v>
      </c>
      <c r="H65" s="68">
        <f>YEAR(G65)</f>
        <v>2030</v>
      </c>
      <c r="I65" s="69">
        <f>IF($H$62=110%,INDEX('2025 IRP Assumptions'!$E$339:$E$359,MATCH(H65,'2025 IRP Assumptions'!$S$339:$S$359,0),1),INDEX('2025 IRP Assumptions'!$E$307:$E$336,MATCH(H65,'2025 IRP Assumptions'!$S$339:$S$359,0)))</f>
        <v>47.74</v>
      </c>
      <c r="J65" s="79">
        <f t="shared" ref="J65:J73" si="32">I65*(8.76*$C$61)</f>
        <v>166.49135245140059</v>
      </c>
    </row>
    <row r="66" spans="3:10" ht="15">
      <c r="C66" s="233"/>
      <c r="D66" s="105"/>
      <c r="E66" s="214"/>
      <c r="F66" s="238"/>
      <c r="G66" s="233">
        <v>47849</v>
      </c>
      <c r="H66" s="68">
        <f t="shared" ref="H66:H73" si="33">YEAR(G66)</f>
        <v>2031</v>
      </c>
      <c r="I66" s="69">
        <f>IF($H$62=110%,INDEX('2025 IRP Assumptions'!$E$339:$E$359,MATCH(H66,'2025 IRP Assumptions'!$S$339:$S$359,0),1),INDEX('2025 IRP Assumptions'!$E$307:$E$336,MATCH(H66,'2025 IRP Assumptions'!$S$339:$S$359,0)))</f>
        <v>49.06</v>
      </c>
      <c r="J66" s="79">
        <f t="shared" si="32"/>
        <v>171.09479998461904</v>
      </c>
    </row>
    <row r="67" spans="3:10" ht="15">
      <c r="C67" s="233"/>
      <c r="D67" s="105"/>
      <c r="E67" s="214"/>
      <c r="F67" s="238"/>
      <c r="G67" s="233">
        <v>48214</v>
      </c>
      <c r="H67" s="68">
        <f t="shared" si="33"/>
        <v>2032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32"/>
        <v>175.73312212036186</v>
      </c>
    </row>
    <row r="68" spans="3:10" ht="15">
      <c r="C68" s="233"/>
      <c r="D68" s="105"/>
      <c r="E68" s="214"/>
      <c r="F68" s="238"/>
      <c r="G68" s="233">
        <v>48580</v>
      </c>
      <c r="H68" s="68">
        <f t="shared" si="33"/>
        <v>2033</v>
      </c>
      <c r="I68" s="69">
        <f>IF($H$62=110%,INDEX('2025 IRP Assumptions'!$E$339:$E$359,MATCH(H68,'2025 IRP Assumptions'!$S$339:$S$359,0),1),INDEX('2025 IRP Assumptions'!$E$307:$E$336,MATCH(H68,'2025 IRP Assumptions'!$S$339:$S$359,0)))</f>
        <v>50.39</v>
      </c>
      <c r="J68" s="79">
        <f t="shared" si="32"/>
        <v>175.73312212036186</v>
      </c>
    </row>
    <row r="69" spans="3:10" ht="15">
      <c r="C69" s="233"/>
      <c r="D69" s="105"/>
      <c r="E69" s="214"/>
      <c r="F69" s="238"/>
      <c r="G69" s="233">
        <v>48945</v>
      </c>
      <c r="H69" s="68">
        <f t="shared" si="33"/>
        <v>2034</v>
      </c>
      <c r="I69" s="69">
        <f>IF($H$62=110%,INDEX('2025 IRP Assumptions'!$E$339:$E$359,MATCH(H69,'2025 IRP Assumptions'!$S$339:$S$359,0),1),INDEX('2025 IRP Assumptions'!$E$307:$E$336,MATCH(H69,'2025 IRP Assumptions'!$S$339:$S$359,0)))</f>
        <v>51.71</v>
      </c>
      <c r="J69" s="79">
        <f t="shared" si="32"/>
        <v>180.33656965358031</v>
      </c>
    </row>
    <row r="70" spans="3:10" ht="15">
      <c r="C70" s="233"/>
      <c r="D70" s="105"/>
      <c r="E70" s="214"/>
      <c r="F70" s="238"/>
      <c r="G70" s="233">
        <v>49310</v>
      </c>
      <c r="H70" s="68">
        <f t="shared" si="33"/>
        <v>2035</v>
      </c>
      <c r="I70" s="69">
        <f>IF($H$62=110%,INDEX('2025 IRP Assumptions'!$E$339:$E$359,MATCH(H70,'2025 IRP Assumptions'!$S$339:$S$359,0),1),INDEX('2025 IRP Assumptions'!$E$307:$E$336,MATCH(H70,'2025 IRP Assumptions'!$S$339:$S$359,0)))</f>
        <v>53.04</v>
      </c>
      <c r="J70" s="79">
        <f t="shared" si="32"/>
        <v>184.97489178932315</v>
      </c>
    </row>
    <row r="71" spans="3:10" ht="15">
      <c r="C71" s="233"/>
      <c r="D71" s="105"/>
      <c r="E71" s="214"/>
      <c r="F71" s="238"/>
      <c r="G71" s="233">
        <v>49675</v>
      </c>
      <c r="H71" s="68">
        <f t="shared" si="33"/>
        <v>2036</v>
      </c>
      <c r="I71" s="69">
        <f>IF($H$62=110%,INDEX('2025 IRP Assumptions'!$E$339:$E$359,MATCH(H71,'2025 IRP Assumptions'!$S$339:$S$359,0),1),INDEX('2025 IRP Assumptions'!$E$307:$E$336,MATCH(H71,'2025 IRP Assumptions'!$S$339:$S$359,0)))</f>
        <v>54.37</v>
      </c>
      <c r="J71" s="79">
        <f t="shared" si="32"/>
        <v>189.61321392506596</v>
      </c>
    </row>
    <row r="72" spans="3:10" ht="15">
      <c r="C72" s="233"/>
      <c r="D72" s="105"/>
      <c r="E72" s="214"/>
      <c r="F72" s="238"/>
      <c r="G72" s="233">
        <v>50041</v>
      </c>
      <c r="H72" s="68">
        <f t="shared" si="33"/>
        <v>2037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32"/>
        <v>194.21666145828442</v>
      </c>
    </row>
    <row r="73" spans="3:10" ht="15">
      <c r="C73" s="233"/>
      <c r="D73" s="105"/>
      <c r="E73" s="214"/>
      <c r="F73" s="238"/>
      <c r="G73" s="233">
        <v>50406</v>
      </c>
      <c r="H73" s="68">
        <f t="shared" si="33"/>
        <v>2038</v>
      </c>
      <c r="I73" s="69">
        <f>IF($H$62=110%,INDEX('2025 IRP Assumptions'!$E$339:$E$359,MATCH(H73,'2025 IRP Assumptions'!$S$339:$S$359,0),1),INDEX('2025 IRP Assumptions'!$E$307:$E$336,MATCH(H73,'2025 IRP Assumptions'!$S$339:$S$359,0)))</f>
        <v>55.69</v>
      </c>
      <c r="J73" s="79">
        <f t="shared" si="32"/>
        <v>194.21666145828442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300</v>
      </c>
      <c r="I77" s="234"/>
      <c r="J77" s="234">
        <f>-PMT(Real_Discount_Rate,J76,NPV(Discount_Rate,J64:J73))</f>
        <v>75.482004638179404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D2A740F7-215F-48F0-9D26-1C6809B16A07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8B37-8398-4829-8B69-3A389CA14AAC}">
  <sheetPr>
    <tabColor rgb="FFCCFFCC"/>
    <pageSetUpPr fitToPage="1"/>
  </sheetPr>
  <dimension ref="B1:AC89"/>
  <sheetViews>
    <sheetView workbookViewId="0">
      <selection activeCell="F18" sqref="F18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9.1640625" style="61" customWidth="1"/>
    <col min="7" max="7" width="19.832031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Assumptions'!$E$371:$E$394,'WD_.PX.BDG._.PTC.2030'!$B10-2023,1)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Assumptions'!$E$371:$E$394,'WD_.PX.BDG._.PTC.2030'!$B11-2023,1)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Assumptions'!$E$371:$E$394,'WD_.PX.BDG._.PTC.2030'!$B12-2023,1)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Assumptions'!$E$371:$E$394,'WD_.PX.BDG._.PTC.2030'!$B13-2023,1)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Assumptions'!$E$371:$E$394,'WD_.PX.BDG._.PTC.2030'!$B14-2023,1)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205">
        <f>C15*$C$60</f>
        <v>87.961668799999998</v>
      </c>
      <c r="E15" s="69" cm="1">
        <f t="array" ref="E15">$E$9*INDEX('2025 IRP Assumptions'!$E$371:$E$394,'WD_.PX.BDG._.PTC.2030'!$B15-2023,1)</f>
        <v>36.022106376299995</v>
      </c>
      <c r="F15" s="237"/>
      <c r="G15" s="70">
        <f t="shared" ref="G15:G46" si="1">(D15+E15+F15)/(8.76*$C$61)</f>
        <v>35.551308459965412</v>
      </c>
      <c r="H15" s="69"/>
      <c r="I15" s="69">
        <f>-I64</f>
        <v>-47.74</v>
      </c>
      <c r="J15" s="70">
        <f t="shared" ref="J15:J35" si="2">(G15+H15+I15)</f>
        <v>-12.18869154003459</v>
      </c>
      <c r="K15" s="70">
        <f t="shared" ref="K15:K46" si="3">ROUND(J15*$C$61*8.76,2)</f>
        <v>-42.51</v>
      </c>
      <c r="L15" s="69">
        <f t="shared" ref="L15:L35" si="4">(D15+E15+F15)</f>
        <v>123.98377517629999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Assumptions'!$E$371:$E$394,'WD_.PX.BDG._.PTC.2030'!$B16-2023,1)/INDEX('2025 IRP Assumptions'!$E$371:$E$394,'WD_.PX.BDG._.PTC.2030'!$B16-2023-1,1)</f>
        <v>89.879233176779508</v>
      </c>
      <c r="E16" s="69" cm="1">
        <f t="array" ref="E16">$E$9*INDEX('2025 IRP Assumptions'!$E$371:$E$394,'WD_.PX.BDG._.PTC.2030'!$B16-2023,1)</f>
        <v>36.80738829405</v>
      </c>
      <c r="F16" s="237"/>
      <c r="G16" s="70">
        <f t="shared" si="1"/>
        <v>36.32632698315571</v>
      </c>
      <c r="H16" s="69"/>
      <c r="I16" s="69">
        <f t="shared" ref="I16:I24" si="5">-I65</f>
        <v>-49.06</v>
      </c>
      <c r="J16" s="70">
        <f t="shared" si="2"/>
        <v>-12.733673016844293</v>
      </c>
      <c r="K16" s="70">
        <f t="shared" si="3"/>
        <v>-44.41</v>
      </c>
      <c r="L16" s="69">
        <f t="shared" si="4"/>
        <v>126.68662147082951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Assumptions'!$E$371:$E$394,'WD_.PX.BDG._.PTC.2030'!$B17-2023,1)/INDEX('2025 IRP Assumptions'!$E$371:$E$394,'WD_.PX.BDG._.PTC.2030'!$B17-2023-1,1)</f>
        <v>91.838600435101</v>
      </c>
      <c r="E17" s="69" cm="1">
        <f t="array" ref="E17">$E$9*INDEX('2025 IRP Assumptions'!$E$371:$E$394,'WD_.PX.BDG._.PTC.2030'!$B17-2023,1)</f>
        <v>37.609789348650004</v>
      </c>
      <c r="F17" s="237"/>
      <c r="G17" s="70">
        <f t="shared" si="1"/>
        <v>37.118240901311658</v>
      </c>
      <c r="H17" s="69"/>
      <c r="I17" s="69">
        <f t="shared" si="5"/>
        <v>-50.39</v>
      </c>
      <c r="J17" s="70">
        <f t="shared" si="2"/>
        <v>-13.271759098688342</v>
      </c>
      <c r="K17" s="70">
        <f t="shared" si="3"/>
        <v>-46.28</v>
      </c>
      <c r="L17" s="69">
        <f t="shared" si="4"/>
        <v>129.448389783751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Assumptions'!$E$371:$E$394,'WD_.PX.BDG._.PTC.2030'!$B18-2023,1)/INDEX('2025 IRP Assumptions'!$E$371:$E$394,'WD_.PX.BDG._.PTC.2030'!$B18-2023-1,1)</f>
        <v>93.84068192568364</v>
      </c>
      <c r="E18" s="69" cm="1">
        <f t="array" ref="E18">$E$9*INDEX('2025 IRP Assumptions'!$E$371:$E$394,'WD_.PX.BDG._.PTC.2030'!$B18-2023,1)</f>
        <v>38.429682756899993</v>
      </c>
      <c r="F18" s="237"/>
      <c r="G18" s="70">
        <f t="shared" si="1"/>
        <v>37.927418553403811</v>
      </c>
      <c r="H18" s="69"/>
      <c r="I18" s="69">
        <f t="shared" si="5"/>
        <v>-50.39</v>
      </c>
      <c r="J18" s="70">
        <f t="shared" si="2"/>
        <v>-12.462581446596189</v>
      </c>
      <c r="K18" s="70">
        <f t="shared" si="3"/>
        <v>-43.46</v>
      </c>
      <c r="L18" s="69">
        <f t="shared" si="4"/>
        <v>132.27036468258365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Assumptions'!$E$371:$E$394,'WD_.PX.BDG._.PTC.2030'!$B19-2023,1)/INDEX('2025 IRP Assumptions'!$E$371:$E$394,'WD_.PX.BDG._.PTC.2030'!$B19-2023-1,1)</f>
        <v>95.886408861622385</v>
      </c>
      <c r="E19" s="69" cm="1">
        <f t="array" ref="E19">$E$9*INDEX('2025 IRP Assumptions'!$E$371:$E$394,'WD_.PX.BDG._.PTC.2030'!$B19-2023,1)</f>
        <v>39.267449869649994</v>
      </c>
      <c r="F19" s="237"/>
      <c r="G19" s="70">
        <f t="shared" si="1"/>
        <v>38.754236306143149</v>
      </c>
      <c r="H19" s="69"/>
      <c r="I19" s="69">
        <f t="shared" si="5"/>
        <v>-51.71</v>
      </c>
      <c r="J19" s="70">
        <f t="shared" si="2"/>
        <v>-12.955763693856852</v>
      </c>
      <c r="K19" s="70">
        <f t="shared" si="3"/>
        <v>-45.18</v>
      </c>
      <c r="L19" s="69">
        <f t="shared" si="4"/>
        <v>135.15385873127238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Assumptions'!$E$371:$E$394,'WD_.PX.BDG._.PTC.2030'!$B20-2023,1)/INDEX('2025 IRP Assumptions'!$E$371:$E$394,'WD_.PX.BDG._.PTC.2030'!$B20-2023-1,1)</f>
        <v>97.976732550244421</v>
      </c>
      <c r="E20" s="69" cm="1">
        <f t="array" ref="E20">$E$9*INDEX('2025 IRP Assumptions'!$E$371:$E$394,'WD_.PX.BDG._.PTC.2030'!$B20-2023,1)</f>
        <v>40.123480266749993</v>
      </c>
      <c r="F20" s="237"/>
      <c r="G20" s="70">
        <f t="shared" si="1"/>
        <v>39.599078647690163</v>
      </c>
      <c r="H20" s="69"/>
      <c r="I20" s="69">
        <f t="shared" si="5"/>
        <v>-53.04</v>
      </c>
      <c r="J20" s="70">
        <f t="shared" si="2"/>
        <v>-13.440921352309836</v>
      </c>
      <c r="K20" s="70">
        <f t="shared" si="3"/>
        <v>-46.87</v>
      </c>
      <c r="L20" s="69">
        <f t="shared" si="4"/>
        <v>138.10021281699443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Assumptions'!$E$371:$E$394,'WD_.PX.BDG._.PTC.2030'!$B21-2023,1)/INDEX('2025 IRP Assumptions'!$E$371:$E$394,'WD_.PX.BDG._.PTC.2030'!$B21-2023-1,1)</f>
        <v>100.11262532053532</v>
      </c>
      <c r="E21" s="69" cm="1">
        <f t="array" ref="E21">$E$9*INDEX('2025 IRP Assumptions'!$E$371:$E$394,'WD_.PX.BDG._.PTC.2030'!$B21-2023,1)</f>
        <v>40.998172136849995</v>
      </c>
      <c r="F21" s="237"/>
      <c r="G21" s="70">
        <f t="shared" si="1"/>
        <v>40.462338562490928</v>
      </c>
      <c r="H21" s="69"/>
      <c r="I21" s="69">
        <f t="shared" si="5"/>
        <v>-54.37</v>
      </c>
      <c r="J21" s="70">
        <f t="shared" si="2"/>
        <v>-13.90766143750907</v>
      </c>
      <c r="K21" s="70">
        <f t="shared" si="3"/>
        <v>-48.5</v>
      </c>
      <c r="L21" s="69">
        <f t="shared" si="4"/>
        <v>141.1107974573853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Assumptions'!$E$371:$E$394,'WD_.PX.BDG._.PTC.2030'!$B22-2023,1)/INDEX('2025 IRP Assumptions'!$E$371:$E$394,'WD_.PX.BDG._.PTC.2030'!$B22-2023-1,1)</f>
        <v>102.29508052313903</v>
      </c>
      <c r="E22" s="69" cm="1">
        <f t="array" ref="E22">$E$9*INDEX('2025 IRP Assumptions'!$E$371:$E$394,'WD_.PX.BDG._.PTC.2030'!$B22-2023,1)</f>
        <v>41.891932277399995</v>
      </c>
      <c r="F22" s="237"/>
      <c r="G22" s="70">
        <f t="shared" si="1"/>
        <v>41.344417531277173</v>
      </c>
      <c r="H22" s="69"/>
      <c r="I22" s="69">
        <f t="shared" si="5"/>
        <v>-55.69</v>
      </c>
      <c r="J22" s="70">
        <f t="shared" si="2"/>
        <v>-14.345582468722824</v>
      </c>
      <c r="K22" s="70">
        <f t="shared" si="3"/>
        <v>-50.03</v>
      </c>
      <c r="L22" s="69">
        <f t="shared" si="4"/>
        <v>144.18701280053904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Assumptions'!$E$371:$E$394,'WD_.PX.BDG._.PTC.2030'!$B23-2023,1)/INDEX('2025 IRP Assumptions'!$E$371:$E$394,'WD_.PX.BDG._.PTC.2030'!$B23-2023-1,1)</f>
        <v>104.52511330321302</v>
      </c>
      <c r="E23" s="69" cm="1">
        <f t="array" ref="E23">$E$9*INDEX('2025 IRP Assumptions'!$E$371:$E$394,'WD_.PX.BDG._.PTC.2030'!$B23-2023,1)</f>
        <v>42.805176411150001</v>
      </c>
      <c r="F23" s="237"/>
      <c r="G23" s="70">
        <f t="shared" si="1"/>
        <v>42.245725843429661</v>
      </c>
      <c r="H23" s="69"/>
      <c r="I23" s="69">
        <f t="shared" si="5"/>
        <v>-55.69</v>
      </c>
      <c r="J23" s="70">
        <f t="shared" si="2"/>
        <v>-13.444274156570337</v>
      </c>
      <c r="K23" s="70">
        <f t="shared" si="3"/>
        <v>-46.89</v>
      </c>
      <c r="L23" s="69">
        <f t="shared" si="4"/>
        <v>147.330289714363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Assumptions'!$E$371:$E$394,'WD_.PX.BDG._.PTC.2030'!$B24-2023,1)/INDEX('2025 IRP Assumptions'!$E$371:$E$394,'WD_.PX.BDG._.PTC.2030'!$B24-2023-1,1)</f>
        <v>106.80376075499913</v>
      </c>
      <c r="E24" s="69" cm="1">
        <f t="array" ref="E24">$E$9*INDEX('2025 IRP Assumptions'!$E$371:$E$394,'WD_.PX.BDG._.PTC.2030'!$B24-2023,1)</f>
        <v>43.738329249449997</v>
      </c>
      <c r="F24" s="237"/>
      <c r="G24" s="70">
        <f t="shared" si="1"/>
        <v>43.166682659450899</v>
      </c>
      <c r="H24" s="69"/>
      <c r="I24" s="69">
        <f t="shared" si="5"/>
        <v>-57.02</v>
      </c>
      <c r="J24" s="70">
        <f t="shared" si="2"/>
        <v>-13.853317340549104</v>
      </c>
      <c r="K24" s="70">
        <f t="shared" si="3"/>
        <v>-48.31</v>
      </c>
      <c r="L24" s="69">
        <f t="shared" si="4"/>
        <v>150.54209000444914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Assumptions'!$E$371:$E$394,'WD_.PX.BDG._.PTC.2030'!$B25-2023,1)/INDEX('2025 IRP Assumptions'!$E$371:$E$394,'WD_.PX.BDG._.PTC.2030'!$B25-2023-1,1)</f>
        <v>109.13208277196439</v>
      </c>
      <c r="E25" s="69" cm="1">
        <f t="array" ref="E25">$E$9*INDEX('2025 IRP Assumptions'!$E$371:$E$394,'WD_.PX.BDG._.PTC.2030'!$B25-2023,1)</f>
        <v>44.691824840399995</v>
      </c>
      <c r="F25" s="237"/>
      <c r="G25" s="70">
        <f t="shared" si="1"/>
        <v>44.107716354564936</v>
      </c>
      <c r="H25" s="69"/>
      <c r="I25" s="69"/>
      <c r="J25" s="70">
        <f t="shared" si="2"/>
        <v>44.107716354564936</v>
      </c>
      <c r="K25" s="70">
        <f t="shared" si="3"/>
        <v>153.82</v>
      </c>
      <c r="L25" s="69">
        <f t="shared" si="4"/>
        <v>153.82390761236439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Assumptions'!$E$371:$E$394,'WD_.PX.BDG._.PTC.2030'!$B26-2023,1)/INDEX('2025 IRP Assumptions'!$E$371:$E$394,'WD_.PX.BDG._.PTC.2030'!$B26-2023-1,1)</f>
        <v>111.51116212408637</v>
      </c>
      <c r="E26" s="69" cm="1">
        <f t="array" ref="E26">$E$9*INDEX('2025 IRP Assumptions'!$E$371:$E$394,'WD_.PX.BDG._.PTC.2030'!$B26-2023,1)</f>
        <v>45.666106600499994</v>
      </c>
      <c r="F26" s="237"/>
      <c r="G26" s="70">
        <f t="shared" si="1"/>
        <v>45.069264549953679</v>
      </c>
      <c r="H26" s="69"/>
      <c r="I26" s="69"/>
      <c r="J26" s="70">
        <f t="shared" si="2"/>
        <v>45.069264549953679</v>
      </c>
      <c r="K26" s="70">
        <f t="shared" si="3"/>
        <v>157.18</v>
      </c>
      <c r="L26" s="69">
        <f t="shared" si="4"/>
        <v>157.17726872458636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Assumptions'!$E$371:$E$394,'WD_.PX.BDG._.PTC.2030'!$B27-2023,1)/INDEX('2025 IRP Assumptions'!$E$371:$E$394,'WD_.PX.BDG._.PTC.2030'!$B27-2023-1,1)</f>
        <v>113.94210546256487</v>
      </c>
      <c r="E27" s="69" cm="1">
        <f t="array" ref="E27">$E$9*INDEX('2025 IRP Assumptions'!$E$371:$E$394,'WD_.PX.BDG._.PTC.2030'!$B27-2023,1)</f>
        <v>46.661627726100001</v>
      </c>
      <c r="F27" s="237"/>
      <c r="G27" s="70">
        <f t="shared" si="1"/>
        <v>46.05177451882944</v>
      </c>
      <c r="H27" s="69"/>
      <c r="I27" s="69"/>
      <c r="J27" s="70">
        <f t="shared" si="2"/>
        <v>46.05177451882944</v>
      </c>
      <c r="K27" s="70">
        <f t="shared" si="3"/>
        <v>160.6</v>
      </c>
      <c r="L27" s="69">
        <f t="shared" si="4"/>
        <v>160.60373318866488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Assumptions'!$E$371:$E$394,'WD_.PX.BDG._.PTC.2030'!$B28-2023,1)/INDEX('2025 IRP Assumptions'!$E$371:$E$394,'WD_.PX.BDG._.PTC.2030'!$B28-2023-1,1)</f>
        <v>116.42604339710736</v>
      </c>
      <c r="E28" s="69" cm="1">
        <f t="array" ref="E28">$E$9*INDEX('2025 IRP Assumptions'!$E$371:$E$394,'WD_.PX.BDG._.PTC.2030'!$B28-2023,1)</f>
        <v>47.678851225049996</v>
      </c>
      <c r="F28" s="237"/>
      <c r="G28" s="70">
        <f t="shared" si="1"/>
        <v>47.055703217671152</v>
      </c>
      <c r="H28" s="69"/>
      <c r="I28" s="69"/>
      <c r="J28" s="70">
        <f t="shared" si="2"/>
        <v>47.055703217671152</v>
      </c>
      <c r="K28" s="70">
        <f t="shared" si="3"/>
        <v>164.1</v>
      </c>
      <c r="L28" s="69">
        <f t="shared" si="4"/>
        <v>164.10489462215736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Assumptions'!$E$371:$E$394,'WD_.PX.BDG._.PTC.2030'!$B29-2023,1)/INDEX('2025 IRP Assumptions'!$E$371:$E$394,'WD_.PX.BDG._.PTC.2030'!$B29-2023-1,1)</f>
        <v>118.96413111421316</v>
      </c>
      <c r="E29" s="69" cm="1">
        <f t="array" ref="E29">$E$9*INDEX('2025 IRP Assumptions'!$E$371:$E$394,'WD_.PX.BDG._.PTC.2030'!$B29-2023,1)</f>
        <v>48.718250169900003</v>
      </c>
      <c r="F29" s="237"/>
      <c r="G29" s="70">
        <f t="shared" si="1"/>
        <v>48.08151753611525</v>
      </c>
      <c r="H29" s="69"/>
      <c r="I29" s="69"/>
      <c r="J29" s="70">
        <f t="shared" si="2"/>
        <v>48.08151753611525</v>
      </c>
      <c r="K29" s="70">
        <f t="shared" si="3"/>
        <v>167.68</v>
      </c>
      <c r="L29" s="69">
        <f t="shared" si="4"/>
        <v>167.68238128411315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Assumptions'!$E$371:$E$394,'WD_.PX.BDG._.PTC.2030'!$B30-2023,1)/INDEX('2025 IRP Assumptions'!$E$371:$E$394,'WD_.PX.BDG._.PTC.2030'!$B30-2023-1,1)</f>
        <v>121.5575492273139</v>
      </c>
      <c r="E30" s="69" cm="1">
        <f t="array" ref="E30">$E$9*INDEX('2025 IRP Assumptions'!$E$371:$E$394,'WD_.PX.BDG._.PTC.2030'!$B30-2023,1)</f>
        <v>49.780308046050003</v>
      </c>
      <c r="F30" s="237"/>
      <c r="G30" s="70">
        <f t="shared" si="1"/>
        <v>49.129694640555385</v>
      </c>
      <c r="H30" s="69"/>
      <c r="I30" s="69"/>
      <c r="J30" s="70">
        <f t="shared" si="2"/>
        <v>49.129694640555385</v>
      </c>
      <c r="K30" s="70">
        <f t="shared" si="3"/>
        <v>171.34</v>
      </c>
      <c r="L30" s="69">
        <f t="shared" si="4"/>
        <v>171.33785727336391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Assumptions'!$E$371:$E$394,'WD_.PX.BDG._.PTC.2030'!$B31-2023,1)/INDEX('2025 IRP Assumptions'!$E$371:$E$394,'WD_.PX.BDG._.PTC.2030'!$B31-2023-1,1)</f>
        <v>124.20750377677359</v>
      </c>
      <c r="E31" s="69" cm="1">
        <f t="array" ref="E31">$E$9*INDEX('2025 IRP Assumptions'!$E$371:$E$394,'WD_.PX.BDG._.PTC.2030'!$B31-2023,1)</f>
        <v>50.865518751749995</v>
      </c>
      <c r="F31" s="237"/>
      <c r="G31" s="70">
        <f t="shared" si="1"/>
        <v>50.200721974142418</v>
      </c>
      <c r="H31" s="69"/>
      <c r="I31" s="69"/>
      <c r="J31" s="70">
        <f t="shared" si="2"/>
        <v>50.200721974142418</v>
      </c>
      <c r="K31" s="70">
        <f t="shared" si="3"/>
        <v>175.07</v>
      </c>
      <c r="L31" s="69">
        <f t="shared" si="4"/>
        <v>175.07302252852358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Assumptions'!$E$371:$E$394,'WD_.PX.BDG._.PTC.2030'!$B32-2023,1)/INDEX('2025 IRP Assumptions'!$E$371:$E$394,'WD_.PX.BDG._.PTC.2030'!$B32-2023-1,1)</f>
        <v>126.9152273118858</v>
      </c>
      <c r="E32" s="69" cm="1">
        <f t="array" ref="E32">$E$9*INDEX('2025 IRP Assumptions'!$E$371:$E$394,'WD_.PX.BDG._.PTC.2030'!$B32-2023,1)</f>
        <v>51.974387041199996</v>
      </c>
      <c r="F32" s="237"/>
      <c r="G32" s="70">
        <f t="shared" si="1"/>
        <v>51.295097694093315</v>
      </c>
      <c r="H32" s="69"/>
      <c r="I32" s="69"/>
      <c r="J32" s="70">
        <f t="shared" si="2"/>
        <v>51.295097694093315</v>
      </c>
      <c r="K32" s="70">
        <f t="shared" si="3"/>
        <v>178.89</v>
      </c>
      <c r="L32" s="69">
        <f t="shared" si="4"/>
        <v>178.88961435308579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129.68197921903402</v>
      </c>
      <c r="E33" s="232">
        <f t="shared" si="6"/>
        <v>53.107428658938439</v>
      </c>
      <c r="F33" s="237"/>
      <c r="G33" s="70">
        <f t="shared" si="1"/>
        <v>52.413330804323074</v>
      </c>
      <c r="H33" s="69"/>
      <c r="I33" s="69"/>
      <c r="J33" s="70">
        <f t="shared" si="2"/>
        <v>52.413330804323074</v>
      </c>
      <c r="K33" s="70">
        <f t="shared" si="3"/>
        <v>182.79</v>
      </c>
      <c r="L33" s="69">
        <f t="shared" si="4"/>
        <v>182.78940787797245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132.50904631670619</v>
      </c>
      <c r="E34" s="232">
        <f t="shared" si="6"/>
        <v>54.26517058351282</v>
      </c>
      <c r="F34" s="237"/>
      <c r="G34" s="70">
        <f t="shared" si="1"/>
        <v>53.555941395930716</v>
      </c>
      <c r="H34" s="69"/>
      <c r="I34" s="69"/>
      <c r="J34" s="70">
        <f t="shared" si="2"/>
        <v>53.555941395930716</v>
      </c>
      <c r="K34" s="70">
        <f t="shared" si="3"/>
        <v>186.77</v>
      </c>
      <c r="L34" s="69">
        <f t="shared" si="4"/>
        <v>186.77421690021902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135.39774347603282</v>
      </c>
      <c r="E35" s="232">
        <f t="shared" si="6"/>
        <v>55.448151281602769</v>
      </c>
      <c r="F35" s="237"/>
      <c r="G35" s="70">
        <f t="shared" si="1"/>
        <v>54.723460898001001</v>
      </c>
      <c r="H35" s="69"/>
      <c r="I35" s="69"/>
      <c r="J35" s="70">
        <f t="shared" si="2"/>
        <v>54.723460898001001</v>
      </c>
      <c r="K35" s="70">
        <f t="shared" si="3"/>
        <v>190.85</v>
      </c>
      <c r="L35" s="69">
        <f t="shared" si="4"/>
        <v>190.84589475763559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138.34941423233451</v>
      </c>
      <c r="E36" s="232">
        <f t="shared" si="7"/>
        <v>56.656920958461328</v>
      </c>
      <c r="F36" s="237"/>
      <c r="G36" s="70">
        <f t="shared" si="1"/>
        <v>55.916432324772536</v>
      </c>
      <c r="H36" s="69"/>
      <c r="I36" s="69"/>
      <c r="J36" s="70">
        <f t="shared" ref="J36:J46" si="8">(G36+H36+I36)</f>
        <v>55.916432324772536</v>
      </c>
      <c r="K36" s="70">
        <f t="shared" si="3"/>
        <v>195.01</v>
      </c>
      <c r="L36" s="69">
        <f t="shared" ref="L36:L46" si="9">(D36+E36+F36)</f>
        <v>195.00633519079582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141.36543141000141</v>
      </c>
      <c r="E37" s="232">
        <f t="shared" si="10"/>
        <v>57.892041813815851</v>
      </c>
      <c r="F37" s="237"/>
      <c r="G37" s="70">
        <f t="shared" si="1"/>
        <v>57.135410528194157</v>
      </c>
      <c r="H37" s="69"/>
      <c r="I37" s="69"/>
      <c r="J37" s="70">
        <f t="shared" si="8"/>
        <v>57.135410528194157</v>
      </c>
      <c r="K37" s="70">
        <f t="shared" si="3"/>
        <v>199.26</v>
      </c>
      <c r="L37" s="69">
        <f t="shared" si="9"/>
        <v>199.25747322381727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144.44719776099481</v>
      </c>
      <c r="E38" s="232">
        <f t="shared" si="11"/>
        <v>59.154088303347535</v>
      </c>
      <c r="F38" s="237"/>
      <c r="G38" s="70">
        <f t="shared" si="1"/>
        <v>58.380962455986918</v>
      </c>
      <c r="H38" s="69"/>
      <c r="I38" s="69"/>
      <c r="J38" s="70">
        <f t="shared" si="8"/>
        <v>58.380962455986918</v>
      </c>
      <c r="K38" s="70">
        <f t="shared" si="3"/>
        <v>203.6</v>
      </c>
      <c r="L38" s="69">
        <f t="shared" si="9"/>
        <v>203.60128606434233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147.59614661726823</v>
      </c>
      <c r="E39" s="232">
        <f t="shared" si="12"/>
        <v>60.443647405871204</v>
      </c>
      <c r="F39" s="237"/>
      <c r="G39" s="70">
        <f t="shared" si="1"/>
        <v>59.653667415332038</v>
      </c>
      <c r="H39" s="69"/>
      <c r="I39" s="69"/>
      <c r="J39" s="70">
        <f t="shared" si="8"/>
        <v>59.653667415332038</v>
      </c>
      <c r="K39" s="70">
        <f t="shared" si="3"/>
        <v>208.04</v>
      </c>
      <c r="L39" s="69">
        <f t="shared" si="9"/>
        <v>208.03979402313945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150.81374255741125</v>
      </c>
      <c r="E40" s="232">
        <f t="shared" si="13"/>
        <v>61.761318896339617</v>
      </c>
      <c r="F40" s="237"/>
      <c r="G40" s="70">
        <f t="shared" si="1"/>
        <v>60.954117342307015</v>
      </c>
      <c r="H40" s="69"/>
      <c r="I40" s="69"/>
      <c r="J40" s="70">
        <f t="shared" si="8"/>
        <v>60.954117342307015</v>
      </c>
      <c r="K40" s="70">
        <f t="shared" si="3"/>
        <v>212.58</v>
      </c>
      <c r="L40" s="69">
        <f t="shared" si="9"/>
        <v>212.57506145375086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154.1014820878261</v>
      </c>
      <c r="E41" s="232">
        <f t="shared" si="14"/>
        <v>63.10771562479929</v>
      </c>
      <c r="F41" s="237"/>
      <c r="G41" s="70">
        <f t="shared" si="1"/>
        <v>62.282917077195641</v>
      </c>
      <c r="H41" s="69"/>
      <c r="I41" s="69"/>
      <c r="J41" s="70">
        <f t="shared" si="8"/>
        <v>62.282917077195641</v>
      </c>
      <c r="K41" s="70">
        <f t="shared" si="3"/>
        <v>217.21</v>
      </c>
      <c r="L41" s="69">
        <f t="shared" si="9"/>
        <v>217.20919771262538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157.46089433875406</v>
      </c>
      <c r="E42" s="232">
        <f t="shared" si="15"/>
        <v>64.483463801427504</v>
      </c>
      <c r="F42" s="237"/>
      <c r="G42" s="70">
        <f t="shared" si="1"/>
        <v>63.640684645799659</v>
      </c>
      <c r="H42" s="69"/>
      <c r="I42" s="69"/>
      <c r="J42" s="70">
        <f t="shared" si="8"/>
        <v>63.640684645799659</v>
      </c>
      <c r="K42" s="70">
        <f t="shared" si="3"/>
        <v>221.94</v>
      </c>
      <c r="L42" s="69">
        <f t="shared" si="9"/>
        <v>221.94435814018158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160.89354177547506</v>
      </c>
      <c r="E43" s="232">
        <f t="shared" si="16"/>
        <v>65.889203287783189</v>
      </c>
      <c r="F43" s="237"/>
      <c r="G43" s="70">
        <f t="shared" si="1"/>
        <v>65.028051546883034</v>
      </c>
      <c r="H43" s="69"/>
      <c r="I43" s="69"/>
      <c r="J43" s="70">
        <f t="shared" si="8"/>
        <v>65.028051546883034</v>
      </c>
      <c r="K43" s="70">
        <f t="shared" si="3"/>
        <v>226.78</v>
      </c>
      <c r="L43" s="69">
        <f t="shared" si="9"/>
        <v>226.78274506325823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164.40102092501155</v>
      </c>
      <c r="E44" s="232">
        <f t="shared" si="17"/>
        <v>67.325587894406993</v>
      </c>
      <c r="F44" s="237"/>
      <c r="G44" s="70">
        <f t="shared" si="1"/>
        <v>66.445663045882583</v>
      </c>
      <c r="H44" s="69"/>
      <c r="I44" s="69"/>
      <c r="J44" s="70">
        <f t="shared" si="8"/>
        <v>66.445663045882583</v>
      </c>
      <c r="K44" s="70">
        <f t="shared" si="3"/>
        <v>231.73</v>
      </c>
      <c r="L44" s="69">
        <f t="shared" si="9"/>
        <v>231.72660881941854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5" si="18">D44*D44/D43</f>
        <v>167.98496311867447</v>
      </c>
      <c r="E45" s="232">
        <f t="shared" si="18"/>
        <v>68.793285684909108</v>
      </c>
      <c r="F45" s="237"/>
      <c r="G45" s="70">
        <f t="shared" si="1"/>
        <v>67.894178475021377</v>
      </c>
      <c r="H45" s="69"/>
      <c r="I45" s="69"/>
      <c r="J45" s="70">
        <f t="shared" si="8"/>
        <v>67.894178475021377</v>
      </c>
      <c r="K45" s="70">
        <f t="shared" si="3"/>
        <v>236.78</v>
      </c>
      <c r="L45" s="69">
        <f t="shared" si="9"/>
        <v>236.77824880358358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:E46" si="19">D45*D45/D44</f>
        <v>171.6470352507967</v>
      </c>
      <c r="E46" s="232">
        <f t="shared" si="19"/>
        <v>70.292979286686176</v>
      </c>
      <c r="F46" s="237"/>
      <c r="G46" s="70">
        <f t="shared" si="1"/>
        <v>69.37427153996471</v>
      </c>
      <c r="H46" s="69"/>
      <c r="I46" s="69"/>
      <c r="J46" s="70">
        <f t="shared" si="8"/>
        <v>69.37427153996471</v>
      </c>
      <c r="K46" s="70">
        <f t="shared" si="3"/>
        <v>241.94</v>
      </c>
      <c r="L46" s="69">
        <f t="shared" si="9"/>
        <v>241.94001453748288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F48" s="69">
        <f>NPV(Discount_Rate,F15:F44)</f>
        <v>0</v>
      </c>
      <c r="G48" s="70"/>
      <c r="H48" s="69"/>
      <c r="I48" s="69"/>
      <c r="J48" s="70">
        <f>-PMT(Discount_Rate,COUNT(J$15:J$44),NPV(Discount_Rate,J$15:J$44))</f>
        <v>16.472650892831638</v>
      </c>
      <c r="K48" s="70">
        <f>-PMT(Discount_Rate,COUNT(K$15:K$44),NPV(Discount_Rate,K$15:K$44))</f>
        <v>57.448062202430926</v>
      </c>
      <c r="L48" s="70">
        <f>-PMT(Discount_Rate,COUNT(L$15:L$44),NPV(Discount_Rate,L$15:L$44))</f>
        <v>156.57463760784563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2030</v>
      </c>
      <c r="T57" s="156" t="s">
        <v>144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47484</v>
      </c>
      <c r="H64" s="68">
        <f>YEAR(G64)</f>
        <v>2030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166.49135245140059</v>
      </c>
    </row>
    <row r="65" spans="3:10" ht="15">
      <c r="C65" s="233"/>
      <c r="D65" s="105"/>
      <c r="E65" s="214"/>
      <c r="F65" s="238"/>
      <c r="G65" s="233">
        <v>47849</v>
      </c>
      <c r="H65" s="68">
        <f>YEAR(G65)</f>
        <v>2031</v>
      </c>
      <c r="I65" s="69">
        <f>IF($H$62=110%,INDEX('2025 IRP Assumptions'!$E$339:$E$359,MATCH(H65,'2025 IRP Assumptions'!$S$339:$S$359,0),1),INDEX('2025 IRP Assumptions'!$E$307:$E$336,MATCH(H65,'2025 IRP Assumptions'!$S$339:$S$359,0)))</f>
        <v>49.06</v>
      </c>
      <c r="J65" s="79">
        <f t="shared" ref="J65:J73" si="20">I65*(8.76*$C$61)</f>
        <v>171.09479998461904</v>
      </c>
    </row>
    <row r="66" spans="3:10" ht="15">
      <c r="C66" s="233"/>
      <c r="D66" s="105"/>
      <c r="E66" s="214"/>
      <c r="F66" s="238"/>
      <c r="G66" s="233">
        <v>48214</v>
      </c>
      <c r="H66" s="68">
        <f t="shared" ref="H66:H73" si="21">YEAR(G66)</f>
        <v>2032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0"/>
        <v>175.73312212036186</v>
      </c>
    </row>
    <row r="67" spans="3:10" ht="15">
      <c r="C67" s="233"/>
      <c r="D67" s="105"/>
      <c r="E67" s="214"/>
      <c r="F67" s="238"/>
      <c r="G67" s="233">
        <v>48580</v>
      </c>
      <c r="H67" s="68">
        <f t="shared" si="21"/>
        <v>2033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0"/>
        <v>175.73312212036186</v>
      </c>
    </row>
    <row r="68" spans="3:10" ht="15">
      <c r="C68" s="233"/>
      <c r="D68" s="105"/>
      <c r="E68" s="214"/>
      <c r="F68" s="238"/>
      <c r="G68" s="233">
        <v>48945</v>
      </c>
      <c r="H68" s="68">
        <f t="shared" si="21"/>
        <v>2034</v>
      </c>
      <c r="I68" s="69">
        <f>IF($H$62=110%,INDEX('2025 IRP Assumptions'!$E$339:$E$359,MATCH(H68,'2025 IRP Assumptions'!$S$339:$S$359,0),1),INDEX('2025 IRP Assumptions'!$E$307:$E$336,MATCH(H68,'2025 IRP Assumptions'!$S$339:$S$359,0)))</f>
        <v>51.71</v>
      </c>
      <c r="J68" s="79">
        <f t="shared" si="20"/>
        <v>180.33656965358031</v>
      </c>
    </row>
    <row r="69" spans="3:10" ht="15">
      <c r="C69" s="233"/>
      <c r="D69" s="105"/>
      <c r="E69" s="214"/>
      <c r="F69" s="238"/>
      <c r="G69" s="233">
        <v>49310</v>
      </c>
      <c r="H69" s="68">
        <f t="shared" si="21"/>
        <v>2035</v>
      </c>
      <c r="I69" s="69">
        <f>IF($H$62=110%,INDEX('2025 IRP Assumptions'!$E$339:$E$359,MATCH(H69,'2025 IRP Assumptions'!$S$339:$S$359,0),1),INDEX('2025 IRP Assumptions'!$E$307:$E$336,MATCH(H69,'2025 IRP Assumptions'!$S$339:$S$359,0)))</f>
        <v>53.04</v>
      </c>
      <c r="J69" s="79">
        <f t="shared" si="20"/>
        <v>184.97489178932315</v>
      </c>
    </row>
    <row r="70" spans="3:10" ht="15">
      <c r="C70" s="233"/>
      <c r="D70" s="105"/>
      <c r="E70" s="214"/>
      <c r="F70" s="238"/>
      <c r="G70" s="233">
        <v>49675</v>
      </c>
      <c r="H70" s="68">
        <f t="shared" si="21"/>
        <v>2036</v>
      </c>
      <c r="I70" s="69">
        <f>IF($H$62=110%,INDEX('2025 IRP Assumptions'!$E$339:$E$359,MATCH(H70,'2025 IRP Assumptions'!$S$339:$S$359,0),1),INDEX('2025 IRP Assumptions'!$E$307:$E$336,MATCH(H70,'2025 IRP Assumptions'!$S$339:$S$359,0)))</f>
        <v>54.37</v>
      </c>
      <c r="J70" s="79">
        <f t="shared" si="20"/>
        <v>189.61321392506596</v>
      </c>
    </row>
    <row r="71" spans="3:10" ht="15">
      <c r="C71" s="233"/>
      <c r="D71" s="105"/>
      <c r="E71" s="214"/>
      <c r="F71" s="238"/>
      <c r="G71" s="233">
        <v>50041</v>
      </c>
      <c r="H71" s="68">
        <f t="shared" si="21"/>
        <v>2037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0"/>
        <v>194.21666145828442</v>
      </c>
    </row>
    <row r="72" spans="3:10" ht="15">
      <c r="C72" s="233"/>
      <c r="D72" s="105"/>
      <c r="E72" s="214"/>
      <c r="F72" s="238"/>
      <c r="G72" s="233">
        <v>50406</v>
      </c>
      <c r="H72" s="68">
        <f t="shared" si="21"/>
        <v>2038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0"/>
        <v>194.21666145828442</v>
      </c>
    </row>
    <row r="73" spans="3:10" ht="15">
      <c r="C73" s="233"/>
      <c r="D73" s="105"/>
      <c r="E73" s="214"/>
      <c r="F73" s="238"/>
      <c r="G73" s="233">
        <v>50771</v>
      </c>
      <c r="H73" s="68">
        <f t="shared" si="21"/>
        <v>2039</v>
      </c>
      <c r="I73" s="69">
        <f>IF($H$62=110%,INDEX('2025 IRP Assumptions'!$E$339:$E$359,MATCH(H73,'2025 IRP Assumptions'!$S$339:$S$359,0),1),INDEX('2025 IRP Assumptions'!$E$307:$E$336,MATCH(H73,'2025 IRP Assumptions'!$S$339:$S$359,0)))</f>
        <v>57.02</v>
      </c>
      <c r="J73" s="79">
        <f t="shared" si="20"/>
        <v>198.85498359402726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306</v>
      </c>
      <c r="I77" s="234"/>
      <c r="J77" s="234">
        <f>-PMT(Real_Discount_Rate,J76,NPV(Discount_Rate,J64:J73))</f>
        <v>76.819091181512249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3722A454-B678-4F2C-858B-466D30682BC9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2660F878EBB14C9C0EACA228947D1F" ma:contentTypeVersion="10" ma:contentTypeDescription="Create a new document." ma:contentTypeScope="" ma:versionID="6d22e891dda8e2264cc044b07f753d31">
  <xsd:schema xmlns:xsd="http://www.w3.org/2001/XMLSchema" xmlns:xs="http://www.w3.org/2001/XMLSchema" xmlns:p="http://schemas.microsoft.com/office/2006/metadata/properties" xmlns:ns1="http://schemas.microsoft.com/sharepoint/v3" xmlns:ns2="8d2ccb4a-2d3f-46ea-a8a7-18f2e8db3b7b" xmlns:ns3="dd95e425-d589-47f0-8d5d-becc6564e3ac" targetNamespace="http://schemas.microsoft.com/office/2006/metadata/properties" ma:root="true" ma:fieldsID="ad2a839b5969f61ed6e7d502d8ea4ef1" ns1:_="" ns2:_="" ns3:_="">
    <xsd:import namespace="http://schemas.microsoft.com/sharepoint/v3"/>
    <xsd:import namespace="8d2ccb4a-2d3f-46ea-a8a7-18f2e8db3b7b"/>
    <xsd:import namespace="dd95e425-d589-47f0-8d5d-becc6564e3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2ccb4a-2d3f-46ea-a8a7-18f2e8db3b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95e425-d589-47f0-8d5d-becc6564e3a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382D8EA-3C7B-439B-BEF2-E71F5FC0F0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d2ccb4a-2d3f-46ea-a8a7-18f2e8db3b7b"/>
    <ds:schemaRef ds:uri="dd95e425-d589-47f0-8d5d-becc6564e3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8D6FF9-EC1E-4E85-BD55-4835A7DB41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46970A-8146-457C-B008-32568C47F1D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13</vt:i4>
      </vt:variant>
    </vt:vector>
  </HeadingPairs>
  <TitlesOfParts>
    <vt:vector size="31" baseType="lpstr">
      <vt:lpstr>Appendix D.3</vt:lpstr>
      <vt:lpstr>Table 1</vt:lpstr>
      <vt:lpstr>Table 2</vt:lpstr>
      <vt:lpstr>Table 4</vt:lpstr>
      <vt:lpstr>Table 5</vt:lpstr>
      <vt:lpstr>Table3Compare</vt:lpstr>
      <vt:lpstr>2025 IRP Assumptions</vt:lpstr>
      <vt:lpstr>WD_.PX.BDG._.PTC.2029</vt:lpstr>
      <vt:lpstr>WD_.PX.BDG._.PTC.2030</vt:lpstr>
      <vt:lpstr>WD_.PX.BDG._.PTC.2031</vt:lpstr>
      <vt:lpstr>WD_.PX.DJW._.PTC.2029</vt:lpstr>
      <vt:lpstr>WD_.PX.DJW._.PTC.2030</vt:lpstr>
      <vt:lpstr>WD_.PX.DJW._.PTC.2031</vt:lpstr>
      <vt:lpstr>Table 3 PV_.PX.NTN._.PTC.2031</vt:lpstr>
      <vt:lpstr>PV_.PX.BDG._.PTC.2031</vt:lpstr>
      <vt:lpstr>PV_.PX.HTG._.PTC.2031</vt:lpstr>
      <vt:lpstr>PV_.PX.UTS._.PTC.2031</vt:lpstr>
      <vt:lpstr>GSC.PX.BDG._.___.Frame 2030</vt:lpstr>
      <vt:lpstr>Discount_Rate</vt:lpstr>
      <vt:lpstr>Inflation</vt:lpstr>
      <vt:lpstr>'Appendix D.3'!Print_Area</vt:lpstr>
      <vt:lpstr>PV_.PX.BDG._.PTC.2031!Print_Area</vt:lpstr>
      <vt:lpstr>PV_.PX.HTG._.PTC.2031!Print_Area</vt:lpstr>
      <vt:lpstr>PV_.PX.UTS._.PTC.2031!Print_Area</vt:lpstr>
      <vt:lpstr>'Table 1'!Print_Area</vt:lpstr>
      <vt:lpstr>'Table 3 PV_.PX.NTN._.PTC.2031'!Print_Area</vt:lpstr>
      <vt:lpstr>'Table 5'!Print_Area</vt:lpstr>
      <vt:lpstr>WD_.PX.DJW._.PTC.2029!Print_Area</vt:lpstr>
      <vt:lpstr>Real_Discount_Rate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2026-03-24T18:00:19Z</cp:lastPrinted>
  <dcterms:created xsi:type="dcterms:W3CDTF">2001-03-19T15:45:46Z</dcterms:created>
  <dcterms:modified xsi:type="dcterms:W3CDTF">2026-03-24T21:22:32Z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0x010100602660F878EBB14C9C0EACA228947D1F</vt:lpwstr>
  </property>
</Properties>
</file>